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worksheets/sheet33.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34.xml" ContentType="application/vnd.openxmlformats-officedocument.spreadsheetml.worksheet+xml"/>
  <Override PartName="/xl/chartsheets/sheet27.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0.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omments1.xml" ContentType="application/vnd.openxmlformats-officedocument.spreadsheetml.comments+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9.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9.xml" ContentType="application/vnd.openxmlformats-officedocument.drawing+xml"/>
  <Override PartName="/xl/charts/chart35.xml" ContentType="application/vnd.openxmlformats-officedocument.drawingml.chart+xml"/>
  <Override PartName="/xl/drawings/drawing50.xml" ContentType="application/vnd.openxmlformats-officedocument.drawing+xml"/>
  <Override PartName="/xl/charts/chart36.xml" ContentType="application/vnd.openxmlformats-officedocument.drawingml.chart+xml"/>
  <Override PartName="/xl/drawings/drawing51.xml" ContentType="application/vnd.openxmlformats-officedocument.drawing+xml"/>
  <Override PartName="/xl/charts/chart3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0.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1.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43.xml" ContentType="application/vnd.openxmlformats-officedocument.drawingml.chart+xml"/>
  <Override PartName="/xl/drawings/drawing61.xml" ContentType="application/vnd.openxmlformats-officedocument.drawing+xml"/>
  <Override PartName="/xl/charts/chart44.xml" ContentType="application/vnd.openxmlformats-officedocument.drawingml.chart+xml"/>
  <Override PartName="/xl/drawings/drawing62.xml" ContentType="application/vnd.openxmlformats-officedocument.drawing+xml"/>
  <Override PartName="/xl/charts/chart45.xml" ContentType="application/vnd.openxmlformats-officedocument.drawingml.chart+xml"/>
  <Override PartName="/xl/drawings/drawing63.xml" ContentType="application/vnd.openxmlformats-officedocument.drawing+xml"/>
  <Override PartName="/xl/charts/chart46.xml" ContentType="application/vnd.openxmlformats-officedocument.drawingml.chart+xml"/>
  <Override PartName="/xl/drawings/drawing64.xml" ContentType="application/vnd.openxmlformats-officedocument.drawing+xml"/>
  <Override PartName="/xl/charts/chart47.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tables/table1.xml" ContentType="application/vnd.openxmlformats-officedocument.spreadsheetml.table+xml"/>
  <Override PartName="/xl/charts/chart48.xml" ContentType="application/vnd.openxmlformats-officedocument.drawingml.chart+xml"/>
  <Override PartName="/xl/theme/themeOverride3.xml" ContentType="application/vnd.openxmlformats-officedocument.themeOverride+xml"/>
  <Override PartName="/xl/drawings/drawing67.xml" ContentType="application/vnd.openxmlformats-officedocument.drawing+xml"/>
  <Override PartName="/xl/charts/chart4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10.10.12.22\Monetary Policy\Inflation_report\2020_Apr\graphs\"/>
    </mc:Choice>
  </mc:AlternateContent>
  <xr:revisionPtr revIDLastSave="0" documentId="13_ncr:1_{225FE22C-F54C-4C7B-B9FB-FFEBC3220E8D}" xr6:coauthVersionLast="45" xr6:coauthVersionMax="45" xr10:uidLastSave="{00000000-0000-0000-0000-000000000000}"/>
  <bookViews>
    <workbookView xWindow="-108" yWindow="-108" windowWidth="23256" windowHeight="12576" tabRatio="606" firstSheet="5" activeTab="4" xr2:uid="{00000000-000D-0000-FFFF-FFFF00000000}"/>
  </bookViews>
  <sheets>
    <sheet name="I. Инфляци" sheetId="102" r:id="rId1"/>
    <sheet name="I.1" sheetId="103" r:id="rId2"/>
    <sheet name="I.2" sheetId="104" r:id="rId3"/>
    <sheet name="I.3" sheetId="105" r:id="rId4"/>
    <sheet name="I.4" sheetId="106" r:id="rId5"/>
    <sheet name="II. Эдийн засгийн өсөлт" sheetId="11" r:id="rId6"/>
    <sheet name="II. Эдийн засгийн өсөлт (2)" sheetId="28" r:id="rId7"/>
    <sheet name="II.1" sheetId="12" r:id="rId8"/>
    <sheet name="II.2" sheetId="18" r:id="rId9"/>
    <sheet name="II.3" sheetId="13" r:id="rId10"/>
    <sheet name="II.4" sheetId="15" r:id="rId11"/>
    <sheet name="II.5" sheetId="83" r:id="rId12"/>
    <sheet name="II.6" sheetId="75" r:id="rId13"/>
    <sheet name="II.7" sheetId="29" r:id="rId14"/>
    <sheet name="II.8" sheetId="30" r:id="rId15"/>
    <sheet name="II.9" sheetId="91" r:id="rId16"/>
    <sheet name="III.1. Хөдөлмөр" sheetId="92" r:id="rId17"/>
    <sheet name="III.1.1" sheetId="93" r:id="rId18"/>
    <sheet name="III.1.2" sheetId="94" r:id="rId19"/>
    <sheet name="III.1.3" sheetId="95" r:id="rId20"/>
    <sheet name="III.1.4" sheetId="96" r:id="rId21"/>
    <sheet name="III.1.5" sheetId="97" r:id="rId22"/>
    <sheet name="III.1.6" sheetId="100" r:id="rId23"/>
    <sheet name="III.1.7" sheetId="101" r:id="rId24"/>
    <sheet name="III.2.1 Мөнгө, зээл" sheetId="31" r:id="rId25"/>
    <sheet name="III.2.1.1" sheetId="32" r:id="rId26"/>
    <sheet name="III.2.1.2" sheetId="34" r:id="rId27"/>
    <sheet name="III.2.1.3" sheetId="35" r:id="rId28"/>
    <sheet name="III.2.1.4" sheetId="36" r:id="rId29"/>
    <sheet name="III.2.1.5" sheetId="38" r:id="rId30"/>
    <sheet name="III.2.1.6" sheetId="79" r:id="rId31"/>
    <sheet name="III.2.2 Хүү" sheetId="39" r:id="rId32"/>
    <sheet name="III.2.2.1" sheetId="40" r:id="rId33"/>
    <sheet name="III.2.2.2" sheetId="41" r:id="rId34"/>
    <sheet name="III.2.2.3" sheetId="42" r:id="rId35"/>
    <sheet name="III.2.3 Ханш" sheetId="43" r:id="rId36"/>
    <sheet name="III.2.3.1" sheetId="72" r:id="rId37"/>
    <sheet name="III.2.3.2" sheetId="73" r:id="rId38"/>
    <sheet name="III.2.3.3" sheetId="74" r:id="rId39"/>
    <sheet name="III.2.4 Хөрөнгийн зах" sheetId="47" r:id="rId40"/>
    <sheet name="III.2.4.1" sheetId="48" r:id="rId41"/>
    <sheet name="III.2.4.2" sheetId="49" r:id="rId42"/>
    <sheet name="III.2.4.3" sheetId="51" r:id="rId43"/>
    <sheet name="III.2.4.4" sheetId="81" r:id="rId44"/>
    <sheet name="III.3 Төсөв" sheetId="52" r:id="rId45"/>
    <sheet name="III.3.1-2" sheetId="53" r:id="rId46"/>
    <sheet name="III.3.2" sheetId="56" r:id="rId47"/>
    <sheet name="III.3.3" sheetId="107" r:id="rId48"/>
    <sheet name="IV Гадаад орчин" sheetId="57" r:id="rId49"/>
    <sheet name="IV.1.1" sheetId="58" r:id="rId50"/>
    <sheet name="IV.1.2" sheetId="59" r:id="rId51"/>
    <sheet name="IV.1.3" sheetId="60" r:id="rId52"/>
    <sheet name="IV.3 Төлбөрийн тэнцэл" sheetId="61" r:id="rId53"/>
    <sheet name="IV.2.1" sheetId="62" r:id="rId54"/>
    <sheet name="IV.2.2" sheetId="63" r:id="rId55"/>
    <sheet name="Х IV.2.1-2" sheetId="64" r:id="rId56"/>
    <sheet name="IV.2.3." sheetId="87" r:id="rId57"/>
    <sheet name="IV.2.4." sheetId="65" r:id="rId58"/>
    <sheet name="IV.2.5." sheetId="66" r:id="rId59"/>
    <sheet name="A V.2.6" sheetId="67" r:id="rId60"/>
    <sheet name="IV.2.6" sheetId="68"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9">#REF!</definedName>
    <definedName name="_exp1" localSheetId="52">#REF!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9">#REF!</definedName>
    <definedName name="_imp1" localSheetId="52">#REF!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47">[38]!atrade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9">#REF!</definedName>
    <definedName name="_xlnm.Database" localSheetId="52">#REF!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9">#REF!</definedName>
    <definedName name="DATES" localSheetId="52">#REF!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9">#REF!</definedName>
    <definedName name="imp0" localSheetId="52">#REF!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9">INDEX(#REF!,MATCH(9.999E+307,#REF!),1)</definedName>
    <definedName name="LastDate" localSheetId="52">INDEX(#REF!,MATCH(9.999E+307,#REF!),1)</definedName>
    <definedName name="LastDate">INDEX(#REF!,MATCH(9.999E+307,#REF!),1)</definedName>
    <definedName name="LastWeight" localSheetId="59">INDEX(#REF!,MATCH(9.999E+307,#REF!),1)</definedName>
    <definedName name="LastWeight" localSheetId="52">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47">[38]!mflowsa</definedName>
    <definedName name="mflowsa">[38]!mflowsa</definedName>
    <definedName name="mflowsq" localSheetId="47">[38]!mflowsq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47">[38]!mstocksa</definedName>
    <definedName name="mstocksa">[38]!mstocksa</definedName>
    <definedName name="mstocksq" localSheetId="47">[38]!mstocksq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9">#REF!</definedName>
    <definedName name="NAMES" localSheetId="52">#REF!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9">'A V.2.6'!$A$1:$E$39</definedName>
    <definedName name="_xlnm.Print_Area" localSheetId="5">'II. Эдийн засгийн өсөлт'!$A$1:$AP$107</definedName>
    <definedName name="_xlnm.Print_Area" localSheetId="25">'III.2.1.1'!$A$1:$P$31</definedName>
    <definedName name="_xlnm.Print_Area" localSheetId="29">'III.2.1.5'!$A$1:$R$39</definedName>
    <definedName name="_xlnm.Print_Area" localSheetId="33">'III.2.2.2'!$A$1:$O$36</definedName>
    <definedName name="_xlnm.Print_Area" localSheetId="34">'III.2.2.3'!$A$1:$N$36</definedName>
    <definedName name="_xlnm.Print_Area" localSheetId="35">'III.2.3 Ханш'!$A$1:$AYX$44</definedName>
    <definedName name="_xlnm.Print_Area" localSheetId="44">'III.3 Төсөв'!$A$1:$G$22</definedName>
    <definedName name="_xlnm.Print_Area" localSheetId="52">'IV.3 Төлбөрийн тэнцэл'!$A$1:$AI$43</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9">[93]Control!$C$4</definedName>
    <definedName name="Range_DownloadAnnual" localSheetId="52">[93]Control!$C$4</definedName>
    <definedName name="Range_DownloadAnnual">[103]Control!$C$4</definedName>
    <definedName name="Range_DownloadDateTime">#REF!</definedName>
    <definedName name="Range_DownloadMonth" localSheetId="59">[93]Control!$C$2</definedName>
    <definedName name="Range_DownloadMonth" localSheetId="52">[93]Control!$C$2</definedName>
    <definedName name="Range_DownloadMonth">[103]Control!$C$2</definedName>
    <definedName name="Range_DownloadQuarter" localSheetId="59">[93]Control!$C$3</definedName>
    <definedName name="Range_DownloadQuarter" localSheetId="52">[93]Control!$C$3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9">#REF!</definedName>
    <definedName name="USD" localSheetId="52">#REF!</definedName>
    <definedName name="USD">#REF!</definedName>
    <definedName name="USD_Oct09">#REF!</definedName>
    <definedName name="USD_rate_end">[58]EX!$D$4:$D$34</definedName>
    <definedName name="USDSEP" localSheetId="59">#REF!</definedName>
    <definedName name="USDSEP" localSheetId="52">#REF!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0" hidden="1">'IV.1.2'!$Y:$Z</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0" hidden="1">'IV.1.2'!$Y:$Z</definedName>
    <definedName name="Z_54FD4859_4825_49C8_AF88_E7B792413D64_.wvu.Cols" localSheetId="52" hidden="1">'IV.3 Төлбөрийн тэнцэл'!$B:$F</definedName>
    <definedName name="Z_54FD4859_4825_49C8_AF88_E7B792413D64_.wvu.PrintArea" localSheetId="5" hidden="1">'II. Эдийн засгийн өсөлт'!$A$1:$AQ$106</definedName>
    <definedName name="Z_54FD4859_4825_49C8_AF88_E7B792413D64_.wvu.PrintArea" localSheetId="29" hidden="1">'III.2.1.5'!$A$1:$R$39</definedName>
    <definedName name="Z_54FD4859_4825_49C8_AF88_E7B792413D64_.wvu.PrintArea" localSheetId="52" hidden="1">'IV.3 Төлбөрийн тэнцэл'!$A$1:$AB$43</definedName>
    <definedName name="Z_54FD4859_4825_49C8_AF88_E7B792413D64_.wvu.Rows" localSheetId="59" hidden="1">'A V.2.6'!$3:$6</definedName>
    <definedName name="Z_54FD4859_4825_49C8_AF88_E7B792413D64_.wvu.Rows" localSheetId="44" hidden="1">'III.3 Төсөв'!$11:$11,'III.3 Төсөв'!$15:$17</definedName>
    <definedName name="Z_54FD4859_4825_49C8_AF88_E7B792413D64_.wvu.Rows" localSheetId="45" hidden="1">'III.3.1-2'!$48:$50,'III.3.1-2'!$52:$55,'III.3.1-2'!$60:$62</definedName>
    <definedName name="Z_54FD4859_4825_49C8_AF88_E7B792413D64_.wvu.Rows" localSheetId="47" hidden="1">'III.3.3'!$48:$50,'III.3.3'!$52:$55,'III.3.3'!$60:$62</definedName>
    <definedName name="Z_54FD4859_4825_49C8_AF88_E7B792413D64_.wvu.Rows" localSheetId="50" hidden="1">'IV.1.2'!$4:$6</definedName>
    <definedName name="Z_5B55F06F_38A3_4953_A2E1_A01BECB01CAC_.wvu.Cols" localSheetId="0" hidden="1">#REF!</definedName>
    <definedName name="Z_5B55F06F_38A3_4953_A2E1_A01BECB01CAC_.wvu.Cols" localSheetId="50" hidden="1">'IV.1.2'!$Y:$Z</definedName>
    <definedName name="Z_5B55F06F_38A3_4953_A2E1_A01BECB01CAC_.wvu.Cols" localSheetId="52" hidden="1">'IV.3 Төлбөрийн тэнцэл'!$B:$F</definedName>
    <definedName name="Z_5B55F06F_38A3_4953_A2E1_A01BECB01CAC_.wvu.PrintArea" localSheetId="29" hidden="1">'III.2.1.5'!$A$1:$R$39</definedName>
    <definedName name="Z_5B55F06F_38A3_4953_A2E1_A01BECB01CAC_.wvu.PrintArea" localSheetId="52" hidden="1">'IV.3 Төлбөрийн тэнцэл'!$A$1:$AB$43</definedName>
    <definedName name="Z_5B55F06F_38A3_4953_A2E1_A01BECB01CAC_.wvu.Rows" localSheetId="59" hidden="1">'A V.2.6'!$3:$6</definedName>
    <definedName name="Z_5B55F06F_38A3_4953_A2E1_A01BECB01CAC_.wvu.Rows" localSheetId="44" hidden="1">'III.3 Төсөв'!$11:$11,'III.3 Төсөв'!$15:$17</definedName>
    <definedName name="Z_5B55F06F_38A3_4953_A2E1_A01BECB01CAC_.wvu.Rows" localSheetId="45" hidden="1">'III.3.1-2'!$48:$50,'III.3.1-2'!$52:$55,'III.3.1-2'!$60:$62</definedName>
    <definedName name="Z_5B55F06F_38A3_4953_A2E1_A01BECB01CAC_.wvu.Rows" localSheetId="47" hidden="1">'III.3.3'!$48:$50,'III.3.3'!$52:$55,'III.3.3'!$60:$62</definedName>
    <definedName name="Z_5B55F06F_38A3_4953_A2E1_A01BECB01CAC_.wvu.Rows" localSheetId="50" hidden="1">'IV.1.2'!$4:$6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0" hidden="1">'IV.1.2'!$Y:$Z</definedName>
    <definedName name="Z_83D4AEBA_9C92_42A7_8C70_A480F50C01E3_.wvu.Cols" localSheetId="52" hidden="1">'IV.3 Төлбөрийн тэнцэл'!#REF!</definedName>
    <definedName name="Z_83D4AEBA_9C92_42A7_8C70_A480F50C01E3_.wvu.Rows" localSheetId="59" hidden="1">'A V.2.6'!$3:$6</definedName>
    <definedName name="Z_8D4EA38E_ED42_44A9_9431_B3D4F6087B53_.wvu.Cols" localSheetId="59" hidden="1">'A V.2.6'!$E:$E</definedName>
    <definedName name="Z_8D4EA38E_ED42_44A9_9431_B3D4F6087B53_.wvu.Cols" localSheetId="0" hidden="1">'I. Инфляци'!$AK:$AQ</definedName>
    <definedName name="Z_8D4EA38E_ED42_44A9_9431_B3D4F6087B53_.wvu.Cols" localSheetId="50" hidden="1">'IV.1.2'!$Y:$Z</definedName>
    <definedName name="Z_8D4EA38E_ED42_44A9_9431_B3D4F6087B53_.wvu.Cols" localSheetId="52" hidden="1">'IV.3 Төлбөрийн тэнцэл'!$B:$F</definedName>
    <definedName name="Z_8D4EA38E_ED42_44A9_9431_B3D4F6087B53_.wvu.PrintArea" localSheetId="59" hidden="1">'A V.2.6'!$A$1:$D$32</definedName>
    <definedName name="Z_8D4EA38E_ED42_44A9_9431_B3D4F6087B53_.wvu.PrintArea" localSheetId="4" hidden="1">I.4!$A$1:$Q$49</definedName>
    <definedName name="Z_8D4EA38E_ED42_44A9_9431_B3D4F6087B53_.wvu.PrintArea" localSheetId="5" hidden="1">'II. Эдийн засгийн өсөлт'!$A$1:$AQ$106</definedName>
    <definedName name="Z_8D4EA38E_ED42_44A9_9431_B3D4F6087B53_.wvu.PrintArea" localSheetId="29" hidden="1">'III.2.1.5'!$A$1:$R$39</definedName>
    <definedName name="Z_8D4EA38E_ED42_44A9_9431_B3D4F6087B53_.wvu.PrintArea" localSheetId="39" hidden="1">'III.2.4 Хөрөнгийн зах'!$A$1:$AW$16</definedName>
    <definedName name="Z_8D4EA38E_ED42_44A9_9431_B3D4F6087B53_.wvu.PrintArea" localSheetId="51" hidden="1">'IV.1.3'!$A$1:$M$33</definedName>
    <definedName name="Z_8D4EA38E_ED42_44A9_9431_B3D4F6087B53_.wvu.PrintArea" localSheetId="52" hidden="1">'IV.3 Төлбөрийн тэнцэл'!$A$1:$AB$43</definedName>
    <definedName name="Z_8D4EA38E_ED42_44A9_9431_B3D4F6087B53_.wvu.Rows" localSheetId="59" hidden="1">'A V.2.6'!$3:$6</definedName>
    <definedName name="Z_8D4EA38E_ED42_44A9_9431_B3D4F6087B53_.wvu.Rows" localSheetId="45" hidden="1">'III.3.1-2'!$48:$50,'III.3.1-2'!$52:$55,'III.3.1-2'!$60:$62</definedName>
    <definedName name="Z_8D4EA38E_ED42_44A9_9431_B3D4F6087B53_.wvu.Rows" localSheetId="47" hidden="1">'III.3.3'!$48:$50,'III.3.3'!$52:$55,'III.3.3'!$60:$62</definedName>
    <definedName name="Z_8D4EA38E_ED42_44A9_9431_B3D4F6087B53_.wvu.Rows" localSheetId="50" hidden="1">'IV.1.2'!$4:$6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0" hidden="1">'IV.1.2'!$Y:$Z</definedName>
    <definedName name="Z_A510ACF3_DF9A_47BB_87AF_862EA6359570_.wvu.Cols" localSheetId="52" hidden="1">'IV.3 Төлбөрийн тэнцэл'!$B:$F</definedName>
    <definedName name="Z_A510ACF3_DF9A_47BB_87AF_862EA6359570_.wvu.PrintArea" localSheetId="29" hidden="1">'III.2.1.5'!$A$1:$R$39</definedName>
    <definedName name="Z_A510ACF3_DF9A_47BB_87AF_862EA6359570_.wvu.PrintArea" localSheetId="52" hidden="1">'IV.3 Төлбөрийн тэнцэл'!$A$1:$AB$43</definedName>
    <definedName name="Z_A510ACF3_DF9A_47BB_87AF_862EA6359570_.wvu.Rows" localSheetId="59" hidden="1">'A V.2.6'!$3:$6</definedName>
    <definedName name="Z_A510ACF3_DF9A_47BB_87AF_862EA6359570_.wvu.Rows" localSheetId="44" hidden="1">'III.3 Төсөв'!$11:$11,'III.3 Төсөв'!$15:$17</definedName>
    <definedName name="Z_A510ACF3_DF9A_47BB_87AF_862EA6359570_.wvu.Rows" localSheetId="45" hidden="1">'III.3.1-2'!$48:$50,'III.3.1-2'!$52:$55,'III.3.1-2'!$60:$62</definedName>
    <definedName name="Z_A510ACF3_DF9A_47BB_87AF_862EA6359570_.wvu.Rows" localSheetId="47" hidden="1">'III.3.3'!$48:$50,'III.3.3'!$52:$55,'III.3.3'!$60:$62</definedName>
    <definedName name="Z_A510ACF3_DF9A_47BB_87AF_862EA6359570_.wvu.Rows" localSheetId="50" hidden="1">'IV.1.2'!$4:$6</definedName>
    <definedName name="Z_B424DD41_AAD0_11D2_BFD1_00A02466506E_.wvu.PrintTitles" hidden="1">[120]SUMMARY!$B$1:$D$65536,[120]SUMMARY!$A$3:$IV$5</definedName>
    <definedName name="Z_B6000075_C6E9_470D_8855_6E4C41B43187_.wvu.Cols" localSheetId="50" hidden="1">'IV.1.2'!$Y:$Z</definedName>
    <definedName name="Z_B6000075_C6E9_470D_8855_6E4C41B43187_.wvu.Cols" localSheetId="52" hidden="1">'IV.3 Төлбөрийн тэнцэл'!$B:$F</definedName>
    <definedName name="Z_B6000075_C6E9_470D_8855_6E4C41B43187_.wvu.PrintArea" localSheetId="29" hidden="1">'III.2.1.5'!$A$1:$R$39</definedName>
    <definedName name="Z_B6000075_C6E9_470D_8855_6E4C41B43187_.wvu.PrintArea" localSheetId="52" hidden="1">'IV.3 Төлбөрийн тэнцэл'!$A$1:$AB$43</definedName>
    <definedName name="Z_B6000075_C6E9_470D_8855_6E4C41B43187_.wvu.Rows" localSheetId="59" hidden="1">'A V.2.6'!$3:$6</definedName>
    <definedName name="Z_B6000075_C6E9_470D_8855_6E4C41B43187_.wvu.Rows" localSheetId="44" hidden="1">'III.3 Төсөв'!$11:$11,'III.3 Төсөв'!$15:$17</definedName>
    <definedName name="Z_B6000075_C6E9_470D_8855_6E4C41B43187_.wvu.Rows" localSheetId="45" hidden="1">'III.3.1-2'!$48:$50,'III.3.1-2'!$52:$55,'III.3.1-2'!$60:$62</definedName>
    <definedName name="Z_B6000075_C6E9_470D_8855_6E4C41B43187_.wvu.Rows" localSheetId="47" hidden="1">'III.3.3'!$48:$50,'III.3.3'!$52:$55,'III.3.3'!$60:$62</definedName>
    <definedName name="Z_B6000075_C6E9_470D_8855_6E4C41B43187_.wvu.Rows" localSheetId="50" hidden="1">'IV.1.2'!$4:$6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59" hidden="1">'A V.2.6'!$3:$6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0" hidden="1">'IV.1.2'!$Y:$Z</definedName>
    <definedName name="Z_DC707E39_0569_4FAA_B5FD_B85110680DF5_.wvu.Cols" localSheetId="52" hidden="1">'IV.3 Төлбөрийн тэнцэл'!#REF!</definedName>
    <definedName name="Z_DC707E39_0569_4FAA_B5FD_B85110680DF5_.wvu.PrintArea" localSheetId="29" hidden="1">'III.2.1.5'!$A$1:$R$39</definedName>
    <definedName name="Z_DC707E39_0569_4FAA_B5FD_B85110680DF5_.wvu.Rows" localSheetId="59" hidden="1">'A V.2.6'!$3:$6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9">#REF!</definedName>
    <definedName name="маө" localSheetId="52">#REF!</definedName>
    <definedName name="маө">#REF!</definedName>
    <definedName name="ммм">#REF!</definedName>
    <definedName name="ОӨБЛЫДЙП" hidden="1">[11]A!#REF!</definedName>
    <definedName name="узз">#REF!</definedName>
    <definedName name="ыбхарө">[85]Parameters!#REF!</definedName>
  </definedNames>
  <calcPr calcId="191029" calcMode="manual"/>
  <customWorkbookViews>
    <customWorkbookView name="Lkhagvajargal Lkhagvajav - Personal View" guid="{54FD4859-4825-49C8-AF88-E7B792413D64}" mergeInterval="0" personalView="1" maximized="1" xWindow="-8" yWindow="-8" windowWidth="1382" windowHeight="744" tabRatio="888" activeSheetId="1"/>
    <customWorkbookView name="Batmunkh B - Personal View" guid="{5B55F06F-38A3-4953-A2E1-A01BECB01CAC}" mergeInterval="0" personalView="1" maximized="1" xWindow="-9" yWindow="-9" windowWidth="1938" windowHeight="1048" tabRatio="888" activeSheetId="31"/>
    <customWorkbookView name="Dulamzaya - Personal View" guid="{DC707E39-0569-4FAA-B5FD-B85110680DF5}" mergeInterval="0" personalView="1" maximized="1" xWindow="-9" yWindow="-9" windowWidth="1618" windowHeight="870" tabRatio="888" activeSheetId="47"/>
    <customWorkbookView name="Ariyasuren Baldansenge - Personal View" guid="{254DF0CF-5342-436C-8392-04866B911B72}" mergeInterval="0" personalView="1" xWindow="960" windowWidth="960" windowHeight="1040" tabRatio="888" activeSheetId="43"/>
    <customWorkbookView name="Mijiddorj Lkhagvasuren - Personal View" guid="{83D4AEBA-9C92-42A7-8C70-A480F50C01E3}" mergeInterval="0" personalView="1" maximized="1" xWindow="-8" yWindow="-8" windowWidth="1936" windowHeight="1056" tabRatio="888" activeSheetId="47"/>
    <customWorkbookView name="Enkhbaatar Oyungerel - Personal View" guid="{A510ACF3-DF9A-47BB-87AF-862EA6359570}" mergeInterval="0" personalView="1" maximized="1" xWindow="-8" yWindow="-8" windowWidth="1936" windowHeight="1056" tabRatio="888" activeSheetId="42"/>
    <customWorkbookView name="Erkhembayar Batbaatar - Personal View" guid="{B6000075-C6E9-470D-8855-6E4C41B43187}" mergeInterval="0" personalView="1" maximized="1" xWindow="-8" yWindow="-8" windowWidth="1936" windowHeight="1056" tabRatio="888" activeSheetId="4"/>
    <customWorkbookView name="Dulamzaya Batjargal - Personal View" guid="{8D4EA38E-ED42-44A9-9431-B3D4F6087B53}" mergeInterval="0" personalView="1" maximized="1" xWindow="-9" yWindow="-9" windowWidth="1938" windowHeight="1048" tabRatio="888"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W4" i="39" l="1"/>
  <c r="BW5" i="39"/>
  <c r="BW19" i="39"/>
  <c r="BW20" i="39"/>
  <c r="BV5" i="39" l="1"/>
  <c r="BV4" i="39"/>
  <c r="N47" i="59" l="1"/>
  <c r="N48" i="59"/>
  <c r="N49" i="59"/>
  <c r="M47" i="59"/>
  <c r="M48" i="59"/>
  <c r="M49" i="59"/>
  <c r="L47" i="59"/>
  <c r="L48" i="59"/>
  <c r="L49" i="59"/>
  <c r="E46" i="59"/>
  <c r="E47" i="59"/>
  <c r="E48" i="59"/>
  <c r="E49" i="59"/>
  <c r="C11" i="64" l="1"/>
  <c r="B11" i="64"/>
  <c r="D7" i="64"/>
  <c r="D10" i="64"/>
  <c r="E39" i="67" l="1"/>
  <c r="APK33" i="43" l="1"/>
  <c r="APK32" i="43"/>
  <c r="APK31" i="43"/>
  <c r="APK30" i="43"/>
  <c r="AOP33" i="43"/>
  <c r="AOQ33" i="43"/>
  <c r="AOR33" i="43"/>
  <c r="AOS33" i="43"/>
  <c r="AOT33" i="43"/>
  <c r="AOU33" i="43"/>
  <c r="AOV33" i="43"/>
  <c r="AOW33" i="43"/>
  <c r="AOX33" i="43"/>
  <c r="AOY33" i="43"/>
  <c r="AOZ33" i="43"/>
  <c r="APA33" i="43"/>
  <c r="APB33" i="43"/>
  <c r="APC33" i="43"/>
  <c r="APD33" i="43"/>
  <c r="APE33" i="43"/>
  <c r="APF33" i="43"/>
  <c r="APG33" i="43"/>
  <c r="APH33" i="43"/>
  <c r="API33" i="43"/>
  <c r="APJ33" i="43"/>
  <c r="AOP32" i="43"/>
  <c r="AOQ32" i="43"/>
  <c r="AOR32" i="43"/>
  <c r="AOS32" i="43"/>
  <c r="AOT32" i="43"/>
  <c r="AOU32" i="43"/>
  <c r="AOV32" i="43"/>
  <c r="AOW32" i="43"/>
  <c r="AOX32" i="43"/>
  <c r="AOY32" i="43"/>
  <c r="AOZ32" i="43"/>
  <c r="APA32" i="43"/>
  <c r="APB32" i="43"/>
  <c r="APC32" i="43"/>
  <c r="APD32" i="43"/>
  <c r="APE32" i="43"/>
  <c r="APF32" i="43"/>
  <c r="APG32" i="43"/>
  <c r="APH32" i="43"/>
  <c r="API32" i="43"/>
  <c r="APJ32" i="43"/>
  <c r="AOP31" i="43"/>
  <c r="AOQ31" i="43"/>
  <c r="AOR31" i="43"/>
  <c r="AOS31" i="43"/>
  <c r="AOT31" i="43"/>
  <c r="AOU31" i="43"/>
  <c r="AOV31" i="43"/>
  <c r="AOW31" i="43"/>
  <c r="AOX31" i="43"/>
  <c r="AOY31" i="43"/>
  <c r="AOZ31" i="43"/>
  <c r="APA31" i="43"/>
  <c r="APB31" i="43"/>
  <c r="APC31" i="43"/>
  <c r="APD31" i="43"/>
  <c r="APE31" i="43"/>
  <c r="APF31" i="43"/>
  <c r="APG31" i="43"/>
  <c r="APH31" i="43"/>
  <c r="API31" i="43"/>
  <c r="APJ31" i="43"/>
  <c r="AOP30" i="43"/>
  <c r="AOQ30" i="43"/>
  <c r="AOR30" i="43"/>
  <c r="AOS30" i="43"/>
  <c r="AOT30" i="43"/>
  <c r="AOU30" i="43"/>
  <c r="AOV30" i="43"/>
  <c r="AOW30" i="43"/>
  <c r="AOX30" i="43"/>
  <c r="AOY30" i="43"/>
  <c r="AOZ30" i="43"/>
  <c r="APA30" i="43"/>
  <c r="APB30" i="43"/>
  <c r="APC30" i="43"/>
  <c r="APD30" i="43"/>
  <c r="APE30" i="43"/>
  <c r="APF30" i="43"/>
  <c r="APG30" i="43"/>
  <c r="APH30" i="43"/>
  <c r="API30" i="43"/>
  <c r="APJ30" i="43"/>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AXO6" i="43"/>
  <c r="D39" i="67" l="1"/>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E37" i="59" l="1"/>
  <c r="AOH33" i="43" l="1"/>
  <c r="AOI33" i="43"/>
  <c r="AOJ33" i="43"/>
  <c r="AOK33" i="43"/>
  <c r="AOL33" i="43"/>
  <c r="AOM33" i="43"/>
  <c r="AON33" i="43"/>
  <c r="AOO33" i="43"/>
  <c r="AOH32" i="43"/>
  <c r="AOI32" i="43"/>
  <c r="AOJ32" i="43"/>
  <c r="AOK32" i="43"/>
  <c r="AOL32" i="43"/>
  <c r="AOM32" i="43"/>
  <c r="AON32" i="43"/>
  <c r="AOO32" i="43"/>
  <c r="AOH31" i="43"/>
  <c r="AOI31" i="43"/>
  <c r="AOJ31" i="43"/>
  <c r="AOK31" i="43"/>
  <c r="AOL31" i="43"/>
  <c r="AOM31" i="43"/>
  <c r="AON31" i="43"/>
  <c r="AOO31" i="43"/>
  <c r="AOH30" i="43"/>
  <c r="AOI30" i="43"/>
  <c r="AOJ30" i="43"/>
  <c r="AOK30" i="43"/>
  <c r="AOL30" i="43"/>
  <c r="AOM30" i="43"/>
  <c r="AON30" i="43"/>
  <c r="AOO30" i="43"/>
  <c r="ADL33" i="43"/>
  <c r="ADM33" i="43"/>
  <c r="ADN33" i="43"/>
  <c r="ADO33" i="43"/>
  <c r="ADP33" i="43"/>
  <c r="ADQ33" i="43"/>
  <c r="ADR33" i="43"/>
  <c r="ADS33" i="43"/>
  <c r="ADT33" i="43"/>
  <c r="ADU33" i="43"/>
  <c r="ADV33" i="43"/>
  <c r="ADW33" i="43"/>
  <c r="ADX33" i="43"/>
  <c r="ADY33" i="43"/>
  <c r="ADZ33" i="43"/>
  <c r="AEA33" i="43"/>
  <c r="AEB33" i="43"/>
  <c r="AEC33" i="43"/>
  <c r="AED33" i="43"/>
  <c r="AEE33" i="43"/>
  <c r="AEF33" i="43"/>
  <c r="AEG33" i="43"/>
  <c r="AEH33" i="43"/>
  <c r="AEI33" i="43"/>
  <c r="AEJ33" i="43"/>
  <c r="AEK33" i="43"/>
  <c r="AEL33" i="43"/>
  <c r="AEM33" i="43"/>
  <c r="AEN33" i="43"/>
  <c r="AEO33" i="43"/>
  <c r="AEP33" i="43"/>
  <c r="AEQ33" i="43"/>
  <c r="AER33" i="43"/>
  <c r="AES33" i="43"/>
  <c r="AET33" i="43"/>
  <c r="AEU33" i="43"/>
  <c r="AEV33" i="43"/>
  <c r="AEW33" i="43"/>
  <c r="AEX33" i="43"/>
  <c r="AEY33" i="43"/>
  <c r="AEZ33" i="43"/>
  <c r="AFA33" i="43"/>
  <c r="AFB33" i="43"/>
  <c r="AFC33" i="43"/>
  <c r="AFD33" i="43"/>
  <c r="AFE33" i="43"/>
  <c r="AFF33" i="43"/>
  <c r="AFG33" i="43"/>
  <c r="AFH33" i="43"/>
  <c r="AFI33" i="43"/>
  <c r="AFJ33" i="43"/>
  <c r="AFK33" i="43"/>
  <c r="AFL33" i="43"/>
  <c r="AFM33" i="43"/>
  <c r="AFN33" i="43"/>
  <c r="AFO33" i="43"/>
  <c r="AFP33" i="43"/>
  <c r="AFQ33" i="43"/>
  <c r="AFR33" i="43"/>
  <c r="AFS33" i="43"/>
  <c r="AFT33" i="43"/>
  <c r="AFU33" i="43"/>
  <c r="AFV33" i="43"/>
  <c r="AFW33" i="43"/>
  <c r="AFX33" i="43"/>
  <c r="AFY33" i="43"/>
  <c r="AFZ33" i="43"/>
  <c r="AGA33" i="43"/>
  <c r="AGB33" i="43"/>
  <c r="AGC33" i="43"/>
  <c r="AGD33" i="43"/>
  <c r="AGE33" i="43"/>
  <c r="AGF33" i="43"/>
  <c r="AGG33" i="43"/>
  <c r="AGH33" i="43"/>
  <c r="AGI33" i="43"/>
  <c r="AGJ33" i="43"/>
  <c r="AGK33" i="43"/>
  <c r="AGL33" i="43"/>
  <c r="AGM33" i="43"/>
  <c r="AGN33" i="43"/>
  <c r="AGO33" i="43"/>
  <c r="AGP33" i="43"/>
  <c r="AGQ33" i="43"/>
  <c r="AGR33" i="43"/>
  <c r="AGS33" i="43"/>
  <c r="AGT33" i="43"/>
  <c r="AGU33" i="43"/>
  <c r="AGV33" i="43"/>
  <c r="AGW33" i="43"/>
  <c r="AGX33" i="43"/>
  <c r="AGY33" i="43"/>
  <c r="AGZ33" i="43"/>
  <c r="AHA33" i="43"/>
  <c r="AHB33" i="43"/>
  <c r="AHC33" i="43"/>
  <c r="AHD33" i="43"/>
  <c r="AHE33" i="43"/>
  <c r="AHF33" i="43"/>
  <c r="AHG33" i="43"/>
  <c r="AHH33" i="43"/>
  <c r="AHI33" i="43"/>
  <c r="AHJ33" i="43"/>
  <c r="AHK33" i="43"/>
  <c r="AHL33" i="43"/>
  <c r="AHM33" i="43"/>
  <c r="AHN33" i="43"/>
  <c r="AHO33" i="43"/>
  <c r="AHP33" i="43"/>
  <c r="AHQ33" i="43"/>
  <c r="AHR33" i="43"/>
  <c r="AHS33" i="43"/>
  <c r="AHT33" i="43"/>
  <c r="AHU33" i="43"/>
  <c r="AHV33" i="43"/>
  <c r="AHW33" i="43"/>
  <c r="AHX33" i="43"/>
  <c r="AHY33" i="43"/>
  <c r="AHZ33" i="43"/>
  <c r="AIA33" i="43"/>
  <c r="AIB33" i="43"/>
  <c r="AIC33" i="43"/>
  <c r="AID33" i="43"/>
  <c r="AIE33" i="43"/>
  <c r="AIF33" i="43"/>
  <c r="AIG33" i="43"/>
  <c r="AIH33" i="43"/>
  <c r="AII33" i="43"/>
  <c r="AIJ33" i="43"/>
  <c r="AIK33" i="43"/>
  <c r="AIL33" i="43"/>
  <c r="AIM33" i="43"/>
  <c r="AIN33" i="43"/>
  <c r="AIO33" i="43"/>
  <c r="AIP33" i="43"/>
  <c r="AIQ33" i="43"/>
  <c r="AIR33" i="43"/>
  <c r="AIS33" i="43"/>
  <c r="AIT33" i="43"/>
  <c r="AIU33" i="43"/>
  <c r="AIV33" i="43"/>
  <c r="AIW33" i="43"/>
  <c r="AIX33" i="43"/>
  <c r="AIY33" i="43"/>
  <c r="AIZ33" i="43"/>
  <c r="AJA33" i="43"/>
  <c r="AJB33" i="43"/>
  <c r="AJC33" i="43"/>
  <c r="AJD33" i="43"/>
  <c r="AJE33" i="43"/>
  <c r="AJF33" i="43"/>
  <c r="AJG33" i="43"/>
  <c r="AJH33" i="43"/>
  <c r="AJI33" i="43"/>
  <c r="AJJ33" i="43"/>
  <c r="AJK33" i="43"/>
  <c r="AJL33" i="43"/>
  <c r="AJM33" i="43"/>
  <c r="AJN33" i="43"/>
  <c r="AJO33" i="43"/>
  <c r="AJP33" i="43"/>
  <c r="AJQ33" i="43"/>
  <c r="AJR33" i="43"/>
  <c r="AJS33" i="43"/>
  <c r="AJT33" i="43"/>
  <c r="AJU33" i="43"/>
  <c r="AJV33" i="43"/>
  <c r="AJW33" i="43"/>
  <c r="AJX33" i="43"/>
  <c r="AJY33" i="43"/>
  <c r="AJZ33" i="43"/>
  <c r="AKA33" i="43"/>
  <c r="AKB33" i="43"/>
  <c r="AKC33" i="43"/>
  <c r="AKD33" i="43"/>
  <c r="AKE33" i="43"/>
  <c r="AKF33" i="43"/>
  <c r="AKG33" i="43"/>
  <c r="AKH33" i="43"/>
  <c r="AKI33" i="43"/>
  <c r="AKJ33" i="43"/>
  <c r="AKK33" i="43"/>
  <c r="AKL33" i="43"/>
  <c r="AKM33" i="43"/>
  <c r="AKN33" i="43"/>
  <c r="AKO33" i="43"/>
  <c r="AKP33" i="43"/>
  <c r="AKQ33" i="43"/>
  <c r="AKR33" i="43"/>
  <c r="AKS33" i="43"/>
  <c r="AKT33" i="43"/>
  <c r="AKU33" i="43"/>
  <c r="AKV33" i="43"/>
  <c r="AKW33" i="43"/>
  <c r="AKX33" i="43"/>
  <c r="AKY33" i="43"/>
  <c r="AKZ33" i="43"/>
  <c r="ALA33" i="43"/>
  <c r="ALB33" i="43"/>
  <c r="ALC33" i="43"/>
  <c r="ALD33" i="43"/>
  <c r="ALE33" i="43"/>
  <c r="ALF33" i="43"/>
  <c r="ALG33" i="43"/>
  <c r="ALH33" i="43"/>
  <c r="ALI33" i="43"/>
  <c r="ALJ33" i="43"/>
  <c r="ALK33" i="43"/>
  <c r="ALL33" i="43"/>
  <c r="ALM33" i="43"/>
  <c r="ALN33" i="43"/>
  <c r="ALO33" i="43"/>
  <c r="ALP33" i="43"/>
  <c r="ALQ33" i="43"/>
  <c r="ALR33" i="43"/>
  <c r="ALS33" i="43"/>
  <c r="ALT33" i="43"/>
  <c r="ALU33" i="43"/>
  <c r="ALV33" i="43"/>
  <c r="ALW33" i="43"/>
  <c r="ALX33" i="43"/>
  <c r="ALY33" i="43"/>
  <c r="ALZ33" i="43"/>
  <c r="AMA33" i="43"/>
  <c r="AMB33" i="43"/>
  <c r="AMC33" i="43"/>
  <c r="AMD33" i="43"/>
  <c r="AME33" i="43"/>
  <c r="AMF33" i="43"/>
  <c r="AMG33" i="43"/>
  <c r="AMH33" i="43"/>
  <c r="AMI33" i="43"/>
  <c r="AMJ33" i="43"/>
  <c r="AMK33" i="43"/>
  <c r="AML33" i="43"/>
  <c r="AMM33" i="43"/>
  <c r="AMN33" i="43"/>
  <c r="AMO33" i="43"/>
  <c r="AMP33" i="43"/>
  <c r="AMQ33" i="43"/>
  <c r="AMR33" i="43"/>
  <c r="AMS33" i="43"/>
  <c r="AMT33" i="43"/>
  <c r="AMU33" i="43"/>
  <c r="AMV33" i="43"/>
  <c r="AMW33" i="43"/>
  <c r="AMX33" i="43"/>
  <c r="AMY33" i="43"/>
  <c r="AMZ33" i="43"/>
  <c r="ANA33" i="43"/>
  <c r="ANB33" i="43"/>
  <c r="ANC33" i="43"/>
  <c r="AND33" i="43"/>
  <c r="ANE33" i="43"/>
  <c r="ANF33" i="43"/>
  <c r="ANG33" i="43"/>
  <c r="ANH33" i="43"/>
  <c r="ANI33" i="43"/>
  <c r="ANJ33" i="43"/>
  <c r="ANK33" i="43"/>
  <c r="ANL33" i="43"/>
  <c r="ANM33" i="43"/>
  <c r="ANN33" i="43"/>
  <c r="ANO33" i="43"/>
  <c r="ANP33" i="43"/>
  <c r="ANQ33" i="43"/>
  <c r="ANR33" i="43"/>
  <c r="ANS33" i="43"/>
  <c r="ANT33" i="43"/>
  <c r="ANU33" i="43"/>
  <c r="ANV33" i="43"/>
  <c r="ANW33" i="43"/>
  <c r="ANX33" i="43"/>
  <c r="ANY33" i="43"/>
  <c r="ANZ33" i="43"/>
  <c r="AOA33" i="43"/>
  <c r="AOB33" i="43"/>
  <c r="AOC33" i="43"/>
  <c r="AOD33" i="43"/>
  <c r="AOE33" i="43"/>
  <c r="AOF33" i="43"/>
  <c r="AOG33" i="43"/>
  <c r="ADL32" i="43"/>
  <c r="ADM32" i="43"/>
  <c r="ADN32" i="43"/>
  <c r="ADO32" i="43"/>
  <c r="ADP32" i="43"/>
  <c r="ADQ32" i="43"/>
  <c r="ADR32" i="43"/>
  <c r="ADS32" i="43"/>
  <c r="ADT32" i="43"/>
  <c r="ADU32" i="43"/>
  <c r="ADV32" i="43"/>
  <c r="ADW32" i="43"/>
  <c r="ADX32" i="43"/>
  <c r="ADY32" i="43"/>
  <c r="ADZ32" i="43"/>
  <c r="AEA32" i="43"/>
  <c r="AEB32" i="43"/>
  <c r="AEC32" i="43"/>
  <c r="AED32" i="43"/>
  <c r="AEE32" i="43"/>
  <c r="AEF32" i="43"/>
  <c r="AEG32" i="43"/>
  <c r="AEH32" i="43"/>
  <c r="AEI32" i="43"/>
  <c r="AEJ32" i="43"/>
  <c r="AEK32" i="43"/>
  <c r="AEL32" i="43"/>
  <c r="AEM32" i="43"/>
  <c r="AEN32" i="43"/>
  <c r="AEO32" i="43"/>
  <c r="AEP32" i="43"/>
  <c r="AEQ32" i="43"/>
  <c r="AER32" i="43"/>
  <c r="AES32" i="43"/>
  <c r="AET32" i="43"/>
  <c r="AEU32" i="43"/>
  <c r="AEV32" i="43"/>
  <c r="AEW32" i="43"/>
  <c r="AEX32" i="43"/>
  <c r="AEY32" i="43"/>
  <c r="AEZ32" i="43"/>
  <c r="AFA32" i="43"/>
  <c r="AFB32" i="43"/>
  <c r="AFC32" i="43"/>
  <c r="AFD32" i="43"/>
  <c r="AFE32" i="43"/>
  <c r="AFF32" i="43"/>
  <c r="AFG32" i="43"/>
  <c r="AFH32" i="43"/>
  <c r="AFI32" i="43"/>
  <c r="AFJ32" i="43"/>
  <c r="AFK32" i="43"/>
  <c r="AFL32" i="43"/>
  <c r="AFM32" i="43"/>
  <c r="AFN32" i="43"/>
  <c r="AFO32" i="43"/>
  <c r="AFP32" i="43"/>
  <c r="AFQ32" i="43"/>
  <c r="AFR32" i="43"/>
  <c r="AFS32" i="43"/>
  <c r="AFT32" i="43"/>
  <c r="AFU32" i="43"/>
  <c r="AFV32" i="43"/>
  <c r="AFW32" i="43"/>
  <c r="AFX32" i="43"/>
  <c r="AFY32" i="43"/>
  <c r="AFZ32" i="43"/>
  <c r="AGA32" i="43"/>
  <c r="AGB32" i="43"/>
  <c r="AGC32" i="43"/>
  <c r="AGD32" i="43"/>
  <c r="AGE32" i="43"/>
  <c r="AGF32" i="43"/>
  <c r="AGG32" i="43"/>
  <c r="AGH32" i="43"/>
  <c r="AGI32" i="43"/>
  <c r="AGJ32" i="43"/>
  <c r="AGK32" i="43"/>
  <c r="AGL32" i="43"/>
  <c r="AGM32" i="43"/>
  <c r="AGN32" i="43"/>
  <c r="AGO32" i="43"/>
  <c r="AGP32" i="43"/>
  <c r="AGQ32" i="43"/>
  <c r="AGR32" i="43"/>
  <c r="AGS32" i="43"/>
  <c r="AGT32" i="43"/>
  <c r="AGU32" i="43"/>
  <c r="AGV32" i="43"/>
  <c r="AGW32" i="43"/>
  <c r="AGX32" i="43"/>
  <c r="AGY32" i="43"/>
  <c r="AGZ32" i="43"/>
  <c r="AHA32" i="43"/>
  <c r="AHB32" i="43"/>
  <c r="AHC32" i="43"/>
  <c r="AHD32" i="43"/>
  <c r="AHE32" i="43"/>
  <c r="AHF32" i="43"/>
  <c r="AHG32" i="43"/>
  <c r="AHH32" i="43"/>
  <c r="AHI32" i="43"/>
  <c r="AHJ32" i="43"/>
  <c r="AHK32" i="43"/>
  <c r="AHL32" i="43"/>
  <c r="AHM32" i="43"/>
  <c r="AHN32" i="43"/>
  <c r="AHO32" i="43"/>
  <c r="AHP32" i="43"/>
  <c r="AHQ32" i="43"/>
  <c r="AHR32" i="43"/>
  <c r="AHS32" i="43"/>
  <c r="AHT32" i="43"/>
  <c r="AHU32" i="43"/>
  <c r="AHV32" i="43"/>
  <c r="AHW32" i="43"/>
  <c r="AHX32" i="43"/>
  <c r="AHY32" i="43"/>
  <c r="AHZ32" i="43"/>
  <c r="AIA32" i="43"/>
  <c r="AIB32" i="43"/>
  <c r="AIC32" i="43"/>
  <c r="AID32" i="43"/>
  <c r="AIE32" i="43"/>
  <c r="AIF32" i="43"/>
  <c r="AIG32" i="43"/>
  <c r="AIH32" i="43"/>
  <c r="AII32" i="43"/>
  <c r="AIJ32" i="43"/>
  <c r="AIK32" i="43"/>
  <c r="AIL32" i="43"/>
  <c r="AIM32" i="43"/>
  <c r="AIN32" i="43"/>
  <c r="AIO32" i="43"/>
  <c r="AIP32" i="43"/>
  <c r="AIQ32" i="43"/>
  <c r="AIR32" i="43"/>
  <c r="AIS32" i="43"/>
  <c r="AIT32" i="43"/>
  <c r="AIU32" i="43"/>
  <c r="AIV32" i="43"/>
  <c r="AIW32" i="43"/>
  <c r="AIX32" i="43"/>
  <c r="AIY32" i="43"/>
  <c r="AIZ32" i="43"/>
  <c r="AJA32" i="43"/>
  <c r="AJB32" i="43"/>
  <c r="AJC32" i="43"/>
  <c r="AJD32" i="43"/>
  <c r="AJE32" i="43"/>
  <c r="AJF32" i="43"/>
  <c r="AJG32" i="43"/>
  <c r="AJH32" i="43"/>
  <c r="AJI32" i="43"/>
  <c r="AJJ32" i="43"/>
  <c r="AJK32" i="43"/>
  <c r="AJL32" i="43"/>
  <c r="AJM32" i="43"/>
  <c r="AJN32" i="43"/>
  <c r="AJO32" i="43"/>
  <c r="AJP32" i="43"/>
  <c r="AJQ32" i="43"/>
  <c r="AJR32" i="43"/>
  <c r="AJS32" i="43"/>
  <c r="AJT32" i="43"/>
  <c r="AJU32" i="43"/>
  <c r="AJV32" i="43"/>
  <c r="AJW32" i="43"/>
  <c r="AJX32" i="43"/>
  <c r="AJY32" i="43"/>
  <c r="AJZ32" i="43"/>
  <c r="AKA32" i="43"/>
  <c r="AKB32" i="43"/>
  <c r="AKC32" i="43"/>
  <c r="AKD32" i="43"/>
  <c r="AKE32" i="43"/>
  <c r="AKF32" i="43"/>
  <c r="AKG32" i="43"/>
  <c r="AKH32" i="43"/>
  <c r="AKI32" i="43"/>
  <c r="AKJ32" i="43"/>
  <c r="AKK32" i="43"/>
  <c r="AKL32" i="43"/>
  <c r="AKM32" i="43"/>
  <c r="AKN32" i="43"/>
  <c r="AKO32" i="43"/>
  <c r="AKP32" i="43"/>
  <c r="AKQ32" i="43"/>
  <c r="AKR32" i="43"/>
  <c r="AKS32" i="43"/>
  <c r="AKT32" i="43"/>
  <c r="AKU32" i="43"/>
  <c r="AKV32" i="43"/>
  <c r="AKW32" i="43"/>
  <c r="AKX32" i="43"/>
  <c r="AKY32" i="43"/>
  <c r="AKZ32" i="43"/>
  <c r="ALA32" i="43"/>
  <c r="ALB32" i="43"/>
  <c r="ALC32" i="43"/>
  <c r="ALD32" i="43"/>
  <c r="ALE32" i="43"/>
  <c r="ALF32" i="43"/>
  <c r="ALG32" i="43"/>
  <c r="ALH32" i="43"/>
  <c r="ALI32" i="43"/>
  <c r="ALJ32" i="43"/>
  <c r="ALK32" i="43"/>
  <c r="ALL32" i="43"/>
  <c r="ALM32" i="43"/>
  <c r="ALN32" i="43"/>
  <c r="ALO32" i="43"/>
  <c r="ALP32" i="43"/>
  <c r="ALQ32" i="43"/>
  <c r="ALR32" i="43"/>
  <c r="ALS32" i="43"/>
  <c r="ALT32" i="43"/>
  <c r="ALU32" i="43"/>
  <c r="ALV32" i="43"/>
  <c r="ALW32" i="43"/>
  <c r="ALX32" i="43"/>
  <c r="ALY32" i="43"/>
  <c r="ALZ32" i="43"/>
  <c r="AMA32" i="43"/>
  <c r="AMB32" i="43"/>
  <c r="AMC32" i="43"/>
  <c r="AMD32" i="43"/>
  <c r="AME32" i="43"/>
  <c r="AMF32" i="43"/>
  <c r="AMG32" i="43"/>
  <c r="AMH32" i="43"/>
  <c r="AMI32" i="43"/>
  <c r="AMJ32" i="43"/>
  <c r="AMK32" i="43"/>
  <c r="AML32" i="43"/>
  <c r="AMM32" i="43"/>
  <c r="AMN32" i="43"/>
  <c r="AMO32" i="43"/>
  <c r="AMP32" i="43"/>
  <c r="AMQ32" i="43"/>
  <c r="AMR32" i="43"/>
  <c r="AMS32" i="43"/>
  <c r="AMT32" i="43"/>
  <c r="AMU32" i="43"/>
  <c r="AMV32" i="43"/>
  <c r="AMW32" i="43"/>
  <c r="AMX32" i="43"/>
  <c r="AMY32" i="43"/>
  <c r="AMZ32" i="43"/>
  <c r="ANA32" i="43"/>
  <c r="ANB32" i="43"/>
  <c r="ANC32" i="43"/>
  <c r="AND32" i="43"/>
  <c r="ANE32" i="43"/>
  <c r="ANF32" i="43"/>
  <c r="ANG32" i="43"/>
  <c r="ANH32" i="43"/>
  <c r="ANI32" i="43"/>
  <c r="ANJ32" i="43"/>
  <c r="ANK32" i="43"/>
  <c r="ANL32" i="43"/>
  <c r="ANM32" i="43"/>
  <c r="ANN32" i="43"/>
  <c r="ANO32" i="43"/>
  <c r="ANP32" i="43"/>
  <c r="ANQ32" i="43"/>
  <c r="ANR32" i="43"/>
  <c r="ANS32" i="43"/>
  <c r="ANT32" i="43"/>
  <c r="ANU32" i="43"/>
  <c r="ANV32" i="43"/>
  <c r="ANW32" i="43"/>
  <c r="ANX32" i="43"/>
  <c r="ANY32" i="43"/>
  <c r="ANZ32" i="43"/>
  <c r="AOA32" i="43"/>
  <c r="AOB32" i="43"/>
  <c r="AOC32" i="43"/>
  <c r="AOD32" i="43"/>
  <c r="AOE32" i="43"/>
  <c r="AOF32" i="43"/>
  <c r="AOG32" i="43"/>
  <c r="ADL31" i="43"/>
  <c r="ADM31" i="43"/>
  <c r="ADN31" i="43"/>
  <c r="ADO31" i="43"/>
  <c r="ADP31" i="43"/>
  <c r="ADQ31" i="43"/>
  <c r="ADR31" i="43"/>
  <c r="ADS31" i="43"/>
  <c r="ADT31" i="43"/>
  <c r="ADU31" i="43"/>
  <c r="ADV31" i="43"/>
  <c r="ADW31" i="43"/>
  <c r="ADX31" i="43"/>
  <c r="ADY31" i="43"/>
  <c r="ADZ31" i="43"/>
  <c r="AEA31" i="43"/>
  <c r="AEB31" i="43"/>
  <c r="AEC31" i="43"/>
  <c r="AED31" i="43"/>
  <c r="AEE31" i="43"/>
  <c r="AEF31" i="43"/>
  <c r="AEG31" i="43"/>
  <c r="AEH31" i="43"/>
  <c r="AEI31" i="43"/>
  <c r="AEJ31" i="43"/>
  <c r="AEK31" i="43"/>
  <c r="AEL31" i="43"/>
  <c r="AEM31" i="43"/>
  <c r="AEN31" i="43"/>
  <c r="AEO31" i="43"/>
  <c r="AEP31" i="43"/>
  <c r="AEQ31" i="43"/>
  <c r="AER31" i="43"/>
  <c r="AES31" i="43"/>
  <c r="AET31" i="43"/>
  <c r="AEU31" i="43"/>
  <c r="AEV31" i="43"/>
  <c r="AEW31" i="43"/>
  <c r="AEX31" i="43"/>
  <c r="AEY31" i="43"/>
  <c r="AEZ31" i="43"/>
  <c r="AFA31" i="43"/>
  <c r="AFB31" i="43"/>
  <c r="AFC31" i="43"/>
  <c r="AFD31" i="43"/>
  <c r="AFE31" i="43"/>
  <c r="AFF31" i="43"/>
  <c r="AFG31" i="43"/>
  <c r="AFH31" i="43"/>
  <c r="AFI31" i="43"/>
  <c r="AFJ31" i="43"/>
  <c r="AFK31" i="43"/>
  <c r="AFL31" i="43"/>
  <c r="AFM31" i="43"/>
  <c r="AFN31" i="43"/>
  <c r="AFO31" i="43"/>
  <c r="AFP31" i="43"/>
  <c r="AFQ31" i="43"/>
  <c r="AFR31" i="43"/>
  <c r="AFS31" i="43"/>
  <c r="AFT31" i="43"/>
  <c r="AFU31" i="43"/>
  <c r="AFV31" i="43"/>
  <c r="AFW31" i="43"/>
  <c r="AFX31" i="43"/>
  <c r="AFY31" i="43"/>
  <c r="AFZ31" i="43"/>
  <c r="AGA31" i="43"/>
  <c r="AGB31" i="43"/>
  <c r="AGC31" i="43"/>
  <c r="AGD31" i="43"/>
  <c r="AGE31" i="43"/>
  <c r="AGF31" i="43"/>
  <c r="AGG31" i="43"/>
  <c r="AGH31" i="43"/>
  <c r="AGI31" i="43"/>
  <c r="AGJ31" i="43"/>
  <c r="AGK31" i="43"/>
  <c r="AGL31" i="43"/>
  <c r="AGM31" i="43"/>
  <c r="AGN31" i="43"/>
  <c r="AGO31" i="43"/>
  <c r="AGP31" i="43"/>
  <c r="AGQ31" i="43"/>
  <c r="AGR31" i="43"/>
  <c r="AGS31" i="43"/>
  <c r="AGT31" i="43"/>
  <c r="AGU31" i="43"/>
  <c r="AGV31" i="43"/>
  <c r="AGW31" i="43"/>
  <c r="AGX31" i="43"/>
  <c r="AGY31" i="43"/>
  <c r="AGZ31" i="43"/>
  <c r="AHA31" i="43"/>
  <c r="AHB31" i="43"/>
  <c r="AHC31" i="43"/>
  <c r="AHD31" i="43"/>
  <c r="AHE31" i="43"/>
  <c r="AHF31" i="43"/>
  <c r="AHG31" i="43"/>
  <c r="AHH31" i="43"/>
  <c r="AHI31" i="43"/>
  <c r="AHJ31" i="43"/>
  <c r="AHK31" i="43"/>
  <c r="AHL31" i="43"/>
  <c r="AHM31" i="43"/>
  <c r="AHN31" i="43"/>
  <c r="AHO31" i="43"/>
  <c r="AHP31" i="43"/>
  <c r="AHQ31" i="43"/>
  <c r="AHR31" i="43"/>
  <c r="AHS31" i="43"/>
  <c r="AHT31" i="43"/>
  <c r="AHU31" i="43"/>
  <c r="AHV31" i="43"/>
  <c r="AHW31" i="43"/>
  <c r="AHX31" i="43"/>
  <c r="AHY31" i="43"/>
  <c r="AHZ31" i="43"/>
  <c r="AIA31" i="43"/>
  <c r="AIB31" i="43"/>
  <c r="AIC31" i="43"/>
  <c r="AID31" i="43"/>
  <c r="AIE31" i="43"/>
  <c r="AIF31" i="43"/>
  <c r="AIG31" i="43"/>
  <c r="AIH31" i="43"/>
  <c r="AII31" i="43"/>
  <c r="AIJ31" i="43"/>
  <c r="AIK31" i="43"/>
  <c r="AIL31" i="43"/>
  <c r="AIM31" i="43"/>
  <c r="AIN31" i="43"/>
  <c r="AIO31" i="43"/>
  <c r="AIP31" i="43"/>
  <c r="AIQ31" i="43"/>
  <c r="AIR31" i="43"/>
  <c r="AIS31" i="43"/>
  <c r="AIT31" i="43"/>
  <c r="AIU31" i="43"/>
  <c r="AIV31" i="43"/>
  <c r="AIW31" i="43"/>
  <c r="AIX31" i="43"/>
  <c r="AIY31" i="43"/>
  <c r="AIZ31" i="43"/>
  <c r="AJA31" i="43"/>
  <c r="AJB31" i="43"/>
  <c r="AJC31" i="43"/>
  <c r="AJD31" i="43"/>
  <c r="AJE31" i="43"/>
  <c r="AJF31" i="43"/>
  <c r="AJG31" i="43"/>
  <c r="AJH31" i="43"/>
  <c r="AJI31" i="43"/>
  <c r="AJJ31" i="43"/>
  <c r="AJK31" i="43"/>
  <c r="AJL31" i="43"/>
  <c r="AJM31" i="43"/>
  <c r="AJN31" i="43"/>
  <c r="AJO31" i="43"/>
  <c r="AJP31" i="43"/>
  <c r="AJQ31" i="43"/>
  <c r="AJR31" i="43"/>
  <c r="AJS31" i="43"/>
  <c r="AJT31" i="43"/>
  <c r="AJU31" i="43"/>
  <c r="AJV31" i="43"/>
  <c r="AJW31" i="43"/>
  <c r="AJX31" i="43"/>
  <c r="AJY31" i="43"/>
  <c r="AJZ31" i="43"/>
  <c r="AKA31" i="43"/>
  <c r="AKB31" i="43"/>
  <c r="AKC31" i="43"/>
  <c r="AKD31" i="43"/>
  <c r="AKE31" i="43"/>
  <c r="AKF31" i="43"/>
  <c r="AKG31" i="43"/>
  <c r="AKH31" i="43"/>
  <c r="AKI31" i="43"/>
  <c r="AKJ31" i="43"/>
  <c r="AKK31" i="43"/>
  <c r="AKL31" i="43"/>
  <c r="AKM31" i="43"/>
  <c r="AKN31" i="43"/>
  <c r="AKO31" i="43"/>
  <c r="AKP31" i="43"/>
  <c r="AKQ31" i="43"/>
  <c r="AKR31" i="43"/>
  <c r="AKS31" i="43"/>
  <c r="AKT31" i="43"/>
  <c r="AKU31" i="43"/>
  <c r="AKV31" i="43"/>
  <c r="AKW31" i="43"/>
  <c r="AKX31" i="43"/>
  <c r="AKY31" i="43"/>
  <c r="AKZ31" i="43"/>
  <c r="ALA31" i="43"/>
  <c r="ALB31" i="43"/>
  <c r="ALC31" i="43"/>
  <c r="ALD31" i="43"/>
  <c r="ALE31" i="43"/>
  <c r="ALF31" i="43"/>
  <c r="ALG31" i="43"/>
  <c r="ALH31" i="43"/>
  <c r="ALI31" i="43"/>
  <c r="ALJ31" i="43"/>
  <c r="ALK31" i="43"/>
  <c r="ALL31" i="43"/>
  <c r="ALM31" i="43"/>
  <c r="ALN31" i="43"/>
  <c r="ALO31" i="43"/>
  <c r="ALP31" i="43"/>
  <c r="ALQ31" i="43"/>
  <c r="ALR31" i="43"/>
  <c r="ALS31" i="43"/>
  <c r="ALT31" i="43"/>
  <c r="ALU31" i="43"/>
  <c r="ALV31" i="43"/>
  <c r="ALW31" i="43"/>
  <c r="ALX31" i="43"/>
  <c r="ALY31" i="43"/>
  <c r="ALZ31" i="43"/>
  <c r="AMA31" i="43"/>
  <c r="AMB31" i="43"/>
  <c r="AMC31" i="43"/>
  <c r="AMD31" i="43"/>
  <c r="AME31" i="43"/>
  <c r="AMF31" i="43"/>
  <c r="AMG31" i="43"/>
  <c r="AMH31" i="43"/>
  <c r="AMI31" i="43"/>
  <c r="AMJ31" i="43"/>
  <c r="AMK31" i="43"/>
  <c r="AML31" i="43"/>
  <c r="AMM31" i="43"/>
  <c r="AMN31" i="43"/>
  <c r="AMO31" i="43"/>
  <c r="AMP31" i="43"/>
  <c r="AMQ31" i="43"/>
  <c r="AMR31" i="43"/>
  <c r="AMS31" i="43"/>
  <c r="AMT31" i="43"/>
  <c r="AMU31" i="43"/>
  <c r="AMV31" i="43"/>
  <c r="AMW31" i="43"/>
  <c r="AMX31" i="43"/>
  <c r="AMY31" i="43"/>
  <c r="AMZ31" i="43"/>
  <c r="ANA31" i="43"/>
  <c r="ANB31" i="43"/>
  <c r="ANC31" i="43"/>
  <c r="AND31" i="43"/>
  <c r="ANE31" i="43"/>
  <c r="ANF31" i="43"/>
  <c r="ANG31" i="43"/>
  <c r="ANH31" i="43"/>
  <c r="ANI31" i="43"/>
  <c r="ANJ31" i="43"/>
  <c r="ANK31" i="43"/>
  <c r="ANL31" i="43"/>
  <c r="ANM31" i="43"/>
  <c r="ANN31" i="43"/>
  <c r="ANO31" i="43"/>
  <c r="ANP31" i="43"/>
  <c r="ANQ31" i="43"/>
  <c r="ANR31" i="43"/>
  <c r="ANS31" i="43"/>
  <c r="ANT31" i="43"/>
  <c r="ANU31" i="43"/>
  <c r="ANV31" i="43"/>
  <c r="ANW31" i="43"/>
  <c r="ANX31" i="43"/>
  <c r="ANY31" i="43"/>
  <c r="ANZ31" i="43"/>
  <c r="AOA31" i="43"/>
  <c r="AOB31" i="43"/>
  <c r="AOC31" i="43"/>
  <c r="AOD31" i="43"/>
  <c r="AOE31" i="43"/>
  <c r="AOF31" i="43"/>
  <c r="AOG31" i="43"/>
  <c r="ADL30" i="43"/>
  <c r="ADM30" i="43"/>
  <c r="ADN30" i="43"/>
  <c r="ADO30" i="43"/>
  <c r="ADP30" i="43"/>
  <c r="ADQ30" i="43"/>
  <c r="ADR30" i="43"/>
  <c r="ADS30" i="43"/>
  <c r="ADT30" i="43"/>
  <c r="ADU30" i="43"/>
  <c r="ADV30" i="43"/>
  <c r="ADW30" i="43"/>
  <c r="ADX30" i="43"/>
  <c r="ADY30" i="43"/>
  <c r="ADZ30" i="43"/>
  <c r="AEA30" i="43"/>
  <c r="AEB30" i="43"/>
  <c r="AEC30" i="43"/>
  <c r="AED30" i="43"/>
  <c r="AEE30" i="43"/>
  <c r="AEF30" i="43"/>
  <c r="AEG30" i="43"/>
  <c r="AEH30" i="43"/>
  <c r="AEI30" i="43"/>
  <c r="AEJ30" i="43"/>
  <c r="AEK30" i="43"/>
  <c r="AEL30" i="43"/>
  <c r="AEM30" i="43"/>
  <c r="AEN30" i="43"/>
  <c r="AEO30" i="43"/>
  <c r="AEP30" i="43"/>
  <c r="AEQ30" i="43"/>
  <c r="AER30" i="43"/>
  <c r="AES30" i="43"/>
  <c r="AET30" i="43"/>
  <c r="AEU30" i="43"/>
  <c r="AEV30" i="43"/>
  <c r="AEW30" i="43"/>
  <c r="AEX30" i="43"/>
  <c r="AEY30" i="43"/>
  <c r="AEZ30" i="43"/>
  <c r="AFA30" i="43"/>
  <c r="AFB30" i="43"/>
  <c r="AFC30" i="43"/>
  <c r="AFD30" i="43"/>
  <c r="AFE30" i="43"/>
  <c r="AFF30" i="43"/>
  <c r="AFG30" i="43"/>
  <c r="AFH30" i="43"/>
  <c r="AFI30" i="43"/>
  <c r="AFJ30" i="43"/>
  <c r="AFK30" i="43"/>
  <c r="AFL30" i="43"/>
  <c r="AFM30" i="43"/>
  <c r="AFN30" i="43"/>
  <c r="AFO30" i="43"/>
  <c r="AFP30" i="43"/>
  <c r="AFQ30" i="43"/>
  <c r="AFR30" i="43"/>
  <c r="AFS30" i="43"/>
  <c r="AFT30" i="43"/>
  <c r="AFU30" i="43"/>
  <c r="AFV30" i="43"/>
  <c r="AFW30" i="43"/>
  <c r="AFX30" i="43"/>
  <c r="AFY30" i="43"/>
  <c r="AFZ30" i="43"/>
  <c r="AGA30" i="43"/>
  <c r="AGB30" i="43"/>
  <c r="AGC30" i="43"/>
  <c r="AGD30" i="43"/>
  <c r="AGE30" i="43"/>
  <c r="AGF30" i="43"/>
  <c r="AGG30" i="43"/>
  <c r="AGH30" i="43"/>
  <c r="AGI30" i="43"/>
  <c r="AGJ30" i="43"/>
  <c r="AGK30" i="43"/>
  <c r="AGL30" i="43"/>
  <c r="AGM30" i="43"/>
  <c r="AGN30" i="43"/>
  <c r="AGO30" i="43"/>
  <c r="AGP30" i="43"/>
  <c r="AGQ30" i="43"/>
  <c r="AGR30" i="43"/>
  <c r="AGS30" i="43"/>
  <c r="AGT30" i="43"/>
  <c r="AGU30" i="43"/>
  <c r="AGV30" i="43"/>
  <c r="AGW30" i="43"/>
  <c r="AGX30" i="43"/>
  <c r="AGY30" i="43"/>
  <c r="AGZ30" i="43"/>
  <c r="AHA30" i="43"/>
  <c r="AHB30" i="43"/>
  <c r="AHC30" i="43"/>
  <c r="AHD30" i="43"/>
  <c r="AHE30" i="43"/>
  <c r="AHF30" i="43"/>
  <c r="AHG30" i="43"/>
  <c r="AHH30" i="43"/>
  <c r="AHI30" i="43"/>
  <c r="AHJ30" i="43"/>
  <c r="AHK30" i="43"/>
  <c r="AHL30" i="43"/>
  <c r="AHM30" i="43"/>
  <c r="AHN30" i="43"/>
  <c r="AHO30" i="43"/>
  <c r="AHP30" i="43"/>
  <c r="AHQ30" i="43"/>
  <c r="AHR30" i="43"/>
  <c r="AHS30" i="43"/>
  <c r="AHT30" i="43"/>
  <c r="AHU30" i="43"/>
  <c r="AHV30" i="43"/>
  <c r="AHW30" i="43"/>
  <c r="AHX30" i="43"/>
  <c r="AHY30" i="43"/>
  <c r="AHZ30" i="43"/>
  <c r="AIA30" i="43"/>
  <c r="AIB30" i="43"/>
  <c r="AIC30" i="43"/>
  <c r="AID30" i="43"/>
  <c r="AIE30" i="43"/>
  <c r="AIF30" i="43"/>
  <c r="AIG30" i="43"/>
  <c r="AIH30" i="43"/>
  <c r="AII30" i="43"/>
  <c r="AIJ30" i="43"/>
  <c r="AIK30" i="43"/>
  <c r="AIL30" i="43"/>
  <c r="AIM30" i="43"/>
  <c r="AIN30" i="43"/>
  <c r="AIO30" i="43"/>
  <c r="AIP30" i="43"/>
  <c r="AIQ30" i="43"/>
  <c r="AIR30" i="43"/>
  <c r="AIS30" i="43"/>
  <c r="AIT30" i="43"/>
  <c r="AIU30" i="43"/>
  <c r="AIV30" i="43"/>
  <c r="AIW30" i="43"/>
  <c r="AIX30" i="43"/>
  <c r="AIY30" i="43"/>
  <c r="AIZ30" i="43"/>
  <c r="AJA30" i="43"/>
  <c r="AJB30" i="43"/>
  <c r="AJC30" i="43"/>
  <c r="AJD30" i="43"/>
  <c r="AJE30" i="43"/>
  <c r="AJF30" i="43"/>
  <c r="AJG30" i="43"/>
  <c r="AJH30" i="43"/>
  <c r="AJI30" i="43"/>
  <c r="AJJ30" i="43"/>
  <c r="AJK30" i="43"/>
  <c r="AJL30" i="43"/>
  <c r="AJM30" i="43"/>
  <c r="AJN30" i="43"/>
  <c r="AJO30" i="43"/>
  <c r="AJP30" i="43"/>
  <c r="AJQ30" i="43"/>
  <c r="AJR30" i="43"/>
  <c r="AJS30" i="43"/>
  <c r="AJT30" i="43"/>
  <c r="AJU30" i="43"/>
  <c r="AJV30" i="43"/>
  <c r="AJW30" i="43"/>
  <c r="AJX30" i="43"/>
  <c r="AJY30" i="43"/>
  <c r="AJZ30" i="43"/>
  <c r="AKA30" i="43"/>
  <c r="AKB30" i="43"/>
  <c r="AKC30" i="43"/>
  <c r="AKD30" i="43"/>
  <c r="AKE30" i="43"/>
  <c r="AKF30" i="43"/>
  <c r="AKG30" i="43"/>
  <c r="AKH30" i="43"/>
  <c r="AKI30" i="43"/>
  <c r="AKJ30" i="43"/>
  <c r="AKK30" i="43"/>
  <c r="AKL30" i="43"/>
  <c r="AKM30" i="43"/>
  <c r="AKN30" i="43"/>
  <c r="AKO30" i="43"/>
  <c r="AKP30" i="43"/>
  <c r="AKQ30" i="43"/>
  <c r="AKR30" i="43"/>
  <c r="AKS30" i="43"/>
  <c r="AKT30" i="43"/>
  <c r="AKU30" i="43"/>
  <c r="AKV30" i="43"/>
  <c r="AKW30" i="43"/>
  <c r="AKX30" i="43"/>
  <c r="AKY30" i="43"/>
  <c r="AKZ30" i="43"/>
  <c r="ALA30" i="43"/>
  <c r="ALB30" i="43"/>
  <c r="ALC30" i="43"/>
  <c r="ALD30" i="43"/>
  <c r="ALE30" i="43"/>
  <c r="ALF30" i="43"/>
  <c r="ALG30" i="43"/>
  <c r="ALH30" i="43"/>
  <c r="ALI30" i="43"/>
  <c r="ALJ30" i="43"/>
  <c r="ALK30" i="43"/>
  <c r="ALL30" i="43"/>
  <c r="ALM30" i="43"/>
  <c r="ALN30" i="43"/>
  <c r="ALO30" i="43"/>
  <c r="ALP30" i="43"/>
  <c r="ALQ30" i="43"/>
  <c r="ALR30" i="43"/>
  <c r="ALS30" i="43"/>
  <c r="ALT30" i="43"/>
  <c r="ALU30" i="43"/>
  <c r="ALV30" i="43"/>
  <c r="ALW30" i="43"/>
  <c r="ALX30" i="43"/>
  <c r="ALY30" i="43"/>
  <c r="ALZ30" i="43"/>
  <c r="AMA30" i="43"/>
  <c r="AMB30" i="43"/>
  <c r="AMC30" i="43"/>
  <c r="AMD30" i="43"/>
  <c r="AME30" i="43"/>
  <c r="AMF30" i="43"/>
  <c r="AMG30" i="43"/>
  <c r="AMH30" i="43"/>
  <c r="AMI30" i="43"/>
  <c r="AMJ30" i="43"/>
  <c r="AMK30" i="43"/>
  <c r="AML30" i="43"/>
  <c r="AMM30" i="43"/>
  <c r="AMN30" i="43"/>
  <c r="AMO30" i="43"/>
  <c r="AMP30" i="43"/>
  <c r="AMQ30" i="43"/>
  <c r="AMR30" i="43"/>
  <c r="AMS30" i="43"/>
  <c r="AMT30" i="43"/>
  <c r="AMU30" i="43"/>
  <c r="AMV30" i="43"/>
  <c r="AMW30" i="43"/>
  <c r="AMX30" i="43"/>
  <c r="AMY30" i="43"/>
  <c r="AMZ30" i="43"/>
  <c r="ANA30" i="43"/>
  <c r="ANB30" i="43"/>
  <c r="ANC30" i="43"/>
  <c r="AND30" i="43"/>
  <c r="ANE30" i="43"/>
  <c r="ANF30" i="43"/>
  <c r="ANG30" i="43"/>
  <c r="ANH30" i="43"/>
  <c r="ANI30" i="43"/>
  <c r="ANJ30" i="43"/>
  <c r="ANK30" i="43"/>
  <c r="ANL30" i="43"/>
  <c r="ANM30" i="43"/>
  <c r="ANN30" i="43"/>
  <c r="ANO30" i="43"/>
  <c r="ANP30" i="43"/>
  <c r="ANQ30" i="43"/>
  <c r="ANR30" i="43"/>
  <c r="ANS30" i="43"/>
  <c r="ANT30" i="43"/>
  <c r="ANU30" i="43"/>
  <c r="ANV30" i="43"/>
  <c r="ANW30" i="43"/>
  <c r="ANX30" i="43"/>
  <c r="ANY30" i="43"/>
  <c r="ANZ30" i="43"/>
  <c r="AOA30" i="43"/>
  <c r="AOB30" i="43"/>
  <c r="AOC30" i="43"/>
  <c r="AOD30" i="43"/>
  <c r="AOE30" i="43"/>
  <c r="AOF30" i="43"/>
  <c r="AOG30" i="43"/>
  <c r="ADK33" i="43"/>
  <c r="ADK32" i="43"/>
  <c r="ADK31" i="43"/>
  <c r="ADK30"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AC38" i="11" l="1"/>
  <c r="AC39" i="11"/>
  <c r="AB39" i="11"/>
  <c r="AB38" i="11"/>
  <c r="AC37" i="11"/>
  <c r="AB37" i="11"/>
  <c r="B37" i="11"/>
  <c r="C37" i="11"/>
  <c r="AC23" i="11"/>
  <c r="D38" i="67" l="1"/>
  <c r="C22" i="64"/>
  <c r="B22" i="64"/>
  <c r="E21" i="64"/>
  <c r="D21" i="64"/>
  <c r="C20" i="64"/>
  <c r="B20" i="64"/>
  <c r="E19" i="64"/>
  <c r="D19" i="64"/>
  <c r="E18" i="64"/>
  <c r="D18" i="64"/>
  <c r="E17" i="64"/>
  <c r="D17" i="64"/>
  <c r="E16" i="64"/>
  <c r="D16" i="64"/>
  <c r="E15" i="64"/>
  <c r="D15" i="64"/>
  <c r="D14" i="64"/>
  <c r="E14" i="64" s="1"/>
  <c r="E6" i="64"/>
  <c r="D6" i="64"/>
  <c r="E5" i="64"/>
  <c r="D5" i="64"/>
  <c r="E9" i="64"/>
  <c r="D9" i="64"/>
  <c r="E8" i="64"/>
  <c r="D8" i="64"/>
  <c r="E10" i="64"/>
  <c r="E7" i="64"/>
  <c r="D4" i="64"/>
  <c r="E4" i="64" s="1"/>
  <c r="AH22" i="61"/>
  <c r="AH27" i="61" s="1"/>
  <c r="AH19" i="61"/>
  <c r="AH9" i="61"/>
  <c r="AH12" i="61" s="1"/>
  <c r="D11" i="64" l="1"/>
  <c r="E22" i="64"/>
  <c r="D20" i="64"/>
  <c r="AH13" i="61"/>
  <c r="E11" i="64"/>
  <c r="E20" i="64"/>
  <c r="AH10" i="61"/>
  <c r="AH11" i="61"/>
  <c r="AC28" i="31" l="1"/>
  <c r="AB28" i="31"/>
  <c r="AC7" i="31" l="1"/>
  <c r="AB7" i="31"/>
  <c r="BS19" i="39" l="1"/>
  <c r="BT20" i="39" l="1"/>
  <c r="BT19" i="39"/>
  <c r="BU19" i="39"/>
  <c r="BV19" i="39"/>
  <c r="BU20" i="39"/>
  <c r="BV20" i="39"/>
  <c r="BT4" i="39"/>
  <c r="BU4" i="39"/>
  <c r="BT5" i="39"/>
  <c r="BU5" i="39"/>
  <c r="E36" i="59" l="1"/>
  <c r="L36" i="59" l="1"/>
  <c r="E35" i="59"/>
  <c r="E34" i="59"/>
  <c r="E38" i="59"/>
  <c r="J47" i="59"/>
  <c r="K47" i="59"/>
  <c r="J48" i="59"/>
  <c r="K48" i="59"/>
  <c r="J10" i="59"/>
  <c r="E11" i="59" l="1"/>
  <c r="E12" i="59"/>
  <c r="E13" i="59"/>
  <c r="E14" i="59"/>
  <c r="E10" i="59"/>
  <c r="E18" i="59"/>
  <c r="E17" i="59"/>
  <c r="E16" i="59"/>
  <c r="E15" i="59"/>
  <c r="J39" i="59" l="1"/>
  <c r="BQ25" i="39" l="1"/>
  <c r="BQ4" i="39" s="1"/>
  <c r="BR25" i="39"/>
  <c r="BR4" i="39" s="1"/>
  <c r="BS25" i="39"/>
  <c r="BQ19" i="39"/>
  <c r="BR19" i="39"/>
  <c r="BQ20" i="39"/>
  <c r="BR20" i="39"/>
  <c r="BS20" i="39"/>
  <c r="BP25" i="39"/>
  <c r="BR5" i="39" l="1"/>
  <c r="BS5" i="39"/>
  <c r="BS4" i="39"/>
  <c r="BQ5" i="39"/>
  <c r="BP4" i="39"/>
  <c r="SZ33" i="43" l="1"/>
  <c r="TA33" i="43"/>
  <c r="TB33" i="43"/>
  <c r="TC33" i="43"/>
  <c r="TD33" i="43"/>
  <c r="TE33" i="43"/>
  <c r="TF33" i="43"/>
  <c r="TG33" i="43"/>
  <c r="TH33" i="43"/>
  <c r="TI33" i="43"/>
  <c r="TJ33" i="43"/>
  <c r="TK33" i="43"/>
  <c r="TL33" i="43"/>
  <c r="TM33" i="43"/>
  <c r="TN33" i="43"/>
  <c r="TO33" i="43"/>
  <c r="TP33" i="43"/>
  <c r="TQ33" i="43"/>
  <c r="TR33" i="43"/>
  <c r="TS33" i="43"/>
  <c r="TT33" i="43"/>
  <c r="TU33" i="43"/>
  <c r="TV33" i="43"/>
  <c r="TW33" i="43"/>
  <c r="TX33" i="43"/>
  <c r="TY33" i="43"/>
  <c r="TZ33" i="43"/>
  <c r="UA33" i="43"/>
  <c r="UB33" i="43"/>
  <c r="UC33" i="43"/>
  <c r="UD33" i="43"/>
  <c r="UE33" i="43"/>
  <c r="UF33" i="43"/>
  <c r="UG33" i="43"/>
  <c r="UH33" i="43"/>
  <c r="UI33" i="43"/>
  <c r="UJ33" i="43"/>
  <c r="UK33" i="43"/>
  <c r="UL33" i="43"/>
  <c r="UM33" i="43"/>
  <c r="UN33" i="43"/>
  <c r="UO33" i="43"/>
  <c r="UP33" i="43"/>
  <c r="UQ33" i="43"/>
  <c r="UR33" i="43"/>
  <c r="US33" i="43"/>
  <c r="UT33" i="43"/>
  <c r="UU33" i="43"/>
  <c r="UV33" i="43"/>
  <c r="UW33" i="43"/>
  <c r="UX33" i="43"/>
  <c r="UY33" i="43"/>
  <c r="UZ33" i="43"/>
  <c r="VA33" i="43"/>
  <c r="VB33" i="43"/>
  <c r="VC33" i="43"/>
  <c r="VD33" i="43"/>
  <c r="VE33" i="43"/>
  <c r="VF33" i="43"/>
  <c r="VG33" i="43"/>
  <c r="VH33" i="43"/>
  <c r="VI33" i="43"/>
  <c r="VJ33" i="43"/>
  <c r="VK33" i="43"/>
  <c r="VL33" i="43"/>
  <c r="VM33" i="43"/>
  <c r="VN33" i="43"/>
  <c r="VO33" i="43"/>
  <c r="VP33" i="43"/>
  <c r="VQ33" i="43"/>
  <c r="VR33" i="43"/>
  <c r="VS33" i="43"/>
  <c r="VT33" i="43"/>
  <c r="VU33" i="43"/>
  <c r="VV33" i="43"/>
  <c r="VW33" i="43"/>
  <c r="VX33" i="43"/>
  <c r="VY33" i="43"/>
  <c r="VZ33" i="43"/>
  <c r="WA33" i="43"/>
  <c r="WB33" i="43"/>
  <c r="WC33" i="43"/>
  <c r="WD33" i="43"/>
  <c r="WE33" i="43"/>
  <c r="WF33" i="43"/>
  <c r="WG33" i="43"/>
  <c r="WH33" i="43"/>
  <c r="WI33" i="43"/>
  <c r="WJ33" i="43"/>
  <c r="WK33" i="43"/>
  <c r="WL33" i="43"/>
  <c r="WM33" i="43"/>
  <c r="WN33" i="43"/>
  <c r="WO33" i="43"/>
  <c r="WP33" i="43"/>
  <c r="WQ33" i="43"/>
  <c r="WR33" i="43"/>
  <c r="WS33" i="43"/>
  <c r="WT33" i="43"/>
  <c r="WU33" i="43"/>
  <c r="WV33" i="43"/>
  <c r="WW33" i="43"/>
  <c r="WX33" i="43"/>
  <c r="WY33" i="43"/>
  <c r="WZ33" i="43"/>
  <c r="XA33" i="43"/>
  <c r="XB33" i="43"/>
  <c r="XC33" i="43"/>
  <c r="XD33" i="43"/>
  <c r="XE33" i="43"/>
  <c r="XF33" i="43"/>
  <c r="XG33" i="43"/>
  <c r="XH33" i="43"/>
  <c r="XI33" i="43"/>
  <c r="XJ33" i="43"/>
  <c r="XK33" i="43"/>
  <c r="XL33" i="43"/>
  <c r="XM33" i="43"/>
  <c r="XN33" i="43"/>
  <c r="XO33" i="43"/>
  <c r="XP33" i="43"/>
  <c r="XQ33" i="43"/>
  <c r="XR33" i="43"/>
  <c r="XS33" i="43"/>
  <c r="XT33" i="43"/>
  <c r="XU33" i="43"/>
  <c r="XV33" i="43"/>
  <c r="XW33" i="43"/>
  <c r="XX33" i="43"/>
  <c r="XY33" i="43"/>
  <c r="XZ33" i="43"/>
  <c r="YA33" i="43"/>
  <c r="YB33" i="43"/>
  <c r="YC33" i="43"/>
  <c r="YD33" i="43"/>
  <c r="YE33" i="43"/>
  <c r="YF33" i="43"/>
  <c r="YG33" i="43"/>
  <c r="YH33" i="43"/>
  <c r="YI33" i="43"/>
  <c r="YJ33" i="43"/>
  <c r="YK33" i="43"/>
  <c r="YL33" i="43"/>
  <c r="YM33" i="43"/>
  <c r="YN33" i="43"/>
  <c r="YO33" i="43"/>
  <c r="YP33" i="43"/>
  <c r="YQ33" i="43"/>
  <c r="YR33" i="43"/>
  <c r="YS33" i="43"/>
  <c r="YT33" i="43"/>
  <c r="YU33" i="43"/>
  <c r="YV33" i="43"/>
  <c r="YW33" i="43"/>
  <c r="YX33" i="43"/>
  <c r="YY33" i="43"/>
  <c r="YZ33" i="43"/>
  <c r="ZA33" i="43"/>
  <c r="ZB33" i="43"/>
  <c r="ZC33" i="43"/>
  <c r="ZD33" i="43"/>
  <c r="ZE33" i="43"/>
  <c r="ZF33" i="43"/>
  <c r="ZG33" i="43"/>
  <c r="ZH33" i="43"/>
  <c r="ZI33" i="43"/>
  <c r="ZJ33" i="43"/>
  <c r="ZK33" i="43"/>
  <c r="ZL33" i="43"/>
  <c r="ZM33" i="43"/>
  <c r="ZN33" i="43"/>
  <c r="ZO33" i="43"/>
  <c r="ZP33" i="43"/>
  <c r="ZQ33" i="43"/>
  <c r="ZR33" i="43"/>
  <c r="ZS33" i="43"/>
  <c r="ZT33" i="43"/>
  <c r="ZU33" i="43"/>
  <c r="ZV33" i="43"/>
  <c r="ZW33" i="43"/>
  <c r="ZX33" i="43"/>
  <c r="ZY33" i="43"/>
  <c r="ZZ33" i="43"/>
  <c r="AAA33" i="43"/>
  <c r="AAB33" i="43"/>
  <c r="AAC33" i="43"/>
  <c r="AAD33" i="43"/>
  <c r="AAE33" i="43"/>
  <c r="AAF33" i="43"/>
  <c r="AAG33" i="43"/>
  <c r="AAH33" i="43"/>
  <c r="AAI33" i="43"/>
  <c r="AAJ33" i="43"/>
  <c r="AAK33" i="43"/>
  <c r="AAL33" i="43"/>
  <c r="AAM33" i="43"/>
  <c r="AAN33" i="43"/>
  <c r="AAO33" i="43"/>
  <c r="AAP33" i="43"/>
  <c r="AAQ33" i="43"/>
  <c r="AAR33" i="43"/>
  <c r="AAS33" i="43"/>
  <c r="AAT33" i="43"/>
  <c r="AAU33" i="43"/>
  <c r="AAV33" i="43"/>
  <c r="AAW33" i="43"/>
  <c r="AAX33" i="43"/>
  <c r="AAY33" i="43"/>
  <c r="AAZ33" i="43"/>
  <c r="ABA33" i="43"/>
  <c r="ABB33" i="43"/>
  <c r="ABC33" i="43"/>
  <c r="ABD33" i="43"/>
  <c r="ABE33" i="43"/>
  <c r="ABF33" i="43"/>
  <c r="ABG33" i="43"/>
  <c r="ABH33" i="43"/>
  <c r="ABI33" i="43"/>
  <c r="ABJ33" i="43"/>
  <c r="ABK33" i="43"/>
  <c r="ABL33" i="43"/>
  <c r="ABM33" i="43"/>
  <c r="ABN33" i="43"/>
  <c r="ABO33" i="43"/>
  <c r="ABP33" i="43"/>
  <c r="ABQ33" i="43"/>
  <c r="ABR33" i="43"/>
  <c r="ABS33" i="43"/>
  <c r="ABT33" i="43"/>
  <c r="ABU33" i="43"/>
  <c r="ABV33" i="43"/>
  <c r="ABW33" i="43"/>
  <c r="ABX33" i="43"/>
  <c r="ABY33" i="43"/>
  <c r="ABZ33" i="43"/>
  <c r="ACA33" i="43"/>
  <c r="ACB33" i="43"/>
  <c r="ACC33" i="43"/>
  <c r="ACD33" i="43"/>
  <c r="ACE33" i="43"/>
  <c r="ACF33" i="43"/>
  <c r="ACG33" i="43"/>
  <c r="ACH33" i="43"/>
  <c r="ACI33" i="43"/>
  <c r="ACJ33" i="43"/>
  <c r="ACK33" i="43"/>
  <c r="ACL33" i="43"/>
  <c r="ACM33" i="43"/>
  <c r="ACN33" i="43"/>
  <c r="ACO33" i="43"/>
  <c r="ACP33" i="43"/>
  <c r="ACQ33" i="43"/>
  <c r="ACR33" i="43"/>
  <c r="ACS33" i="43"/>
  <c r="ACT33" i="43"/>
  <c r="ACU33" i="43"/>
  <c r="ACV33" i="43"/>
  <c r="ACW33" i="43"/>
  <c r="ACX33" i="43"/>
  <c r="ACY33" i="43"/>
  <c r="ACZ33" i="43"/>
  <c r="ADA33" i="43"/>
  <c r="ADB33" i="43"/>
  <c r="ADC33" i="43"/>
  <c r="ADD33" i="43"/>
  <c r="ADE33" i="43"/>
  <c r="ADF33" i="43"/>
  <c r="ADG33" i="43"/>
  <c r="ADH33" i="43"/>
  <c r="ADI33" i="43"/>
  <c r="ADJ33" i="43"/>
  <c r="SZ32" i="43"/>
  <c r="TA32" i="43"/>
  <c r="TB32" i="43"/>
  <c r="TC32" i="43"/>
  <c r="TD32" i="43"/>
  <c r="TE32" i="43"/>
  <c r="TF32" i="43"/>
  <c r="TG32" i="43"/>
  <c r="TH32" i="43"/>
  <c r="TI32" i="43"/>
  <c r="TJ32" i="43"/>
  <c r="TK32" i="43"/>
  <c r="TL32" i="43"/>
  <c r="TM32" i="43"/>
  <c r="TN32" i="43"/>
  <c r="TO32" i="43"/>
  <c r="TP32" i="43"/>
  <c r="TQ32" i="43"/>
  <c r="TR32" i="43"/>
  <c r="TS32" i="43"/>
  <c r="TT32" i="43"/>
  <c r="TU32" i="43"/>
  <c r="TV32" i="43"/>
  <c r="TW32" i="43"/>
  <c r="TX32" i="43"/>
  <c r="TY32" i="43"/>
  <c r="TZ32" i="43"/>
  <c r="UA32" i="43"/>
  <c r="UB32" i="43"/>
  <c r="UC32" i="43"/>
  <c r="UD32" i="43"/>
  <c r="UE32" i="43"/>
  <c r="UF32" i="43"/>
  <c r="UG32" i="43"/>
  <c r="UH32" i="43"/>
  <c r="UI32" i="43"/>
  <c r="UJ32" i="43"/>
  <c r="UK32" i="43"/>
  <c r="UL32" i="43"/>
  <c r="UM32" i="43"/>
  <c r="UN32" i="43"/>
  <c r="UO32" i="43"/>
  <c r="UP32" i="43"/>
  <c r="UQ32" i="43"/>
  <c r="UR32" i="43"/>
  <c r="US32" i="43"/>
  <c r="UT32" i="43"/>
  <c r="UU32" i="43"/>
  <c r="UV32" i="43"/>
  <c r="UW32" i="43"/>
  <c r="UX32" i="43"/>
  <c r="UY32" i="43"/>
  <c r="UZ32" i="43"/>
  <c r="VA32" i="43"/>
  <c r="VB32" i="43"/>
  <c r="VC32" i="43"/>
  <c r="VD32" i="43"/>
  <c r="VE32" i="43"/>
  <c r="VF32" i="43"/>
  <c r="VG32" i="43"/>
  <c r="VH32" i="43"/>
  <c r="VI32" i="43"/>
  <c r="VJ32" i="43"/>
  <c r="VK32" i="43"/>
  <c r="VL32" i="43"/>
  <c r="VM32" i="43"/>
  <c r="VN32" i="43"/>
  <c r="VO32" i="43"/>
  <c r="VP32" i="43"/>
  <c r="VQ32" i="43"/>
  <c r="VR32" i="43"/>
  <c r="VS32" i="43"/>
  <c r="VT32" i="43"/>
  <c r="VU32" i="43"/>
  <c r="VV32" i="43"/>
  <c r="VW32" i="43"/>
  <c r="VX32" i="43"/>
  <c r="VY32" i="43"/>
  <c r="VZ32" i="43"/>
  <c r="WA32" i="43"/>
  <c r="WB32" i="43"/>
  <c r="WC32" i="43"/>
  <c r="WD32" i="43"/>
  <c r="WE32" i="43"/>
  <c r="WF32" i="43"/>
  <c r="WG32" i="43"/>
  <c r="WH32" i="43"/>
  <c r="WI32" i="43"/>
  <c r="WJ32" i="43"/>
  <c r="WK32" i="43"/>
  <c r="WL32" i="43"/>
  <c r="WM32" i="43"/>
  <c r="WN32" i="43"/>
  <c r="WO32" i="43"/>
  <c r="WP32" i="43"/>
  <c r="WQ32" i="43"/>
  <c r="WR32" i="43"/>
  <c r="WS32" i="43"/>
  <c r="WT32" i="43"/>
  <c r="WU32" i="43"/>
  <c r="WV32" i="43"/>
  <c r="WW32" i="43"/>
  <c r="WX32" i="43"/>
  <c r="WY32" i="43"/>
  <c r="WZ32" i="43"/>
  <c r="XA32" i="43"/>
  <c r="XB32" i="43"/>
  <c r="XC32" i="43"/>
  <c r="XD32" i="43"/>
  <c r="XE32" i="43"/>
  <c r="XF32" i="43"/>
  <c r="XG32" i="43"/>
  <c r="XH32" i="43"/>
  <c r="XI32" i="43"/>
  <c r="XJ32" i="43"/>
  <c r="XK32" i="43"/>
  <c r="XL32" i="43"/>
  <c r="XM32" i="43"/>
  <c r="XN32" i="43"/>
  <c r="XO32" i="43"/>
  <c r="XP32" i="43"/>
  <c r="XQ32" i="43"/>
  <c r="XR32" i="43"/>
  <c r="XS32" i="43"/>
  <c r="XT32" i="43"/>
  <c r="XU32" i="43"/>
  <c r="XV32" i="43"/>
  <c r="XW32" i="43"/>
  <c r="XX32" i="43"/>
  <c r="XY32" i="43"/>
  <c r="XZ32" i="43"/>
  <c r="YA32" i="43"/>
  <c r="YB32" i="43"/>
  <c r="YC32" i="43"/>
  <c r="YD32" i="43"/>
  <c r="YE32" i="43"/>
  <c r="YF32" i="43"/>
  <c r="YG32" i="43"/>
  <c r="YH32" i="43"/>
  <c r="YI32" i="43"/>
  <c r="YJ32" i="43"/>
  <c r="YK32" i="43"/>
  <c r="YL32" i="43"/>
  <c r="YM32" i="43"/>
  <c r="YN32" i="43"/>
  <c r="YO32" i="43"/>
  <c r="YP32" i="43"/>
  <c r="YQ32" i="43"/>
  <c r="YR32" i="43"/>
  <c r="YS32" i="43"/>
  <c r="YT32" i="43"/>
  <c r="YU32" i="43"/>
  <c r="YV32" i="43"/>
  <c r="YW32" i="43"/>
  <c r="YX32" i="43"/>
  <c r="YY32" i="43"/>
  <c r="YZ32" i="43"/>
  <c r="ZA32" i="43"/>
  <c r="ZB32" i="43"/>
  <c r="ZC32" i="43"/>
  <c r="ZD32" i="43"/>
  <c r="ZE32" i="43"/>
  <c r="ZF32" i="43"/>
  <c r="ZG32" i="43"/>
  <c r="ZH32" i="43"/>
  <c r="ZI32" i="43"/>
  <c r="ZJ32" i="43"/>
  <c r="ZK32" i="43"/>
  <c r="ZL32" i="43"/>
  <c r="ZM32" i="43"/>
  <c r="ZN32" i="43"/>
  <c r="ZO32" i="43"/>
  <c r="ZP32" i="43"/>
  <c r="ZQ32" i="43"/>
  <c r="ZR32" i="43"/>
  <c r="ZS32" i="43"/>
  <c r="ZT32" i="43"/>
  <c r="ZU32" i="43"/>
  <c r="ZV32" i="43"/>
  <c r="ZW32" i="43"/>
  <c r="ZX32" i="43"/>
  <c r="ZY32" i="43"/>
  <c r="ZZ32" i="43"/>
  <c r="AAA32" i="43"/>
  <c r="AAB32" i="43"/>
  <c r="AAC32" i="43"/>
  <c r="AAD32" i="43"/>
  <c r="AAE32" i="43"/>
  <c r="AAF32" i="43"/>
  <c r="AAG32" i="43"/>
  <c r="AAH32" i="43"/>
  <c r="AAI32" i="43"/>
  <c r="AAJ32" i="43"/>
  <c r="AAK32" i="43"/>
  <c r="AAL32" i="43"/>
  <c r="AAM32" i="43"/>
  <c r="AAN32" i="43"/>
  <c r="AAO32" i="43"/>
  <c r="AAP32" i="43"/>
  <c r="AAQ32" i="43"/>
  <c r="AAR32" i="43"/>
  <c r="AAS32" i="43"/>
  <c r="AAT32" i="43"/>
  <c r="AAU32" i="43"/>
  <c r="AAV32" i="43"/>
  <c r="AAW32" i="43"/>
  <c r="AAX32" i="43"/>
  <c r="AAY32" i="43"/>
  <c r="AAZ32" i="43"/>
  <c r="ABA32" i="43"/>
  <c r="ABB32" i="43"/>
  <c r="ABC32" i="43"/>
  <c r="ABD32" i="43"/>
  <c r="ABE32" i="43"/>
  <c r="ABF32" i="43"/>
  <c r="ABG32" i="43"/>
  <c r="ABH32" i="43"/>
  <c r="ABI32" i="43"/>
  <c r="ABJ32" i="43"/>
  <c r="ABK32" i="43"/>
  <c r="ABL32" i="43"/>
  <c r="ABM32" i="43"/>
  <c r="ABN32" i="43"/>
  <c r="ABO32" i="43"/>
  <c r="ABP32" i="43"/>
  <c r="ABQ32" i="43"/>
  <c r="ABR32" i="43"/>
  <c r="ABS32" i="43"/>
  <c r="ABT32" i="43"/>
  <c r="ABU32" i="43"/>
  <c r="ABV32" i="43"/>
  <c r="ABW32" i="43"/>
  <c r="ABX32" i="43"/>
  <c r="ABY32" i="43"/>
  <c r="ABZ32" i="43"/>
  <c r="ACA32" i="43"/>
  <c r="ACB32" i="43"/>
  <c r="ACC32" i="43"/>
  <c r="ACD32" i="43"/>
  <c r="ACE32" i="43"/>
  <c r="ACF32" i="43"/>
  <c r="ACG32" i="43"/>
  <c r="ACH32" i="43"/>
  <c r="ACI32" i="43"/>
  <c r="ACJ32" i="43"/>
  <c r="ACK32" i="43"/>
  <c r="ACL32" i="43"/>
  <c r="ACM32" i="43"/>
  <c r="ACN32" i="43"/>
  <c r="ACO32" i="43"/>
  <c r="ACP32" i="43"/>
  <c r="ACQ32" i="43"/>
  <c r="ACR32" i="43"/>
  <c r="ACS32" i="43"/>
  <c r="ACT32" i="43"/>
  <c r="ACU32" i="43"/>
  <c r="ACV32" i="43"/>
  <c r="ACW32" i="43"/>
  <c r="ACX32" i="43"/>
  <c r="ACY32" i="43"/>
  <c r="ACZ32" i="43"/>
  <c r="ADA32" i="43"/>
  <c r="ADB32" i="43"/>
  <c r="ADC32" i="43"/>
  <c r="ADD32" i="43"/>
  <c r="ADE32" i="43"/>
  <c r="ADF32" i="43"/>
  <c r="ADG32" i="43"/>
  <c r="ADH32" i="43"/>
  <c r="ADI32" i="43"/>
  <c r="ADJ32" i="43"/>
  <c r="SZ31" i="43"/>
  <c r="TA31" i="43"/>
  <c r="TB31" i="43"/>
  <c r="TC31" i="43"/>
  <c r="TD31" i="43"/>
  <c r="TE31" i="43"/>
  <c r="TF31" i="43"/>
  <c r="TG31" i="43"/>
  <c r="TH31" i="43"/>
  <c r="TI31" i="43"/>
  <c r="TJ31" i="43"/>
  <c r="TK31" i="43"/>
  <c r="TL31" i="43"/>
  <c r="TM31" i="43"/>
  <c r="TN31" i="43"/>
  <c r="TO31" i="43"/>
  <c r="TP31" i="43"/>
  <c r="TQ31" i="43"/>
  <c r="TR31" i="43"/>
  <c r="TS31" i="43"/>
  <c r="TT31" i="43"/>
  <c r="TU31" i="43"/>
  <c r="TV31" i="43"/>
  <c r="TW31" i="43"/>
  <c r="TX31" i="43"/>
  <c r="TY31" i="43"/>
  <c r="TZ31" i="43"/>
  <c r="UA31" i="43"/>
  <c r="UB31" i="43"/>
  <c r="UC31" i="43"/>
  <c r="UD31" i="43"/>
  <c r="UE31" i="43"/>
  <c r="UF31" i="43"/>
  <c r="UG31" i="43"/>
  <c r="UH31" i="43"/>
  <c r="UI31" i="43"/>
  <c r="UJ31" i="43"/>
  <c r="UK31" i="43"/>
  <c r="UL31" i="43"/>
  <c r="UM31" i="43"/>
  <c r="UN31" i="43"/>
  <c r="UO31" i="43"/>
  <c r="UP31" i="43"/>
  <c r="UQ31" i="43"/>
  <c r="UR31" i="43"/>
  <c r="US31" i="43"/>
  <c r="UT31" i="43"/>
  <c r="UU31" i="43"/>
  <c r="UV31" i="43"/>
  <c r="UW31" i="43"/>
  <c r="UX31" i="43"/>
  <c r="UY31" i="43"/>
  <c r="UZ31" i="43"/>
  <c r="VA31" i="43"/>
  <c r="VB31" i="43"/>
  <c r="VC31" i="43"/>
  <c r="VD31" i="43"/>
  <c r="VE31" i="43"/>
  <c r="VF31" i="43"/>
  <c r="VG31" i="43"/>
  <c r="VH31" i="43"/>
  <c r="VI31" i="43"/>
  <c r="VJ31" i="43"/>
  <c r="VK31" i="43"/>
  <c r="VL31" i="43"/>
  <c r="VM31" i="43"/>
  <c r="VN31" i="43"/>
  <c r="VO31" i="43"/>
  <c r="VP31" i="43"/>
  <c r="VQ31" i="43"/>
  <c r="VR31" i="43"/>
  <c r="VS31" i="43"/>
  <c r="VT31" i="43"/>
  <c r="VU31" i="43"/>
  <c r="VV31" i="43"/>
  <c r="VW31" i="43"/>
  <c r="VX31" i="43"/>
  <c r="VY31" i="43"/>
  <c r="VZ31" i="43"/>
  <c r="WA31" i="43"/>
  <c r="WB31" i="43"/>
  <c r="WC31" i="43"/>
  <c r="WD31" i="43"/>
  <c r="WE31" i="43"/>
  <c r="WF31" i="43"/>
  <c r="WG31" i="43"/>
  <c r="WH31" i="43"/>
  <c r="WI31" i="43"/>
  <c r="WJ31" i="43"/>
  <c r="WK31" i="43"/>
  <c r="WL31" i="43"/>
  <c r="WM31" i="43"/>
  <c r="WN31" i="43"/>
  <c r="WO31" i="43"/>
  <c r="WP31" i="43"/>
  <c r="WQ31" i="43"/>
  <c r="WR31" i="43"/>
  <c r="WS31" i="43"/>
  <c r="WT31" i="43"/>
  <c r="WU31" i="43"/>
  <c r="WV31" i="43"/>
  <c r="WW31" i="43"/>
  <c r="WX31" i="43"/>
  <c r="WY31" i="43"/>
  <c r="WZ31" i="43"/>
  <c r="XA31" i="43"/>
  <c r="XB31" i="43"/>
  <c r="XC31" i="43"/>
  <c r="XD31" i="43"/>
  <c r="XE31" i="43"/>
  <c r="XF31" i="43"/>
  <c r="XG31" i="43"/>
  <c r="XH31" i="43"/>
  <c r="XI31" i="43"/>
  <c r="XJ31" i="43"/>
  <c r="XK31" i="43"/>
  <c r="XL31" i="43"/>
  <c r="XM31" i="43"/>
  <c r="XN31" i="43"/>
  <c r="XO31" i="43"/>
  <c r="XP31" i="43"/>
  <c r="XQ31" i="43"/>
  <c r="XR31" i="43"/>
  <c r="XS31" i="43"/>
  <c r="XT31" i="43"/>
  <c r="XU31" i="43"/>
  <c r="XV31" i="43"/>
  <c r="XW31" i="43"/>
  <c r="XX31" i="43"/>
  <c r="XY31" i="43"/>
  <c r="XZ31" i="43"/>
  <c r="YA31" i="43"/>
  <c r="YB31" i="43"/>
  <c r="YC31" i="43"/>
  <c r="YD31" i="43"/>
  <c r="YE31" i="43"/>
  <c r="YF31" i="43"/>
  <c r="YG31" i="43"/>
  <c r="YH31" i="43"/>
  <c r="YI31" i="43"/>
  <c r="YJ31" i="43"/>
  <c r="YK31" i="43"/>
  <c r="YL31" i="43"/>
  <c r="YM31" i="43"/>
  <c r="YN31" i="43"/>
  <c r="YO31" i="43"/>
  <c r="YP31" i="43"/>
  <c r="YQ31" i="43"/>
  <c r="YR31" i="43"/>
  <c r="YS31" i="43"/>
  <c r="YT31" i="43"/>
  <c r="YU31" i="43"/>
  <c r="YV31" i="43"/>
  <c r="YW31" i="43"/>
  <c r="YX31" i="43"/>
  <c r="YY31" i="43"/>
  <c r="YZ31" i="43"/>
  <c r="ZA31" i="43"/>
  <c r="ZB31" i="43"/>
  <c r="ZC31" i="43"/>
  <c r="ZD31" i="43"/>
  <c r="ZE31" i="43"/>
  <c r="ZF31" i="43"/>
  <c r="ZG31" i="43"/>
  <c r="ZH31" i="43"/>
  <c r="ZI31" i="43"/>
  <c r="ZJ31" i="43"/>
  <c r="ZK31" i="43"/>
  <c r="ZL31" i="43"/>
  <c r="ZM31" i="43"/>
  <c r="ZN31" i="43"/>
  <c r="ZO31" i="43"/>
  <c r="ZP31" i="43"/>
  <c r="ZQ31" i="43"/>
  <c r="ZR31" i="43"/>
  <c r="ZS31" i="43"/>
  <c r="ZT31" i="43"/>
  <c r="ZU31" i="43"/>
  <c r="ZV31" i="43"/>
  <c r="ZW31" i="43"/>
  <c r="ZX31" i="43"/>
  <c r="ZY31" i="43"/>
  <c r="ZZ31" i="43"/>
  <c r="AAA31" i="43"/>
  <c r="AAB31" i="43"/>
  <c r="AAC31" i="43"/>
  <c r="AAD31" i="43"/>
  <c r="AAE31" i="43"/>
  <c r="AAF31" i="43"/>
  <c r="AAG31" i="43"/>
  <c r="AAH31" i="43"/>
  <c r="AAI31" i="43"/>
  <c r="AAJ31" i="43"/>
  <c r="AAK31" i="43"/>
  <c r="AAL31" i="43"/>
  <c r="AAM31" i="43"/>
  <c r="AAN31" i="43"/>
  <c r="AAO31" i="43"/>
  <c r="AAP31" i="43"/>
  <c r="AAQ31" i="43"/>
  <c r="AAR31" i="43"/>
  <c r="AAS31" i="43"/>
  <c r="AAT31" i="43"/>
  <c r="AAU31" i="43"/>
  <c r="AAV31" i="43"/>
  <c r="AAW31" i="43"/>
  <c r="AAX31" i="43"/>
  <c r="AAY31" i="43"/>
  <c r="AAZ31" i="43"/>
  <c r="ABA31" i="43"/>
  <c r="ABB31" i="43"/>
  <c r="ABC31" i="43"/>
  <c r="ABD31" i="43"/>
  <c r="ABE31" i="43"/>
  <c r="ABF31" i="43"/>
  <c r="ABG31" i="43"/>
  <c r="ABH31" i="43"/>
  <c r="ABI31" i="43"/>
  <c r="ABJ31" i="43"/>
  <c r="ABK31" i="43"/>
  <c r="ABL31" i="43"/>
  <c r="ABM31" i="43"/>
  <c r="ABN31" i="43"/>
  <c r="ABO31" i="43"/>
  <c r="ABP31" i="43"/>
  <c r="ABQ31" i="43"/>
  <c r="ABR31" i="43"/>
  <c r="ABS31" i="43"/>
  <c r="ABT31" i="43"/>
  <c r="ABU31" i="43"/>
  <c r="ABV31" i="43"/>
  <c r="ABW31" i="43"/>
  <c r="ABX31" i="43"/>
  <c r="ABY31" i="43"/>
  <c r="ABZ31" i="43"/>
  <c r="ACA31" i="43"/>
  <c r="ACB31" i="43"/>
  <c r="ACC31" i="43"/>
  <c r="ACD31" i="43"/>
  <c r="ACE31" i="43"/>
  <c r="ACF31" i="43"/>
  <c r="ACG31" i="43"/>
  <c r="ACH31" i="43"/>
  <c r="ACI31" i="43"/>
  <c r="ACJ31" i="43"/>
  <c r="ACK31" i="43"/>
  <c r="ACL31" i="43"/>
  <c r="ACM31" i="43"/>
  <c r="ACN31" i="43"/>
  <c r="ACO31" i="43"/>
  <c r="ACP31" i="43"/>
  <c r="ACQ31" i="43"/>
  <c r="ACR31" i="43"/>
  <c r="ACS31" i="43"/>
  <c r="ACT31" i="43"/>
  <c r="ACU31" i="43"/>
  <c r="ACV31" i="43"/>
  <c r="ACW31" i="43"/>
  <c r="ACX31" i="43"/>
  <c r="ACY31" i="43"/>
  <c r="ACZ31" i="43"/>
  <c r="ADA31" i="43"/>
  <c r="ADB31" i="43"/>
  <c r="ADC31" i="43"/>
  <c r="ADD31" i="43"/>
  <c r="ADE31" i="43"/>
  <c r="ADF31" i="43"/>
  <c r="ADG31" i="43"/>
  <c r="ADH31" i="43"/>
  <c r="ADI31" i="43"/>
  <c r="ADJ31" i="43"/>
  <c r="SZ30" i="43"/>
  <c r="TA30" i="43"/>
  <c r="TB30" i="43"/>
  <c r="TC30" i="43"/>
  <c r="TD30" i="43"/>
  <c r="TE30" i="43"/>
  <c r="TF30" i="43"/>
  <c r="TG30" i="43"/>
  <c r="TH30" i="43"/>
  <c r="TI30" i="43"/>
  <c r="TJ30" i="43"/>
  <c r="TK30" i="43"/>
  <c r="TL30" i="43"/>
  <c r="TM30" i="43"/>
  <c r="TN30" i="43"/>
  <c r="TO30" i="43"/>
  <c r="TP30" i="43"/>
  <c r="TQ30" i="43"/>
  <c r="TR30" i="43"/>
  <c r="TS30" i="43"/>
  <c r="TT30" i="43"/>
  <c r="TU30" i="43"/>
  <c r="TV30" i="43"/>
  <c r="TW30" i="43"/>
  <c r="TX30" i="43"/>
  <c r="TY30" i="43"/>
  <c r="TZ30" i="43"/>
  <c r="UA30" i="43"/>
  <c r="UB30" i="43"/>
  <c r="UC30" i="43"/>
  <c r="UD30" i="43"/>
  <c r="UE30" i="43"/>
  <c r="UF30" i="43"/>
  <c r="UG30" i="43"/>
  <c r="UH30" i="43"/>
  <c r="UI30" i="43"/>
  <c r="UJ30" i="43"/>
  <c r="UK30" i="43"/>
  <c r="UL30" i="43"/>
  <c r="UM30" i="43"/>
  <c r="UN30" i="43"/>
  <c r="UO30" i="43"/>
  <c r="UP30" i="43"/>
  <c r="UQ30" i="43"/>
  <c r="UR30" i="43"/>
  <c r="US30" i="43"/>
  <c r="UT30" i="43"/>
  <c r="UU30" i="43"/>
  <c r="UV30" i="43"/>
  <c r="UW30" i="43"/>
  <c r="UX30" i="43"/>
  <c r="UY30" i="43"/>
  <c r="UZ30" i="43"/>
  <c r="VA30" i="43"/>
  <c r="VB30" i="43"/>
  <c r="VC30" i="43"/>
  <c r="VD30" i="43"/>
  <c r="VE30" i="43"/>
  <c r="VF30" i="43"/>
  <c r="VG30" i="43"/>
  <c r="VH30" i="43"/>
  <c r="VI30" i="43"/>
  <c r="VJ30" i="43"/>
  <c r="VK30" i="43"/>
  <c r="VL30" i="43"/>
  <c r="VM30" i="43"/>
  <c r="VN30" i="43"/>
  <c r="VO30" i="43"/>
  <c r="VP30" i="43"/>
  <c r="VQ30" i="43"/>
  <c r="VR30" i="43"/>
  <c r="VS30" i="43"/>
  <c r="VT30" i="43"/>
  <c r="VU30" i="43"/>
  <c r="VV30" i="43"/>
  <c r="VW30" i="43"/>
  <c r="VX30" i="43"/>
  <c r="VY30" i="43"/>
  <c r="VZ30" i="43"/>
  <c r="WA30" i="43"/>
  <c r="WB30" i="43"/>
  <c r="WC30" i="43"/>
  <c r="WD30" i="43"/>
  <c r="WE30" i="43"/>
  <c r="WF30" i="43"/>
  <c r="WG30" i="43"/>
  <c r="WH30" i="43"/>
  <c r="WI30" i="43"/>
  <c r="WJ30" i="43"/>
  <c r="WK30" i="43"/>
  <c r="WL30" i="43"/>
  <c r="WM30" i="43"/>
  <c r="WN30" i="43"/>
  <c r="WO30" i="43"/>
  <c r="WP30" i="43"/>
  <c r="WQ30" i="43"/>
  <c r="WR30" i="43"/>
  <c r="WS30" i="43"/>
  <c r="WT30" i="43"/>
  <c r="WU30" i="43"/>
  <c r="WV30" i="43"/>
  <c r="WW30" i="43"/>
  <c r="WX30" i="43"/>
  <c r="WY30" i="43"/>
  <c r="WZ30" i="43"/>
  <c r="XA30" i="43"/>
  <c r="XB30" i="43"/>
  <c r="XC30" i="43"/>
  <c r="XD30" i="43"/>
  <c r="XE30" i="43"/>
  <c r="XF30" i="43"/>
  <c r="XG30" i="43"/>
  <c r="XH30" i="43"/>
  <c r="XI30" i="43"/>
  <c r="XJ30" i="43"/>
  <c r="XK30" i="43"/>
  <c r="XL30" i="43"/>
  <c r="XM30" i="43"/>
  <c r="XN30" i="43"/>
  <c r="XO30" i="43"/>
  <c r="XP30" i="43"/>
  <c r="XQ30" i="43"/>
  <c r="XR30" i="43"/>
  <c r="XS30" i="43"/>
  <c r="XT30" i="43"/>
  <c r="XU30" i="43"/>
  <c r="XV30" i="43"/>
  <c r="XW30" i="43"/>
  <c r="XX30" i="43"/>
  <c r="XY30" i="43"/>
  <c r="XZ30" i="43"/>
  <c r="YA30" i="43"/>
  <c r="YB30" i="43"/>
  <c r="YC30" i="43"/>
  <c r="YD30" i="43"/>
  <c r="YE30" i="43"/>
  <c r="YF30" i="43"/>
  <c r="YG30" i="43"/>
  <c r="YH30" i="43"/>
  <c r="YI30" i="43"/>
  <c r="YJ30" i="43"/>
  <c r="YK30" i="43"/>
  <c r="YL30" i="43"/>
  <c r="YM30" i="43"/>
  <c r="YN30" i="43"/>
  <c r="YO30" i="43"/>
  <c r="YP30" i="43"/>
  <c r="YQ30" i="43"/>
  <c r="YR30" i="43"/>
  <c r="YS30" i="43"/>
  <c r="YT30" i="43"/>
  <c r="YU30" i="43"/>
  <c r="YV30" i="43"/>
  <c r="YW30" i="43"/>
  <c r="YX30" i="43"/>
  <c r="YY30" i="43"/>
  <c r="YZ30" i="43"/>
  <c r="ZA30" i="43"/>
  <c r="ZB30" i="43"/>
  <c r="ZC30" i="43"/>
  <c r="ZD30" i="43"/>
  <c r="ZE30" i="43"/>
  <c r="ZF30" i="43"/>
  <c r="ZG30" i="43"/>
  <c r="ZH30" i="43"/>
  <c r="ZI30" i="43"/>
  <c r="ZJ30" i="43"/>
  <c r="ZK30" i="43"/>
  <c r="ZL30" i="43"/>
  <c r="ZM30" i="43"/>
  <c r="ZN30" i="43"/>
  <c r="ZO30" i="43"/>
  <c r="ZP30" i="43"/>
  <c r="ZQ30" i="43"/>
  <c r="ZR30" i="43"/>
  <c r="ZS30" i="43"/>
  <c r="ZT30" i="43"/>
  <c r="ZU30" i="43"/>
  <c r="ZV30" i="43"/>
  <c r="ZW30" i="43"/>
  <c r="ZX30" i="43"/>
  <c r="ZY30" i="43"/>
  <c r="ZZ30" i="43"/>
  <c r="AAA30" i="43"/>
  <c r="AAB30" i="43"/>
  <c r="AAC30" i="43"/>
  <c r="AAD30" i="43"/>
  <c r="AAE30" i="43"/>
  <c r="AAF30" i="43"/>
  <c r="AAG30" i="43"/>
  <c r="AAH30" i="43"/>
  <c r="AAI30" i="43"/>
  <c r="AAJ30" i="43"/>
  <c r="AAK30" i="43"/>
  <c r="AAL30" i="43"/>
  <c r="AAM30" i="43"/>
  <c r="AAN30" i="43"/>
  <c r="AAO30" i="43"/>
  <c r="AAP30" i="43"/>
  <c r="AAQ30" i="43"/>
  <c r="AAR30" i="43"/>
  <c r="AAS30" i="43"/>
  <c r="AAT30" i="43"/>
  <c r="AAU30" i="43"/>
  <c r="AAV30" i="43"/>
  <c r="AAW30" i="43"/>
  <c r="AAX30" i="43"/>
  <c r="AAY30" i="43"/>
  <c r="AAZ30" i="43"/>
  <c r="ABA30" i="43"/>
  <c r="ABB30" i="43"/>
  <c r="ABC30" i="43"/>
  <c r="ABD30" i="43"/>
  <c r="ABE30" i="43"/>
  <c r="ABF30" i="43"/>
  <c r="ABG30" i="43"/>
  <c r="ABH30" i="43"/>
  <c r="ABI30" i="43"/>
  <c r="ABJ30" i="43"/>
  <c r="ABK30" i="43"/>
  <c r="ABL30" i="43"/>
  <c r="ABM30" i="43"/>
  <c r="ABN30" i="43"/>
  <c r="ABO30" i="43"/>
  <c r="ABP30" i="43"/>
  <c r="ABQ30" i="43"/>
  <c r="ABR30" i="43"/>
  <c r="ABS30" i="43"/>
  <c r="ABT30" i="43"/>
  <c r="ABU30" i="43"/>
  <c r="ABV30" i="43"/>
  <c r="ABW30" i="43"/>
  <c r="ABX30" i="43"/>
  <c r="ABY30" i="43"/>
  <c r="ABZ30" i="43"/>
  <c r="ACA30" i="43"/>
  <c r="ACB30" i="43"/>
  <c r="ACC30" i="43"/>
  <c r="ACD30" i="43"/>
  <c r="ACE30" i="43"/>
  <c r="ACF30" i="43"/>
  <c r="ACG30" i="43"/>
  <c r="ACH30" i="43"/>
  <c r="ACI30" i="43"/>
  <c r="ACJ30" i="43"/>
  <c r="ACK30" i="43"/>
  <c r="ACL30" i="43"/>
  <c r="ACM30" i="43"/>
  <c r="ACN30" i="43"/>
  <c r="ACO30" i="43"/>
  <c r="ACP30" i="43"/>
  <c r="ACQ30" i="43"/>
  <c r="ACR30" i="43"/>
  <c r="ACS30" i="43"/>
  <c r="ACT30" i="43"/>
  <c r="ACU30" i="43"/>
  <c r="ACV30" i="43"/>
  <c r="ACW30" i="43"/>
  <c r="ACX30" i="43"/>
  <c r="ACY30" i="43"/>
  <c r="ACZ30" i="43"/>
  <c r="ADA30" i="43"/>
  <c r="ADB30" i="43"/>
  <c r="ADC30" i="43"/>
  <c r="ADD30" i="43"/>
  <c r="ADE30" i="43"/>
  <c r="ADF30" i="43"/>
  <c r="ADG30" i="43"/>
  <c r="ADH30" i="43"/>
  <c r="ADI30" i="43"/>
  <c r="ADJ30" i="43"/>
  <c r="SY33" i="43"/>
  <c r="SY32" i="43"/>
  <c r="SY31" i="43"/>
  <c r="SY30" i="43"/>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AF27" i="61" l="1"/>
  <c r="AG27" i="61"/>
  <c r="AF19" i="61"/>
  <c r="AG19" i="61"/>
  <c r="AE19" i="61"/>
  <c r="AG9" i="61"/>
  <c r="AG12" i="61" s="1"/>
  <c r="AG13" i="61" l="1"/>
  <c r="AG11" i="61"/>
  <c r="AG10" i="61"/>
  <c r="AA37" i="11" l="1"/>
  <c r="M14" i="59" l="1"/>
  <c r="L14" i="59"/>
  <c r="J11" i="59"/>
  <c r="BN19" i="39" l="1"/>
  <c r="BO19" i="39"/>
  <c r="BP19" i="39"/>
  <c r="BN20" i="39"/>
  <c r="BO20" i="39"/>
  <c r="BP20" i="39"/>
  <c r="BM19" i="39"/>
  <c r="BM20" i="39"/>
  <c r="BN25" i="39"/>
  <c r="BN5" i="39" s="1"/>
  <c r="BO25" i="39"/>
  <c r="BO5" i="39" s="1"/>
  <c r="BP5" i="39"/>
  <c r="BO4" i="39" l="1"/>
  <c r="BN4" i="39"/>
  <c r="AA28" i="31" l="1"/>
  <c r="AA7" i="31" l="1"/>
  <c r="D37" i="11" l="1"/>
  <c r="E37" i="11"/>
  <c r="F37" i="11"/>
  <c r="G37" i="11"/>
  <c r="H37" i="11"/>
  <c r="I37" i="11"/>
  <c r="J37" i="11"/>
  <c r="K37" i="11"/>
  <c r="L37" i="11"/>
  <c r="M37" i="11"/>
  <c r="N37" i="11"/>
  <c r="O37" i="11"/>
  <c r="P37" i="11"/>
  <c r="Q37" i="11"/>
  <c r="R37" i="11"/>
  <c r="S37" i="11"/>
  <c r="T37" i="11"/>
  <c r="U37" i="11"/>
  <c r="V37" i="11"/>
  <c r="W37" i="11"/>
  <c r="X37" i="11"/>
  <c r="Y37" i="11"/>
  <c r="Z37" i="11"/>
  <c r="AA38" i="11" l="1"/>
  <c r="AA39" i="11"/>
  <c r="Z38" i="11"/>
  <c r="Z39" i="11"/>
  <c r="O47" i="11" l="1"/>
  <c r="P47" i="11"/>
  <c r="Q47" i="11"/>
  <c r="R47" i="11"/>
  <c r="S47" i="11"/>
  <c r="T47" i="11"/>
  <c r="U47" i="11"/>
  <c r="N47" i="11"/>
  <c r="SF41" i="43" l="1"/>
  <c r="SG41" i="43"/>
  <c r="SH41" i="43"/>
  <c r="SI41" i="43"/>
  <c r="SJ41" i="43"/>
  <c r="SK41" i="43"/>
  <c r="SL41" i="43"/>
  <c r="SM41" i="43"/>
  <c r="SN41" i="43"/>
  <c r="SO41" i="43"/>
  <c r="SP41" i="43"/>
  <c r="SQ41" i="43"/>
  <c r="SR41" i="43"/>
  <c r="SS41" i="43"/>
  <c r="ST41" i="43"/>
  <c r="SU41" i="43"/>
  <c r="SV41" i="43"/>
  <c r="SW41" i="43"/>
  <c r="SX41" i="43"/>
  <c r="SY41" i="43"/>
  <c r="SZ41" i="43"/>
  <c r="TA41" i="43"/>
  <c r="TB41" i="43"/>
  <c r="TC41" i="43"/>
  <c r="TD41" i="43"/>
  <c r="TE41" i="43"/>
  <c r="TF41" i="43"/>
  <c r="TG41" i="43"/>
  <c r="TH41" i="43"/>
  <c r="TI41" i="43"/>
  <c r="TJ41" i="43"/>
  <c r="TK41" i="43"/>
  <c r="TL41" i="43"/>
  <c r="TM41" i="43"/>
  <c r="TN41" i="43"/>
  <c r="TO41" i="43"/>
  <c r="TP41" i="43"/>
  <c r="TQ41" i="43"/>
  <c r="TR41" i="43"/>
  <c r="TS41" i="43"/>
  <c r="TT41" i="43"/>
  <c r="TU41" i="43"/>
  <c r="TV41" i="43"/>
  <c r="TW41" i="43"/>
  <c r="TX41" i="43"/>
  <c r="TY41" i="43"/>
  <c r="TZ41" i="43"/>
  <c r="UA41" i="43"/>
  <c r="UB41" i="43"/>
  <c r="UC41" i="43"/>
  <c r="UD41" i="43"/>
  <c r="UE41" i="43"/>
  <c r="UF41" i="43"/>
  <c r="UG41" i="43"/>
  <c r="UH41" i="43"/>
  <c r="UI41" i="43"/>
  <c r="UJ41" i="43"/>
  <c r="UK41" i="43"/>
  <c r="UL41" i="43"/>
  <c r="UM41" i="43"/>
  <c r="UN41" i="43"/>
  <c r="UO41" i="43"/>
  <c r="UP41" i="43"/>
  <c r="UQ41" i="43"/>
  <c r="UR41" i="43"/>
  <c r="US41" i="43"/>
  <c r="UT41" i="43"/>
  <c r="UU41" i="43"/>
  <c r="UV41" i="43"/>
  <c r="UW41" i="43"/>
  <c r="UX41" i="43"/>
  <c r="UY41" i="43"/>
  <c r="UZ41" i="43"/>
  <c r="VA41" i="43"/>
  <c r="VB41" i="43"/>
  <c r="VC41" i="43"/>
  <c r="VD41" i="43"/>
  <c r="VE41" i="43"/>
  <c r="VF41" i="43"/>
  <c r="VG41" i="43"/>
  <c r="VH41" i="43"/>
  <c r="VI41" i="43"/>
  <c r="VJ41" i="43"/>
  <c r="VK41" i="43"/>
  <c r="VL41" i="43"/>
  <c r="VM41" i="43"/>
  <c r="VN41" i="43"/>
  <c r="VO41" i="43"/>
  <c r="VP41" i="43"/>
  <c r="VQ41" i="43"/>
  <c r="VR41" i="43"/>
  <c r="VS41" i="43"/>
  <c r="VT41" i="43"/>
  <c r="VU41" i="43"/>
  <c r="VV41" i="43"/>
  <c r="VW41" i="43"/>
  <c r="VX41" i="43"/>
  <c r="VY41" i="43"/>
  <c r="VZ41" i="43"/>
  <c r="WA41" i="43"/>
  <c r="WB41" i="43"/>
  <c r="WC41" i="43"/>
  <c r="WD41" i="43"/>
  <c r="WE41" i="43"/>
  <c r="WF41" i="43"/>
  <c r="WG41" i="43"/>
  <c r="WH41" i="43"/>
  <c r="WI41" i="43"/>
  <c r="WJ41" i="43"/>
  <c r="WK41" i="43"/>
  <c r="WL41" i="43"/>
  <c r="WM41" i="43"/>
  <c r="WN41" i="43"/>
  <c r="WO41" i="43"/>
  <c r="WP41" i="43"/>
  <c r="WQ41" i="43"/>
  <c r="WR41" i="43"/>
  <c r="WS41" i="43"/>
  <c r="WT41" i="43"/>
  <c r="WU41" i="43"/>
  <c r="WV41" i="43"/>
  <c r="WW41" i="43"/>
  <c r="WX41" i="43"/>
  <c r="WY41" i="43"/>
  <c r="WZ41" i="43"/>
  <c r="XA41" i="43"/>
  <c r="XB41" i="43"/>
  <c r="XC41" i="43"/>
  <c r="XD41" i="43"/>
  <c r="XE41" i="43"/>
  <c r="XF41" i="43"/>
  <c r="XG41" i="43"/>
  <c r="XH41" i="43"/>
  <c r="XI41" i="43"/>
  <c r="XJ41" i="43"/>
  <c r="XK41" i="43"/>
  <c r="XL41" i="43"/>
  <c r="XM41" i="43"/>
  <c r="XN41" i="43"/>
  <c r="XO41" i="43"/>
  <c r="XP41" i="43"/>
  <c r="XQ41" i="43"/>
  <c r="XR41" i="43"/>
  <c r="XS41" i="43"/>
  <c r="XT41" i="43"/>
  <c r="XU41" i="43"/>
  <c r="XV41" i="43"/>
  <c r="XW41" i="43"/>
  <c r="XX41" i="43"/>
  <c r="XY41" i="43"/>
  <c r="XZ41" i="43"/>
  <c r="YA41" i="43"/>
  <c r="YB41" i="43"/>
  <c r="SF40" i="43"/>
  <c r="SG40" i="43"/>
  <c r="SH40" i="43"/>
  <c r="SI40" i="43"/>
  <c r="SJ40" i="43"/>
  <c r="SK40" i="43"/>
  <c r="SL40" i="43"/>
  <c r="SM40" i="43"/>
  <c r="SN40" i="43"/>
  <c r="SO40" i="43"/>
  <c r="SP40" i="43"/>
  <c r="SQ40" i="43"/>
  <c r="SR40" i="43"/>
  <c r="SS40" i="43"/>
  <c r="ST40" i="43"/>
  <c r="SU40" i="43"/>
  <c r="SV40" i="43"/>
  <c r="SW40" i="43"/>
  <c r="SX40" i="43"/>
  <c r="SY40" i="43"/>
  <c r="SZ40" i="43"/>
  <c r="TA40" i="43"/>
  <c r="TB40" i="43"/>
  <c r="TC40" i="43"/>
  <c r="TD40" i="43"/>
  <c r="TE40" i="43"/>
  <c r="TF40" i="43"/>
  <c r="TG40" i="43"/>
  <c r="TH40" i="43"/>
  <c r="TI40" i="43"/>
  <c r="TJ40" i="43"/>
  <c r="TK40" i="43"/>
  <c r="TL40" i="43"/>
  <c r="TM40" i="43"/>
  <c r="TN40" i="43"/>
  <c r="TO40" i="43"/>
  <c r="TP40" i="43"/>
  <c r="TQ40" i="43"/>
  <c r="TR40" i="43"/>
  <c r="TS40" i="43"/>
  <c r="TT40" i="43"/>
  <c r="TU40" i="43"/>
  <c r="TV40" i="43"/>
  <c r="TW40" i="43"/>
  <c r="TX40" i="43"/>
  <c r="TY40" i="43"/>
  <c r="TZ40" i="43"/>
  <c r="UA40" i="43"/>
  <c r="UB40" i="43"/>
  <c r="UC40" i="43"/>
  <c r="UD40" i="43"/>
  <c r="UE40" i="43"/>
  <c r="UF40" i="43"/>
  <c r="UG40" i="43"/>
  <c r="UH40" i="43"/>
  <c r="UI40" i="43"/>
  <c r="UJ40" i="43"/>
  <c r="UK40" i="43"/>
  <c r="UL40" i="43"/>
  <c r="UM40" i="43"/>
  <c r="UN40" i="43"/>
  <c r="UO40" i="43"/>
  <c r="UP40" i="43"/>
  <c r="UQ40" i="43"/>
  <c r="UR40" i="43"/>
  <c r="US40" i="43"/>
  <c r="UT40" i="43"/>
  <c r="UU40" i="43"/>
  <c r="UV40" i="43"/>
  <c r="UW40" i="43"/>
  <c r="UX40" i="43"/>
  <c r="UY40" i="43"/>
  <c r="UZ40" i="43"/>
  <c r="VA40" i="43"/>
  <c r="VB40" i="43"/>
  <c r="VC40" i="43"/>
  <c r="VD40" i="43"/>
  <c r="VE40" i="43"/>
  <c r="VF40" i="43"/>
  <c r="VG40" i="43"/>
  <c r="VH40" i="43"/>
  <c r="VI40" i="43"/>
  <c r="VJ40" i="43"/>
  <c r="VK40" i="43"/>
  <c r="VL40" i="43"/>
  <c r="VM40" i="43"/>
  <c r="VN40" i="43"/>
  <c r="VO40" i="43"/>
  <c r="VP40" i="43"/>
  <c r="VQ40" i="43"/>
  <c r="VR40" i="43"/>
  <c r="VS40" i="43"/>
  <c r="VT40" i="43"/>
  <c r="VU40" i="43"/>
  <c r="VV40" i="43"/>
  <c r="VW40" i="43"/>
  <c r="VX40" i="43"/>
  <c r="VY40" i="43"/>
  <c r="VZ40" i="43"/>
  <c r="WA40" i="43"/>
  <c r="WB40" i="43"/>
  <c r="WC40" i="43"/>
  <c r="WD40" i="43"/>
  <c r="WE40" i="43"/>
  <c r="WF40" i="43"/>
  <c r="WG40" i="43"/>
  <c r="WH40" i="43"/>
  <c r="WI40" i="43"/>
  <c r="WJ40" i="43"/>
  <c r="WK40" i="43"/>
  <c r="WL40" i="43"/>
  <c r="WM40" i="43"/>
  <c r="WN40" i="43"/>
  <c r="WO40" i="43"/>
  <c r="WP40" i="43"/>
  <c r="WQ40" i="43"/>
  <c r="WR40" i="43"/>
  <c r="WS40" i="43"/>
  <c r="WT40" i="43"/>
  <c r="WU40" i="43"/>
  <c r="WV40" i="43"/>
  <c r="WW40" i="43"/>
  <c r="WX40" i="43"/>
  <c r="WY40" i="43"/>
  <c r="WZ40" i="43"/>
  <c r="XA40" i="43"/>
  <c r="XB40" i="43"/>
  <c r="XC40" i="43"/>
  <c r="XD40" i="43"/>
  <c r="XE40" i="43"/>
  <c r="XF40" i="43"/>
  <c r="XG40" i="43"/>
  <c r="XH40" i="43"/>
  <c r="XI40" i="43"/>
  <c r="XJ40" i="43"/>
  <c r="XK40" i="43"/>
  <c r="XL40" i="43"/>
  <c r="XM40" i="43"/>
  <c r="XN40" i="43"/>
  <c r="XO40" i="43"/>
  <c r="XP40" i="43"/>
  <c r="XQ40" i="43"/>
  <c r="XR40" i="43"/>
  <c r="XS40" i="43"/>
  <c r="XT40" i="43"/>
  <c r="XU40" i="43"/>
  <c r="XV40" i="43"/>
  <c r="XW40" i="43"/>
  <c r="XX40" i="43"/>
  <c r="XY40" i="43"/>
  <c r="XZ40" i="43"/>
  <c r="YA40" i="43"/>
  <c r="YB40" i="43"/>
  <c r="SF39" i="43"/>
  <c r="SG39" i="43"/>
  <c r="SH39" i="43"/>
  <c r="SI39" i="43"/>
  <c r="SJ39" i="43"/>
  <c r="SK39" i="43"/>
  <c r="SL39" i="43"/>
  <c r="SM39" i="43"/>
  <c r="SN39" i="43"/>
  <c r="SO39" i="43"/>
  <c r="SP39" i="43"/>
  <c r="SQ39" i="43"/>
  <c r="SR39" i="43"/>
  <c r="SS39" i="43"/>
  <c r="ST39" i="43"/>
  <c r="SU39" i="43"/>
  <c r="SV39" i="43"/>
  <c r="SW39" i="43"/>
  <c r="SX39" i="43"/>
  <c r="SY39" i="43"/>
  <c r="SZ39" i="43"/>
  <c r="TA39" i="43"/>
  <c r="TB39" i="43"/>
  <c r="TC39" i="43"/>
  <c r="TD39" i="43"/>
  <c r="TE39" i="43"/>
  <c r="TF39" i="43"/>
  <c r="TG39" i="43"/>
  <c r="TH39" i="43"/>
  <c r="TI39" i="43"/>
  <c r="TJ39" i="43"/>
  <c r="TK39" i="43"/>
  <c r="TL39" i="43"/>
  <c r="TM39" i="43"/>
  <c r="TN39" i="43"/>
  <c r="TO39" i="43"/>
  <c r="TP39" i="43"/>
  <c r="TQ39" i="43"/>
  <c r="TR39" i="43"/>
  <c r="TS39" i="43"/>
  <c r="TT39" i="43"/>
  <c r="TU39" i="43"/>
  <c r="TV39" i="43"/>
  <c r="TW39" i="43"/>
  <c r="TX39" i="43"/>
  <c r="TY39" i="43"/>
  <c r="TZ39" i="43"/>
  <c r="UA39" i="43"/>
  <c r="UB39" i="43"/>
  <c r="UC39" i="43"/>
  <c r="UD39" i="43"/>
  <c r="UE39" i="43"/>
  <c r="UF39" i="43"/>
  <c r="UG39" i="43"/>
  <c r="UH39" i="43"/>
  <c r="UI39" i="43"/>
  <c r="UJ39" i="43"/>
  <c r="UK39" i="43"/>
  <c r="UL39" i="43"/>
  <c r="UM39" i="43"/>
  <c r="UN39" i="43"/>
  <c r="UO39" i="43"/>
  <c r="UP39" i="43"/>
  <c r="UQ39" i="43"/>
  <c r="UR39" i="43"/>
  <c r="US39" i="43"/>
  <c r="UT39" i="43"/>
  <c r="UU39" i="43"/>
  <c r="UV39" i="43"/>
  <c r="UW39" i="43"/>
  <c r="UX39" i="43"/>
  <c r="UY39" i="43"/>
  <c r="UZ39" i="43"/>
  <c r="VA39" i="43"/>
  <c r="VB39" i="43"/>
  <c r="VC39" i="43"/>
  <c r="VD39" i="43"/>
  <c r="VE39" i="43"/>
  <c r="VF39" i="43"/>
  <c r="VG39" i="43"/>
  <c r="VH39" i="43"/>
  <c r="VI39" i="43"/>
  <c r="VJ39" i="43"/>
  <c r="VK39" i="43"/>
  <c r="VL39" i="43"/>
  <c r="VM39" i="43"/>
  <c r="VN39" i="43"/>
  <c r="VO39" i="43"/>
  <c r="VP39" i="43"/>
  <c r="VQ39" i="43"/>
  <c r="VR39" i="43"/>
  <c r="VS39" i="43"/>
  <c r="VT39" i="43"/>
  <c r="VU39" i="43"/>
  <c r="VV39" i="43"/>
  <c r="VW39" i="43"/>
  <c r="VX39" i="43"/>
  <c r="VY39" i="43"/>
  <c r="VZ39" i="43"/>
  <c r="WA39" i="43"/>
  <c r="WB39" i="43"/>
  <c r="WC39" i="43"/>
  <c r="WD39" i="43"/>
  <c r="WE39" i="43"/>
  <c r="WF39" i="43"/>
  <c r="WG39" i="43"/>
  <c r="WH39" i="43"/>
  <c r="WI39" i="43"/>
  <c r="WJ39" i="43"/>
  <c r="WK39" i="43"/>
  <c r="WL39" i="43"/>
  <c r="WM39" i="43"/>
  <c r="WN39" i="43"/>
  <c r="WO39" i="43"/>
  <c r="WP39" i="43"/>
  <c r="WQ39" i="43"/>
  <c r="WR39" i="43"/>
  <c r="WS39" i="43"/>
  <c r="WT39" i="43"/>
  <c r="WU39" i="43"/>
  <c r="WV39" i="43"/>
  <c r="WW39" i="43"/>
  <c r="WX39" i="43"/>
  <c r="WY39" i="43"/>
  <c r="WZ39" i="43"/>
  <c r="XA39" i="43"/>
  <c r="XB39" i="43"/>
  <c r="XC39" i="43"/>
  <c r="XD39" i="43"/>
  <c r="XE39" i="43"/>
  <c r="XF39" i="43"/>
  <c r="XG39" i="43"/>
  <c r="XH39" i="43"/>
  <c r="XI39" i="43"/>
  <c r="XJ39" i="43"/>
  <c r="XK39" i="43"/>
  <c r="XL39" i="43"/>
  <c r="XM39" i="43"/>
  <c r="XN39" i="43"/>
  <c r="XO39" i="43"/>
  <c r="XP39" i="43"/>
  <c r="XQ39" i="43"/>
  <c r="XR39" i="43"/>
  <c r="XS39" i="43"/>
  <c r="XT39" i="43"/>
  <c r="XU39" i="43"/>
  <c r="XV39" i="43"/>
  <c r="XW39" i="43"/>
  <c r="XX39" i="43"/>
  <c r="XY39" i="43"/>
  <c r="XZ39" i="43"/>
  <c r="YA39" i="43"/>
  <c r="YB39" i="43"/>
  <c r="SF38" i="43"/>
  <c r="SG38" i="43"/>
  <c r="SH38" i="43"/>
  <c r="SI38" i="43"/>
  <c r="SJ38" i="43"/>
  <c r="SK38" i="43"/>
  <c r="SL38" i="43"/>
  <c r="SM38" i="43"/>
  <c r="SN38" i="43"/>
  <c r="SO38" i="43"/>
  <c r="SP38" i="43"/>
  <c r="SQ38" i="43"/>
  <c r="SR38" i="43"/>
  <c r="SS38" i="43"/>
  <c r="ST38" i="43"/>
  <c r="SU38" i="43"/>
  <c r="SV38" i="43"/>
  <c r="SW38" i="43"/>
  <c r="SX38" i="43"/>
  <c r="SY38" i="43"/>
  <c r="SZ38" i="43"/>
  <c r="TA38" i="43"/>
  <c r="TB38" i="43"/>
  <c r="TC38" i="43"/>
  <c r="TD38" i="43"/>
  <c r="TE38" i="43"/>
  <c r="TF38" i="43"/>
  <c r="TG38" i="43"/>
  <c r="TH38" i="43"/>
  <c r="TI38" i="43"/>
  <c r="TJ38" i="43"/>
  <c r="TK38" i="43"/>
  <c r="TL38" i="43"/>
  <c r="TM38" i="43"/>
  <c r="TN38" i="43"/>
  <c r="TO38" i="43"/>
  <c r="TP38" i="43"/>
  <c r="TQ38" i="43"/>
  <c r="TR38" i="43"/>
  <c r="TS38" i="43"/>
  <c r="TT38" i="43"/>
  <c r="TU38" i="43"/>
  <c r="TV38" i="43"/>
  <c r="TW38" i="43"/>
  <c r="TX38" i="43"/>
  <c r="TY38" i="43"/>
  <c r="TZ38" i="43"/>
  <c r="UA38" i="43"/>
  <c r="UB38" i="43"/>
  <c r="UC38" i="43"/>
  <c r="UD38" i="43"/>
  <c r="UE38" i="43"/>
  <c r="UF38" i="43"/>
  <c r="UG38" i="43"/>
  <c r="UH38" i="43"/>
  <c r="UI38" i="43"/>
  <c r="UJ38" i="43"/>
  <c r="UK38" i="43"/>
  <c r="UL38" i="43"/>
  <c r="UM38" i="43"/>
  <c r="UN38" i="43"/>
  <c r="UO38" i="43"/>
  <c r="UP38" i="43"/>
  <c r="UQ38" i="43"/>
  <c r="UR38" i="43"/>
  <c r="US38" i="43"/>
  <c r="UT38" i="43"/>
  <c r="UU38" i="43"/>
  <c r="UV38" i="43"/>
  <c r="UW38" i="43"/>
  <c r="UX38" i="43"/>
  <c r="UY38" i="43"/>
  <c r="UZ38" i="43"/>
  <c r="VA38" i="43"/>
  <c r="VB38" i="43"/>
  <c r="VC38" i="43"/>
  <c r="VD38" i="43"/>
  <c r="VE38" i="43"/>
  <c r="VF38" i="43"/>
  <c r="VG38" i="43"/>
  <c r="VH38" i="43"/>
  <c r="VI38" i="43"/>
  <c r="VJ38" i="43"/>
  <c r="VK38" i="43"/>
  <c r="VL38" i="43"/>
  <c r="VM38" i="43"/>
  <c r="VN38" i="43"/>
  <c r="VO38" i="43"/>
  <c r="VP38" i="43"/>
  <c r="VQ38" i="43"/>
  <c r="VR38" i="43"/>
  <c r="VS38" i="43"/>
  <c r="VT38" i="43"/>
  <c r="VU38" i="43"/>
  <c r="VV38" i="43"/>
  <c r="VW38" i="43"/>
  <c r="VX38" i="43"/>
  <c r="VY38" i="43"/>
  <c r="VZ38" i="43"/>
  <c r="WA38" i="43"/>
  <c r="WB38" i="43"/>
  <c r="WC38" i="43"/>
  <c r="WD38" i="43"/>
  <c r="WE38" i="43"/>
  <c r="WF38" i="43"/>
  <c r="WG38" i="43"/>
  <c r="WH38" i="43"/>
  <c r="WI38" i="43"/>
  <c r="WJ38" i="43"/>
  <c r="WK38" i="43"/>
  <c r="WL38" i="43"/>
  <c r="WM38" i="43"/>
  <c r="WN38" i="43"/>
  <c r="WO38" i="43"/>
  <c r="WP38" i="43"/>
  <c r="WQ38" i="43"/>
  <c r="WR38" i="43"/>
  <c r="WS38" i="43"/>
  <c r="WT38" i="43"/>
  <c r="WU38" i="43"/>
  <c r="WV38" i="43"/>
  <c r="WW38" i="43"/>
  <c r="WX38" i="43"/>
  <c r="WY38" i="43"/>
  <c r="WZ38" i="43"/>
  <c r="XA38" i="43"/>
  <c r="XB38" i="43"/>
  <c r="XC38" i="43"/>
  <c r="XD38" i="43"/>
  <c r="XE38" i="43"/>
  <c r="XF38" i="43"/>
  <c r="XG38" i="43"/>
  <c r="XH38" i="43"/>
  <c r="XI38" i="43"/>
  <c r="XJ38" i="43"/>
  <c r="XK38" i="43"/>
  <c r="XL38" i="43"/>
  <c r="XM38" i="43"/>
  <c r="XN38" i="43"/>
  <c r="XO38" i="43"/>
  <c r="XP38" i="43"/>
  <c r="XQ38" i="43"/>
  <c r="XR38" i="43"/>
  <c r="XS38" i="43"/>
  <c r="XT38" i="43"/>
  <c r="XU38" i="43"/>
  <c r="XV38" i="43"/>
  <c r="XW38" i="43"/>
  <c r="XX38" i="43"/>
  <c r="XY38" i="43"/>
  <c r="XZ38" i="43"/>
  <c r="YA38" i="43"/>
  <c r="YB38" i="43"/>
  <c r="SE41" i="43"/>
  <c r="SE40" i="43"/>
  <c r="SE39" i="43"/>
  <c r="SE38" i="43"/>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AF9" i="61"/>
  <c r="AF10" i="61" s="1"/>
  <c r="AF12" i="61" l="1"/>
  <c r="AF11" i="61"/>
  <c r="AF13" i="61"/>
  <c r="D35" i="67" l="1"/>
  <c r="D34" i="67"/>
  <c r="D32" i="67"/>
  <c r="D31" i="67"/>
  <c r="D30" i="67"/>
  <c r="D29" i="67"/>
  <c r="D28" i="67"/>
  <c r="E27" i="67"/>
  <c r="E26" i="67"/>
  <c r="E25" i="67"/>
  <c r="E24" i="67"/>
  <c r="E23" i="67"/>
  <c r="E22" i="67"/>
  <c r="E21" i="67"/>
  <c r="E20" i="67"/>
  <c r="E19" i="67"/>
  <c r="E18" i="67"/>
  <c r="E17" i="67"/>
  <c r="E16" i="67"/>
  <c r="E15" i="67"/>
  <c r="E14" i="67"/>
  <c r="E13" i="67"/>
  <c r="E12" i="67"/>
  <c r="E11" i="67"/>
  <c r="E10" i="67"/>
  <c r="E9" i="67"/>
  <c r="E8" i="67"/>
  <c r="E7" i="67"/>
  <c r="AE27" i="61"/>
  <c r="AD27" i="61"/>
  <c r="AC27" i="61"/>
  <c r="AB27" i="61"/>
  <c r="AA27" i="61"/>
  <c r="Z22" i="61"/>
  <c r="Z27" i="61" s="1"/>
  <c r="Y22" i="61"/>
  <c r="Y27" i="61" s="1"/>
  <c r="X22" i="61"/>
  <c r="X27" i="61" s="1"/>
  <c r="W22" i="61"/>
  <c r="W27" i="61" s="1"/>
  <c r="V22" i="61"/>
  <c r="V27" i="61" s="1"/>
  <c r="U22" i="61"/>
  <c r="U27" i="61" s="1"/>
  <c r="T22" i="61"/>
  <c r="T27" i="61" s="1"/>
  <c r="S22" i="61"/>
  <c r="S27" i="61" s="1"/>
  <c r="R22" i="61"/>
  <c r="R27" i="61" s="1"/>
  <c r="Q22" i="61"/>
  <c r="Q27" i="61" s="1"/>
  <c r="P22" i="61"/>
  <c r="P27" i="61" s="1"/>
  <c r="O22" i="61"/>
  <c r="O27" i="61" s="1"/>
  <c r="N22" i="61"/>
  <c r="N27" i="61" s="1"/>
  <c r="M22" i="61"/>
  <c r="M27" i="61" s="1"/>
  <c r="L22" i="61"/>
  <c r="L27" i="61" s="1"/>
  <c r="K22" i="61"/>
  <c r="K27" i="61" s="1"/>
  <c r="J22" i="61"/>
  <c r="J27" i="61" s="1"/>
  <c r="I22" i="61"/>
  <c r="I27" i="61" s="1"/>
  <c r="H22" i="61"/>
  <c r="H27" i="61" s="1"/>
  <c r="G22" i="61"/>
  <c r="G27" i="61" s="1"/>
  <c r="F22" i="61"/>
  <c r="F27" i="61" s="1"/>
  <c r="E22" i="61"/>
  <c r="E27" i="61" s="1"/>
  <c r="D22" i="61"/>
  <c r="D27" i="61" s="1"/>
  <c r="C22" i="61"/>
  <c r="C27" i="61" s="1"/>
  <c r="A11" i="61"/>
  <c r="A10" i="61"/>
  <c r="AE9" i="61"/>
  <c r="AE13" i="61" s="1"/>
  <c r="AD9" i="61"/>
  <c r="AD12" i="61" s="1"/>
  <c r="AC9" i="61"/>
  <c r="AC10" i="61" s="1"/>
  <c r="AB9" i="61"/>
  <c r="AB13" i="61" s="1"/>
  <c r="AA9" i="61"/>
  <c r="AA11" i="61" s="1"/>
  <c r="Z9" i="61"/>
  <c r="Z11" i="61" s="1"/>
  <c r="Y9" i="61"/>
  <c r="Y12" i="61" s="1"/>
  <c r="X9" i="61"/>
  <c r="X13" i="61" s="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M46" i="59"/>
  <c r="N46" i="59" s="1"/>
  <c r="L46" i="59"/>
  <c r="K46" i="59"/>
  <c r="J46" i="59"/>
  <c r="M45" i="59"/>
  <c r="N45" i="59" s="1"/>
  <c r="L45" i="59"/>
  <c r="K45" i="59"/>
  <c r="J45" i="59"/>
  <c r="E45" i="59"/>
  <c r="M44" i="59"/>
  <c r="N44" i="59" s="1"/>
  <c r="L44" i="59"/>
  <c r="K44" i="59"/>
  <c r="J44" i="59"/>
  <c r="E44" i="59"/>
  <c r="M43" i="59"/>
  <c r="N43" i="59" s="1"/>
  <c r="L43" i="59"/>
  <c r="K43" i="59"/>
  <c r="J43" i="59"/>
  <c r="E43" i="59"/>
  <c r="M42" i="59"/>
  <c r="N42" i="59" s="1"/>
  <c r="L42" i="59"/>
  <c r="K42" i="59"/>
  <c r="J42" i="59"/>
  <c r="E42" i="59"/>
  <c r="M41" i="59"/>
  <c r="N41" i="59" s="1"/>
  <c r="L41" i="59"/>
  <c r="K41" i="59"/>
  <c r="J41" i="59"/>
  <c r="E41" i="59"/>
  <c r="M40" i="59"/>
  <c r="N40" i="59" s="1"/>
  <c r="L40" i="59"/>
  <c r="K40" i="59"/>
  <c r="J40" i="59"/>
  <c r="E40" i="59"/>
  <c r="M39" i="59"/>
  <c r="N39" i="59" s="1"/>
  <c r="L39" i="59"/>
  <c r="K39" i="59"/>
  <c r="E39" i="59"/>
  <c r="M38" i="59"/>
  <c r="N38" i="59" s="1"/>
  <c r="L38" i="59"/>
  <c r="K38" i="59"/>
  <c r="J38" i="59"/>
  <c r="M37" i="59"/>
  <c r="N37" i="59" s="1"/>
  <c r="L37" i="59"/>
  <c r="K37" i="59"/>
  <c r="J37" i="59"/>
  <c r="M36" i="59"/>
  <c r="N36" i="59" s="1"/>
  <c r="K36" i="59"/>
  <c r="J36" i="59"/>
  <c r="M35" i="59"/>
  <c r="N35" i="59" s="1"/>
  <c r="L35" i="59"/>
  <c r="K35" i="59"/>
  <c r="J35" i="59"/>
  <c r="M34" i="59"/>
  <c r="N34" i="59" s="1"/>
  <c r="L34" i="59"/>
  <c r="K34" i="59"/>
  <c r="J34" i="59"/>
  <c r="M33" i="59"/>
  <c r="N33" i="59" s="1"/>
  <c r="L33" i="59"/>
  <c r="K33" i="59"/>
  <c r="J33" i="59"/>
  <c r="M32" i="59"/>
  <c r="N32" i="59" s="1"/>
  <c r="L32" i="59"/>
  <c r="K32" i="59"/>
  <c r="J32" i="59"/>
  <c r="M31" i="59"/>
  <c r="N31" i="59" s="1"/>
  <c r="L31" i="59"/>
  <c r="K31" i="59"/>
  <c r="J31" i="59"/>
  <c r="M30" i="59"/>
  <c r="N30" i="59" s="1"/>
  <c r="L30" i="59"/>
  <c r="K30" i="59"/>
  <c r="J30" i="59"/>
  <c r="M29" i="59"/>
  <c r="N29" i="59" s="1"/>
  <c r="L29" i="59"/>
  <c r="K29" i="59"/>
  <c r="J29" i="59"/>
  <c r="E29" i="59"/>
  <c r="M28" i="59"/>
  <c r="N28" i="59" s="1"/>
  <c r="L28" i="59"/>
  <c r="K28" i="59"/>
  <c r="J28" i="59"/>
  <c r="E28" i="59"/>
  <c r="M27" i="59"/>
  <c r="N27" i="59" s="1"/>
  <c r="L27" i="59"/>
  <c r="K27" i="59"/>
  <c r="J27" i="59"/>
  <c r="E27" i="59"/>
  <c r="M26" i="59"/>
  <c r="N26" i="59" s="1"/>
  <c r="L26" i="59"/>
  <c r="K26" i="59"/>
  <c r="J26" i="59"/>
  <c r="E26" i="59"/>
  <c r="M25" i="59"/>
  <c r="N25" i="59" s="1"/>
  <c r="L25" i="59"/>
  <c r="K25" i="59"/>
  <c r="J25" i="59"/>
  <c r="E25" i="59"/>
  <c r="M24" i="59"/>
  <c r="N24" i="59" s="1"/>
  <c r="L24" i="59"/>
  <c r="K24" i="59"/>
  <c r="J24" i="59"/>
  <c r="E24" i="59"/>
  <c r="M23" i="59"/>
  <c r="N23" i="59" s="1"/>
  <c r="L23" i="59"/>
  <c r="K23" i="59"/>
  <c r="J23" i="59"/>
  <c r="E23" i="59"/>
  <c r="M22" i="59"/>
  <c r="N22" i="59" s="1"/>
  <c r="L22" i="59"/>
  <c r="K22" i="59"/>
  <c r="J22" i="59"/>
  <c r="E22" i="59"/>
  <c r="M21" i="59"/>
  <c r="N21" i="59" s="1"/>
  <c r="L21" i="59"/>
  <c r="K21" i="59"/>
  <c r="J21" i="59"/>
  <c r="E21" i="59"/>
  <c r="B21" i="59"/>
  <c r="B25" i="59" s="1"/>
  <c r="B29" i="59" s="1"/>
  <c r="M20" i="59"/>
  <c r="N20" i="59" s="1"/>
  <c r="L20" i="59"/>
  <c r="K20" i="59"/>
  <c r="J20" i="59"/>
  <c r="E20" i="59"/>
  <c r="B20" i="59"/>
  <c r="B24" i="59" s="1"/>
  <c r="B28" i="59" s="1"/>
  <c r="M19" i="59"/>
  <c r="N19" i="59" s="1"/>
  <c r="L19" i="59"/>
  <c r="K19" i="59"/>
  <c r="J19" i="59"/>
  <c r="E19" i="59"/>
  <c r="B19" i="59"/>
  <c r="B23" i="59" s="1"/>
  <c r="B27" i="59" s="1"/>
  <c r="M18" i="59"/>
  <c r="N18" i="59" s="1"/>
  <c r="L18" i="59"/>
  <c r="K18" i="59"/>
  <c r="J18" i="59"/>
  <c r="M17" i="59"/>
  <c r="N17" i="59" s="1"/>
  <c r="L17" i="59"/>
  <c r="K17" i="59"/>
  <c r="J17" i="59"/>
  <c r="M16" i="59"/>
  <c r="N16" i="59" s="1"/>
  <c r="L16" i="59"/>
  <c r="K16" i="59"/>
  <c r="J16" i="59"/>
  <c r="M15" i="59"/>
  <c r="N15" i="59" s="1"/>
  <c r="L15" i="59"/>
  <c r="K15" i="59"/>
  <c r="J15" i="59"/>
  <c r="N14" i="59"/>
  <c r="K14" i="59"/>
  <c r="J14" i="59"/>
  <c r="A14" i="59"/>
  <c r="A18" i="59" s="1"/>
  <c r="A22" i="59" s="1"/>
  <c r="K13" i="59"/>
  <c r="J13" i="59"/>
  <c r="K12" i="59"/>
  <c r="J12" i="59"/>
  <c r="K11" i="59"/>
  <c r="K10" i="59"/>
  <c r="D25" i="58"/>
  <c r="D23" i="58"/>
  <c r="D22" i="58"/>
  <c r="F15" i="58"/>
  <c r="F14" i="58"/>
  <c r="F13" i="58"/>
  <c r="F12" i="58"/>
  <c r="D12" i="58"/>
  <c r="D16" i="58" s="1"/>
  <c r="F11" i="58"/>
  <c r="D11" i="58"/>
  <c r="D15" i="58" s="1"/>
  <c r="F10" i="58"/>
  <c r="D10" i="58"/>
  <c r="D14" i="58" s="1"/>
  <c r="F9" i="58"/>
  <c r="AAO42" i="43"/>
  <c r="AAN42" i="43"/>
  <c r="AAM42" i="43"/>
  <c r="AAL42" i="43"/>
  <c r="AAK42" i="43"/>
  <c r="AAJ42" i="43"/>
  <c r="AAI42" i="43"/>
  <c r="AAH42" i="43"/>
  <c r="AAG42" i="43"/>
  <c r="AAF42" i="43"/>
  <c r="AAE42" i="43"/>
  <c r="AAD42" i="43"/>
  <c r="AAC42" i="43"/>
  <c r="AAB42" i="43"/>
  <c r="AAA42" i="43"/>
  <c r="ZZ42" i="43"/>
  <c r="ZY42" i="43"/>
  <c r="ZX42" i="43"/>
  <c r="ZW42" i="43"/>
  <c r="ZV42" i="43"/>
  <c r="ZU42" i="43"/>
  <c r="ZT42" i="43"/>
  <c r="ZS42" i="43"/>
  <c r="ZR42" i="43"/>
  <c r="ZQ42" i="43"/>
  <c r="ZP42" i="43"/>
  <c r="ZO42" i="43"/>
  <c r="ZN42" i="43"/>
  <c r="ZM42" i="43"/>
  <c r="ZL42" i="43"/>
  <c r="ZK42" i="43"/>
  <c r="ZJ42" i="43"/>
  <c r="ZI42" i="43"/>
  <c r="ZH42" i="43"/>
  <c r="ZG42" i="43"/>
  <c r="ZF42" i="43"/>
  <c r="ZE42" i="43"/>
  <c r="ZD42" i="43"/>
  <c r="ZC42" i="43"/>
  <c r="ZB42" i="43"/>
  <c r="ZA42" i="43"/>
  <c r="YZ42" i="43"/>
  <c r="YY42" i="43"/>
  <c r="YX42" i="43"/>
  <c r="YW42" i="43"/>
  <c r="YV42" i="43"/>
  <c r="YU42" i="43"/>
  <c r="YT42" i="43"/>
  <c r="YS42" i="43"/>
  <c r="YR42" i="43"/>
  <c r="YQ42" i="43"/>
  <c r="YP42" i="43"/>
  <c r="YO42" i="43"/>
  <c r="YN42" i="43"/>
  <c r="YM42" i="43"/>
  <c r="YL42" i="43"/>
  <c r="YK42" i="43"/>
  <c r="YJ42" i="43"/>
  <c r="YI42" i="43"/>
  <c r="YH42" i="43"/>
  <c r="YG42" i="43"/>
  <c r="YF42" i="43"/>
  <c r="YE42" i="43"/>
  <c r="YD42" i="43"/>
  <c r="YC42" i="43"/>
  <c r="YB42" i="43"/>
  <c r="YA42" i="43"/>
  <c r="XZ42" i="43"/>
  <c r="XY42" i="43"/>
  <c r="XX42" i="43"/>
  <c r="XW42" i="43"/>
  <c r="XV42" i="43"/>
  <c r="XU42" i="43"/>
  <c r="XT42" i="43"/>
  <c r="XS42" i="43"/>
  <c r="XR42" i="43"/>
  <c r="XQ42" i="43"/>
  <c r="XP42" i="43"/>
  <c r="XO42" i="43"/>
  <c r="XN42" i="43"/>
  <c r="XM42" i="43"/>
  <c r="XL42" i="43"/>
  <c r="XK42" i="43"/>
  <c r="XJ42" i="43"/>
  <c r="XI42" i="43"/>
  <c r="XH42" i="43"/>
  <c r="XG42" i="43"/>
  <c r="XF42" i="43"/>
  <c r="XE42" i="43"/>
  <c r="XD42" i="43"/>
  <c r="XC42" i="43"/>
  <c r="XB42" i="43"/>
  <c r="XA42" i="43"/>
  <c r="WZ42" i="43"/>
  <c r="WY42" i="43"/>
  <c r="WX42" i="43"/>
  <c r="WW42" i="43"/>
  <c r="WV42" i="43"/>
  <c r="WU42" i="43"/>
  <c r="WT42" i="43"/>
  <c r="WS42" i="43"/>
  <c r="WR42" i="43"/>
  <c r="WQ42" i="43"/>
  <c r="WP42" i="43"/>
  <c r="WO42" i="43"/>
  <c r="WN42" i="43"/>
  <c r="WM42" i="43"/>
  <c r="WL42" i="43"/>
  <c r="WK42" i="43"/>
  <c r="WJ42" i="43"/>
  <c r="WI42" i="43"/>
  <c r="WH42" i="43"/>
  <c r="WG42" i="43"/>
  <c r="WF42" i="43"/>
  <c r="WE42" i="43"/>
  <c r="WD42" i="43"/>
  <c r="WC42" i="43"/>
  <c r="WB42" i="43"/>
  <c r="WA42" i="43"/>
  <c r="VZ42" i="43"/>
  <c r="VY42" i="43"/>
  <c r="VX42" i="43"/>
  <c r="VW42" i="43"/>
  <c r="VV42" i="43"/>
  <c r="VU42" i="43"/>
  <c r="VT42" i="43"/>
  <c r="VS42" i="43"/>
  <c r="VR42" i="43"/>
  <c r="VQ42" i="43"/>
  <c r="VP42" i="43"/>
  <c r="VO42" i="43"/>
  <c r="VN42" i="43"/>
  <c r="VM42" i="43"/>
  <c r="VL42" i="43"/>
  <c r="VK42" i="43"/>
  <c r="VJ42" i="43"/>
  <c r="VI42" i="43"/>
  <c r="VH42" i="43"/>
  <c r="VG42" i="43"/>
  <c r="VF42" i="43"/>
  <c r="VE42" i="43"/>
  <c r="VD42" i="43"/>
  <c r="VC42" i="43"/>
  <c r="VB42" i="43"/>
  <c r="VA42" i="43"/>
  <c r="UZ42" i="43"/>
  <c r="UY42" i="43"/>
  <c r="UX42" i="43"/>
  <c r="UW42" i="43"/>
  <c r="UV42" i="43"/>
  <c r="UU42" i="43"/>
  <c r="UT42" i="43"/>
  <c r="US42" i="43"/>
  <c r="UR42" i="43"/>
  <c r="UQ42" i="43"/>
  <c r="UP42" i="43"/>
  <c r="UO42" i="43"/>
  <c r="UN42" i="43"/>
  <c r="UM42" i="43"/>
  <c r="UL42" i="43"/>
  <c r="UK42" i="43"/>
  <c r="UJ42" i="43"/>
  <c r="UI42" i="43"/>
  <c r="UH42" i="43"/>
  <c r="UG42" i="43"/>
  <c r="UF42" i="43"/>
  <c r="UE42" i="43"/>
  <c r="UD42" i="43"/>
  <c r="UC42" i="43"/>
  <c r="UB42" i="43"/>
  <c r="UA42" i="43"/>
  <c r="TZ42" i="43"/>
  <c r="TY42" i="43"/>
  <c r="TX42" i="43"/>
  <c r="TW42" i="43"/>
  <c r="TV42" i="43"/>
  <c r="TU42" i="43"/>
  <c r="TT42" i="43"/>
  <c r="TS42" i="43"/>
  <c r="TR42" i="43"/>
  <c r="TQ42" i="43"/>
  <c r="TP42" i="43"/>
  <c r="TO42" i="43"/>
  <c r="TN42" i="43"/>
  <c r="TM42" i="43"/>
  <c r="TL42" i="43"/>
  <c r="TK42" i="43"/>
  <c r="TJ42" i="43"/>
  <c r="TI42" i="43"/>
  <c r="TH42" i="43"/>
  <c r="TG42" i="43"/>
  <c r="TF42" i="43"/>
  <c r="TE42" i="43"/>
  <c r="TD42" i="43"/>
  <c r="TC42" i="43"/>
  <c r="TB42" i="43"/>
  <c r="TA42" i="43"/>
  <c r="SZ42" i="43"/>
  <c r="SY42" i="43"/>
  <c r="SX42" i="43"/>
  <c r="SW42" i="43"/>
  <c r="SV42" i="43"/>
  <c r="SU42" i="43"/>
  <c r="ST42" i="43"/>
  <c r="SS42" i="43"/>
  <c r="SR42" i="43"/>
  <c r="SQ42" i="43"/>
  <c r="SP42" i="43"/>
  <c r="SO42" i="43"/>
  <c r="SN42" i="43"/>
  <c r="SM42" i="43"/>
  <c r="SL42" i="43"/>
  <c r="SK42" i="43"/>
  <c r="SJ42" i="43"/>
  <c r="SI42" i="43"/>
  <c r="SH42" i="43"/>
  <c r="SG42" i="43"/>
  <c r="SF42" i="43"/>
  <c r="SE42" i="43"/>
  <c r="SD42"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BM25" i="39"/>
  <c r="BM5" i="39" s="1"/>
  <c r="BL25" i="39"/>
  <c r="BL5" i="39" s="1"/>
  <c r="BK25" i="39"/>
  <c r="BK4" i="39" s="1"/>
  <c r="BJ25" i="39"/>
  <c r="BJ5" i="39" s="1"/>
  <c r="BI25" i="39"/>
  <c r="BI5" i="39" s="1"/>
  <c r="BH25" i="39"/>
  <c r="BH5" i="39" s="1"/>
  <c r="BG25" i="39"/>
  <c r="BG5" i="39" s="1"/>
  <c r="BF25" i="39"/>
  <c r="BF4" i="39" s="1"/>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P20" i="39"/>
  <c r="O20" i="39"/>
  <c r="N20" i="39"/>
  <c r="M20" i="39"/>
  <c r="L20" i="39"/>
  <c r="K20" i="39"/>
  <c r="J20" i="39"/>
  <c r="I20" i="39"/>
  <c r="H20" i="39"/>
  <c r="G20" i="39"/>
  <c r="F20" i="39"/>
  <c r="E20" i="39"/>
  <c r="D20" i="39"/>
  <c r="C20" i="39"/>
  <c r="B20"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P19" i="39"/>
  <c r="O19" i="39"/>
  <c r="N19" i="39"/>
  <c r="M19" i="39"/>
  <c r="L19" i="39"/>
  <c r="K19" i="39"/>
  <c r="J19" i="39"/>
  <c r="I19" i="39"/>
  <c r="H19" i="39"/>
  <c r="G19" i="39"/>
  <c r="F19" i="39"/>
  <c r="E19" i="39"/>
  <c r="D19" i="39"/>
  <c r="C19" i="39"/>
  <c r="B19" i="39"/>
  <c r="BE5" i="39"/>
  <c r="BD5" i="39"/>
  <c r="BC5" i="39"/>
  <c r="BB5" i="39"/>
  <c r="BA5" i="39"/>
  <c r="AZ5" i="39"/>
  <c r="AY5" i="39"/>
  <c r="AX5" i="39"/>
  <c r="AW5" i="39"/>
  <c r="AV5" i="39"/>
  <c r="AU5" i="39"/>
  <c r="AT5" i="39"/>
  <c r="AS5" i="39"/>
  <c r="AR5" i="39"/>
  <c r="AQ5" i="39"/>
  <c r="AP5" i="39"/>
  <c r="AO5" i="39"/>
  <c r="AN5" i="39"/>
  <c r="AM5" i="39"/>
  <c r="AL5" i="39"/>
  <c r="AK5"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F5" i="39"/>
  <c r="E5" i="39"/>
  <c r="D5" i="39"/>
  <c r="C5" i="39"/>
  <c r="B5" i="39"/>
  <c r="BE4" i="39"/>
  <c r="BD4" i="39"/>
  <c r="BC4" i="39"/>
  <c r="BB4" i="39"/>
  <c r="BA4" i="39"/>
  <c r="AZ4" i="39"/>
  <c r="AY4" i="39"/>
  <c r="AX4" i="39"/>
  <c r="AW4" i="39"/>
  <c r="AV4" i="39"/>
  <c r="AU4" i="39"/>
  <c r="AT4" i="39"/>
  <c r="AS4" i="39"/>
  <c r="AR4" i="39"/>
  <c r="AQ4" i="39"/>
  <c r="AP4" i="39"/>
  <c r="AO4" i="39"/>
  <c r="AN4" i="39"/>
  <c r="AM4" i="39"/>
  <c r="AL4" i="39"/>
  <c r="AK4" i="39"/>
  <c r="AJ4" i="39"/>
  <c r="AI4" i="39"/>
  <c r="AH4" i="39"/>
  <c r="AG4" i="39"/>
  <c r="AF4" i="39"/>
  <c r="AE4" i="39"/>
  <c r="AD4" i="39"/>
  <c r="AC4" i="39"/>
  <c r="AB4" i="39"/>
  <c r="AA4" i="39"/>
  <c r="Z4" i="39"/>
  <c r="Y4" i="39"/>
  <c r="X4" i="39"/>
  <c r="W4" i="39"/>
  <c r="V4" i="39"/>
  <c r="U4" i="39"/>
  <c r="T4" i="39"/>
  <c r="S4" i="39"/>
  <c r="R4" i="39"/>
  <c r="Q4" i="39"/>
  <c r="P4" i="39"/>
  <c r="O4" i="39"/>
  <c r="N4" i="39"/>
  <c r="M4" i="39"/>
  <c r="L4" i="39"/>
  <c r="K4" i="39"/>
  <c r="J4" i="39"/>
  <c r="I4" i="39"/>
  <c r="H4" i="39"/>
  <c r="G4" i="39"/>
  <c r="F4" i="39"/>
  <c r="E4" i="39"/>
  <c r="D4" i="39"/>
  <c r="C4" i="39"/>
  <c r="B4" i="39"/>
  <c r="M47" i="11"/>
  <c r="M45" i="11" s="1"/>
  <c r="L47" i="11"/>
  <c r="L45" i="11" s="1"/>
  <c r="K47" i="11"/>
  <c r="K45" i="11" s="1"/>
  <c r="J47" i="11"/>
  <c r="J45" i="11" s="1"/>
  <c r="I47" i="11"/>
  <c r="I45" i="11" s="1"/>
  <c r="H47" i="11"/>
  <c r="H45" i="11" s="1"/>
  <c r="G47" i="11"/>
  <c r="G45" i="11" s="1"/>
  <c r="F47" i="11"/>
  <c r="F45" i="11" s="1"/>
  <c r="E47" i="11"/>
  <c r="E45" i="11" s="1"/>
  <c r="D47" i="11"/>
  <c r="D45" i="11" s="1"/>
  <c r="C47" i="11"/>
  <c r="C45" i="11" s="1"/>
  <c r="B47" i="11"/>
  <c r="B45" i="11" s="1"/>
  <c r="BJ4" i="39" l="1"/>
  <c r="X10" i="61"/>
  <c r="AB11" i="61"/>
  <c r="BI4" i="39"/>
  <c r="BK5" i="39"/>
  <c r="BF5" i="39"/>
  <c r="W11" i="61"/>
  <c r="AD10" i="61"/>
  <c r="AE10" i="61"/>
  <c r="AE11" i="61"/>
  <c r="G10" i="61"/>
  <c r="BG4" i="39"/>
  <c r="H10" i="61"/>
  <c r="G11" i="61"/>
  <c r="O10" i="61"/>
  <c r="L11" i="61"/>
  <c r="P10" i="61"/>
  <c r="O11" i="61"/>
  <c r="W10" i="61"/>
  <c r="T11" i="61"/>
  <c r="J12" i="61"/>
  <c r="R12" i="61"/>
  <c r="Z12" i="61"/>
  <c r="AC13" i="61"/>
  <c r="M11" i="61"/>
  <c r="U11" i="61"/>
  <c r="AC11" i="61"/>
  <c r="K12" i="61"/>
  <c r="S12" i="61"/>
  <c r="AA12" i="61"/>
  <c r="AD13" i="61"/>
  <c r="I10" i="61"/>
  <c r="Q10" i="61"/>
  <c r="Y10" i="61"/>
  <c r="F11" i="61"/>
  <c r="N11" i="61"/>
  <c r="V11" i="61"/>
  <c r="AD11" i="61"/>
  <c r="L12" i="61"/>
  <c r="T12" i="61"/>
  <c r="AB12" i="61"/>
  <c r="BL4" i="39"/>
  <c r="J10" i="61"/>
  <c r="R10" i="61"/>
  <c r="Z10" i="61"/>
  <c r="M12" i="61"/>
  <c r="U12" i="61"/>
  <c r="AC12" i="61"/>
  <c r="BM4" i="39"/>
  <c r="K10" i="61"/>
  <c r="S10" i="61"/>
  <c r="AA10" i="61"/>
  <c r="H11" i="61"/>
  <c r="P11" i="61"/>
  <c r="X11" i="61"/>
  <c r="F12" i="61"/>
  <c r="N12" i="61"/>
  <c r="V12" i="61"/>
  <c r="AB10" i="61"/>
  <c r="I11" i="61"/>
  <c r="Q11" i="61"/>
  <c r="Y11" i="61"/>
  <c r="AE12" i="61"/>
  <c r="X12" i="61"/>
  <c r="BH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AA7" authorId="0" shapeId="0" xr:uid="{00000000-0006-0000-1F00-000001000000}">
      <text>
        <r>
          <rPr>
            <b/>
            <sz val="9"/>
            <color indexed="81"/>
            <rFont val="Tahoma"/>
            <family val="2"/>
          </rPr>
          <t>Batmunkh B:</t>
        </r>
        <r>
          <rPr>
            <sz val="9"/>
            <color indexed="81"/>
            <rFont val="Tahoma"/>
            <family val="2"/>
          </rPr>
          <t xml:space="preserve">
Ихмонгол тооцож хэлсэн
</t>
        </r>
      </text>
    </comment>
    <comment ref="AB7" authorId="0" shapeId="0" xr:uid="{00000000-0006-0000-1F00-000002000000}">
      <text>
        <r>
          <rPr>
            <b/>
            <sz val="9"/>
            <color indexed="81"/>
            <rFont val="Tahoma"/>
            <family val="2"/>
          </rPr>
          <t>Batmunkh B:</t>
        </r>
        <r>
          <rPr>
            <sz val="9"/>
            <color indexed="81"/>
            <rFont val="Tahoma"/>
            <family val="2"/>
          </rPr>
          <t xml:space="preserve">
Доор тооцсоноор дахин update хийх
</t>
        </r>
      </text>
    </comment>
    <comment ref="Z21" authorId="0" shapeId="0" xr:uid="{00000000-0006-0000-1F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<sst xmlns="http://schemas.openxmlformats.org/spreadsheetml/2006/main" count="1085" uniqueCount="478">
  <si>
    <t>I</t>
  </si>
  <si>
    <t>II</t>
  </si>
  <si>
    <t>III</t>
  </si>
  <si>
    <t>IV</t>
  </si>
  <si>
    <t>Жилийн инфляци, 90%, 60%, 30%-ийн магадлалтай итгэх интервал</t>
  </si>
  <si>
    <t>90%a</t>
  </si>
  <si>
    <t>60%a</t>
  </si>
  <si>
    <t>30%a</t>
  </si>
  <si>
    <t>Инфляци</t>
  </si>
  <si>
    <t>Одоогийн төсөөлөл</t>
  </si>
  <si>
    <t>Инфляцийн зорилт</t>
  </si>
  <si>
    <t>ДНБ-ий өсөлт</t>
  </si>
  <si>
    <t>growth rate of EZ</t>
  </si>
  <si>
    <t>Гадаад эрэлт</t>
  </si>
  <si>
    <t>Өмнөх төсөөлөл</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</si>
  <si>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</si>
  <si>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</si>
  <si>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</si>
  <si>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</si>
  <si>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</si>
  <si>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</si>
  <si>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</si>
  <si>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</si>
  <si>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</si>
  <si>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</si>
  <si>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</si>
  <si>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</si>
  <si>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</si>
  <si>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</si>
  <si>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</si>
  <si>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</si>
  <si>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</si>
  <si>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</si>
  <si>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</si>
  <si>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</si>
  <si>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IV*</t>
  </si>
  <si>
    <t>2018Q1</t>
  </si>
  <si>
    <t>2018Q2</t>
  </si>
  <si>
    <t>2018Q3</t>
  </si>
  <si>
    <t>2018Q4</t>
  </si>
  <si>
    <t>2019Q1</t>
  </si>
  <si>
    <t>2019Q2</t>
  </si>
  <si>
    <t>2019Q3</t>
  </si>
  <si>
    <t>2019Q4</t>
  </si>
  <si>
    <t xml:space="preserve"> </t>
  </si>
  <si>
    <t>GAP zagvar</t>
  </si>
  <si>
    <t>Variables -&gt;</t>
  </si>
  <si>
    <t>l_atot</t>
  </si>
  <si>
    <t>Худ.нөх</t>
  </si>
  <si>
    <t>l_px</t>
  </si>
  <si>
    <t>l_pm</t>
  </si>
  <si>
    <t>Comments -&gt;</t>
  </si>
  <si>
    <t>Terms of trade, approx., 100*log</t>
  </si>
  <si>
    <t>Price of exports, approx., 100*log</t>
  </si>
  <si>
    <t>Price of imports, approx., 100*log</t>
  </si>
  <si>
    <t>Class[Size] -&gt;</t>
  </si>
  <si>
    <t>tseries[77-by-1]</t>
  </si>
  <si>
    <t>tseries[95-by-1]</t>
  </si>
  <si>
    <t>1998Q1</t>
  </si>
  <si>
    <t>NaN</t>
  </si>
  <si>
    <t>1998Q2</t>
  </si>
  <si>
    <t>1998Q3</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</si>
  <si>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</si>
  <si>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</si>
  <si>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</si>
  <si>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t>
  </si>
  <si>
    <t>1998Q4</t>
  </si>
  <si>
    <t>exp</t>
  </si>
  <si>
    <t>imp</t>
  </si>
  <si>
    <t>1999Q3</t>
  </si>
  <si>
    <t>2000Q3</t>
  </si>
  <si>
    <t>2012Q1</t>
  </si>
  <si>
    <t>2012Q2</t>
  </si>
  <si>
    <t>2012Q3</t>
  </si>
  <si>
    <t>2012Q4</t>
  </si>
  <si>
    <t>2020Q1</t>
  </si>
  <si>
    <t>2020Q2</t>
  </si>
  <si>
    <t>2020Q3</t>
  </si>
  <si>
    <t>2020Q4</t>
  </si>
  <si>
    <t>2021Q1</t>
  </si>
  <si>
    <t>2021Q2</t>
  </si>
  <si>
    <t>2021Q3</t>
  </si>
  <si>
    <t>Инфляцийн түвшин</t>
  </si>
  <si>
    <t>Жилийн инфляцийн бүрэлдэхүүн</t>
  </si>
  <si>
    <t>Суурь инфляци</t>
  </si>
  <si>
    <t>Мах</t>
  </si>
  <si>
    <t>Шатахуун</t>
  </si>
  <si>
    <t>Бусад импорт</t>
  </si>
  <si>
    <t>Бусад үйлчилгээ</t>
  </si>
  <si>
    <t>Өрхийн хэрэглээ</t>
  </si>
  <si>
    <t>Уул уурхай</t>
  </si>
  <si>
    <t>Уул уурхайн бус</t>
  </si>
  <si>
    <t>Бусад</t>
  </si>
  <si>
    <t>Боловсруулах</t>
  </si>
  <si>
    <t>Эрчим хүч</t>
  </si>
  <si>
    <t>Барилга</t>
  </si>
  <si>
    <t>Худалдаа</t>
  </si>
  <si>
    <t>Тээвэр ба агуулах</t>
  </si>
  <si>
    <t>Мэдээлэл, холбоо</t>
  </si>
  <si>
    <t>Экспорт</t>
  </si>
  <si>
    <t>Импорт</t>
  </si>
  <si>
    <t>Чулуун нүүрс</t>
  </si>
  <si>
    <t>Зэсийн баяжмал</t>
  </si>
  <si>
    <t>Боловсруулаагүй нефть</t>
  </si>
  <si>
    <t>Алт</t>
  </si>
  <si>
    <t>Нефтийн бүтээгдэхүүн</t>
  </si>
  <si>
    <t>Хэрэглээний бүтээгдэхүүн</t>
  </si>
  <si>
    <t>Нүүрс</t>
  </si>
  <si>
    <t>Газрын тос</t>
  </si>
  <si>
    <t>Төмрийн хүдэр, баяжмал</t>
  </si>
  <si>
    <t>Хөдөө аж ахуй</t>
  </si>
  <si>
    <t>Потенциал өсөлт</t>
  </si>
  <si>
    <t>Үйлдвэрлэлийн зөрүү</t>
  </si>
  <si>
    <t>Калман фильтр</t>
  </si>
  <si>
    <t>HP фильтр</t>
  </si>
  <si>
    <t>Үйлдвэрлэлийн функц</t>
  </si>
  <si>
    <t>Уул уурхайн</t>
  </si>
  <si>
    <t>I/07</t>
  </si>
  <si>
    <t>I/08</t>
  </si>
  <si>
    <t>I/09</t>
  </si>
  <si>
    <t>I/10</t>
  </si>
  <si>
    <t>I/11</t>
  </si>
  <si>
    <t>I/12</t>
  </si>
  <si>
    <t>I/13</t>
  </si>
  <si>
    <t>I/14</t>
  </si>
  <si>
    <t>I/15</t>
  </si>
  <si>
    <t>I/16</t>
  </si>
  <si>
    <t>I/17</t>
  </si>
  <si>
    <t>тэрбум төгрөг</t>
  </si>
  <si>
    <t>Гүй.</t>
  </si>
  <si>
    <t>%</t>
  </si>
  <si>
    <t>Нийт орлого</t>
  </si>
  <si>
    <t>Ирээдүйн өв сан</t>
  </si>
  <si>
    <t>Тогтворжуулалтын сан</t>
  </si>
  <si>
    <t>Тэнцвэржүүлсэн орлого</t>
  </si>
  <si>
    <t xml:space="preserve">    Татварын орлого</t>
  </si>
  <si>
    <t xml:space="preserve">    Татварын бус орлого</t>
  </si>
  <si>
    <t>Нийт зардал</t>
  </si>
  <si>
    <t xml:space="preserve">    Анхдагч зардал</t>
  </si>
  <si>
    <t xml:space="preserve">    Хүүний зардал</t>
  </si>
  <si>
    <t xml:space="preserve">    ДНБ-д эзлэх хувь</t>
  </si>
  <si>
    <t>Анхдагч тэнцэл</t>
  </si>
  <si>
    <t>Тэрбум төгрөгөөр</t>
  </si>
  <si>
    <t>Татварын орлого</t>
  </si>
  <si>
    <t>Орлогын албан татвар</t>
  </si>
  <si>
    <t>НД-ын орлого</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</si>
  <si>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</si>
  <si>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</si>
  <si>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</si>
  <si>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</si>
  <si>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</si>
  <si>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</si>
  <si>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</si>
  <si>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Нийт тэнцвэржүүлсэн тэнцэл</t>
  </si>
  <si>
    <t>2020*</t>
  </si>
  <si>
    <t>Бат.</t>
  </si>
  <si>
    <t>Засгийн газрын нийт өр</t>
  </si>
  <si>
    <t>он</t>
  </si>
  <si>
    <t>улирал</t>
  </si>
  <si>
    <t>ЗГЦЗ</t>
  </si>
  <si>
    <t>ГЦА</t>
  </si>
  <si>
    <t>Банк бусаас авах авлага</t>
  </si>
  <si>
    <t>М2 мөнгө</t>
  </si>
  <si>
    <t>Харилцах данс, $</t>
  </si>
  <si>
    <t>Хадгаламж, ₮</t>
  </si>
  <si>
    <t>Харилцах данс, ₮</t>
  </si>
  <si>
    <t>Хадгаламж, $</t>
  </si>
  <si>
    <t>Банкнаас гадуурх мөнгө</t>
  </si>
  <si>
    <t>М1 мөнгөний өсөлт</t>
  </si>
  <si>
    <t>(Зээл + ИЗББ) жилийн өсөлт</t>
  </si>
  <si>
    <t>Үл хөдлөх</t>
  </si>
  <si>
    <t>Хэрэглээний зээл</t>
  </si>
  <si>
    <t xml:space="preserve">Худалдаа </t>
  </si>
  <si>
    <t xml:space="preserve">Үл хөдлөх </t>
  </si>
  <si>
    <t>сар</t>
  </si>
  <si>
    <t>Хүүний коридор</t>
  </si>
  <si>
    <t>Банк хоорондын ж.дундаж хүү</t>
  </si>
  <si>
    <t>Банк хоорондын хадгаламжийн хүү</t>
  </si>
  <si>
    <t>Банк хоорондын репо хэлцлийн хүү</t>
  </si>
  <si>
    <t>Бодлогын хүү ₮</t>
  </si>
  <si>
    <t>2017.6 (хоёрдагч захын арилжаа)</t>
  </si>
  <si>
    <t>2017.9 (хоёрдагч захын арилжаа)</t>
  </si>
  <si>
    <t>3 сар</t>
  </si>
  <si>
    <t>6 сар</t>
  </si>
  <si>
    <t>1 жил</t>
  </si>
  <si>
    <t>3 жил</t>
  </si>
  <si>
    <t>5 жил</t>
  </si>
  <si>
    <t>10 жил</t>
  </si>
  <si>
    <t>Зөрүү</t>
  </si>
  <si>
    <t>Зээлийн хүү, ₮</t>
  </si>
  <si>
    <t>Зээлийн хүү, $</t>
  </si>
  <si>
    <t>Зураг II.1.3.3.1</t>
  </si>
  <si>
    <t>сар/өдөр/он</t>
  </si>
  <si>
    <t>Зураг II.1.3.3.2</t>
  </si>
  <si>
    <t>Зураг II.1.3.3.3</t>
  </si>
  <si>
    <t>Зураг 1</t>
  </si>
  <si>
    <t>Үнэ, түрээсийн өсөлтийн зөрүү (ҮСХ - ҮСХ)</t>
  </si>
  <si>
    <t>Үнэ, түрээсийн өсөлтийн зөрүү (Тэнхлэг зууч - ҮСХ)</t>
  </si>
  <si>
    <t>Зураг 2</t>
  </si>
  <si>
    <t>Үнэ/түрээсийн харьцаа</t>
  </si>
  <si>
    <t>Үнэ/орлогын харьцаа</t>
  </si>
  <si>
    <t>Зураг 3</t>
  </si>
  <si>
    <t>7</t>
  </si>
  <si>
    <t>8</t>
  </si>
  <si>
    <t>9</t>
  </si>
  <si>
    <t>10</t>
  </si>
  <si>
    <t>11</t>
  </si>
  <si>
    <t>12</t>
  </si>
  <si>
    <t>1</t>
  </si>
  <si>
    <t>2</t>
  </si>
  <si>
    <t>3</t>
  </si>
  <si>
    <t>4</t>
  </si>
  <si>
    <t>5</t>
  </si>
  <si>
    <t>6</t>
  </si>
  <si>
    <t>Current and capital account</t>
  </si>
  <si>
    <t>Нийт төлбөрийн тэнцэл</t>
  </si>
  <si>
    <t>Хөрөнгийн данс</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</si>
  <si>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</si>
  <si>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</si>
  <si>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</si>
  <si>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</si>
  <si>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</si>
  <si>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</si>
  <si>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</si>
  <si>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</si>
  <si>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</si>
  <si>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</si>
  <si>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Goods balance</t>
  </si>
  <si>
    <t>Service balance</t>
  </si>
  <si>
    <t>Income balance</t>
  </si>
  <si>
    <t>Capital account</t>
  </si>
  <si>
    <t>Ажилчдын цалин</t>
  </si>
  <si>
    <t xml:space="preserve">Бусад орлого </t>
  </si>
  <si>
    <t>Шууд хөрөнгө оруулалтын орлого</t>
  </si>
  <si>
    <t>Багцын хөрөнгө оруулалтын орлого</t>
  </si>
  <si>
    <t>Бусад хөрөнгө оруулалтын орлого</t>
  </si>
  <si>
    <t>II*</t>
  </si>
  <si>
    <t>Imports</t>
  </si>
  <si>
    <t>Хятад өсөлт YoY</t>
  </si>
  <si>
    <t>АНУ өсөлт YoY</t>
  </si>
  <si>
    <t>ОХУ өсөлт YoY</t>
  </si>
  <si>
    <t>Евро бүс өсөлт YoY</t>
  </si>
  <si>
    <t>FED хүү</t>
  </si>
  <si>
    <t>I*</t>
  </si>
  <si>
    <t>III*</t>
  </si>
  <si>
    <t>Инфляцийн төсөөлөл</t>
  </si>
  <si>
    <t>Барааны данс</t>
  </si>
  <si>
    <t>Үйлчилгээний данс</t>
  </si>
  <si>
    <t>Орлогын данс</t>
  </si>
  <si>
    <t>Total international reserves, RHS</t>
  </si>
  <si>
    <t>Total reserves in months of imports</t>
  </si>
  <si>
    <t>Гадаад валютын нийт нөөц /баруун тэнхлэг/</t>
  </si>
  <si>
    <t>Импортын хэрэгцээг хангах түвшин</t>
  </si>
  <si>
    <t>2017.12 (хоёрдагч захын арилжаа)</t>
  </si>
  <si>
    <t>I/18</t>
  </si>
  <si>
    <t>Зээлийн үйлчилгээний төлбөр</t>
  </si>
  <si>
    <t xml:space="preserve">    Төсвийн орлогод эзлэх хувь</t>
  </si>
  <si>
    <t>15 ба түүнээс дээш насны хүн ам</t>
  </si>
  <si>
    <t>Ажиллагчид</t>
  </si>
  <si>
    <t>Ажилгүй иргэд</t>
  </si>
  <si>
    <t>Эдийн засгийн идэвхгүй хүн ам</t>
  </si>
  <si>
    <t>Max</t>
  </si>
  <si>
    <t>Min</t>
  </si>
  <si>
    <t>Өрхийн орлого</t>
  </si>
  <si>
    <t>Хөд-н бүтээмж</t>
  </si>
  <si>
    <t>(Зээл+ИЗББ) жилийн өсөлт, хэрэглээний зээлийг хассан</t>
  </si>
  <si>
    <t>Валютын зээлийн нийт зээлд эзлэх хувь</t>
  </si>
  <si>
    <t>Валютын хадгаламжийн нийт хадгаламжинд эзлэх хувь</t>
  </si>
  <si>
    <t>ДНБ</t>
  </si>
  <si>
    <t>Жилийн өөрчлөлт</t>
  </si>
  <si>
    <t>Өсөлтөд эзлэх %</t>
  </si>
  <si>
    <t>Нийт экспорт</t>
  </si>
  <si>
    <t>Зэсийн хүдэр, баяжмал</t>
  </si>
  <si>
    <t>Мөнгөжөөгүй алт</t>
  </si>
  <si>
    <t>Нийт импорт</t>
  </si>
  <si>
    <t>Аж үйлдвэрлэлийн орц</t>
  </si>
  <si>
    <t>НӨАТ</t>
  </si>
  <si>
    <t>Бүт. татвар</t>
  </si>
  <si>
    <t>Тээвэр</t>
  </si>
  <si>
    <t>Зураг III.3.1</t>
  </si>
  <si>
    <t>Хүснэгт III.3.2</t>
  </si>
  <si>
    <t>Russian Real GDP</t>
  </si>
  <si>
    <t>growth of China</t>
  </si>
  <si>
    <t>growth of Russia</t>
  </si>
  <si>
    <t>Мах, сүү, хүнсний ногооны өөрчлөлт</t>
  </si>
  <si>
    <t>Нийт эрэлт</t>
  </si>
  <si>
    <t>ЗГ-ын хэрэглээ</t>
  </si>
  <si>
    <t>Үндсэн хөрөнгийн хуримтлал</t>
  </si>
  <si>
    <t>Хөрөнгө оруулалт, %</t>
  </si>
  <si>
    <t>Х/о-ын импорт, %</t>
  </si>
  <si>
    <t>Өрхийн зарлага</t>
  </si>
  <si>
    <t>Хэрэглээний импорт</t>
  </si>
  <si>
    <t>Нийт нийлүүлэлт</t>
  </si>
  <si>
    <t>Экспортын үнийн өсөлт, %</t>
  </si>
  <si>
    <t>Уул уурхайн өсөлт, %</t>
  </si>
  <si>
    <t>Зураг II.3</t>
  </si>
  <si>
    <t>Зураг II.1</t>
  </si>
  <si>
    <t>Зураг II.2</t>
  </si>
  <si>
    <t>Зураг II.6</t>
  </si>
  <si>
    <t>Зураг II.8</t>
  </si>
  <si>
    <t>Зураг II.9</t>
  </si>
  <si>
    <t>Зураг III.1.1</t>
  </si>
  <si>
    <t>Зураг III.1.2</t>
  </si>
  <si>
    <t>Зураг III.1.3</t>
  </si>
  <si>
    <t>Зураг III.1.4</t>
  </si>
  <si>
    <t>Зураг III.1.5</t>
  </si>
  <si>
    <t>Зураг III.1.6</t>
  </si>
  <si>
    <t>АНУ-ын доллар</t>
  </si>
  <si>
    <t>Евро</t>
  </si>
  <si>
    <t>ОХУ-ын рубль</t>
  </si>
  <si>
    <t>БНХАУ-ын юань</t>
  </si>
  <si>
    <t>Ам.долларын индекс</t>
  </si>
  <si>
    <t>Зураг III.3.2</t>
  </si>
  <si>
    <t>Хүснэгт III.3.1</t>
  </si>
  <si>
    <t>Түрээсийн өсөлт, жилээр</t>
  </si>
  <si>
    <t>Үнийн өсөлт, жилээр (ҮСХ)</t>
  </si>
  <si>
    <t>Үнийн өсөлт, жилээр (Тэнхлэг зууч)</t>
  </si>
  <si>
    <t>2015Q04</t>
  </si>
  <si>
    <t>2016Q01</t>
  </si>
  <si>
    <t>2016Q02</t>
  </si>
  <si>
    <t>2016Q03</t>
  </si>
  <si>
    <t>2016Q04</t>
  </si>
  <si>
    <t>2017Q01</t>
  </si>
  <si>
    <t>2017Q02</t>
  </si>
  <si>
    <t>2017Q03</t>
  </si>
  <si>
    <t>2017Q04</t>
  </si>
  <si>
    <t>2018Q01</t>
  </si>
  <si>
    <t>2015Q01</t>
  </si>
  <si>
    <t>2015Q02</t>
  </si>
  <si>
    <t>2015Q03</t>
  </si>
  <si>
    <t>Асуудалтай зээл</t>
  </si>
  <si>
    <t>УУ-н өсөлт</t>
  </si>
  <si>
    <t>УУ бус өсөлт</t>
  </si>
  <si>
    <t>Хөрөнгө, санхүүгийн дансны тэнцэл</t>
  </si>
  <si>
    <t>Урсгал дансны тэнцэл</t>
  </si>
  <si>
    <t>Төлбөрийн тэнцэл</t>
  </si>
  <si>
    <t>Урсгал данс</t>
  </si>
  <si>
    <t>Үүнд: Автомашин</t>
  </si>
  <si>
    <t>Хүснэгт IV.2.1</t>
  </si>
  <si>
    <t>Хүснэгт IV.2.2</t>
  </si>
  <si>
    <t>Урсгал тэнцэлд эзлэх %, БГТ</t>
  </si>
  <si>
    <t>Гадаад валютын нөөцийн орлого (Кредит)</t>
  </si>
  <si>
    <t>Зураг 4</t>
  </si>
  <si>
    <t>Орон сууцны үнийн өсөлт, %</t>
  </si>
  <si>
    <t>ҮСХ</t>
  </si>
  <si>
    <t>улирлаар</t>
  </si>
  <si>
    <t>жилээр</t>
  </si>
  <si>
    <t>Тэнхлэг Зууч</t>
  </si>
  <si>
    <t>Түрээсийн үнийн өсөлт, %</t>
  </si>
  <si>
    <t>Үнэ-орлогын харьцаа</t>
  </si>
  <si>
    <t>Үнэ-түрээсийн харьцаа</t>
  </si>
  <si>
    <t>Хүснэгт III.2.4.1</t>
  </si>
  <si>
    <t>Хатуу түлш</t>
  </si>
  <si>
    <t>Хүнсний ногоо</t>
  </si>
  <si>
    <t>Бусад дотоод</t>
  </si>
  <si>
    <t>Суудлын автомашин</t>
  </si>
  <si>
    <t>Зураг II.4</t>
  </si>
  <si>
    <t>Зураг II.5</t>
  </si>
  <si>
    <t>Өмнөх улирлын төсөөлөл</t>
  </si>
  <si>
    <t>Зураг II.7</t>
  </si>
  <si>
    <t>Column1</t>
  </si>
  <si>
    <t>Column2</t>
  </si>
  <si>
    <t xml:space="preserve">Тээвэр </t>
  </si>
  <si>
    <t>Аялал</t>
  </si>
  <si>
    <t>Бизнесийн бусад үйлчилгээ</t>
  </si>
  <si>
    <t>Боловсролын зардал</t>
  </si>
  <si>
    <t>Зураг IV.3.1</t>
  </si>
  <si>
    <t>Зураг IV.3.2</t>
  </si>
  <si>
    <t>Зураг IV.3.3</t>
  </si>
  <si>
    <t>Зураг IV.3.4</t>
  </si>
  <si>
    <t>Зураг IV.3.5</t>
  </si>
  <si>
    <t>Зураг II.2.2.1</t>
  </si>
  <si>
    <t>Зураг II.2.2.2</t>
  </si>
  <si>
    <t>Зураг II.2.2.3</t>
  </si>
  <si>
    <t>Төгрөгийн харьцангуй өгөөж (Зүүн тэнхлэг)</t>
  </si>
  <si>
    <t>Төгрөгийн ам.доллартай харьцах сарын дундаж ханш (Баруун тэнхлэг)</t>
  </si>
  <si>
    <t>Тээвэр, агуулах</t>
  </si>
  <si>
    <t>Санхүү, даатгал</t>
  </si>
  <si>
    <t xml:space="preserve">         Урсгал зардал /-хүүний зардал/</t>
  </si>
  <si>
    <t xml:space="preserve">         Хөрөнгийн зардал</t>
  </si>
  <si>
    <t xml:space="preserve">         Цэвэр зээл</t>
  </si>
  <si>
    <t>ДНБ-ий жилийн өсөлт, 90%, 60%, 30%-ийн магадлалтай итгэх интервал</t>
  </si>
  <si>
    <t>Жилийн инфляци (УБ)</t>
  </si>
  <si>
    <t>Жилийн инфляци (Улс)</t>
  </si>
  <si>
    <t>Сарын инфляци (УБ)</t>
  </si>
  <si>
    <t>-</t>
  </si>
  <si>
    <t xml:space="preserve">2019M04 </t>
  </si>
  <si>
    <t>2018Q02</t>
  </si>
  <si>
    <t>2018Q03</t>
  </si>
  <si>
    <t>2018Q04</t>
  </si>
  <si>
    <t>2019Q01</t>
  </si>
  <si>
    <t>Ханшийн өдрийн өөрчлөлт</t>
  </si>
  <si>
    <t>Захын дундаж ханш /баруун/</t>
  </si>
  <si>
    <t>Төгрөгийн ам.доллартай харьцах албан ханш /баруун/</t>
  </si>
  <si>
    <t>Төгрөгийн бодит үйлчилж буй ханш (REER)</t>
  </si>
  <si>
    <t>2021*</t>
  </si>
  <si>
    <t>Зураг II.3.1.7</t>
  </si>
  <si>
    <t>Зураг III.3.1.1</t>
  </si>
  <si>
    <t>Зураг III.3.1.2</t>
  </si>
  <si>
    <t>Зураг III.3.1.3</t>
  </si>
  <si>
    <t>Зураг III.3.1.4</t>
  </si>
  <si>
    <t>Зураг III.3.1.5</t>
  </si>
  <si>
    <t>Зураг III.3.1.6</t>
  </si>
  <si>
    <t>I/19</t>
  </si>
  <si>
    <t>Ажиллагчдын өсөлт</t>
  </si>
  <si>
    <t>Бодит ДНБ-ий өсөлт</t>
  </si>
  <si>
    <t>Улсын дундаж цалингийн өсөлт</t>
  </si>
  <si>
    <t>Нэгж хөд-н зардлын өсөлт</t>
  </si>
  <si>
    <t>Зураг III.1.7</t>
  </si>
  <si>
    <t>Өрхийн орлогын өсөлт, %</t>
  </si>
  <si>
    <t>Бодит цалингийн өсөлт, %</t>
  </si>
  <si>
    <t>Нэрлэсэн цалингийн өсөлт, %</t>
  </si>
  <si>
    <t>Улсын медиан цалин, мян төг</t>
  </si>
  <si>
    <t>Улсын дундаж цалин, мян төг</t>
  </si>
  <si>
    <t>Төр, Боловсрол, Эрүүл мэнд</t>
  </si>
  <si>
    <t>Ажилгүйдлийн түвшин</t>
  </si>
  <si>
    <t>Цаг хугацаанаас хамаарсан бүрэн бус хөдөлмөр эрхлэлт болон ажилгүйдлийн нэгдсэн түвшин</t>
  </si>
  <si>
    <t>Ажилгүй хүн болон боломжит ажиллах хүчний нэгдсэн түвшин</t>
  </si>
  <si>
    <t>Хөдөлмөр дутуу ашиглалтын нийлмэл түвшин</t>
  </si>
  <si>
    <t>Хөдөлмөр эрхлэлтийн түвшин</t>
  </si>
  <si>
    <t>Ажиллах хүчний оролцооны түвшин</t>
  </si>
  <si>
    <t>Бүртгэлтэй ажилгүй иргэд, сарын ∆</t>
  </si>
  <si>
    <t>Шинээр бүртгүүлсэн (+)</t>
  </si>
  <si>
    <t>Ажилд орсон тул хасагдсан (-)</t>
  </si>
  <si>
    <t>Ажил идэвхтэй хайгаагүй тул хасагдсан (-)</t>
  </si>
  <si>
    <t>Бүртгэлтэй ажилгүй иргэд, жилийн ∆</t>
  </si>
  <si>
    <t>`</t>
  </si>
  <si>
    <t>Дотоодын аялал жуулчлал</t>
  </si>
  <si>
    <t>Төгрөгийн нэрлэсэн үйлчилж буй ханш (NEER)</t>
  </si>
  <si>
    <t>REER жилийн өөрчлөлт /баруун/</t>
  </si>
  <si>
    <t>ГШХО орох урсгал, сая ам.доллар</t>
  </si>
  <si>
    <t>Цэвэр экспорт</t>
  </si>
  <si>
    <t>Экспортын өсөлт</t>
  </si>
  <si>
    <t>Импортын өсөлт</t>
  </si>
  <si>
    <t>Хөрвөх чадварын харьцаа (баруун)</t>
  </si>
  <si>
    <t>Нийт арилжааны дүн (зүүн)</t>
  </si>
  <si>
    <t>Зах зээлийн үнэлгээ (баруун)</t>
  </si>
  <si>
    <t>ТОП-20 индекс (зүүн)</t>
  </si>
  <si>
    <t>Төсвийн тэнцэл</t>
  </si>
  <si>
    <t>Total loans</t>
  </si>
  <si>
    <t xml:space="preserve">Mining </t>
  </si>
  <si>
    <t>Manufacturing</t>
  </si>
  <si>
    <t>Construction</t>
  </si>
  <si>
    <t>Trade</t>
  </si>
  <si>
    <t>Real estate</t>
  </si>
  <si>
    <t xml:space="preserve">Others </t>
  </si>
  <si>
    <t>Материаллаг хөрөнгийн өөрчлөлт</t>
  </si>
  <si>
    <t>Үүнд: Дизель</t>
  </si>
  <si>
    <t>Хадгаламжийн хүү,  ₮</t>
  </si>
  <si>
    <t>Зээлийн хүү,  ₮</t>
  </si>
  <si>
    <t>1  сар</t>
  </si>
  <si>
    <t>2019.VI сар</t>
  </si>
  <si>
    <t>Мах, махан бүтээгдэхүүн</t>
  </si>
  <si>
    <t>Хөрөнгө оруулалтын бүт.н</t>
  </si>
  <si>
    <t xml:space="preserve">         Бусад шатахуун</t>
  </si>
  <si>
    <t xml:space="preserve">    ДНБ-д эзлэх хувь (ӨҮЦ-ээр тооцсон)</t>
  </si>
  <si>
    <t>Өрийн хязгаар (ДНБ-д эзлэх хувь)</t>
  </si>
  <si>
    <t>Шинээр олгосон бизнесийн зээл, %</t>
  </si>
  <si>
    <t>2019 Q3</t>
  </si>
  <si>
    <t>2021Q4</t>
  </si>
  <si>
    <t>Валютын төлбөртэй импорт (Сүүлийн 3 сарын дундаж)</t>
  </si>
  <si>
    <t>2022*</t>
  </si>
  <si>
    <t xml:space="preserve"> Евро</t>
  </si>
  <si>
    <t xml:space="preserve"> ОХУ-ын рубль</t>
  </si>
  <si>
    <t xml:space="preserve"> БНХАУ-ын юань</t>
  </si>
  <si>
    <t>1-2</t>
  </si>
  <si>
    <t>2019 I</t>
  </si>
  <si>
    <t>2020 I</t>
  </si>
  <si>
    <t>2019 1-2</t>
  </si>
  <si>
    <t>2020 1-2</t>
  </si>
  <si>
    <t xml:space="preserve">     </t>
  </si>
  <si>
    <t>2020.03</t>
  </si>
  <si>
    <t>2018M03</t>
  </si>
  <si>
    <t>2019M03</t>
  </si>
  <si>
    <t>2020M03</t>
  </si>
  <si>
    <t>2 сар</t>
  </si>
  <si>
    <t>2019.II сар</t>
  </si>
  <si>
    <t>2020.II  сар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</si>
</sst>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0.0000"/>
    <numFmt numFmtId="171" formatCode="_(* #,##0.00000_);_(* \(#,##0.00000\);_(* &quot;-&quot;??_);_(@_)"/>
    <numFmt numFmtId="172" formatCode="#,##0.0"/>
    <numFmt numFmtId="173" formatCode="_-* #,##0_₮_-;\-* #,##0_₮_-;_-* &quot;-&quot;??_₮_-;_-@_-"/>
    <numFmt numFmtId="174" formatCode="yyyy/mm/dd"/>
    <numFmt numFmtId="175" formatCode="&quot;₮&quot;#,##0\ ;\(&quot;₮&quot;#,##0\)"/>
    <numFmt numFmtId="176" formatCode="m/d"/>
    <numFmt numFmtId="177" formatCode="[$-409]d\-mmm;@"/>
    <numFmt numFmtId="178" formatCode="[$-409]h:mm:ss\ AM/PM"/>
    <numFmt numFmtId="179" formatCode="0.000"/>
    <numFmt numFmtId="180" formatCode="00000"/>
    <numFmt numFmtId="181" formatCode="#\ ##0.0"/>
    <numFmt numFmtId="182" formatCode="_(* #,##0_);_(* \(#,##0\);_(* &quot;-&quot;??_);_(@_)"/>
    <numFmt numFmtId="183" formatCode="_-* #,##0.0_-;\-* #,##0.0_-;_-* &quot;-&quot;??_-;_-@_-"/>
    <numFmt numFmtId="184" formatCode="_-* #,##0.0_₮_-;\-* #,##0.0_₮_-;_-* &quot;-&quot;??_₮_-;_-@_-"/>
    <numFmt numFmtId="185" formatCode="mm/dd/yyyy"/>
    <numFmt numFmtId="186" formatCode="&quot;£&quot;#,##0\ ;\(&quot;£&quot;#,##0\)"/>
    <numFmt numFmtId="187" formatCode="mmm\ dd\,\ yyyy"/>
    <numFmt numFmtId="188" formatCode="0.0_)"/>
    <numFmt numFmtId="189" formatCode="General_)"/>
    <numFmt numFmtId="190" formatCode="#\ ##0"/>
    <numFmt numFmtId="191" formatCode="_(* #,##0.0_);_(* \(#,##0.0\);_(* &quot;-&quot;??_);_(@_)"/>
    <numFmt numFmtId="192" formatCode="_-* #,##0.00&quot;р.&quot;_-;\-* #,##0.00&quot;р.&quot;_-;_-* &quot;-&quot;??&quot;р.&quot;_-;_-@_-"/>
    <numFmt numFmtId="193" formatCode="#,##0.00_);\-#,##0.00"/>
    <numFmt numFmtId="194" formatCode="_-* #,##0.00_р_._-;\-* #,##0.00_р_._-;_-* &quot;-&quot;??_р_._-;_-@_-"/>
    <numFmt numFmtId="195" formatCode="&quot;£&quot;#,##0.00;[Red]\-&quot;£&quot;#,##0.00"/>
    <numFmt numFmtId="196" formatCode="_-&quot;£&quot;* #,##0_-;\-&quot;£&quot;* #,##0_-;_-&quot;£&quot;* &quot;-&quot;_-;_-@_-"/>
    <numFmt numFmtId="197" formatCode="_-&quot;£&quot;* #,##0.00_-;\-&quot;£&quot;* #,##0.00_-;_-&quot;£&quot;* &quot;-&quot;??_-;_-@_-"/>
    <numFmt numFmtId="198" formatCode="[$-409]mmm\-yy;@"/>
    <numFmt numFmtId="199" formatCode="#,##0.000"/>
    <numFmt numFmtId="200" formatCode="_(* #,##0.0000_);_(* \(#,##0.0000\);_(* &quot;-&quot;??_);_(@_)"/>
    <numFmt numFmtId="201" formatCode="0.0_);\(0.0\)"/>
    <numFmt numFmtId="202" formatCode="mm\.dd\.yyyy"/>
    <numFmt numFmtId="203" formatCode="_(* #,##0.0_);_(* \(#,##0.0\);_(* &quot;-&quot;?_);_(@_)"/>
    <numFmt numFmtId="204" formatCode="#,##0\ &quot;kr&quot;;\-#,##0\ &quot;kr&quot;"/>
    <numFmt numFmtId="205" formatCode="_-* #,##0.00_р_-;\-* #,##0.00_р_-;_-* &quot;-&quot;??_р_-;_-@_-"/>
    <numFmt numFmtId="206" formatCode="&quot;$&quot;#,##0_);&quot;\&quot;&quot;\&quot;&quot;\&quot;\(&quot;$&quot;#,##0&quot;\&quot;&quot;\&quot;&quot;\&quot;\)"/>
    <numFmt numFmtId="207" formatCode="_-#,##0_-;\(#,##0\);_-\ \ &quot;-&quot;_-;_-@_-"/>
    <numFmt numFmtId="208" formatCode="_-#,##0.00_-;\(#,##0.00\);_-\ \ &quot;-&quot;_-;_-@_-"/>
    <numFmt numFmtId="209" formatCode="mmm/dd/yyyy;_-\ &quot;N/A&quot;_-;_-\ &quot;-&quot;_-"/>
    <numFmt numFmtId="210" formatCode="mmm/yyyy;_-\ &quot;N/A&quot;_-;_-\ &quot;-&quot;_-"/>
    <numFmt numFmtId="211" formatCode="_-#,##0%_-;\(#,##0%\);_-\ &quot;-&quot;_-"/>
    <numFmt numFmtId="212" formatCode="_-#,###,_-;\(#,###,\);_-\ \ &quot;-&quot;_-;_-@_-"/>
    <numFmt numFmtId="213" formatCode="_-#,###.00,_-;\(#,###.00,\);_-\ \ &quot;-&quot;_-;_-@_-"/>
    <numFmt numFmtId="214" formatCode="_-#0&quot;.&quot;0,_-;\(#0&quot;.&quot;0,\);_-\ \ &quot;-&quot;_-;_-@_-"/>
    <numFmt numFmtId="215" formatCode="_-#0&quot;.&quot;0000_-;\(#0&quot;.&quot;0000\);_-\ \ &quot;-&quot;_-;_-@_-"/>
    <numFmt numFmtId="216" formatCode="_-&quot;$&quot;* #,##0.00_-;\-&quot;$&quot;* #,##0.00_-;_-&quot;$&quot;* &quot;-&quot;??_-;_-@_-"/>
    <numFmt numFmtId="217" formatCode="_-&quot;$&quot;* #,##0_-;\-&quot;$&quot;* #,##0_-;_-&quot;$&quot;* &quot;-&quot;_-;_-@_-"/>
    <numFmt numFmtId="218" formatCode="_-* #,##0[$₮-450]_-;\-* #,##0[$₮-450]_-;_-* &quot;-&quot;??[$₮-450]_-;_-@_-"/>
    <numFmt numFmtId="219" formatCode="_(&quot;$&quot;* #,##0_);_(&quot;$&quot;* \(#,##0\);_(&quot;$&quot;* &quot;-&quot;??_);_(@_)"/>
    <numFmt numFmtId="220" formatCode="_-* #,##0.00[$₮-450]_-;\-* #,##0.00[$₮-450]_-;_-* &quot;-&quot;??[$₮-450]_-;_-@_-"/>
    <numFmt numFmtId="221" formatCode="#,##0;\-#,##0;&quot;-&quot;"/>
    <numFmt numFmtId="222" formatCode="_(* #,##0.000_);_(* \(#,##0.000\);_(* &quot;-&quot;??_);_(@_)"/>
    <numFmt numFmtId="223" formatCode="0;[Red]0"/>
    <numFmt numFmtId="224" formatCode="0.00_);[Red]\(0.00\)"/>
    <numFmt numFmtId="225" formatCode="0.00_);\(0.00\)"/>
    <numFmt numFmtId="226" formatCode="0.00;[Red]0.00"/>
    <numFmt numFmtId="227" formatCode=";;;"/>
    <numFmt numFmtId="228" formatCode="_ * #,##0.00_ ;_ * \-#,##0.00_ ;_ * &quot;-&quot;??_ ;_ @_ "/>
    <numFmt numFmtId="229" formatCode="_-* #,##0.00_¥_-;_-* #,##0.00_¥\-;_-* &quot;-&quot;??_¥_-;_-@_-"/>
    <numFmt numFmtId="230" formatCode="#,##0;\(#,##0\)"/>
    <numFmt numFmtId="231" formatCode="#,##0.0_);\(#,##0.0\);&quot;--&quot;_)"/>
    <numFmt numFmtId="232" formatCode="#,##0.00_);\(#,##0.00\);&quot;--&quot;_)"/>
    <numFmt numFmtId="233" formatCode="&quot;\&quot;#,##0;&quot;\&quot;\-#,##0"/>
    <numFmt numFmtId="234" formatCode="\$#,##0.00;\(\$#,##0.00\)"/>
    <numFmt numFmtId="235" formatCode="0.0#"/>
    <numFmt numFmtId="236" formatCode="_([$€-2]* #,##0.00_);_([$€-2]* \(#,##0.00\);_([$€-2]* &quot;-&quot;??_)"/>
    <numFmt numFmtId="237" formatCode="[$-409]dddd\,\ mmmm\ dd\,\ yyyy"/>
    <numFmt numFmtId="238" formatCode="_(* #,##0.000000_);_(* \(#,##0.000000\);_(* &quot;-&quot;??_);_(@_)"/>
    <numFmt numFmtId="239" formatCode="#,##0_₮"/>
    <numFmt numFmtId="240" formatCode="mmmm\ d\,\ yyyy"/>
    <numFmt numFmtId="241" formatCode="#,##0&quot;£&quot;_);\(#,##0&quot;£&quot;\)"/>
    <numFmt numFmtId="242" formatCode="\$#,##0;\(\$#,##0\)"/>
    <numFmt numFmtId="243" formatCode="#,##0.000_);[Red]\(#,##0.000\)"/>
    <numFmt numFmtId="244" formatCode="#."/>
    <numFmt numFmtId="245" formatCode="0.000%"/>
    <numFmt numFmtId="246" formatCode="#,##0.0_);\(#,##0.0\)"/>
    <numFmt numFmtId="247" formatCode="_-* #,##0\ _F_-;\-* #,##0\ _F_-;_-* &quot;-&quot;\ _F_-;_-@_-"/>
    <numFmt numFmtId="248" formatCode="_-* #,##0.00\ _F_-;\-* #,##0.00\ _F_-;_-* &quot;-&quot;??\ _F_-;_-@_-"/>
    <numFmt numFmtId="249" formatCode="_-* #,##0\ &quot;F&quot;_-;\-* #,##0\ &quot;F&quot;_-;_-* &quot;-&quot;\ &quot;F&quot;_-;_-@_-"/>
    <numFmt numFmtId="250" formatCode="_-* #,##0.00\ &quot;F&quot;_-;\-* #,##0.00\ &quot;F&quot;_-;_-* &quot;-&quot;??\ &quot;F&quot;_-;_-@_-"/>
    <numFmt numFmtId="251" formatCode="0.00_)"/>
    <numFmt numFmtId="252" formatCode="_([$€-2]* #,##0_);_([$€-2]* \(#,##0\);_([$€-2]* &quot;-&quot;??_)"/>
    <numFmt numFmtId="253" formatCode="dd/mm/yy_)"/>
    <numFmt numFmtId="254" formatCode="_(* #,##0.0000000000000000_);_(* \(#,##0.0000000000000000\);_(* &quot;-&quot;??_);_(@_)"/>
    <numFmt numFmtId="255" formatCode="0%;\(0%\)"/>
    <numFmt numFmtId="256" formatCode="#,##0.0%_);\(#,##0.0%\);&quot;--&quot;\%_)"/>
    <numFmt numFmtId="257" formatCode="&quot;$&quot;#,##0;\-&quot;$&quot;#,##0"/>
    <numFmt numFmtId="258" formatCode="#,##0.0_);[Red]\(#,##0.0\)"/>
    <numFmt numFmtId="259" formatCode="mm/dd/yy"/>
    <numFmt numFmtId="260" formatCode="\+0,000"/>
    <numFmt numFmtId="261" formatCode="0_);\(0\)"/>
    <numFmt numFmtId="262" formatCode="0.0_);[Red]\(0.0\)"/>
    <numFmt numFmtId="263" formatCode="dd\-mmm\-yy_)"/>
    <numFmt numFmtId="264" formatCode="_-* #,##0&quot;р.&quot;_-;\-* #,##0&quot;р.&quot;_-;_-* &quot;-&quot;&quot;р.&quot;_-;_-@_-"/>
    <numFmt numFmtId="265" formatCode="_-* #,##0_р_._-;\-* #,##0_р_._-;_-* &quot;-&quot;_р_._-;_-@_-"/>
    <numFmt numFmtId="266" formatCode="&quot;\&quot;#,##0.00;[Red]&quot;\&quot;\-#,##0.00"/>
    <numFmt numFmtId="267" formatCode="&quot;\&quot;#,##0;[Red]&quot;\&quot;\-#,##0"/>
    <numFmt numFmtId="268" formatCode="000000"/>
    <numFmt numFmtId="269" formatCode="d\.mmm"/>
    <numFmt numFmtId="270" formatCode="#,##0\ &quot;FB&quot;;\-#,##0\ &quot;FB&quot;"/>
    <numFmt numFmtId="271" formatCode="[$-1010409]###,###,##0"/>
    <numFmt numFmtId="272" formatCode="\(General\);[Red]\(\-General\)"/>
    <numFmt numFmtId="273" formatCode="_-&quot;Rp.&quot;* #,##0.00_-;\-&quot;Rp.&quot;* #,##0.00_-;_-&quot;Rp.&quot;* &quot;-&quot;??_-;_-@_-"/>
    <numFmt numFmtId="274" formatCode="0.0000E+00"/>
    <numFmt numFmtId="275" formatCode="#,##0.0_ ;\-#,##0.0\ "/>
    <numFmt numFmtId="276" formatCode="_ * #,##0.00_)_¥_ ;_ * \(#,##0.00\)_¥_ ;_ * &quot;-&quot;??_)_¥_ ;_ @_ "/>
    <numFmt numFmtId="277" formatCode="_-* #,##0.00_$_-;\-* #,##0.00_$_-;_-* &quot;-&quot;??_$_-;_-@_-"/>
    <numFmt numFmtId="278" formatCode="#####\ ##0.0"/>
    <numFmt numFmtId="279" formatCode="&quot;$&quot;#,##0\ ;\(&quot;$&quot;#,##0\)"/>
    <numFmt numFmtId="280" formatCode="_-* #,##0.00\ [$€-1]_-;\-* #,##0.00\ [$€-1]_-;_-* &quot;-&quot;??\ [$€-1]_-"/>
  </numFmts>
  <fonts count="326">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rgb="FFFF0000"/>
      <name val="Calibri"/>
      <family val="2"/>
      <charset val="1"/>
      <scheme val="minor"/>
    </font>
    <font>
      <sz val="11"/>
      <color theme="0"/>
      <name val="Calibri"/>
      <family val="2"/>
      <charset val="1"/>
      <scheme val="minor"/>
    </font>
    <font>
      <sz val="11"/>
      <color theme="1"/>
      <name val="Calibri"/>
      <family val="2"/>
      <scheme val="minor"/>
    </font>
    <font>
      <sz val="11"/>
      <color theme="1"/>
      <name val="Times New Roman"/>
      <family val="1"/>
    </font>
    <font>
      <sz val="11"/>
      <name val="Calibri"/>
      <family val="2"/>
      <charset val="1"/>
      <scheme val="minor"/>
    </font>
    <font>
      <sz val="11"/>
      <color theme="5"/>
      <name val="Calibri"/>
      <family val="2"/>
      <charset val="1"/>
      <scheme val="minor"/>
    </font>
    <font>
      <sz val="11"/>
      <color theme="8" tint="-0.249977111117893"/>
      <name val="Calibri"/>
      <family val="2"/>
      <charset val="1"/>
      <scheme val="minor"/>
    </font>
    <font>
      <sz val="11"/>
      <name val="Calibri"/>
      <family val="2"/>
      <scheme val="minor"/>
    </font>
    <font>
      <b/>
      <sz val="11"/>
      <name val="Calibri"/>
      <family val="2"/>
      <scheme val="minor"/>
    </font>
    <font>
      <b/>
      <sz val="11"/>
      <color theme="4"/>
      <name val="Calibri"/>
      <family val="2"/>
      <scheme val="minor"/>
    </font>
    <font>
      <sz val="11"/>
      <color theme="4" tint="-0.249977111117893"/>
      <name val="Calibri"/>
      <family val="2"/>
      <scheme val="minor"/>
    </font>
    <font>
      <sz val="12"/>
      <color theme="1"/>
      <name val="Calibri"/>
      <family val="2"/>
      <charset val="1"/>
      <scheme val="minor"/>
    </font>
    <font>
      <sz val="11"/>
      <color theme="5" tint="-0.249977111117893"/>
      <name val="Calibri"/>
      <family val="2"/>
      <charset val="1"/>
      <scheme val="minor"/>
    </font>
    <font>
      <sz val="11"/>
      <color theme="4"/>
      <name val="Calibri"/>
      <family val="2"/>
      <charset val="1"/>
      <scheme val="minor"/>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0"/>
      <color indexed="8"/>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b/>
      <sz val="10"/>
      <color theme="1"/>
      <name val="Arial"/>
      <family val="2"/>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1"/>
      <color theme="4"/>
      <name val="Calibri"/>
      <family val="2"/>
      <scheme val="minor"/>
    </font>
    <font>
      <b/>
      <sz val="11"/>
      <color theme="4" tint="-0.249977111117893"/>
      <name val="Calibri"/>
      <family val="2"/>
      <scheme val="minor"/>
    </font>
    <font>
      <sz val="11"/>
      <name val="Agency FB"/>
      <family val="2"/>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0"/>
      <name val="Arial Cyr"/>
      <charset val="204"/>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1"/>
      <color rgb="FFFF0000"/>
      <name val="Agency FB"/>
      <family val="2"/>
    </font>
    <font>
      <sz val="11"/>
      <color theme="1"/>
      <name val="Agency FB"/>
      <family val="2"/>
    </font>
    <font>
      <u/>
      <sz val="11"/>
      <color theme="1"/>
      <name val="Calibri"/>
      <family val="2"/>
      <charset val="1"/>
      <scheme val="minor"/>
    </font>
    <font>
      <sz val="10"/>
      <color theme="1"/>
      <name val="Calibri"/>
      <family val="2"/>
      <scheme val="minor"/>
    </font>
    <font>
      <b/>
      <sz val="14"/>
      <name val="Times New Roman"/>
      <family val="1"/>
    </font>
    <font>
      <sz val="9"/>
      <color theme="1"/>
      <name val="Book Antiqua"/>
      <family val="1"/>
    </font>
    <font>
      <sz val="9"/>
      <name val="Book Antiqua"/>
      <family val="1"/>
    </font>
    <font>
      <sz val="9"/>
      <color rgb="FF000000"/>
      <name val="Book Antiqua"/>
      <family val="1"/>
    </font>
    <font>
      <i/>
      <sz val="10"/>
      <name val="Times New Roman"/>
      <family val="1"/>
    </font>
    <font>
      <sz val="10"/>
      <name val="Times New Roman"/>
      <family val="1"/>
    </font>
    <font>
      <b/>
      <sz val="7"/>
      <name val="Arial"/>
      <family val="2"/>
    </font>
    <font>
      <sz val="10"/>
      <name val="Times New Roman"/>
      <family val="1"/>
    </font>
    <font>
      <sz val="10"/>
      <color rgb="FF000000"/>
      <name val="Times New Roman"/>
      <family val="1"/>
    </font>
    <font>
      <sz val="12"/>
      <name val="Courier"/>
    </font>
    <font>
      <sz val="10"/>
      <name val="Times New Roman"/>
    </font>
  </fonts>
  <fills count="9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s>
  <borders count="95">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top/>
      <bottom style="medium">
        <color rgb="FFA9A9A9"/>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medium">
        <color rgb="FFA9A9A9"/>
      </top>
      <bottom style="medium">
        <color rgb="FF7F7F7F"/>
      </bottom>
      <diagonal/>
    </border>
    <border>
      <left/>
      <right style="medium">
        <color rgb="FFA9A9A9"/>
      </right>
      <top style="medium">
        <color rgb="FFA9A9A9"/>
      </top>
      <bottom style="medium">
        <color rgb="FF7F7F7F"/>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style="double">
        <color indexed="8"/>
      </left>
      <right style="thin">
        <color indexed="8"/>
      </right>
      <top style="thin">
        <color indexed="8"/>
      </top>
      <bottom style="thin">
        <color indexed="8"/>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style="medium">
        <color rgb="FFA9A9A9"/>
      </left>
      <right/>
      <top style="medium">
        <color rgb="FF7F7F7F"/>
      </top>
      <bottom style="medium">
        <color rgb="FF7F7F7F"/>
      </bottom>
      <diagonal/>
    </border>
    <border>
      <left style="medium">
        <color rgb="FFA9A9A9"/>
      </left>
      <right/>
      <top/>
      <bottom style="medium">
        <color rgb="FFA9A9A9"/>
      </bottom>
      <diagonal/>
    </border>
    <border>
      <left style="medium">
        <color rgb="FFA9A9A9"/>
      </left>
      <right/>
      <top/>
      <bottom/>
      <diagonal/>
    </border>
    <border>
      <left style="medium">
        <color rgb="FFA9A9A9"/>
      </left>
      <right/>
      <top style="medium">
        <color rgb="FF7F7F7F"/>
      </top>
      <bottom/>
      <diagonal/>
    </border>
    <border>
      <left style="medium">
        <color rgb="FFA9A9A9"/>
      </left>
      <right/>
      <top/>
      <bottom style="medium">
        <color rgb="FF7F7F7F"/>
      </bottom>
      <diagonal/>
    </border>
    <border>
      <left style="medium">
        <color rgb="FFA9A9A9"/>
      </left>
      <right/>
      <top style="medium">
        <color rgb="FF7F7F7F"/>
      </top>
      <bottom style="medium">
        <color rgb="FFA9A9A9"/>
      </bottom>
      <diagonal/>
    </border>
  </borders>
  <cellStyleXfs count="37861">
    <xf numFmtId="0" fontId="0" fillId="0" borderId="0"/>
    <xf numFmtId="167" fontId="23" fillId="0" borderId="0" applyFont="0" applyFill="0" applyBorder="0" applyAlignment="0" applyProtection="0"/>
    <xf numFmtId="9" fontId="23"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38" fillId="0" borderId="0">
      <protection locked="0"/>
    </xf>
    <xf numFmtId="9" fontId="38" fillId="0" borderId="0" applyFont="0" applyFill="0" applyBorder="0" applyAlignment="0" applyProtection="0"/>
    <xf numFmtId="0" fontId="42" fillId="0" borderId="0"/>
    <xf numFmtId="0" fontId="44" fillId="0" borderId="0"/>
    <xf numFmtId="43" fontId="38" fillId="0" borderId="0" applyFont="0" applyFill="0" applyBorder="0" applyAlignment="0" applyProtection="0"/>
    <xf numFmtId="0" fontId="23" fillId="0" borderId="0"/>
    <xf numFmtId="0" fontId="52" fillId="0" borderId="0" applyFill="0"/>
    <xf numFmtId="9" fontId="38" fillId="0" borderId="0" applyFont="0" applyFill="0" applyBorder="0" applyAlignment="0" applyProtection="0"/>
    <xf numFmtId="0" fontId="26" fillId="0" borderId="0"/>
    <xf numFmtId="0" fontId="55" fillId="0" borderId="0"/>
    <xf numFmtId="0" fontId="52" fillId="0" borderId="0"/>
    <xf numFmtId="0" fontId="52" fillId="0" borderId="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52" fillId="0" borderId="0" applyFill="0" applyBorder="0"/>
    <xf numFmtId="0" fontId="23" fillId="0" borderId="0"/>
    <xf numFmtId="167" fontId="23" fillId="0" borderId="0" applyFont="0" applyFill="0" applyBorder="0" applyAlignment="0" applyProtection="0"/>
    <xf numFmtId="0" fontId="38" fillId="0" borderId="0"/>
    <xf numFmtId="167" fontId="38" fillId="0" borderId="0" applyFont="0" applyFill="0" applyBorder="0" applyAlignment="0" applyProtection="0"/>
    <xf numFmtId="43" fontId="38" fillId="0" borderId="0" applyFont="0" applyFill="0" applyBorder="0" applyAlignment="0" applyProtection="0"/>
    <xf numFmtId="0" fontId="23"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177" fontId="38" fillId="0" borderId="0"/>
    <xf numFmtId="167" fontId="61" fillId="0" borderId="0" applyFont="0" applyFill="0" applyBorder="0" applyAlignment="0" applyProtection="0"/>
    <xf numFmtId="43" fontId="38"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43" fontId="63"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5"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7" fontId="64"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7" fontId="64"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67" fontId="61"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7" fontId="64" fillId="0" borderId="0" applyFont="0" applyFill="0" applyBorder="0" applyAlignment="0" applyProtection="0"/>
    <xf numFmtId="43" fontId="61" fillId="0" borderId="0" applyFont="0" applyFill="0" applyBorder="0" applyAlignment="0" applyProtection="0"/>
    <xf numFmtId="43" fontId="38" fillId="0" borderId="0" applyFont="0" applyFill="0" applyBorder="0" applyAlignment="0" applyProtection="0"/>
    <xf numFmtId="167"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39"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22"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22"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66"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6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6"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6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2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3" fontId="3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5" fontId="38" fillId="0" borderId="0" applyFont="0" applyFill="0" applyBorder="0" applyAlignment="0" applyProtection="0"/>
    <xf numFmtId="177" fontId="67" fillId="0" borderId="17">
      <alignment horizontal="left" vertical="center"/>
    </xf>
    <xf numFmtId="176" fontId="38" fillId="0" borderId="0" applyFont="0" applyFill="0" applyBorder="0" applyAlignment="0" applyProtection="0"/>
    <xf numFmtId="2" fontId="38" fillId="0" borderId="0" applyFont="0" applyFill="0" applyBorder="0" applyAlignment="0" applyProtection="0"/>
    <xf numFmtId="177" fontId="68" fillId="0" borderId="0" applyNumberFormat="0" applyFill="0" applyProtection="0">
      <alignment vertical="center"/>
    </xf>
    <xf numFmtId="177" fontId="62" fillId="0" borderId="0"/>
    <xf numFmtId="177" fontId="22" fillId="0" borderId="0"/>
    <xf numFmtId="177" fontId="22" fillId="0" borderId="0"/>
    <xf numFmtId="177" fontId="62" fillId="0" borderId="0"/>
    <xf numFmtId="177" fontId="38" fillId="0" borderId="0"/>
    <xf numFmtId="177" fontId="62" fillId="0" borderId="0"/>
    <xf numFmtId="177" fontId="62" fillId="0" borderId="0"/>
    <xf numFmtId="168" fontId="62" fillId="0" borderId="0"/>
    <xf numFmtId="168" fontId="62" fillId="0" borderId="0"/>
    <xf numFmtId="168" fontId="62" fillId="0" borderId="0"/>
    <xf numFmtId="168" fontId="62" fillId="0" borderId="0"/>
    <xf numFmtId="177" fontId="39" fillId="0" borderId="0"/>
    <xf numFmtId="177" fontId="22" fillId="0" borderId="0"/>
    <xf numFmtId="177" fontId="38" fillId="0" borderId="0"/>
    <xf numFmtId="177" fontId="22" fillId="0" borderId="0"/>
    <xf numFmtId="172" fontId="39" fillId="0" borderId="0"/>
    <xf numFmtId="177" fontId="38" fillId="0" borderId="0"/>
    <xf numFmtId="168" fontId="62" fillId="0" borderId="0"/>
    <xf numFmtId="168" fontId="62" fillId="0" borderId="0"/>
    <xf numFmtId="168" fontId="62" fillId="0" borderId="0"/>
    <xf numFmtId="177" fontId="2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63" fillId="0" borderId="0"/>
    <xf numFmtId="177" fontId="69"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23" fillId="0" borderId="0"/>
    <xf numFmtId="177" fontId="70" fillId="0" borderId="0"/>
    <xf numFmtId="172"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2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62" fillId="0" borderId="0"/>
    <xf numFmtId="177" fontId="38" fillId="0" borderId="0"/>
    <xf numFmtId="177" fontId="22" fillId="0" borderId="0"/>
    <xf numFmtId="177" fontId="22" fillId="0" borderId="0"/>
    <xf numFmtId="177" fontId="66" fillId="0" borderId="0" applyFill="0" applyBorder="0" applyProtection="0">
      <alignment vertical="center"/>
    </xf>
    <xf numFmtId="177" fontId="22" fillId="0" borderId="0"/>
    <xf numFmtId="177" fontId="22" fillId="0" borderId="0"/>
    <xf numFmtId="177" fontId="22" fillId="0" borderId="0"/>
    <xf numFmtId="177" fontId="39" fillId="0" borderId="0"/>
    <xf numFmtId="177" fontId="62" fillId="0" borderId="0"/>
    <xf numFmtId="177"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9"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66" fillId="0" borderId="0" applyFont="0" applyFill="0" applyBorder="0" applyAlignment="0" applyProtection="0"/>
    <xf numFmtId="177" fontId="22" fillId="0" borderId="0"/>
    <xf numFmtId="177" fontId="22" fillId="0" borderId="0"/>
    <xf numFmtId="177" fontId="22" fillId="0" borderId="0"/>
    <xf numFmtId="177" fontId="22" fillId="0" borderId="0"/>
    <xf numFmtId="177" fontId="22" fillId="0" borderId="0"/>
    <xf numFmtId="177" fontId="38" fillId="0" borderId="0"/>
    <xf numFmtId="177" fontId="22" fillId="0" borderId="0"/>
    <xf numFmtId="177" fontId="38" fillId="0" borderId="0"/>
    <xf numFmtId="9" fontId="3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7" fontId="23" fillId="0" borderId="0"/>
    <xf numFmtId="177" fontId="22" fillId="0" borderId="0"/>
    <xf numFmtId="43" fontId="61" fillId="0" borderId="0" applyFont="0" applyFill="0" applyBorder="0" applyAlignment="0" applyProtection="0"/>
    <xf numFmtId="43" fontId="22" fillId="0" borderId="0" applyFont="0" applyFill="0" applyBorder="0" applyAlignment="0" applyProtection="0"/>
    <xf numFmtId="177" fontId="71" fillId="0" borderId="0"/>
    <xf numFmtId="177" fontId="22" fillId="0" borderId="0"/>
    <xf numFmtId="177" fontId="22" fillId="0" borderId="0"/>
    <xf numFmtId="43" fontId="22"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0" fontId="38" fillId="0" borderId="0"/>
    <xf numFmtId="178" fontId="64"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43" fontId="2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43" fontId="2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21"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67" fillId="0" borderId="17">
      <alignment horizontal="left" vertical="center"/>
    </xf>
    <xf numFmtId="0" fontId="68" fillId="0" borderId="0" applyNumberFormat="0" applyFill="0" applyProtection="0">
      <alignment vertical="center"/>
    </xf>
    <xf numFmtId="0" fontId="21" fillId="0" borderId="0"/>
    <xf numFmtId="0" fontId="21" fillId="0" borderId="0"/>
    <xf numFmtId="0" fontId="38" fillId="0" borderId="0"/>
    <xf numFmtId="0" fontId="39" fillId="0" borderId="0"/>
    <xf numFmtId="0" fontId="21" fillId="0" borderId="0"/>
    <xf numFmtId="0" fontId="38" fillId="0" borderId="0"/>
    <xf numFmtId="0" fontId="21" fillId="0" borderId="0"/>
    <xf numFmtId="0" fontId="38" fillId="0" borderId="0"/>
    <xf numFmtId="0" fontId="21" fillId="0" borderId="0"/>
    <xf numFmtId="0" fontId="63" fillId="0" borderId="0"/>
    <xf numFmtId="0" fontId="69" fillId="0" borderId="0"/>
    <xf numFmtId="0" fontId="70" fillId="0" borderId="0"/>
    <xf numFmtId="0" fontId="21" fillId="0" borderId="0"/>
    <xf numFmtId="0" fontId="62" fillId="0" borderId="0"/>
    <xf numFmtId="0" fontId="38" fillId="0" borderId="0"/>
    <xf numFmtId="0" fontId="21" fillId="0" borderId="0"/>
    <xf numFmtId="0" fontId="21" fillId="0" borderId="0"/>
    <xf numFmtId="0" fontId="66" fillId="0" borderId="0" applyFill="0" applyBorder="0" applyProtection="0">
      <alignment vertical="center"/>
    </xf>
    <xf numFmtId="0" fontId="21" fillId="0" borderId="0"/>
    <xf numFmtId="0" fontId="21" fillId="0" borderId="0"/>
    <xf numFmtId="0" fontId="21" fillId="0" borderId="0"/>
    <xf numFmtId="177"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38" fillId="0" borderId="0"/>
    <xf numFmtId="0" fontId="21" fillId="0" borderId="0"/>
    <xf numFmtId="0" fontId="38" fillId="0" borderId="0"/>
    <xf numFmtId="9" fontId="21" fillId="0" borderId="0" applyFont="0" applyFill="0" applyBorder="0" applyAlignment="0" applyProtection="0"/>
    <xf numFmtId="9" fontId="21" fillId="0" borderId="0" applyFont="0" applyFill="0" applyBorder="0" applyAlignment="0" applyProtection="0"/>
    <xf numFmtId="0" fontId="23" fillId="0" borderId="0"/>
    <xf numFmtId="0" fontId="21" fillId="0" borderId="0"/>
    <xf numFmtId="43" fontId="21" fillId="0" borderId="0" applyFont="0" applyFill="0" applyBorder="0" applyAlignment="0" applyProtection="0"/>
    <xf numFmtId="0" fontId="72" fillId="0" borderId="0"/>
    <xf numFmtId="0" fontId="21" fillId="0" borderId="0"/>
    <xf numFmtId="0" fontId="21" fillId="0" borderId="0"/>
    <xf numFmtId="43" fontId="21" fillId="0" borderId="0" applyFont="0" applyFill="0" applyBorder="0" applyAlignment="0" applyProtection="0"/>
    <xf numFmtId="0" fontId="7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0" fillId="0" borderId="0"/>
    <xf numFmtId="0" fontId="3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44" fillId="0" borderId="0"/>
    <xf numFmtId="9" fontId="44"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73"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74" fillId="0" borderId="0"/>
    <xf numFmtId="0" fontId="38" fillId="5" borderId="18" applyNumberFormat="0" applyFont="0" applyAlignment="0" applyProtection="0"/>
    <xf numFmtId="0" fontId="38" fillId="0" borderId="0"/>
    <xf numFmtId="0" fontId="76" fillId="0" borderId="0" applyNumberFormat="0" applyFill="0" applyBorder="0" applyAlignment="0" applyProtection="0"/>
    <xf numFmtId="0" fontId="77" fillId="0" borderId="19"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0" applyNumberFormat="0" applyFill="0" applyBorder="0" applyAlignment="0" applyProtection="0"/>
    <xf numFmtId="0" fontId="80" fillId="6" borderId="0" applyNumberFormat="0" applyBorder="0" applyAlignment="0" applyProtection="0"/>
    <xf numFmtId="0" fontId="81" fillId="7" borderId="0" applyNumberFormat="0" applyBorder="0" applyAlignment="0" applyProtection="0"/>
    <xf numFmtId="0" fontId="82" fillId="8" borderId="0" applyNumberFormat="0" applyBorder="0" applyAlignment="0" applyProtection="0"/>
    <xf numFmtId="0" fontId="83" fillId="9" borderId="22" applyNumberFormat="0" applyAlignment="0" applyProtection="0"/>
    <xf numFmtId="0" fontId="84" fillId="10" borderId="23" applyNumberFormat="0" applyAlignment="0" applyProtection="0"/>
    <xf numFmtId="0" fontId="85" fillId="10" borderId="22" applyNumberFormat="0" applyAlignment="0" applyProtection="0"/>
    <xf numFmtId="0" fontId="86" fillId="0" borderId="24" applyNumberFormat="0" applyFill="0" applyAlignment="0" applyProtection="0"/>
    <xf numFmtId="0" fontId="87" fillId="11" borderId="25"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60" fillId="0" borderId="26" applyNumberFormat="0" applyFill="0" applyAlignment="0" applyProtection="0"/>
    <xf numFmtId="0" fontId="90"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90"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90"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90"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90"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90"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23"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7" fontId="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64" fillId="0" borderId="0" applyFont="0" applyFill="0" applyBorder="0" applyAlignment="0" applyProtection="0"/>
    <xf numFmtId="177" fontId="38" fillId="0" borderId="0" applyFont="0" applyFill="0" applyBorder="0" applyAlignment="0" applyProtection="0"/>
    <xf numFmtId="43" fontId="18" fillId="0" borderId="0" applyFont="0" applyFill="0" applyBorder="0" applyAlignment="0" applyProtection="0"/>
    <xf numFmtId="178" fontId="64"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2" fillId="0" borderId="0" applyFont="0" applyFill="0" applyBorder="0" applyAlignment="0" applyProtection="0"/>
    <xf numFmtId="178" fontId="64" fillId="0" borderId="0" applyFont="0" applyFill="0" applyBorder="0" applyAlignment="0" applyProtection="0"/>
    <xf numFmtId="43" fontId="61" fillId="0" borderId="0" applyFont="0" applyFill="0" applyBorder="0" applyAlignment="0" applyProtection="0"/>
    <xf numFmtId="43" fontId="52" fillId="0" borderId="0" applyFont="0" applyFill="0" applyBorder="0" applyAlignment="0" applyProtection="0"/>
    <xf numFmtId="167" fontId="38" fillId="0" borderId="0" applyFont="0" applyFill="0" applyBorder="0" applyAlignment="0" applyProtection="0"/>
    <xf numFmtId="177" fontId="38" fillId="0" borderId="0" applyFont="0" applyFill="0" applyBorder="0" applyAlignment="0" applyProtection="0"/>
    <xf numFmtId="43" fontId="52"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77"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1"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52" fillId="0" borderId="0" applyFont="0" applyFill="0" applyBorder="0" applyAlignment="0" applyProtection="0"/>
    <xf numFmtId="167" fontId="61" fillId="0" borderId="0" applyFont="0" applyFill="0" applyBorder="0" applyAlignment="0" applyProtection="0"/>
    <xf numFmtId="43" fontId="18" fillId="0" borderId="0" applyFont="0" applyFill="0" applyBorder="0" applyAlignment="0" applyProtection="0"/>
    <xf numFmtId="167" fontId="64" fillId="0" borderId="0" applyFont="0" applyFill="0" applyBorder="0" applyAlignment="0" applyProtection="0"/>
    <xf numFmtId="178" fontId="18" fillId="0" borderId="0" applyFont="0" applyFill="0" applyBorder="0" applyAlignment="0" applyProtection="0"/>
    <xf numFmtId="0" fontId="18" fillId="0" borderId="0"/>
    <xf numFmtId="177" fontId="62" fillId="0" borderId="0"/>
    <xf numFmtId="0" fontId="18" fillId="0" borderId="0"/>
    <xf numFmtId="168" fontId="62" fillId="0" borderId="0"/>
    <xf numFmtId="0" fontId="38" fillId="0" borderId="0"/>
    <xf numFmtId="172" fontId="39" fillId="0" borderId="0"/>
    <xf numFmtId="0" fontId="18" fillId="0" borderId="0"/>
    <xf numFmtId="172" fontId="39" fillId="0" borderId="0"/>
    <xf numFmtId="177" fontId="62" fillId="0" borderId="0"/>
    <xf numFmtId="0" fontId="18" fillId="0" borderId="0"/>
    <xf numFmtId="168" fontId="62" fillId="0" borderId="0"/>
    <xf numFmtId="0" fontId="38" fillId="0" borderId="0"/>
    <xf numFmtId="177" fontId="18" fillId="0" borderId="0"/>
    <xf numFmtId="0" fontId="63" fillId="0" borderId="0"/>
    <xf numFmtId="0" fontId="38" fillId="0" borderId="0"/>
    <xf numFmtId="177" fontId="52" fillId="0" borderId="0"/>
    <xf numFmtId="0" fontId="63" fillId="0" borderId="0"/>
    <xf numFmtId="177" fontId="63" fillId="0" borderId="0"/>
    <xf numFmtId="0" fontId="91" fillId="0" borderId="0"/>
    <xf numFmtId="0" fontId="18" fillId="0" borderId="0"/>
    <xf numFmtId="0" fontId="63" fillId="0" borderId="0"/>
    <xf numFmtId="177" fontId="39" fillId="0" borderId="0"/>
    <xf numFmtId="0" fontId="69" fillId="0" borderId="0"/>
    <xf numFmtId="0" fontId="38" fillId="0" borderId="0"/>
    <xf numFmtId="0" fontId="18" fillId="0" borderId="0"/>
    <xf numFmtId="177" fontId="18" fillId="0" borderId="0"/>
    <xf numFmtId="9" fontId="38" fillId="0" borderId="0" applyFont="0" applyFill="0" applyBorder="0" applyAlignment="0" applyProtection="0"/>
    <xf numFmtId="9" fontId="39" fillId="0" borderId="0" applyFont="0" applyFill="0" applyBorder="0" applyAlignment="0" applyProtection="0"/>
    <xf numFmtId="9" fontId="69"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18" applyNumberFormat="0" applyFont="0" applyAlignment="0" applyProtection="0"/>
    <xf numFmtId="0" fontId="17" fillId="0" borderId="0"/>
    <xf numFmtId="9" fontId="1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99" fillId="0" borderId="0"/>
    <xf numFmtId="9" fontId="38" fillId="0" borderId="0" applyFont="0" applyFill="0" applyBorder="0" applyAlignment="0" applyProtection="0"/>
    <xf numFmtId="0" fontId="15" fillId="0" borderId="0"/>
    <xf numFmtId="9" fontId="15" fillId="0" borderId="0" applyFont="0" applyFill="0" applyBorder="0" applyAlignment="0" applyProtection="0"/>
    <xf numFmtId="167" fontId="15" fillId="0" borderId="0" applyFont="0" applyFill="0" applyBorder="0" applyAlignment="0" applyProtection="0"/>
    <xf numFmtId="0" fontId="62" fillId="0" borderId="0"/>
    <xf numFmtId="9" fontId="62" fillId="0" borderId="0" applyFont="0" applyFill="0" applyBorder="0" applyAlignment="0" applyProtection="0"/>
    <xf numFmtId="167" fontId="62" fillId="0" borderId="0" applyFont="0" applyFill="0" applyBorder="0" applyAlignment="0" applyProtection="0"/>
    <xf numFmtId="0" fontId="23" fillId="0" borderId="0"/>
    <xf numFmtId="0" fontId="23" fillId="0" borderId="0"/>
    <xf numFmtId="0" fontId="23" fillId="0" borderId="0"/>
    <xf numFmtId="0" fontId="39" fillId="0" borderId="0"/>
    <xf numFmtId="167" fontId="15" fillId="0" borderId="0" applyFont="0" applyFill="0" applyBorder="0" applyAlignment="0" applyProtection="0"/>
    <xf numFmtId="9" fontId="15" fillId="0" borderId="0" applyFont="0" applyFill="0" applyBorder="0" applyAlignment="0" applyProtection="0"/>
    <xf numFmtId="9" fontId="38" fillId="0" borderId="0" applyFont="0" applyFill="0" applyBorder="0" applyAlignment="0" applyProtection="0"/>
    <xf numFmtId="0" fontId="99" fillId="0" borderId="0"/>
    <xf numFmtId="167" fontId="38" fillId="0" borderId="0" applyFont="0" applyFill="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3" fillId="55" borderId="29" applyNumberFormat="0" applyAlignment="0" applyProtection="0"/>
    <xf numFmtId="0" fontId="103" fillId="55" borderId="29" applyNumberFormat="0" applyAlignment="0" applyProtection="0"/>
    <xf numFmtId="0" fontId="103" fillId="55" borderId="29" applyNumberFormat="0" applyAlignment="0" applyProtection="0"/>
    <xf numFmtId="0" fontId="103" fillId="55" borderId="29" applyNumberFormat="0" applyAlignment="0" applyProtection="0"/>
    <xf numFmtId="166" fontId="69"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5" fontId="52"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38"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7" fontId="38" fillId="0" borderId="0" applyFont="0" applyFill="0" applyBorder="0" applyAlignment="0" applyProtection="0"/>
    <xf numFmtId="165" fontId="52" fillId="0" borderId="0" applyFont="0" applyFill="0" applyBorder="0" applyAlignment="0" applyProtection="0"/>
    <xf numFmtId="168" fontId="104" fillId="0" borderId="0" applyFont="0" applyFill="0" applyBorder="0" applyAlignment="0" applyProtection="0"/>
    <xf numFmtId="167" fontId="39" fillId="0" borderId="0" applyFont="0" applyFill="0" applyBorder="0" applyAlignment="0" applyProtection="0"/>
    <xf numFmtId="167" fontId="38" fillId="0" borderId="0" applyFont="0" applyFill="0" applyBorder="0" applyAlignment="0" applyProtection="0"/>
    <xf numFmtId="168" fontId="104"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86" fontId="38"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7" fillId="0" borderId="0" applyNumberFormat="0" applyFont="0" applyFill="0" applyAlignment="0" applyProtection="0"/>
    <xf numFmtId="0" fontId="107" fillId="0" borderId="0" applyNumberFormat="0" applyFont="0" applyFill="0" applyAlignment="0" applyProtection="0"/>
    <xf numFmtId="0" fontId="108" fillId="0" borderId="30" applyNumberFormat="0" applyFill="0" applyAlignment="0" applyProtection="0"/>
    <xf numFmtId="0" fontId="108" fillId="0" borderId="30" applyNumberFormat="0" applyFill="0" applyAlignment="0" applyProtection="0"/>
    <xf numFmtId="0" fontId="109" fillId="0" borderId="0" applyNumberFormat="0" applyFont="0" applyFill="0" applyAlignment="0" applyProtection="0"/>
    <xf numFmtId="0" fontId="109" fillId="0" borderId="0" applyNumberFormat="0" applyFont="0" applyFill="0" applyAlignment="0" applyProtection="0"/>
    <xf numFmtId="0" fontId="110" fillId="0" borderId="31"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3" fillId="0" borderId="33" applyNumberFormat="0" applyFill="0" applyAlignment="0" applyProtection="0"/>
    <xf numFmtId="0" fontId="113" fillId="0" borderId="33" applyNumberFormat="0" applyFill="0" applyAlignment="0" applyProtection="0"/>
    <xf numFmtId="0" fontId="113" fillId="0" borderId="33" applyNumberFormat="0" applyFill="0" applyAlignment="0" applyProtection="0"/>
    <xf numFmtId="0" fontId="113" fillId="0" borderId="33" applyNumberFormat="0" applyFill="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23" fillId="0" borderId="0"/>
    <xf numFmtId="0" fontId="38" fillId="0" borderId="0"/>
    <xf numFmtId="0" fontId="104" fillId="0" borderId="0"/>
    <xf numFmtId="0" fontId="104" fillId="0" borderId="0"/>
    <xf numFmtId="0" fontId="104" fillId="0" borderId="0"/>
    <xf numFmtId="0" fontId="115" fillId="0" borderId="0"/>
    <xf numFmtId="0" fontId="38" fillId="0" borderId="0"/>
    <xf numFmtId="0" fontId="99" fillId="0" borderId="0"/>
    <xf numFmtId="0" fontId="104" fillId="0" borderId="0"/>
    <xf numFmtId="0" fontId="104" fillId="0" borderId="0"/>
    <xf numFmtId="0" fontId="38" fillId="0" borderId="0"/>
    <xf numFmtId="0" fontId="38" fillId="0" borderId="0"/>
    <xf numFmtId="0" fontId="52" fillId="0" borderId="0" applyFill="0"/>
    <xf numFmtId="0" fontId="38" fillId="0" borderId="0"/>
    <xf numFmtId="0" fontId="38" fillId="0" borderId="0"/>
    <xf numFmtId="0" fontId="38" fillId="0" borderId="0"/>
    <xf numFmtId="0" fontId="38" fillId="0" borderId="0"/>
    <xf numFmtId="0" fontId="38" fillId="0" borderId="0"/>
    <xf numFmtId="0" fontId="69" fillId="0" borderId="0"/>
    <xf numFmtId="0" fontId="52" fillId="0" borderId="0" applyFill="0"/>
    <xf numFmtId="0" fontId="61" fillId="0" borderId="0"/>
    <xf numFmtId="0" fontId="61" fillId="0" borderId="0"/>
    <xf numFmtId="0" fontId="61" fillId="0" borderId="0"/>
    <xf numFmtId="0" fontId="61" fillId="0" borderId="0"/>
    <xf numFmtId="0" fontId="38" fillId="0" borderId="0"/>
    <xf numFmtId="0" fontId="38" fillId="0" borderId="0"/>
    <xf numFmtId="0" fontId="38" fillId="0" borderId="0"/>
    <xf numFmtId="0" fontId="39" fillId="0" borderId="0"/>
    <xf numFmtId="0" fontId="38" fillId="0" borderId="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04" fillId="0" borderId="0" applyFont="0" applyFill="0" applyBorder="0" applyAlignment="0" applyProtection="0"/>
    <xf numFmtId="9" fontId="3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8" fillId="0" borderId="0" applyFont="0" applyFill="0" applyBorder="0" applyAlignment="0" applyProtection="0"/>
    <xf numFmtId="9" fontId="52" fillId="0" borderId="0" applyFont="0" applyFill="0" applyBorder="0" applyAlignment="0" applyProtection="0"/>
    <xf numFmtId="187" fontId="38" fillId="0" borderId="0" applyFill="0" applyBorder="0" applyAlignment="0" applyProtection="0">
      <alignment wrapTex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8" fillId="0" borderId="36" applyNumberFormat="0" applyFont="0" applyBorder="0" applyAlignment="0" applyProtection="0"/>
    <xf numFmtId="0" fontId="38" fillId="0" borderId="36" applyNumberFormat="0" applyFont="0" applyBorder="0" applyAlignment="0" applyProtection="0"/>
    <xf numFmtId="0" fontId="118" fillId="0" borderId="37" applyNumberFormat="0" applyFill="0" applyAlignment="0" applyProtection="0"/>
    <xf numFmtId="0" fontId="118" fillId="0" borderId="3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5" fillId="0" borderId="0" applyFont="0" applyFill="0" applyBorder="0" applyAlignment="0" applyProtection="0"/>
    <xf numFmtId="167" fontId="38" fillId="0" borderId="0" applyFont="0" applyFill="0" applyBorder="0" applyAlignment="0" applyProtection="0"/>
    <xf numFmtId="166" fontId="69" fillId="0" borderId="0" applyFont="0" applyFill="0" applyBorder="0" applyAlignment="0" applyProtection="0"/>
    <xf numFmtId="167" fontId="3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38"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39"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69" fillId="0" borderId="0" applyFont="0" applyFill="0" applyBorder="0" applyAlignment="0" applyProtection="0"/>
    <xf numFmtId="0" fontId="23" fillId="0" borderId="0"/>
    <xf numFmtId="167" fontId="38" fillId="0" borderId="0" applyFont="0" applyFill="0" applyBorder="0" applyAlignment="0" applyProtection="0"/>
    <xf numFmtId="167" fontId="3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38"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9"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9" fontId="52"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0" fontId="52" fillId="0" borderId="0" applyFill="0" applyBorder="0"/>
    <xf numFmtId="43" fontId="38" fillId="0" borderId="0" applyFont="0" applyFill="0" applyBorder="0" applyAlignment="0" applyProtection="0"/>
    <xf numFmtId="43" fontId="38" fillId="0" borderId="0" applyFont="0" applyFill="0" applyBorder="0" applyAlignment="0" applyProtection="0"/>
    <xf numFmtId="165" fontId="52" fillId="0" borderId="0" applyFont="0" applyFill="0" applyBorder="0" applyAlignment="0" applyProtection="0"/>
    <xf numFmtId="0" fontId="14" fillId="0" borderId="0"/>
    <xf numFmtId="9" fontId="14" fillId="0" borderId="0" applyFont="0" applyFill="0" applyBorder="0" applyAlignment="0" applyProtection="0"/>
    <xf numFmtId="0" fontId="39" fillId="0" borderId="0"/>
    <xf numFmtId="0" fontId="39" fillId="0" borderId="0"/>
    <xf numFmtId="167" fontId="39" fillId="0" borderId="0" applyFont="0" applyFill="0" applyBorder="0" applyAlignment="0" applyProtection="0"/>
    <xf numFmtId="0" fontId="14" fillId="0" borderId="0"/>
    <xf numFmtId="0" fontId="23" fillId="0" borderId="0"/>
    <xf numFmtId="0" fontId="38" fillId="0" borderId="0"/>
    <xf numFmtId="0" fontId="69" fillId="0" borderId="0"/>
    <xf numFmtId="43" fontId="38" fillId="0" borderId="0" applyFont="0" applyFill="0" applyBorder="0" applyAlignment="0" applyProtection="0"/>
    <xf numFmtId="0" fontId="14" fillId="5" borderId="18"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39" fillId="0" borderId="0" applyFont="0" applyFill="0" applyBorder="0" applyAlignment="0" applyProtection="0"/>
    <xf numFmtId="43" fontId="52" fillId="0" borderId="0" applyFont="0" applyFill="0" applyBorder="0" applyAlignment="0" applyProtection="0"/>
    <xf numFmtId="0" fontId="52" fillId="0" borderId="0"/>
    <xf numFmtId="9"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0" fontId="120" fillId="0" borderId="0" applyBorder="0"/>
    <xf numFmtId="0" fontId="38" fillId="0" borderId="0"/>
    <xf numFmtId="0" fontId="90" fillId="15"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5" borderId="0" applyNumberFormat="0" applyBorder="0" applyAlignment="0" applyProtection="0"/>
    <xf numFmtId="0" fontId="121" fillId="58" borderId="0"/>
    <xf numFmtId="0" fontId="23" fillId="0" borderId="0"/>
    <xf numFmtId="0" fontId="123" fillId="8" borderId="0" applyNumberFormat="0" applyBorder="0" applyAlignment="0" applyProtection="0"/>
    <xf numFmtId="0" fontId="122" fillId="0" borderId="0" applyNumberFormat="0" applyFill="0" applyBorder="0" applyAlignment="0" applyProtection="0"/>
    <xf numFmtId="49" fontId="124" fillId="0" borderId="38" applyFill="0" applyProtection="0">
      <alignment horizontal="center"/>
    </xf>
    <xf numFmtId="188" fontId="126" fillId="0" borderId="0"/>
    <xf numFmtId="43" fontId="127" fillId="0" borderId="0" applyFont="0" applyFill="0" applyBorder="0" applyAlignment="0" applyProtection="0"/>
    <xf numFmtId="0" fontId="125" fillId="0" borderId="0"/>
    <xf numFmtId="0" fontId="38"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128" fillId="0" borderId="0"/>
    <xf numFmtId="0" fontId="14" fillId="0" borderId="0"/>
    <xf numFmtId="9" fontId="14"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9" fontId="38" fillId="0" borderId="0" applyFont="0" applyFill="0" applyBorder="0" applyAlignment="0" applyProtection="0"/>
    <xf numFmtId="167" fontId="23"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14" fillId="0" borderId="0"/>
    <xf numFmtId="167" fontId="23" fillId="0" borderId="0" applyFont="0" applyFill="0" applyBorder="0" applyAlignment="0" applyProtection="0"/>
    <xf numFmtId="9" fontId="23" fillId="0" borderId="0" applyFont="0" applyFill="0" applyBorder="0" applyAlignment="0" applyProtection="0"/>
    <xf numFmtId="0" fontId="38" fillId="0" borderId="0"/>
    <xf numFmtId="43" fontId="14" fillId="0" borderId="0" applyFont="0" applyFill="0" applyBorder="0" applyAlignment="0" applyProtection="0"/>
    <xf numFmtId="167" fontId="23" fillId="0" borderId="0" applyFont="0" applyFill="0" applyBorder="0" applyAlignment="0" applyProtection="0"/>
    <xf numFmtId="0" fontId="14" fillId="0" borderId="0"/>
    <xf numFmtId="0" fontId="38" fillId="0" borderId="0"/>
    <xf numFmtId="0" fontId="52" fillId="0" borderId="0"/>
    <xf numFmtId="190" fontId="38" fillId="0" borderId="0" applyFont="0" applyFill="0" applyBorder="0" applyAlignment="0" applyProtection="0"/>
    <xf numFmtId="9" fontId="52" fillId="0" borderId="0" applyFont="0" applyFill="0" applyBorder="0" applyAlignment="0" applyProtection="0"/>
    <xf numFmtId="43" fontId="38" fillId="0" borderId="0" applyFont="0" applyFill="0" applyBorder="0" applyAlignment="0" applyProtection="0"/>
    <xf numFmtId="189" fontId="38" fillId="0" borderId="0" applyFont="0" applyFill="0" applyBorder="0" applyAlignment="0" applyProtection="0"/>
    <xf numFmtId="188" fontId="127" fillId="0" borderId="0"/>
    <xf numFmtId="180" fontId="38" fillId="0" borderId="0" applyFont="0" applyFill="0" applyBorder="0" applyAlignment="0" applyProtection="0"/>
    <xf numFmtId="181" fontId="38" fillId="0" borderId="0" applyFont="0" applyFill="0" applyBorder="0" applyAlignment="0" applyProtection="0"/>
    <xf numFmtId="0" fontId="38" fillId="0" borderId="0"/>
    <xf numFmtId="0" fontId="38" fillId="0" borderId="0"/>
    <xf numFmtId="0" fontId="23" fillId="0" borderId="0"/>
    <xf numFmtId="9"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129" fillId="0" borderId="0"/>
    <xf numFmtId="9" fontId="129" fillId="0" borderId="0" applyFont="0" applyFill="0" applyBorder="0" applyAlignment="0" applyProtection="0"/>
    <xf numFmtId="0" fontId="52" fillId="0" borderId="0" applyFill="0" applyBorder="0"/>
    <xf numFmtId="165" fontId="52" fillId="0" borderId="0" applyFont="0" applyFill="0" applyBorder="0" applyAlignment="0" applyProtection="0"/>
    <xf numFmtId="41" fontId="69" fillId="0" borderId="0" applyFont="0" applyFill="0" applyBorder="0" applyAlignment="0" applyProtection="0"/>
    <xf numFmtId="43" fontId="3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4" fillId="0" borderId="0" applyFont="0" applyFill="0" applyBorder="0" applyAlignment="0" applyProtection="0"/>
    <xf numFmtId="0" fontId="107" fillId="0" borderId="0" applyNumberFormat="0" applyFont="0" applyFill="0" applyAlignment="0" applyProtection="0"/>
    <xf numFmtId="0" fontId="109" fillId="0" borderId="0" applyNumberFormat="0" applyFont="0" applyFill="0" applyAlignment="0" applyProtection="0"/>
    <xf numFmtId="0" fontId="52" fillId="0" borderId="0" applyFill="0" applyBorder="0"/>
    <xf numFmtId="0" fontId="12" fillId="0" borderId="0"/>
    <xf numFmtId="9" fontId="52" fillId="0" borderId="0" applyFont="0" applyFill="0" applyBorder="0" applyAlignment="0" applyProtection="0"/>
    <xf numFmtId="0" fontId="38" fillId="0" borderId="36" applyNumberFormat="0" applyFon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8" fillId="0" borderId="0"/>
    <xf numFmtId="0" fontId="38" fillId="0" borderId="0"/>
    <xf numFmtId="43" fontId="134" fillId="0" borderId="0" applyFont="0" applyFill="0" applyBorder="0" applyAlignment="0" applyProtection="0"/>
    <xf numFmtId="43" fontId="134"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43" fontId="2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6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69" fillId="0" borderId="0"/>
    <xf numFmtId="43" fontId="133"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0" fontId="69"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43" fontId="137"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43" fontId="69"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3" fontId="69"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69"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39" fillId="0" borderId="0" applyFont="0" applyFill="0" applyBorder="0" applyAlignment="0" applyProtection="0"/>
    <xf numFmtId="43" fontId="69" fillId="0" borderId="0" applyFont="0" applyFill="0" applyBorder="0" applyAlignment="0" applyProtection="0"/>
    <xf numFmtId="43" fontId="38" fillId="0" borderId="0" applyFont="0" applyFill="0" applyBorder="0" applyAlignment="0" applyProtection="0"/>
    <xf numFmtId="0"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0"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133"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43" fontId="38"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2" fillId="0" borderId="0" applyFont="0" applyFill="0" applyBorder="0" applyAlignment="0" applyProtection="0"/>
    <xf numFmtId="194" fontId="133" fillId="0" borderId="0" applyFont="0" applyFill="0" applyBorder="0" applyAlignment="0" applyProtection="0"/>
    <xf numFmtId="167" fontId="91" fillId="0" borderId="0" applyFont="0" applyFill="0" applyBorder="0" applyAlignment="0" applyProtection="0"/>
    <xf numFmtId="43" fontId="38" fillId="0" borderId="0" applyFont="0" applyFill="0" applyBorder="0" applyAlignment="0" applyProtection="0"/>
    <xf numFmtId="43" fontId="133" fillId="0" borderId="0" applyFont="0" applyFill="0" applyBorder="0" applyAlignment="0" applyProtection="0"/>
    <xf numFmtId="43" fontId="138"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69" fillId="0" borderId="0" applyFont="0" applyFill="0" applyBorder="0" applyAlignment="0" applyProtection="0"/>
    <xf numFmtId="43" fontId="38" fillId="0" borderId="0" applyFont="0" applyFill="0" applyBorder="0" applyAlignment="0" applyProtection="0"/>
    <xf numFmtId="44" fontId="12" fillId="0" borderId="0" applyFont="0" applyFill="0" applyBorder="0" applyAlignment="0" applyProtection="0"/>
    <xf numFmtId="0" fontId="6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8"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7" fillId="0" borderId="0"/>
    <xf numFmtId="0" fontId="13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9" fillId="0" borderId="0"/>
    <xf numFmtId="0" fontId="38"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133" fillId="0" borderId="0"/>
    <xf numFmtId="0" fontId="136" fillId="0" borderId="0"/>
    <xf numFmtId="0" fontId="136" fillId="0" borderId="0"/>
    <xf numFmtId="0" fontId="1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38" fillId="0" borderId="0"/>
    <xf numFmtId="0" fontId="38" fillId="0" borderId="0"/>
    <xf numFmtId="0" fontId="38" fillId="0" borderId="0"/>
    <xf numFmtId="0" fontId="133" fillId="0" borderId="0"/>
    <xf numFmtId="0" fontId="38" fillId="0" borderId="0"/>
    <xf numFmtId="0" fontId="38" fillId="0" borderId="0"/>
    <xf numFmtId="0" fontId="133" fillId="0" borderId="0"/>
    <xf numFmtId="0" fontId="133" fillId="0" borderId="0"/>
    <xf numFmtId="0" fontId="133" fillId="0" borderId="0"/>
    <xf numFmtId="0" fontId="133" fillId="0" borderId="0"/>
    <xf numFmtId="0" fontId="1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133" fillId="0" borderId="0"/>
    <xf numFmtId="0" fontId="140" fillId="0" borderId="0"/>
    <xf numFmtId="0" fontId="133" fillId="0" borderId="0"/>
    <xf numFmtId="0" fontId="133" fillId="0" borderId="0"/>
    <xf numFmtId="0" fontId="1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3" fillId="0" borderId="0"/>
    <xf numFmtId="0" fontId="133" fillId="0" borderId="0"/>
    <xf numFmtId="0" fontId="12" fillId="0" borderId="0"/>
    <xf numFmtId="0" fontId="12" fillId="0" borderId="0"/>
    <xf numFmtId="0" fontId="12" fillId="0" borderId="0"/>
    <xf numFmtId="0" fontId="12" fillId="0" borderId="0"/>
    <xf numFmtId="0" fontId="133" fillId="0" borderId="0"/>
    <xf numFmtId="0" fontId="133" fillId="0" borderId="0"/>
    <xf numFmtId="0" fontId="1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3" fillId="0" borderId="0"/>
    <xf numFmtId="0" fontId="133" fillId="0" borderId="0"/>
    <xf numFmtId="0" fontId="133" fillId="0" borderId="0"/>
    <xf numFmtId="0" fontId="12" fillId="0" borderId="0"/>
    <xf numFmtId="0" fontId="12" fillId="0" borderId="0"/>
    <xf numFmtId="0" fontId="133" fillId="0" borderId="0"/>
    <xf numFmtId="0" fontId="133" fillId="0" borderId="0"/>
    <xf numFmtId="0" fontId="133" fillId="0" borderId="0"/>
    <xf numFmtId="0" fontId="12" fillId="0" borderId="0"/>
    <xf numFmtId="0" fontId="115" fillId="0" borderId="0">
      <alignment vertical="top"/>
    </xf>
    <xf numFmtId="0" fontId="1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5" fillId="0" borderId="0">
      <alignment vertical="top"/>
    </xf>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2" fillId="0" borderId="0" applyFill="0" applyBorder="0"/>
    <xf numFmtId="0" fontId="52" fillId="0" borderId="0" applyFill="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3" fillId="0" borderId="0"/>
    <xf numFmtId="0" fontId="52" fillId="0" borderId="0" applyFill="0" applyBorder="0"/>
    <xf numFmtId="0" fontId="115"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3"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3"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3" fillId="0" borderId="0" applyFont="0" applyFill="0" applyBorder="0" applyAlignment="0" applyProtection="0"/>
    <xf numFmtId="38" fontId="143" fillId="0" borderId="0" applyFont="0" applyFill="0" applyBorder="0" applyAlignment="0" applyProtection="0"/>
    <xf numFmtId="42" fontId="141" fillId="0" borderId="0" applyFont="0" applyFill="0" applyBorder="0" applyAlignment="0" applyProtection="0"/>
    <xf numFmtId="42" fontId="141"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141" fillId="0" borderId="0" applyFont="0" applyFill="0" applyBorder="0" applyAlignment="0" applyProtection="0"/>
    <xf numFmtId="42" fontId="141"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141"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2" fontId="141" fillId="0" borderId="0" applyFont="0" applyFill="0" applyBorder="0" applyAlignment="0" applyProtection="0"/>
    <xf numFmtId="44" fontId="141"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3"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2" fillId="0" borderId="0" applyFont="0" applyFill="0" applyBorder="0" applyAlignment="0" applyProtection="0"/>
    <xf numFmtId="38" fontId="143" fillId="0" borderId="0" applyFont="0" applyFill="0" applyBorder="0" applyAlignment="0" applyProtection="0"/>
    <xf numFmtId="38" fontId="142" fillId="0" borderId="0" applyFont="0" applyFill="0" applyBorder="0" applyAlignment="0" applyProtection="0"/>
    <xf numFmtId="164" fontId="5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0" fontId="52" fillId="0" borderId="0" applyFill="0" applyBorder="0"/>
    <xf numFmtId="165" fontId="52" fillId="0" borderId="0" applyFont="0" applyFill="0" applyBorder="0" applyAlignment="0" applyProtection="0"/>
    <xf numFmtId="165" fontId="52" fillId="0" borderId="0" applyFont="0" applyFill="0" applyBorder="0" applyAlignment="0" applyProtection="0"/>
    <xf numFmtId="0" fontId="52" fillId="0" borderId="0" applyFill="0" applyBorder="0"/>
    <xf numFmtId="165" fontId="52" fillId="0" borderId="0" applyFont="0" applyFill="0" applyBorder="0" applyAlignment="0" applyProtection="0"/>
    <xf numFmtId="165" fontId="52" fillId="0" borderId="0" applyFont="0" applyFill="0" applyBorder="0" applyAlignment="0" applyProtection="0"/>
    <xf numFmtId="0" fontId="52" fillId="0" borderId="0" applyFill="0" applyBorder="0"/>
    <xf numFmtId="0" fontId="38"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63" fillId="0" borderId="0"/>
    <xf numFmtId="43" fontId="6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1" fillId="0" borderId="0"/>
    <xf numFmtId="202" fontId="38" fillId="0" borderId="0"/>
    <xf numFmtId="0" fontId="38" fillId="0" borderId="0"/>
    <xf numFmtId="0" fontId="38" fillId="0" borderId="0"/>
    <xf numFmtId="0" fontId="38" fillId="0" borderId="0"/>
    <xf numFmtId="0" fontId="38" fillId="0" borderId="0"/>
    <xf numFmtId="0" fontId="62"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11" fillId="0" borderId="0"/>
    <xf numFmtId="0" fontId="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xf numFmtId="0" fontId="63" fillId="0" borderId="0"/>
    <xf numFmtId="177" fontId="59" fillId="0" borderId="0"/>
    <xf numFmtId="0" fontId="63" fillId="0" borderId="0"/>
    <xf numFmtId="0" fontId="63" fillId="0" borderId="0"/>
    <xf numFmtId="0" fontId="63" fillId="0" borderId="0"/>
    <xf numFmtId="0" fontId="38" fillId="0" borderId="0"/>
    <xf numFmtId="0" fontId="63" fillId="0" borderId="0"/>
    <xf numFmtId="202" fontId="59" fillId="0" borderId="0"/>
    <xf numFmtId="0" fontId="11" fillId="0" borderId="0"/>
    <xf numFmtId="0" fontId="11" fillId="0" borderId="0"/>
    <xf numFmtId="43" fontId="11" fillId="0" borderId="0" applyFont="0" applyFill="0" applyBorder="0" applyAlignment="0" applyProtection="0"/>
    <xf numFmtId="0" fontId="11" fillId="0" borderId="0"/>
    <xf numFmtId="0" fontId="150" fillId="36" borderId="0" applyNumberFormat="0" applyBorder="0" applyAlignment="0" applyProtection="0"/>
    <xf numFmtId="0" fontId="150" fillId="36" borderId="0" applyNumberFormat="0" applyBorder="0" applyAlignment="0" applyProtection="0"/>
    <xf numFmtId="0" fontId="61" fillId="36" borderId="0" applyNumberFormat="0" applyBorder="0" applyAlignment="0" applyProtection="0"/>
    <xf numFmtId="177" fontId="150" fillId="36" borderId="0" applyNumberFormat="0" applyBorder="0" applyAlignment="0" applyProtection="0"/>
    <xf numFmtId="0" fontId="61"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61" fillId="36" borderId="0" applyNumberFormat="0" applyBorder="0" applyAlignment="0" applyProtection="0"/>
    <xf numFmtId="0" fontId="150" fillId="36" borderId="0" applyNumberFormat="0" applyBorder="0" applyAlignment="0" applyProtection="0"/>
    <xf numFmtId="0" fontId="61"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61" fillId="37" borderId="0" applyNumberFormat="0" applyBorder="0" applyAlignment="0" applyProtection="0"/>
    <xf numFmtId="177" fontId="150" fillId="37" borderId="0" applyNumberFormat="0" applyBorder="0" applyAlignment="0" applyProtection="0"/>
    <xf numFmtId="0" fontId="61"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61" fillId="37" borderId="0" applyNumberFormat="0" applyBorder="0" applyAlignment="0" applyProtection="0"/>
    <xf numFmtId="0" fontId="150" fillId="37" borderId="0" applyNumberFormat="0" applyBorder="0" applyAlignment="0" applyProtection="0"/>
    <xf numFmtId="0" fontId="61"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61" fillId="38" borderId="0" applyNumberFormat="0" applyBorder="0" applyAlignment="0" applyProtection="0"/>
    <xf numFmtId="177" fontId="150" fillId="38" borderId="0" applyNumberFormat="0" applyBorder="0" applyAlignment="0" applyProtection="0"/>
    <xf numFmtId="0" fontId="61"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61" fillId="38" borderId="0" applyNumberFormat="0" applyBorder="0" applyAlignment="0" applyProtection="0"/>
    <xf numFmtId="0" fontId="150" fillId="38" borderId="0" applyNumberFormat="0" applyBorder="0" applyAlignment="0" applyProtection="0"/>
    <xf numFmtId="0" fontId="61"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177"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61" fillId="40" borderId="0" applyNumberFormat="0" applyBorder="0" applyAlignment="0" applyProtection="0"/>
    <xf numFmtId="177" fontId="150" fillId="40" borderId="0" applyNumberFormat="0" applyBorder="0" applyAlignment="0" applyProtection="0"/>
    <xf numFmtId="0" fontId="61"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61" fillId="40" borderId="0" applyNumberFormat="0" applyBorder="0" applyAlignment="0" applyProtection="0"/>
    <xf numFmtId="0" fontId="150" fillId="40" borderId="0" applyNumberFormat="0" applyBorder="0" applyAlignment="0" applyProtection="0"/>
    <xf numFmtId="0" fontId="61"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61" fillId="41" borderId="0" applyNumberFormat="0" applyBorder="0" applyAlignment="0" applyProtection="0"/>
    <xf numFmtId="177" fontId="150" fillId="41" borderId="0" applyNumberFormat="0" applyBorder="0" applyAlignment="0" applyProtection="0"/>
    <xf numFmtId="0" fontId="61"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61" fillId="41" borderId="0" applyNumberFormat="0" applyBorder="0" applyAlignment="0" applyProtection="0"/>
    <xf numFmtId="0" fontId="150" fillId="41" borderId="0" applyNumberFormat="0" applyBorder="0" applyAlignment="0" applyProtection="0"/>
    <xf numFmtId="0" fontId="61"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177"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61" fillId="43" borderId="0" applyNumberFormat="0" applyBorder="0" applyAlignment="0" applyProtection="0"/>
    <xf numFmtId="177" fontId="150" fillId="43" borderId="0" applyNumberFormat="0" applyBorder="0" applyAlignment="0" applyProtection="0"/>
    <xf numFmtId="0" fontId="61"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61" fillId="43" borderId="0" applyNumberFormat="0" applyBorder="0" applyAlignment="0" applyProtection="0"/>
    <xf numFmtId="0" fontId="150" fillId="43" borderId="0" applyNumberFormat="0" applyBorder="0" applyAlignment="0" applyProtection="0"/>
    <xf numFmtId="0" fontId="61"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61" fillId="44" borderId="0" applyNumberFormat="0" applyBorder="0" applyAlignment="0" applyProtection="0"/>
    <xf numFmtId="177" fontId="150" fillId="44" borderId="0" applyNumberFormat="0" applyBorder="0" applyAlignment="0" applyProtection="0"/>
    <xf numFmtId="0" fontId="61"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61" fillId="44" borderId="0" applyNumberFormat="0" applyBorder="0" applyAlignment="0" applyProtection="0"/>
    <xf numFmtId="0" fontId="150" fillId="44" borderId="0" applyNumberFormat="0" applyBorder="0" applyAlignment="0" applyProtection="0"/>
    <xf numFmtId="0" fontId="61"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177"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6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177"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61"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61" fillId="45" borderId="0" applyNumberFormat="0" applyBorder="0" applyAlignment="0" applyProtection="0"/>
    <xf numFmtId="177" fontId="150" fillId="45" borderId="0" applyNumberFormat="0" applyBorder="0" applyAlignment="0" applyProtection="0"/>
    <xf numFmtId="0" fontId="61"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61" fillId="45" borderId="0" applyNumberFormat="0" applyBorder="0" applyAlignment="0" applyProtection="0"/>
    <xf numFmtId="0" fontId="150" fillId="45" borderId="0" applyNumberFormat="0" applyBorder="0" applyAlignment="0" applyProtection="0"/>
    <xf numFmtId="0" fontId="61"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2" fillId="46" borderId="0" applyNumberFormat="0" applyBorder="0" applyAlignment="0" applyProtection="0"/>
    <xf numFmtId="177" fontId="151" fillId="46" borderId="0" applyNumberFormat="0" applyBorder="0" applyAlignment="0" applyProtection="0"/>
    <xf numFmtId="0" fontId="152"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2" fillId="46" borderId="0" applyNumberFormat="0" applyBorder="0" applyAlignment="0" applyProtection="0"/>
    <xf numFmtId="0" fontId="151" fillId="46" borderId="0" applyNumberFormat="0" applyBorder="0" applyAlignment="0" applyProtection="0"/>
    <xf numFmtId="0" fontId="152"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2" fillId="43" borderId="0" applyNumberFormat="0" applyBorder="0" applyAlignment="0" applyProtection="0"/>
    <xf numFmtId="177" fontId="151" fillId="43" borderId="0" applyNumberFormat="0" applyBorder="0" applyAlignment="0" applyProtection="0"/>
    <xf numFmtId="0" fontId="152"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2" fillId="43" borderId="0" applyNumberFormat="0" applyBorder="0" applyAlignment="0" applyProtection="0"/>
    <xf numFmtId="0" fontId="151" fillId="43" borderId="0" applyNumberFormat="0" applyBorder="0" applyAlignment="0" applyProtection="0"/>
    <xf numFmtId="0" fontId="152"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2" fillId="44" borderId="0" applyNumberFormat="0" applyBorder="0" applyAlignment="0" applyProtection="0"/>
    <xf numFmtId="177" fontId="151" fillId="44" borderId="0" applyNumberFormat="0" applyBorder="0" applyAlignment="0" applyProtection="0"/>
    <xf numFmtId="0" fontId="152"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2" fillId="44" borderId="0" applyNumberFormat="0" applyBorder="0" applyAlignment="0" applyProtection="0"/>
    <xf numFmtId="0" fontId="151" fillId="44" borderId="0" applyNumberFormat="0" applyBorder="0" applyAlignment="0" applyProtection="0"/>
    <xf numFmtId="0" fontId="152"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177"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177"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2" fillId="49" borderId="0" applyNumberFormat="0" applyBorder="0" applyAlignment="0" applyProtection="0"/>
    <xf numFmtId="177" fontId="151" fillId="49" borderId="0" applyNumberFormat="0" applyBorder="0" applyAlignment="0" applyProtection="0"/>
    <xf numFmtId="0" fontId="152"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2" fillId="49" borderId="0" applyNumberFormat="0" applyBorder="0" applyAlignment="0" applyProtection="0"/>
    <xf numFmtId="0" fontId="151" fillId="49" borderId="0" applyNumberFormat="0" applyBorder="0" applyAlignment="0" applyProtection="0"/>
    <xf numFmtId="0" fontId="152"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2" fillId="50" borderId="0" applyNumberFormat="0" applyBorder="0" applyAlignment="0" applyProtection="0"/>
    <xf numFmtId="177" fontId="151" fillId="50" borderId="0" applyNumberFormat="0" applyBorder="0" applyAlignment="0" applyProtection="0"/>
    <xf numFmtId="0" fontId="152"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2" fillId="50" borderId="0" applyNumberFormat="0" applyBorder="0" applyAlignment="0" applyProtection="0"/>
    <xf numFmtId="0" fontId="151" fillId="50" borderId="0" applyNumberFormat="0" applyBorder="0" applyAlignment="0" applyProtection="0"/>
    <xf numFmtId="0" fontId="152"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2" fillId="51" borderId="0" applyNumberFormat="0" applyBorder="0" applyAlignment="0" applyProtection="0"/>
    <xf numFmtId="177" fontId="151" fillId="51" borderId="0" applyNumberFormat="0" applyBorder="0" applyAlignment="0" applyProtection="0"/>
    <xf numFmtId="0" fontId="152"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2" fillId="51" borderId="0" applyNumberFormat="0" applyBorder="0" applyAlignment="0" applyProtection="0"/>
    <xf numFmtId="0" fontId="151" fillId="51" borderId="0" applyNumberFormat="0" applyBorder="0" applyAlignment="0" applyProtection="0"/>
    <xf numFmtId="0" fontId="152"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2" fillId="52" borderId="0" applyNumberFormat="0" applyBorder="0" applyAlignment="0" applyProtection="0"/>
    <xf numFmtId="177" fontId="151" fillId="52" borderId="0" applyNumberFormat="0" applyBorder="0" applyAlignment="0" applyProtection="0"/>
    <xf numFmtId="0" fontId="152"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2" fillId="52" borderId="0" applyNumberFormat="0" applyBorder="0" applyAlignment="0" applyProtection="0"/>
    <xf numFmtId="0" fontId="151" fillId="52" borderId="0" applyNumberFormat="0" applyBorder="0" applyAlignment="0" applyProtection="0"/>
    <xf numFmtId="0" fontId="152"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177"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2"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177"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2"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2" fillId="53" borderId="0" applyNumberFormat="0" applyBorder="0" applyAlignment="0" applyProtection="0"/>
    <xf numFmtId="177" fontId="151" fillId="53" borderId="0" applyNumberFormat="0" applyBorder="0" applyAlignment="0" applyProtection="0"/>
    <xf numFmtId="0" fontId="152"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4" fillId="37" borderId="0" applyNumberFormat="0" applyBorder="0" applyAlignment="0" applyProtection="0"/>
    <xf numFmtId="177" fontId="153" fillId="37" borderId="0" applyNumberFormat="0" applyBorder="0" applyAlignment="0" applyProtection="0"/>
    <xf numFmtId="0" fontId="154"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4" fillId="37" borderId="0" applyNumberFormat="0" applyBorder="0" applyAlignment="0" applyProtection="0"/>
    <xf numFmtId="0" fontId="153" fillId="37" borderId="0" applyNumberFormat="0" applyBorder="0" applyAlignment="0" applyProtection="0"/>
    <xf numFmtId="0" fontId="154"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7" fillId="55" borderId="29" applyNumberFormat="0" applyAlignment="0" applyProtection="0"/>
    <xf numFmtId="0" fontId="157" fillId="55" borderId="29" applyNumberFormat="0" applyAlignment="0" applyProtection="0"/>
    <xf numFmtId="0" fontId="121" fillId="55" borderId="29" applyNumberFormat="0" applyAlignment="0" applyProtection="0"/>
    <xf numFmtId="177" fontId="157" fillId="55" borderId="29" applyNumberFormat="0" applyAlignment="0" applyProtection="0"/>
    <xf numFmtId="0" fontId="121" fillId="55" borderId="29" applyNumberFormat="0" applyAlignment="0" applyProtection="0"/>
    <xf numFmtId="0" fontId="157" fillId="55" borderId="29" applyNumberFormat="0" applyAlignment="0" applyProtection="0"/>
    <xf numFmtId="0" fontId="157" fillId="55" borderId="29" applyNumberFormat="0" applyAlignment="0" applyProtection="0"/>
    <xf numFmtId="0" fontId="121" fillId="55" borderId="29" applyNumberFormat="0" applyAlignment="0" applyProtection="0"/>
    <xf numFmtId="0" fontId="157" fillId="55" borderId="29" applyNumberFormat="0" applyAlignment="0" applyProtection="0"/>
    <xf numFmtId="0" fontId="121" fillId="55" borderId="29" applyNumberFormat="0" applyAlignment="0" applyProtection="0"/>
    <xf numFmtId="0" fontId="157" fillId="55" borderId="29" applyNumberFormat="0" applyAlignment="0" applyProtection="0"/>
    <xf numFmtId="0" fontId="157" fillId="55" borderId="29" applyNumberFormat="0" applyAlignment="0" applyProtection="0"/>
    <xf numFmtId="0" fontId="157" fillId="55" borderId="29" applyNumberFormat="0" applyAlignment="0" applyProtection="0"/>
    <xf numFmtId="0" fontId="157" fillId="55" borderId="29" applyNumberFormat="0" applyAlignment="0" applyProtection="0"/>
    <xf numFmtId="0" fontId="157" fillId="55" borderId="29"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158" fillId="0" borderId="0" applyFont="0" applyFill="0" applyBorder="0" applyAlignment="0" applyProtection="0"/>
    <xf numFmtId="43" fontId="62"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38"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7" fontId="38" fillId="0" borderId="0" applyFont="0" applyFill="0" applyBorder="0" applyAlignment="0" applyProtection="0"/>
    <xf numFmtId="43" fontId="11" fillId="0" borderId="0" applyFont="0" applyFill="0" applyBorder="0" applyAlignment="0" applyProtection="0"/>
    <xf numFmtId="44" fontId="62"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177"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2" fillId="38" borderId="0" applyNumberFormat="0" applyBorder="0" applyAlignment="0" applyProtection="0"/>
    <xf numFmtId="177" fontId="161" fillId="38" borderId="0" applyNumberFormat="0" applyBorder="0" applyAlignment="0" applyProtection="0"/>
    <xf numFmtId="0" fontId="162"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2" fillId="38" borderId="0" applyNumberFormat="0" applyBorder="0" applyAlignment="0" applyProtection="0"/>
    <xf numFmtId="0" fontId="161" fillId="38" borderId="0" applyNumberFormat="0" applyBorder="0" applyAlignment="0" applyProtection="0"/>
    <xf numFmtId="0" fontId="162"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3" fillId="0" borderId="30" applyNumberFormat="0" applyFill="0" applyAlignment="0" applyProtection="0"/>
    <xf numFmtId="0" fontId="163" fillId="0" borderId="30" applyNumberFormat="0" applyFill="0" applyAlignment="0" applyProtection="0"/>
    <xf numFmtId="0" fontId="164" fillId="0" borderId="30" applyNumberFormat="0" applyFill="0" applyAlignment="0" applyProtection="0"/>
    <xf numFmtId="177" fontId="163" fillId="0" borderId="30" applyNumberFormat="0" applyFill="0" applyAlignment="0" applyProtection="0"/>
    <xf numFmtId="0" fontId="164" fillId="0" borderId="30" applyNumberFormat="0" applyFill="0" applyAlignment="0" applyProtection="0"/>
    <xf numFmtId="0" fontId="163" fillId="0" borderId="30" applyNumberFormat="0" applyFill="0" applyAlignment="0" applyProtection="0"/>
    <xf numFmtId="0" fontId="163" fillId="0" borderId="30" applyNumberFormat="0" applyFill="0" applyAlignment="0" applyProtection="0"/>
    <xf numFmtId="0" fontId="164" fillId="0" borderId="30" applyNumberFormat="0" applyFill="0" applyAlignment="0" applyProtection="0"/>
    <xf numFmtId="0" fontId="163" fillId="0" borderId="30" applyNumberFormat="0" applyFill="0" applyAlignment="0" applyProtection="0"/>
    <xf numFmtId="0" fontId="164" fillId="0" borderId="30" applyNumberFormat="0" applyFill="0" applyAlignment="0" applyProtection="0"/>
    <xf numFmtId="0" fontId="163" fillId="0" borderId="30" applyNumberFormat="0" applyFill="0" applyAlignment="0" applyProtection="0"/>
    <xf numFmtId="0" fontId="163" fillId="0" borderId="30" applyNumberFormat="0" applyFill="0" applyAlignment="0" applyProtection="0"/>
    <xf numFmtId="0" fontId="163" fillId="0" borderId="30" applyNumberFormat="0" applyFill="0" applyAlignment="0" applyProtection="0"/>
    <xf numFmtId="0" fontId="163" fillId="0" borderId="30" applyNumberFormat="0" applyFill="0" applyAlignment="0" applyProtection="0"/>
    <xf numFmtId="0" fontId="163" fillId="0" borderId="30"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6" fillId="0" borderId="31" applyNumberFormat="0" applyFill="0" applyAlignment="0" applyProtection="0"/>
    <xf numFmtId="177" fontId="165" fillId="0" borderId="31" applyNumberFormat="0" applyFill="0" applyAlignment="0" applyProtection="0"/>
    <xf numFmtId="0" fontId="166"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6" fillId="0" borderId="31" applyNumberFormat="0" applyFill="0" applyAlignment="0" applyProtection="0"/>
    <xf numFmtId="0" fontId="165" fillId="0" borderId="31" applyNumberFormat="0" applyFill="0" applyAlignment="0" applyProtection="0"/>
    <xf numFmtId="0" fontId="166"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177"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177" fontId="167"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1" fillId="0" borderId="33" applyNumberFormat="0" applyFill="0" applyAlignment="0" applyProtection="0"/>
    <xf numFmtId="0" fontId="171" fillId="0" borderId="33" applyNumberFormat="0" applyFill="0" applyAlignment="0" applyProtection="0"/>
    <xf numFmtId="0" fontId="172" fillId="0" borderId="33" applyNumberFormat="0" applyFill="0" applyAlignment="0" applyProtection="0"/>
    <xf numFmtId="177" fontId="171" fillId="0" borderId="33" applyNumberFormat="0" applyFill="0" applyAlignment="0" applyProtection="0"/>
    <xf numFmtId="0" fontId="172" fillId="0" borderId="33" applyNumberFormat="0" applyFill="0" applyAlignment="0" applyProtection="0"/>
    <xf numFmtId="0" fontId="171" fillId="0" borderId="33" applyNumberFormat="0" applyFill="0" applyAlignment="0" applyProtection="0"/>
    <xf numFmtId="0" fontId="171" fillId="0" borderId="33" applyNumberFormat="0" applyFill="0" applyAlignment="0" applyProtection="0"/>
    <xf numFmtId="0" fontId="172" fillId="0" borderId="33" applyNumberFormat="0" applyFill="0" applyAlignment="0" applyProtection="0"/>
    <xf numFmtId="0" fontId="171" fillId="0" borderId="33" applyNumberFormat="0" applyFill="0" applyAlignment="0" applyProtection="0"/>
    <xf numFmtId="0" fontId="172" fillId="0" borderId="33" applyNumberFormat="0" applyFill="0" applyAlignment="0" applyProtection="0"/>
    <xf numFmtId="0" fontId="171" fillId="0" borderId="33" applyNumberFormat="0" applyFill="0" applyAlignment="0" applyProtection="0"/>
    <xf numFmtId="0" fontId="171" fillId="0" borderId="33" applyNumberFormat="0" applyFill="0" applyAlignment="0" applyProtection="0"/>
    <xf numFmtId="0" fontId="171" fillId="0" borderId="33" applyNumberFormat="0" applyFill="0" applyAlignment="0" applyProtection="0"/>
    <xf numFmtId="0" fontId="171" fillId="0" borderId="33" applyNumberFormat="0" applyFill="0" applyAlignment="0" applyProtection="0"/>
    <xf numFmtId="0" fontId="171" fillId="0" borderId="33" applyNumberFormat="0" applyFill="0" applyAlignment="0" applyProtection="0"/>
    <xf numFmtId="0" fontId="173" fillId="56" borderId="0" applyNumberFormat="0" applyBorder="0" applyAlignment="0" applyProtection="0"/>
    <xf numFmtId="0" fontId="173" fillId="56" borderId="0" applyNumberFormat="0" applyBorder="0" applyAlignment="0" applyProtection="0"/>
    <xf numFmtId="0" fontId="174" fillId="56" borderId="0" applyNumberFormat="0" applyBorder="0" applyAlignment="0" applyProtection="0"/>
    <xf numFmtId="177" fontId="173" fillId="56" borderId="0" applyNumberFormat="0" applyBorder="0" applyAlignment="0" applyProtection="0"/>
    <xf numFmtId="0" fontId="174"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4" fillId="56" borderId="0" applyNumberFormat="0" applyBorder="0" applyAlignment="0" applyProtection="0"/>
    <xf numFmtId="0" fontId="173" fillId="56" borderId="0" applyNumberFormat="0" applyBorder="0" applyAlignment="0" applyProtection="0"/>
    <xf numFmtId="0" fontId="174"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61" fillId="0" borderId="0"/>
    <xf numFmtId="177" fontId="59" fillId="0" borderId="0"/>
    <xf numFmtId="0" fontId="11" fillId="0" borderId="0"/>
    <xf numFmtId="0" fontId="62" fillId="0" borderId="0"/>
    <xf numFmtId="177" fontId="175" fillId="0" borderId="0"/>
    <xf numFmtId="0" fontId="11" fillId="0" borderId="0"/>
    <xf numFmtId="0" fontId="175" fillId="0" borderId="0"/>
    <xf numFmtId="0" fontId="175" fillId="0" borderId="0"/>
    <xf numFmtId="0" fontId="175" fillId="0" borderId="0"/>
    <xf numFmtId="0" fontId="61" fillId="0" borderId="0"/>
    <xf numFmtId="177" fontId="175" fillId="0" borderId="0"/>
    <xf numFmtId="0" fontId="175" fillId="0" borderId="0"/>
    <xf numFmtId="0" fontId="175" fillId="0" borderId="0"/>
    <xf numFmtId="0" fontId="175" fillId="0" borderId="0"/>
    <xf numFmtId="0" fontId="175" fillId="0" borderId="0"/>
    <xf numFmtId="177" fontId="175" fillId="0" borderId="0"/>
    <xf numFmtId="0" fontId="175" fillId="0" borderId="0"/>
    <xf numFmtId="0" fontId="175" fillId="0" borderId="0"/>
    <xf numFmtId="0" fontId="175" fillId="0" borderId="0"/>
    <xf numFmtId="0" fontId="175" fillId="0" borderId="0"/>
    <xf numFmtId="177" fontId="175" fillId="0" borderId="0"/>
    <xf numFmtId="0" fontId="175" fillId="0" borderId="0"/>
    <xf numFmtId="0" fontId="175" fillId="0" borderId="0"/>
    <xf numFmtId="0" fontId="175" fillId="0" borderId="0"/>
    <xf numFmtId="0" fontId="175" fillId="0" borderId="0"/>
    <xf numFmtId="177" fontId="175" fillId="0" borderId="0"/>
    <xf numFmtId="0" fontId="175" fillId="0" borderId="0"/>
    <xf numFmtId="0" fontId="175" fillId="0" borderId="0"/>
    <xf numFmtId="0" fontId="175" fillId="0" borderId="0"/>
    <xf numFmtId="0" fontId="175" fillId="0" borderId="0"/>
    <xf numFmtId="0" fontId="61" fillId="0" borderId="0"/>
    <xf numFmtId="177" fontId="59" fillId="0" borderId="0"/>
    <xf numFmtId="0" fontId="61" fillId="0" borderId="0"/>
    <xf numFmtId="0" fontId="59" fillId="0" borderId="0"/>
    <xf numFmtId="177" fontId="59" fillId="0" borderId="0"/>
    <xf numFmtId="0" fontId="61" fillId="0" borderId="0"/>
    <xf numFmtId="203" fontId="38" fillId="0" borderId="0"/>
    <xf numFmtId="193" fontId="39" fillId="0" borderId="0"/>
    <xf numFmtId="177" fontId="38" fillId="0" borderId="0"/>
    <xf numFmtId="193" fontId="39" fillId="0" borderId="0"/>
    <xf numFmtId="177" fontId="38" fillId="0" borderId="0"/>
    <xf numFmtId="193" fontId="39" fillId="0" borderId="0"/>
    <xf numFmtId="177" fontId="38" fillId="0" borderId="0"/>
    <xf numFmtId="177" fontId="38" fillId="0" borderId="0"/>
    <xf numFmtId="0" fontId="38" fillId="0" borderId="0"/>
    <xf numFmtId="0" fontId="38" fillId="0" borderId="0"/>
    <xf numFmtId="0" fontId="38" fillId="0" borderId="0"/>
    <xf numFmtId="0" fontId="38" fillId="0" borderId="0"/>
    <xf numFmtId="177" fontId="11" fillId="0" borderId="0"/>
    <xf numFmtId="0" fontId="11" fillId="0" borderId="0"/>
    <xf numFmtId="193" fontId="39" fillId="0" borderId="0"/>
    <xf numFmtId="193" fontId="39" fillId="0" borderId="0"/>
    <xf numFmtId="193" fontId="39" fillId="0" borderId="0"/>
    <xf numFmtId="193" fontId="39" fillId="0" borderId="0"/>
    <xf numFmtId="193" fontId="39" fillId="0" borderId="0"/>
    <xf numFmtId="193" fontId="39" fillId="0" borderId="0"/>
    <xf numFmtId="177" fontId="38" fillId="0" borderId="0"/>
    <xf numFmtId="0" fontId="23" fillId="0" borderId="0"/>
    <xf numFmtId="0" fontId="23" fillId="0" borderId="0"/>
    <xf numFmtId="0" fontId="23" fillId="0" borderId="0"/>
    <xf numFmtId="0" fontId="23" fillId="0" borderId="0"/>
    <xf numFmtId="0" fontId="38" fillId="0" borderId="0"/>
    <xf numFmtId="177" fontId="38" fillId="0" borderId="0"/>
    <xf numFmtId="193" fontId="39" fillId="0" borderId="0"/>
    <xf numFmtId="0" fontId="23" fillId="0" borderId="0"/>
    <xf numFmtId="193" fontId="39" fillId="0" borderId="0"/>
    <xf numFmtId="177" fontId="38" fillId="0" borderId="0"/>
    <xf numFmtId="193" fontId="39" fillId="0" borderId="0"/>
    <xf numFmtId="177" fontId="38" fillId="0" borderId="0"/>
    <xf numFmtId="193" fontId="39" fillId="0" borderId="0"/>
    <xf numFmtId="177" fontId="38" fillId="0" borderId="0"/>
    <xf numFmtId="193" fontId="39" fillId="0" borderId="0"/>
    <xf numFmtId="177" fontId="38" fillId="0" borderId="0"/>
    <xf numFmtId="193" fontId="39" fillId="0" borderId="0"/>
    <xf numFmtId="177" fontId="38" fillId="0" borderId="0"/>
    <xf numFmtId="193" fontId="39" fillId="0" borderId="0"/>
    <xf numFmtId="177" fontId="38" fillId="0" borderId="0"/>
    <xf numFmtId="0" fontId="61" fillId="0" borderId="0"/>
    <xf numFmtId="0" fontId="2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77" fontId="62" fillId="0" borderId="0"/>
    <xf numFmtId="177" fontId="3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8" fillId="0" borderId="0"/>
    <xf numFmtId="0" fontId="23" fillId="0" borderId="0"/>
    <xf numFmtId="0" fontId="38" fillId="0" borderId="0"/>
    <xf numFmtId="0" fontId="23" fillId="0" borderId="0"/>
    <xf numFmtId="0" fontId="23" fillId="0" borderId="0"/>
    <xf numFmtId="0" fontId="23" fillId="0" borderId="0"/>
    <xf numFmtId="0" fontId="61" fillId="0" borderId="0"/>
    <xf numFmtId="0" fontId="38" fillId="0" borderId="0"/>
    <xf numFmtId="0" fontId="38" fillId="0" borderId="0"/>
    <xf numFmtId="0" fontId="38" fillId="0" borderId="0"/>
    <xf numFmtId="204" fontId="59" fillId="0" borderId="0"/>
    <xf numFmtId="177" fontId="11" fillId="0" borderId="0"/>
    <xf numFmtId="0" fontId="23" fillId="0" borderId="0"/>
    <xf numFmtId="0" fontId="2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 fillId="0" borderId="0"/>
    <xf numFmtId="0" fontId="63" fillId="0" borderId="0"/>
    <xf numFmtId="0" fontId="61" fillId="0" borderId="0"/>
    <xf numFmtId="0" fontId="61" fillId="0" borderId="0"/>
    <xf numFmtId="0" fontId="61" fillId="0" borderId="0"/>
    <xf numFmtId="0" fontId="11" fillId="0" borderId="0"/>
    <xf numFmtId="177" fontId="1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75" fillId="0" borderId="0"/>
    <xf numFmtId="0" fontId="175" fillId="0" borderId="0"/>
    <xf numFmtId="0" fontId="175" fillId="0" borderId="0"/>
    <xf numFmtId="0" fontId="175" fillId="0" borderId="0"/>
    <xf numFmtId="177" fontId="17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75" fillId="0" borderId="0"/>
    <xf numFmtId="0" fontId="175" fillId="0" borderId="0"/>
    <xf numFmtId="0" fontId="175" fillId="0" borderId="0"/>
    <xf numFmtId="0" fontId="175" fillId="0" borderId="0"/>
    <xf numFmtId="185" fontId="3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77" fontId="175" fillId="0" borderId="0"/>
    <xf numFmtId="0" fontId="175" fillId="0" borderId="0"/>
    <xf numFmtId="0" fontId="175" fillId="0" borderId="0"/>
    <xf numFmtId="0" fontId="175" fillId="0" borderId="0"/>
    <xf numFmtId="0" fontId="175" fillId="0" borderId="0"/>
    <xf numFmtId="0" fontId="61" fillId="0" borderId="0"/>
    <xf numFmtId="0" fontId="61" fillId="0" borderId="0"/>
    <xf numFmtId="0" fontId="61" fillId="0" borderId="0"/>
    <xf numFmtId="0" fontId="38" fillId="0" borderId="0"/>
    <xf numFmtId="0" fontId="38" fillId="0" borderId="0"/>
    <xf numFmtId="0" fontId="38" fillId="0" borderId="0"/>
    <xf numFmtId="0" fontId="38" fillId="0" borderId="0"/>
    <xf numFmtId="0" fontId="23" fillId="0" borderId="0"/>
    <xf numFmtId="177" fontId="62" fillId="0" borderId="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23" fillId="0" borderId="0" applyFont="0" applyFill="0" applyBorder="0" applyAlignment="0" applyProtection="0"/>
    <xf numFmtId="9" fontId="13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33" fillId="0" borderId="0" applyFont="0" applyFill="0" applyBorder="0" applyAlignment="0" applyProtection="0"/>
    <xf numFmtId="9" fontId="11"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7"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177"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9" fontId="11" fillId="0" borderId="0" applyFont="0" applyFill="0" applyBorder="0" applyAlignment="0" applyProtection="0"/>
    <xf numFmtId="0" fontId="11"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69" fillId="0" borderId="0"/>
    <xf numFmtId="0" fontId="11"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15" fillId="0" borderId="0">
      <alignment vertical="top"/>
    </xf>
    <xf numFmtId="9" fontId="38" fillId="0" borderId="0" applyFont="0" applyFill="0" applyBorder="0" applyAlignment="0" applyProtection="0"/>
    <xf numFmtId="167" fontId="23" fillId="0" borderId="0" applyFont="0" applyFill="0" applyBorder="0" applyAlignment="0" applyProtection="0"/>
    <xf numFmtId="0" fontId="133" fillId="0" borderId="0"/>
    <xf numFmtId="0" fontId="62" fillId="0" borderId="0"/>
    <xf numFmtId="0" fontId="133" fillId="0" borderId="0"/>
    <xf numFmtId="41" fontId="133" fillId="0" borderId="0" applyFont="0" applyFill="0" applyBorder="0" applyAlignment="0" applyProtection="0"/>
    <xf numFmtId="9" fontId="133" fillId="0" borderId="0" applyFont="0" applyFill="0" applyBorder="0" applyAlignment="0" applyProtection="0"/>
    <xf numFmtId="0" fontId="133"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0" fontId="140" fillId="0" borderId="0"/>
    <xf numFmtId="9" fontId="11" fillId="0" borderId="0" applyFont="0" applyFill="0" applyBorder="0" applyAlignment="0" applyProtection="0"/>
    <xf numFmtId="0" fontId="140" fillId="0" borderId="0"/>
    <xf numFmtId="43" fontId="138" fillId="0" borderId="0" applyFont="0" applyFill="0" applyBorder="0" applyAlignment="0" applyProtection="0"/>
    <xf numFmtId="43" fontId="138" fillId="0" borderId="0" applyFont="0" applyFill="0" applyBorder="0" applyAlignment="0" applyProtection="0"/>
    <xf numFmtId="9" fontId="38" fillId="0" borderId="0" applyFont="0" applyFill="0" applyBorder="0" applyAlignment="0" applyProtection="0">
      <alignment wrapText="1"/>
    </xf>
    <xf numFmtId="0" fontId="11" fillId="0" borderId="0"/>
    <xf numFmtId="0" fontId="38" fillId="0" borderId="0">
      <alignment wrapText="1"/>
    </xf>
    <xf numFmtId="43" fontId="38" fillId="0" borderId="0" applyFont="0" applyFill="0" applyBorder="0" applyAlignment="0" applyProtection="0">
      <alignment wrapText="1"/>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69" fillId="0" borderId="0" applyFont="0" applyFill="0" applyBorder="0" applyAlignment="0" applyProtection="0"/>
    <xf numFmtId="0" fontId="69" fillId="0" borderId="0" applyFont="0" applyFill="0" applyBorder="0" applyAlignment="0" applyProtection="0"/>
    <xf numFmtId="0" fontId="115" fillId="0" borderId="0">
      <alignment vertical="top"/>
    </xf>
    <xf numFmtId="0" fontId="69" fillId="0" borderId="0" applyFont="0" applyFill="0" applyBorder="0" applyAlignment="0" applyProtection="0"/>
    <xf numFmtId="0" fontId="69" fillId="0" borderId="0"/>
    <xf numFmtId="43" fontId="11" fillId="0" borderId="0" applyFont="0" applyFill="0" applyBorder="0" applyAlignment="0" applyProtection="0"/>
    <xf numFmtId="205" fontId="61" fillId="0" borderId="0" applyFont="0" applyFill="0" applyBorder="0" applyAlignment="0" applyProtection="0"/>
    <xf numFmtId="0" fontId="69" fillId="0" borderId="0"/>
    <xf numFmtId="0" fontId="115" fillId="0" borderId="0">
      <alignment vertical="top"/>
    </xf>
    <xf numFmtId="0" fontId="69" fillId="0" borderId="0" applyFont="0" applyFill="0" applyBorder="0" applyAlignment="0" applyProtection="0"/>
    <xf numFmtId="43" fontId="150" fillId="0" borderId="0" applyFont="0" applyFill="0" applyBorder="0" applyAlignment="0" applyProtection="0"/>
    <xf numFmtId="0" fontId="11" fillId="0" borderId="0"/>
    <xf numFmtId="9" fontId="61" fillId="0" borderId="0" applyFont="0" applyFill="0" applyBorder="0" applyAlignment="0" applyProtection="0"/>
    <xf numFmtId="0" fontId="38" fillId="0" borderId="0"/>
    <xf numFmtId="0" fontId="11" fillId="0" borderId="0"/>
    <xf numFmtId="177" fontId="39" fillId="0" borderId="0"/>
    <xf numFmtId="167" fontId="11" fillId="0" borderId="0" applyFont="0" applyFill="0" applyBorder="0" applyAlignment="0" applyProtection="0"/>
    <xf numFmtId="43" fontId="63" fillId="0" borderId="0" applyFont="0" applyFill="0" applyBorder="0" applyAlignment="0" applyProtection="0"/>
    <xf numFmtId="0" fontId="63" fillId="0" borderId="0"/>
    <xf numFmtId="167" fontId="23" fillId="0" borderId="0" applyFont="0" applyFill="0" applyBorder="0" applyAlignment="0" applyProtection="0"/>
    <xf numFmtId="9" fontId="11" fillId="0" borderId="0" applyFont="0" applyFill="0" applyBorder="0" applyAlignment="0" applyProtection="0"/>
    <xf numFmtId="0" fontId="11" fillId="0" borderId="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69" fillId="0" borderId="0"/>
    <xf numFmtId="0" fontId="11" fillId="0" borderId="0"/>
    <xf numFmtId="205" fontId="61" fillId="0" borderId="0" applyFont="0" applyFill="0" applyBorder="0" applyAlignment="0" applyProtection="0"/>
    <xf numFmtId="0" fontId="185" fillId="0" borderId="0"/>
    <xf numFmtId="43" fontId="185" fillId="0" borderId="0" applyFont="0" applyFill="0" applyBorder="0" applyAlignment="0" applyProtection="0"/>
    <xf numFmtId="0" fontId="11" fillId="0" borderId="0"/>
    <xf numFmtId="0" fontId="186" fillId="0" borderId="58"/>
    <xf numFmtId="0" fontId="38" fillId="0" borderId="0"/>
    <xf numFmtId="0" fontId="38" fillId="0" borderId="0"/>
    <xf numFmtId="0" fontId="38" fillId="0" borderId="0"/>
    <xf numFmtId="0" fontId="186" fillId="0" borderId="58"/>
    <xf numFmtId="0" fontId="187" fillId="0" borderId="0"/>
    <xf numFmtId="165" fontId="38" fillId="0" borderId="0" applyFont="0" applyFill="0" applyBorder="0" applyAlignment="0" applyProtection="0"/>
    <xf numFmtId="206" fontId="38" fillId="0" borderId="0" applyFont="0" applyFill="0" applyBorder="0" applyAlignment="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41" fontId="187" fillId="0" borderId="0" applyFont="0" applyFill="0" applyBorder="0" applyAlignment="0" applyProtection="0"/>
    <xf numFmtId="0" fontId="190" fillId="0" borderId="0"/>
    <xf numFmtId="49" fontId="39" fillId="0" borderId="0" applyProtection="0">
      <alignment horizontal="left"/>
    </xf>
    <xf numFmtId="49" fontId="39" fillId="0" borderId="0" applyProtection="0">
      <alignment horizontal="left"/>
    </xf>
    <xf numFmtId="0" fontId="38" fillId="0" borderId="0"/>
    <xf numFmtId="0" fontId="38" fillId="0" borderId="0"/>
    <xf numFmtId="0" fontId="38" fillId="0" borderId="0"/>
    <xf numFmtId="0" fontId="38" fillId="0" borderId="0"/>
    <xf numFmtId="0" fontId="191" fillId="0" borderId="0"/>
    <xf numFmtId="207" fontId="39" fillId="0" borderId="0" applyFill="0" applyBorder="0" applyProtection="0">
      <alignment horizontal="right"/>
    </xf>
    <xf numFmtId="208" fontId="39" fillId="0" borderId="0" applyFill="0" applyBorder="0" applyProtection="0">
      <alignment horizontal="right"/>
    </xf>
    <xf numFmtId="209" fontId="192" fillId="0" borderId="0" applyFill="0" applyBorder="0" applyProtection="0">
      <alignment horizontal="center"/>
    </xf>
    <xf numFmtId="210" fontId="192" fillId="0" borderId="0" applyFill="0" applyBorder="0" applyProtection="0">
      <alignment horizontal="center"/>
    </xf>
    <xf numFmtId="211" fontId="193" fillId="0" borderId="0" applyFill="0" applyBorder="0" applyProtection="0">
      <alignment horizontal="right"/>
    </xf>
    <xf numFmtId="212" fontId="39" fillId="0" borderId="0" applyFill="0" applyBorder="0" applyProtection="0">
      <alignment horizontal="right"/>
    </xf>
    <xf numFmtId="213" fontId="39" fillId="0" borderId="0" applyFill="0" applyBorder="0" applyProtection="0">
      <alignment horizontal="right"/>
    </xf>
    <xf numFmtId="214" fontId="39" fillId="0" borderId="0" applyFill="0" applyBorder="0" applyProtection="0">
      <alignment horizontal="right"/>
    </xf>
    <xf numFmtId="215" fontId="39" fillId="0" borderId="0" applyFill="0" applyBorder="0" applyProtection="0">
      <alignment horizontal="right"/>
    </xf>
    <xf numFmtId="0" fontId="194" fillId="0" borderId="0" applyNumberFormat="0" applyFill="0" applyBorder="0" applyAlignment="0" applyProtection="0">
      <alignment vertical="top"/>
      <protection locked="0"/>
    </xf>
    <xf numFmtId="0" fontId="195" fillId="0" borderId="0"/>
    <xf numFmtId="216" fontId="38" fillId="0" borderId="0" applyFont="0" applyFill="0" applyBorder="0" applyAlignment="0" applyProtection="0"/>
    <xf numFmtId="217" fontId="38" fillId="0" borderId="0" applyFont="0" applyFill="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0" fontId="147" fillId="0" borderId="0" applyNumberFormat="0" applyAlignment="0"/>
    <xf numFmtId="0" fontId="146" fillId="0" borderId="0">
      <alignment horizontal="center" wrapText="1"/>
      <protection locked="0"/>
    </xf>
    <xf numFmtId="43" fontId="135" fillId="0" borderId="0" applyFont="0" applyFill="0" applyBorder="0" applyAlignment="0" applyProtection="0"/>
    <xf numFmtId="218" fontId="81" fillId="7" borderId="0" applyNumberFormat="0" applyBorder="0" applyAlignment="0" applyProtection="0"/>
    <xf numFmtId="219" fontId="81" fillId="7" borderId="0" applyNumberFormat="0" applyBorder="0" applyAlignment="0" applyProtection="0"/>
    <xf numFmtId="220" fontId="81" fillId="7" borderId="0" applyNumberFormat="0" applyBorder="0" applyAlignment="0" applyProtection="0"/>
    <xf numFmtId="221" fontId="150" fillId="0" borderId="0" applyFill="0" applyBorder="0" applyAlignment="0"/>
    <xf numFmtId="222" fontId="38" fillId="0" borderId="0" applyFill="0" applyBorder="0" applyAlignment="0"/>
    <xf numFmtId="222" fontId="38" fillId="0" borderId="0" applyFill="0" applyBorder="0" applyAlignment="0"/>
    <xf numFmtId="191" fontId="38" fillId="0" borderId="0" applyFill="0" applyBorder="0" applyAlignment="0"/>
    <xf numFmtId="223" fontId="38" fillId="0" borderId="0" applyFill="0" applyBorder="0" applyAlignment="0"/>
    <xf numFmtId="224" fontId="38" fillId="0" borderId="0" applyFill="0" applyBorder="0" applyAlignment="0"/>
    <xf numFmtId="225" fontId="38" fillId="0" borderId="0" applyFill="0" applyBorder="0" applyAlignment="0"/>
    <xf numFmtId="226" fontId="38" fillId="0" borderId="0" applyFill="0" applyBorder="0" applyAlignment="0"/>
    <xf numFmtId="222" fontId="38" fillId="0" borderId="0" applyFill="0" applyBorder="0" applyAlignment="0"/>
    <xf numFmtId="226" fontId="38" fillId="0" borderId="0" applyFill="0" applyBorder="0" applyAlignment="0"/>
    <xf numFmtId="201" fontId="38" fillId="0" borderId="0" applyFill="0" applyBorder="0" applyAlignment="0"/>
    <xf numFmtId="227" fontId="38" fillId="0" borderId="0" applyFill="0" applyBorder="0" applyAlignment="0"/>
    <xf numFmtId="201" fontId="38" fillId="0" borderId="0" applyFill="0" applyBorder="0" applyAlignment="0"/>
    <xf numFmtId="191" fontId="38" fillId="0" borderId="0" applyFill="0" applyBorder="0" applyAlignment="0"/>
    <xf numFmtId="3" fontId="143" fillId="0" borderId="55"/>
    <xf numFmtId="1" fontId="197" fillId="0" borderId="59">
      <alignment vertical="top"/>
    </xf>
    <xf numFmtId="37" fontId="198" fillId="0" borderId="0"/>
    <xf numFmtId="37" fontId="198" fillId="0" borderId="0"/>
    <xf numFmtId="37" fontId="198" fillId="0" borderId="0"/>
    <xf numFmtId="37" fontId="198" fillId="0" borderId="0"/>
    <xf numFmtId="37" fontId="198" fillId="0" borderId="0"/>
    <xf numFmtId="37" fontId="198" fillId="0" borderId="0"/>
    <xf numFmtId="37" fontId="198" fillId="0" borderId="0"/>
    <xf numFmtId="37" fontId="198" fillId="0" borderId="0"/>
    <xf numFmtId="41" fontId="52" fillId="0" borderId="0" applyFont="0" applyFill="0" applyBorder="0" applyAlignment="0" applyProtection="0"/>
    <xf numFmtId="226" fontId="38" fillId="0" borderId="0" applyFont="0" applyFill="0" applyBorder="0" applyAlignment="0" applyProtection="0"/>
    <xf numFmtId="222" fontId="38" fillId="0" borderId="0" applyFont="0" applyFill="0" applyBorder="0" applyAlignment="0" applyProtection="0"/>
    <xf numFmtId="38" fontId="143" fillId="0" borderId="13"/>
    <xf numFmtId="43" fontId="199"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1" fillId="0" borderId="0" applyFont="0" applyFill="0" applyBorder="0" applyAlignment="0" applyProtection="0"/>
    <xf numFmtId="43" fontId="23" fillId="0" borderId="0" applyFont="0" applyFill="0" applyBorder="0" applyAlignment="0" applyProtection="0"/>
    <xf numFmtId="43" fontId="6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2" fillId="0" borderId="0" applyFont="0" applyFill="0" applyBorder="0" applyAlignment="0" applyProtection="0"/>
    <xf numFmtId="43" fontId="203" fillId="0" borderId="0" applyFont="0" applyFill="0" applyBorder="0" applyAlignment="0" applyProtection="0"/>
    <xf numFmtId="43" fontId="182"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2" fontId="150"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alignment wrapText="1"/>
    </xf>
    <xf numFmtId="43" fontId="38"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alignment wrapText="1"/>
    </xf>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61"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alignment wrapText="1"/>
    </xf>
    <xf numFmtId="43" fontId="38" fillId="0" borderId="0" applyFont="0" applyFill="0" applyBorder="0" applyAlignment="0" applyProtection="0">
      <alignment wrapText="1"/>
    </xf>
    <xf numFmtId="43" fontId="38" fillId="0" borderId="0" applyFont="0" applyFill="0" applyBorder="0" applyAlignment="0" applyProtection="0">
      <alignment wrapText="1"/>
    </xf>
    <xf numFmtId="43" fontId="6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3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9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9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61" fillId="0" borderId="0" applyFont="0" applyFill="0" applyBorder="0" applyAlignment="0" applyProtection="0"/>
    <xf numFmtId="43" fontId="18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228" fontId="19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5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9" fontId="52" fillId="0" borderId="0" applyFont="0" applyFill="0" applyBorder="0" applyAlignment="0" applyProtection="0"/>
    <xf numFmtId="43" fontId="38" fillId="0" borderId="0" quotePrefix="1" applyFont="0" applyFill="0" applyBorder="0" applyAlignment="0">
      <protection locked="0"/>
    </xf>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1"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91" fontId="38" fillId="0" borderId="0" applyFont="0" applyFill="0" applyBorder="0" applyAlignment="0" applyProtection="0"/>
    <xf numFmtId="43" fontId="11"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91"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82"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61"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1"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0" fontId="39" fillId="0" borderId="0"/>
    <xf numFmtId="3" fontId="38" fillId="0" borderId="0" applyFill="0" applyBorder="0" applyAlignment="0" applyProtection="0"/>
    <xf numFmtId="231" fontId="147" fillId="0" borderId="0" applyBorder="0"/>
    <xf numFmtId="232" fontId="147" fillId="0" borderId="0" applyBorder="0"/>
    <xf numFmtId="168" fontId="207" fillId="0" borderId="0"/>
    <xf numFmtId="0" fontId="208" fillId="0" borderId="0" applyNumberFormat="0" applyAlignment="0">
      <alignment horizontal="left"/>
    </xf>
    <xf numFmtId="0" fontId="209" fillId="0" borderId="0" applyNumberFormat="0" applyAlignment="0"/>
    <xf numFmtId="230" fontId="95" fillId="61" borderId="0">
      <protection locked="0"/>
    </xf>
    <xf numFmtId="191" fontId="38" fillId="0" borderId="0" applyFont="0" applyFill="0" applyBorder="0" applyAlignment="0" applyProtection="0"/>
    <xf numFmtId="44"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222" fontId="38"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222" fontId="38" fillId="0" borderId="0" applyFont="0" applyFill="0" applyBorder="0" applyAlignment="0" applyProtection="0"/>
    <xf numFmtId="222" fontId="38" fillId="0" borderId="0" applyFont="0" applyFill="0" applyBorder="0" applyAlignment="0" applyProtection="0"/>
    <xf numFmtId="222" fontId="38" fillId="0" borderId="0" applyFont="0" applyFill="0" applyBorder="0" applyAlignment="0" applyProtection="0"/>
    <xf numFmtId="44" fontId="184" fillId="0" borderId="0" applyFont="0" applyFill="0" applyBorder="0" applyAlignment="0" applyProtection="0"/>
    <xf numFmtId="233" fontId="38" fillId="0" borderId="0" applyFill="0" applyBorder="0" applyAlignment="0" applyProtection="0"/>
    <xf numFmtId="234" fontId="39" fillId="0" borderId="0"/>
    <xf numFmtId="235" fontId="38" fillId="62" borderId="0" applyFont="0" applyBorder="0"/>
    <xf numFmtId="0" fontId="210" fillId="0" borderId="0"/>
    <xf numFmtId="18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1" fillId="0" borderId="0"/>
    <xf numFmtId="182" fontId="38" fillId="0" borderId="0"/>
    <xf numFmtId="182" fontId="38" fillId="0" borderId="0"/>
    <xf numFmtId="182" fontId="38" fillId="0" borderId="0"/>
    <xf numFmtId="182" fontId="38" fillId="0" borderId="0"/>
    <xf numFmtId="182" fontId="38" fillId="0" borderId="0"/>
    <xf numFmtId="182" fontId="38" fillId="0" borderId="0"/>
    <xf numFmtId="182" fontId="38" fillId="0" borderId="0"/>
    <xf numFmtId="182" fontId="38" fillId="0" borderId="0"/>
    <xf numFmtId="182" fontId="38" fillId="0" borderId="0"/>
    <xf numFmtId="182" fontId="38" fillId="0" borderId="0"/>
    <xf numFmtId="0" fontId="38" fillId="0" borderId="0"/>
    <xf numFmtId="171" fontId="38" fillId="0" borderId="0"/>
    <xf numFmtId="182" fontId="38" fillId="0" borderId="0"/>
    <xf numFmtId="182" fontId="3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236" fontId="38" fillId="0" borderId="0"/>
    <xf numFmtId="182" fontId="38" fillId="0" borderId="0"/>
    <xf numFmtId="182" fontId="38" fillId="0" borderId="0"/>
    <xf numFmtId="182" fontId="38" fillId="0" borderId="0"/>
    <xf numFmtId="182" fontId="38" fillId="0" borderId="0"/>
    <xf numFmtId="18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189" fontId="38" fillId="0" borderId="0"/>
    <xf numFmtId="189"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89" fontId="38" fillId="0" borderId="0"/>
    <xf numFmtId="189" fontId="38" fillId="0" borderId="0"/>
    <xf numFmtId="189" fontId="38" fillId="0" borderId="0"/>
    <xf numFmtId="189" fontId="38" fillId="0" borderId="0"/>
    <xf numFmtId="189" fontId="38" fillId="0" borderId="0"/>
    <xf numFmtId="237" fontId="38" fillId="0" borderId="0"/>
    <xf numFmtId="238" fontId="38" fillId="0" borderId="0"/>
    <xf numFmtId="169" fontId="38" fillId="0" borderId="0"/>
    <xf numFmtId="239" fontId="38" fillId="0" borderId="0"/>
    <xf numFmtId="239" fontId="38" fillId="0" borderId="0"/>
    <xf numFmtId="182"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37"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39" fontId="38" fillId="0" borderId="0"/>
    <xf numFmtId="239" fontId="38" fillId="0" borderId="0"/>
    <xf numFmtId="239" fontId="38" fillId="0" borderId="0"/>
    <xf numFmtId="237" fontId="38" fillId="0" borderId="0"/>
    <xf numFmtId="0" fontId="38" fillId="0" borderId="0"/>
    <xf numFmtId="0"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23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0" fontId="38" fillId="0" borderId="0"/>
    <xf numFmtId="0" fontId="38" fillId="0" borderId="0"/>
    <xf numFmtId="0" fontId="38" fillId="0" borderId="0"/>
    <xf numFmtId="189" fontId="38" fillId="0" borderId="0"/>
    <xf numFmtId="23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239" fontId="38" fillId="0" borderId="0"/>
    <xf numFmtId="189" fontId="38" fillId="0" borderId="0"/>
    <xf numFmtId="189" fontId="38" fillId="0" borderId="0"/>
    <xf numFmtId="23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191" fillId="0" borderId="0"/>
    <xf numFmtId="0" fontId="38" fillId="0" borderId="0"/>
    <xf numFmtId="189" fontId="209" fillId="0" borderId="55" applyNumberFormat="0" applyFont="0" applyFill="0" applyAlignment="0">
      <alignment horizontal="left"/>
    </xf>
    <xf numFmtId="0" fontId="212" fillId="0" borderId="58"/>
    <xf numFmtId="230" fontId="213" fillId="0" borderId="0">
      <protection locked="0"/>
    </xf>
    <xf numFmtId="240" fontId="38" fillId="0" borderId="0" applyFill="0" applyBorder="0" applyAlignment="0" applyProtection="0"/>
    <xf numFmtId="14" fontId="150" fillId="0" borderId="0" applyFill="0" applyBorder="0" applyAlignment="0"/>
    <xf numFmtId="0" fontId="38" fillId="0" borderId="0" applyFont="0" applyFill="0" applyBorder="0" applyAlignment="0" applyProtection="0"/>
    <xf numFmtId="0" fontId="209" fillId="0" borderId="0"/>
    <xf numFmtId="241" fontId="38" fillId="0" borderId="60">
      <alignment vertical="center"/>
    </xf>
    <xf numFmtId="200" fontId="38" fillId="0" borderId="60">
      <alignment vertical="center"/>
    </xf>
    <xf numFmtId="200" fontId="38" fillId="0" borderId="60">
      <alignment vertical="center"/>
    </xf>
    <xf numFmtId="41" fontId="214" fillId="0" borderId="0" applyFont="0" applyFill="0" applyBorder="0" applyAlignment="0" applyProtection="0"/>
    <xf numFmtId="43" fontId="214" fillId="0" borderId="0" applyFont="0" applyFill="0" applyBorder="0" applyAlignment="0" applyProtection="0"/>
    <xf numFmtId="242" fontId="39" fillId="0" borderId="0"/>
    <xf numFmtId="230" fontId="183" fillId="0" borderId="53"/>
    <xf numFmtId="0" fontId="209" fillId="0" borderId="58"/>
    <xf numFmtId="0" fontId="209" fillId="0" borderId="58"/>
    <xf numFmtId="0" fontId="215" fillId="0" borderId="0" applyNumberFormat="0" applyFill="0" applyBorder="0" applyAlignment="0" applyProtection="0"/>
    <xf numFmtId="0" fontId="216" fillId="63" borderId="0"/>
    <xf numFmtId="226" fontId="38" fillId="0" borderId="0" applyFill="0" applyBorder="0" applyAlignment="0"/>
    <xf numFmtId="222" fontId="38" fillId="0" borderId="0" applyFill="0" applyBorder="0" applyAlignment="0"/>
    <xf numFmtId="226" fontId="38" fillId="0" borderId="0" applyFill="0" applyBorder="0" applyAlignment="0"/>
    <xf numFmtId="191" fontId="38" fillId="0" borderId="0" applyFill="0" applyBorder="0" applyAlignment="0"/>
    <xf numFmtId="226" fontId="38" fillId="0" borderId="0" applyFill="0" applyBorder="0" applyAlignment="0"/>
    <xf numFmtId="222" fontId="38" fillId="0" borderId="0" applyFill="0" applyBorder="0" applyAlignment="0"/>
    <xf numFmtId="226" fontId="38" fillId="0" borderId="0" applyFill="0" applyBorder="0" applyAlignment="0"/>
    <xf numFmtId="201" fontId="38" fillId="0" borderId="0" applyFill="0" applyBorder="0" applyAlignment="0"/>
    <xf numFmtId="227" fontId="38" fillId="0" borderId="0" applyFill="0" applyBorder="0" applyAlignment="0"/>
    <xf numFmtId="201" fontId="38" fillId="0" borderId="0" applyFill="0" applyBorder="0" applyAlignment="0"/>
    <xf numFmtId="191" fontId="38" fillId="0" borderId="0" applyFill="0" applyBorder="0" applyAlignment="0"/>
    <xf numFmtId="0" fontId="217" fillId="0" borderId="0" applyNumberFormat="0" applyAlignment="0">
      <alignment horizontal="left"/>
    </xf>
    <xf numFmtId="236" fontId="191" fillId="0" borderId="0" applyFont="0" applyFill="0" applyBorder="0" applyAlignment="0" applyProtection="0"/>
    <xf numFmtId="2" fontId="38" fillId="0" borderId="0" applyFill="0" applyBorder="0" applyAlignment="0" applyProtection="0"/>
    <xf numFmtId="243" fontId="38" fillId="0" borderId="0">
      <protection locked="0"/>
    </xf>
    <xf numFmtId="243" fontId="38" fillId="0" borderId="0">
      <protection locked="0"/>
    </xf>
    <xf numFmtId="0" fontId="218" fillId="0" borderId="0" applyNumberFormat="0" applyFill="0" applyBorder="0" applyAlignment="0" applyProtection="0">
      <alignment vertical="top"/>
      <protection locked="0"/>
    </xf>
    <xf numFmtId="0" fontId="219" fillId="0" borderId="0"/>
    <xf numFmtId="0" fontId="220" fillId="0" borderId="61"/>
    <xf numFmtId="0" fontId="220" fillId="0" borderId="58"/>
    <xf numFmtId="0" fontId="220" fillId="59" borderId="58"/>
    <xf numFmtId="0" fontId="220" fillId="59" borderId="58"/>
    <xf numFmtId="218" fontId="80" fillId="6" borderId="0" applyNumberFormat="0" applyBorder="0" applyAlignment="0" applyProtection="0"/>
    <xf numFmtId="219" fontId="80" fillId="6" borderId="0" applyNumberFormat="0" applyBorder="0" applyAlignment="0" applyProtection="0"/>
    <xf numFmtId="220" fontId="80" fillId="6" borderId="0" applyNumberFormat="0" applyBorder="0" applyAlignment="0" applyProtection="0"/>
    <xf numFmtId="38" fontId="147" fillId="62" borderId="0" applyNumberFormat="0" applyBorder="0" applyAlignment="0" applyProtection="0"/>
    <xf numFmtId="0" fontId="109" fillId="0" borderId="62" applyNumberFormat="0" applyAlignment="0" applyProtection="0">
      <alignment horizontal="left" vertical="center"/>
    </xf>
    <xf numFmtId="0" fontId="109" fillId="0" borderId="52">
      <alignment horizontal="left" vertical="center"/>
    </xf>
    <xf numFmtId="244" fontId="221" fillId="0" borderId="0">
      <protection locked="0"/>
    </xf>
    <xf numFmtId="245" fontId="38" fillId="0" borderId="0">
      <protection locked="0"/>
    </xf>
    <xf numFmtId="245" fontId="38" fillId="0" borderId="0">
      <protection locked="0"/>
    </xf>
    <xf numFmtId="244" fontId="221" fillId="0" borderId="0">
      <protection locked="0"/>
    </xf>
    <xf numFmtId="245" fontId="38" fillId="0" borderId="0">
      <protection locked="0"/>
    </xf>
    <xf numFmtId="245" fontId="38" fillId="0" borderId="0">
      <protection locked="0"/>
    </xf>
    <xf numFmtId="41" fontId="222" fillId="0" borderId="0" applyBorder="0" applyAlignment="0" applyProtection="0">
      <alignment horizontal="right" wrapText="1"/>
    </xf>
    <xf numFmtId="0" fontId="223" fillId="0" borderId="54"/>
    <xf numFmtId="0" fontId="224"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10" fontId="147" fillId="64" borderId="55" applyNumberFormat="0" applyBorder="0" applyAlignment="0" applyProtection="0"/>
    <xf numFmtId="246" fontId="210" fillId="65" borderId="0"/>
    <xf numFmtId="189" fontId="226" fillId="66" borderId="55" applyNumberFormat="0" applyAlignment="0">
      <alignment horizontal="left"/>
    </xf>
    <xf numFmtId="0" fontId="227" fillId="66" borderId="58"/>
    <xf numFmtId="0" fontId="228"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237" fontId="38"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226" fontId="38" fillId="0" borderId="0" applyFill="0" applyBorder="0" applyAlignment="0"/>
    <xf numFmtId="222" fontId="38" fillId="0" borderId="0" applyFill="0" applyBorder="0" applyAlignment="0"/>
    <xf numFmtId="226" fontId="38" fillId="0" borderId="0" applyFill="0" applyBorder="0" applyAlignment="0"/>
    <xf numFmtId="191" fontId="38" fillId="0" borderId="0" applyFill="0" applyBorder="0" applyAlignment="0"/>
    <xf numFmtId="226" fontId="38" fillId="0" borderId="0" applyFill="0" applyBorder="0" applyAlignment="0"/>
    <xf numFmtId="222" fontId="38" fillId="0" borderId="0" applyFill="0" applyBorder="0" applyAlignment="0"/>
    <xf numFmtId="226" fontId="38" fillId="0" borderId="0" applyFill="0" applyBorder="0" applyAlignment="0"/>
    <xf numFmtId="201" fontId="38" fillId="0" borderId="0" applyFill="0" applyBorder="0" applyAlignment="0"/>
    <xf numFmtId="227" fontId="38" fillId="0" borderId="0" applyFill="0" applyBorder="0" applyAlignment="0"/>
    <xf numFmtId="201" fontId="38" fillId="0" borderId="0" applyFill="0" applyBorder="0" applyAlignment="0"/>
    <xf numFmtId="191" fontId="38" fillId="0" borderId="0" applyFill="0" applyBorder="0" applyAlignment="0"/>
    <xf numFmtId="246" fontId="230" fillId="67" borderId="0"/>
    <xf numFmtId="0" fontId="231" fillId="0" borderId="55">
      <alignment horizontal="center"/>
    </xf>
    <xf numFmtId="247" fontId="38" fillId="0" borderId="0" applyFont="0" applyFill="0" applyBorder="0" applyAlignment="0" applyProtection="0"/>
    <xf numFmtId="248" fontId="38" fillId="0" borderId="0" applyFont="0" applyFill="0" applyBorder="0" applyAlignment="0" applyProtection="0"/>
    <xf numFmtId="249" fontId="38" fillId="0" borderId="0" applyFont="0" applyFill="0" applyBorder="0" applyAlignment="0" applyProtection="0"/>
    <xf numFmtId="250" fontId="38" fillId="0" borderId="0" applyFont="0" applyFill="0" applyBorder="0" applyAlignment="0" applyProtection="0"/>
    <xf numFmtId="218" fontId="123" fillId="8" borderId="0" applyNumberFormat="0" applyBorder="0" applyAlignment="0" applyProtection="0"/>
    <xf numFmtId="219" fontId="123" fillId="8" borderId="0" applyNumberFormat="0" applyBorder="0" applyAlignment="0" applyProtection="0"/>
    <xf numFmtId="0" fontId="232" fillId="8" borderId="0" applyNumberFormat="0" applyBorder="0" applyAlignment="0" applyProtection="0"/>
    <xf numFmtId="220" fontId="123" fillId="8" borderId="0" applyNumberFormat="0" applyBorder="0" applyAlignment="0" applyProtection="0"/>
    <xf numFmtId="0" fontId="39" fillId="0" borderId="0"/>
    <xf numFmtId="0" fontId="38" fillId="0" borderId="0"/>
    <xf numFmtId="37" fontId="233" fillId="0" borderId="0"/>
    <xf numFmtId="251" fontId="234"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5"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236" fontId="203" fillId="0" borderId="0"/>
    <xf numFmtId="0" fontId="184" fillId="0" borderId="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38" fillId="0" borderId="0"/>
    <xf numFmtId="0" fontId="201" fillId="0" borderId="0"/>
    <xf numFmtId="0" fontId="201" fillId="0" borderId="0"/>
    <xf numFmtId="0" fontId="1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alignment wrapText="1"/>
    </xf>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1" fillId="0" borderId="0"/>
    <xf numFmtId="0" fontId="205"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236"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38" fillId="0" borderId="0">
      <alignment wrapText="1"/>
    </xf>
    <xf numFmtId="0" fontId="38" fillId="0" borderId="0">
      <alignment wrapText="1"/>
    </xf>
    <xf numFmtId="0" fontId="52" fillId="0" borderId="0"/>
    <xf numFmtId="0" fontId="63" fillId="0" borderId="0"/>
    <xf numFmtId="0" fontId="1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5" fillId="0" borderId="0"/>
    <xf numFmtId="0" fontId="63"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0" borderId="0"/>
    <xf numFmtId="0" fontId="20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239" fontId="38" fillId="0" borderId="0"/>
    <xf numFmtId="189" fontId="38" fillId="0" borderId="0"/>
    <xf numFmtId="189" fontId="38" fillId="0" borderId="0"/>
    <xf numFmtId="239" fontId="38" fillId="0" borderId="0"/>
    <xf numFmtId="239"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38" fillId="0" borderId="0"/>
    <xf numFmtId="189" fontId="38" fillId="0" borderId="0"/>
    <xf numFmtId="189" fontId="38" fillId="0" borderId="0"/>
    <xf numFmtId="189" fontId="38" fillId="0" borderId="0"/>
    <xf numFmtId="189"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9" fillId="0" borderId="0"/>
    <xf numFmtId="0" fontId="11" fillId="0" borderId="0"/>
    <xf numFmtId="0"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0" fontId="11"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0" fontId="11"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0" fontId="11"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0" fontId="11" fillId="0" borderId="0"/>
    <xf numFmtId="0" fontId="11" fillId="0" borderId="0"/>
    <xf numFmtId="0" fontId="11" fillId="0" borderId="0"/>
    <xf numFmtId="0" fontId="199" fillId="0" borderId="0"/>
    <xf numFmtId="222" fontId="11" fillId="0" borderId="0">
      <protection locked="0"/>
    </xf>
    <xf numFmtId="0" fontId="185" fillId="0" borderId="0"/>
    <xf numFmtId="252" fontId="11" fillId="0" borderId="0">
      <protection locked="0"/>
    </xf>
    <xf numFmtId="0" fontId="11" fillId="0" borderId="0">
      <protection locked="0"/>
    </xf>
    <xf numFmtId="0" fontId="191" fillId="0" borderId="0"/>
    <xf numFmtId="0" fontId="11"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23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38" fillId="0" borderId="0"/>
    <xf numFmtId="0" fontId="38" fillId="0" borderId="0"/>
    <xf numFmtId="0" fontId="6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3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5" fillId="0" borderId="0"/>
    <xf numFmtId="0" fontId="63" fillId="0" borderId="0"/>
    <xf numFmtId="0" fontId="63" fillId="0" borderId="0"/>
    <xf numFmtId="0" fontId="6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9" fillId="0" borderId="0"/>
    <xf numFmtId="0" fontId="149"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9" fillId="0" borderId="0"/>
    <xf numFmtId="0" fontId="149" fillId="0" borderId="0"/>
    <xf numFmtId="0" fontId="149" fillId="0" borderId="0"/>
    <xf numFmtId="0" fontId="149" fillId="0" borderId="0"/>
    <xf numFmtId="0" fontId="149" fillId="0" borderId="0"/>
    <xf numFmtId="0" fontId="38"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0" fontId="11" fillId="0" borderId="0"/>
    <xf numFmtId="0" fontId="38"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38"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253" fontId="38" fillId="0" borderId="0" applyFont="0" applyFill="0" applyBorder="0" applyAlignment="0" applyProtection="0"/>
    <xf numFmtId="254" fontId="38" fillId="0" borderId="0" applyFont="0" applyFill="0" applyBorder="0" applyAlignment="0" applyProtection="0"/>
    <xf numFmtId="0" fontId="236" fillId="3" borderId="0"/>
    <xf numFmtId="14" fontId="146" fillId="0" borderId="0">
      <alignment horizontal="center" wrapText="1"/>
      <protection locked="0"/>
    </xf>
    <xf numFmtId="225" fontId="38" fillId="0" borderId="0" applyFont="0" applyFill="0" applyBorder="0" applyAlignment="0" applyProtection="0"/>
    <xf numFmtId="255" fontId="38" fillId="0" borderId="0" applyFont="0" applyFill="0" applyBorder="0" applyAlignment="0" applyProtection="0"/>
    <xf numFmtId="199"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204" fillId="0" borderId="0" applyFont="0" applyFill="0" applyBorder="0" applyAlignment="0" applyProtection="0"/>
    <xf numFmtId="9" fontId="11" fillId="0" borderId="0" applyFont="0" applyFill="0" applyBorder="0" applyAlignment="0" applyProtection="0"/>
    <xf numFmtId="9" fontId="61" fillId="0" borderId="0" applyFont="0" applyFill="0" applyBorder="0" applyAlignment="0" applyProtection="0"/>
    <xf numFmtId="9" fontId="206" fillId="0" borderId="0" applyFont="0" applyFill="0" applyBorder="0" applyAlignment="0" applyProtection="0"/>
    <xf numFmtId="9" fontId="20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238"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61" fillId="0" borderId="0" applyFont="0" applyFill="0" applyBorder="0" applyAlignment="0" applyProtection="0"/>
    <xf numFmtId="256" fontId="147" fillId="0" borderId="0" applyBorder="0">
      <alignment horizontal="right"/>
    </xf>
    <xf numFmtId="226" fontId="38" fillId="0" borderId="0" applyFill="0" applyBorder="0" applyAlignment="0"/>
    <xf numFmtId="222" fontId="38" fillId="0" borderId="0" applyFill="0" applyBorder="0" applyAlignment="0"/>
    <xf numFmtId="226" fontId="38" fillId="0" borderId="0" applyFill="0" applyBorder="0" applyAlignment="0"/>
    <xf numFmtId="191" fontId="38" fillId="0" borderId="0" applyFill="0" applyBorder="0" applyAlignment="0"/>
    <xf numFmtId="226" fontId="38" fillId="0" borderId="0" applyFill="0" applyBorder="0" applyAlignment="0"/>
    <xf numFmtId="222" fontId="38" fillId="0" borderId="0" applyFill="0" applyBorder="0" applyAlignment="0"/>
    <xf numFmtId="226" fontId="38" fillId="0" borderId="0" applyFill="0" applyBorder="0" applyAlignment="0"/>
    <xf numFmtId="201" fontId="38" fillId="0" borderId="0" applyFill="0" applyBorder="0" applyAlignment="0"/>
    <xf numFmtId="227" fontId="38" fillId="0" borderId="0" applyFill="0" applyBorder="0" applyAlignment="0"/>
    <xf numFmtId="201" fontId="38" fillId="0" borderId="0" applyFill="0" applyBorder="0" applyAlignment="0"/>
    <xf numFmtId="191" fontId="38" fillId="0" borderId="0" applyFill="0" applyBorder="0" applyAlignment="0"/>
    <xf numFmtId="257" fontId="198" fillId="0" borderId="0"/>
    <xf numFmtId="0" fontId="143" fillId="0" borderId="0" applyNumberFormat="0" applyFont="0" applyFill="0" applyBorder="0" applyAlignment="0" applyProtection="0">
      <alignment horizontal="left"/>
    </xf>
    <xf numFmtId="15" fontId="143" fillId="0" borderId="0" applyFont="0" applyFill="0" applyBorder="0" applyAlignment="0" applyProtection="0"/>
    <xf numFmtId="4" fontId="143" fillId="0" borderId="0" applyFont="0" applyFill="0" applyBorder="0" applyAlignment="0" applyProtection="0"/>
    <xf numFmtId="0" fontId="239" fillId="0" borderId="57">
      <alignment horizontal="center"/>
    </xf>
    <xf numFmtId="0" fontId="210" fillId="0" borderId="0"/>
    <xf numFmtId="0" fontId="212" fillId="0" borderId="0"/>
    <xf numFmtId="0" fontId="209" fillId="0" borderId="0"/>
    <xf numFmtId="14" fontId="223" fillId="0" borderId="0" applyNumberFormat="0" applyFill="0" applyBorder="0" applyAlignment="0" applyProtection="0">
      <alignment horizontal="left"/>
    </xf>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69" borderId="0" applyNumberFormat="0" applyProtection="0">
      <alignment horizontal="left" vertical="center"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64" applyNumberFormat="0" applyProtection="0">
      <alignment horizontal="left" vertical="center" indent="1"/>
    </xf>
    <xf numFmtId="4" fontId="240" fillId="79" borderId="0" applyNumberFormat="0" applyProtection="0">
      <alignment horizontal="left" vertical="center" indent="1"/>
    </xf>
    <xf numFmtId="4" fontId="240" fillId="69" borderId="0" applyNumberFormat="0" applyProtection="0">
      <alignment horizontal="left" vertical="center" indent="1"/>
    </xf>
    <xf numFmtId="4" fontId="242" fillId="79" borderId="63" applyNumberFormat="0" applyProtection="0">
      <alignment horizontal="right" vertical="center"/>
    </xf>
    <xf numFmtId="4" fontId="150" fillId="79" borderId="0" applyNumberFormat="0" applyProtection="0">
      <alignment horizontal="left" vertical="center" indent="1"/>
    </xf>
    <xf numFmtId="4" fontId="150" fillId="69" borderId="0" applyNumberFormat="0" applyProtection="0">
      <alignment horizontal="left" vertical="center" indent="1"/>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4" fillId="0" borderId="0"/>
    <xf numFmtId="258" fontId="147" fillId="0" borderId="0"/>
    <xf numFmtId="38" fontId="143" fillId="0" borderId="0" applyFont="0" applyFill="0" applyBorder="0" applyAlignment="0" applyProtection="0"/>
    <xf numFmtId="259" fontId="148" fillId="62" borderId="0" applyNumberFormat="0" applyBorder="0" applyAlignment="0" applyProtection="0">
      <alignment horizontal="left" wrapText="1"/>
    </xf>
    <xf numFmtId="40" fontId="246" fillId="0" borderId="0" applyBorder="0">
      <alignment horizontal="right"/>
    </xf>
    <xf numFmtId="260" fontId="38" fillId="0" borderId="0" applyFont="0" applyFill="0" applyBorder="0" applyAlignment="0" applyProtection="0"/>
    <xf numFmtId="189" fontId="209" fillId="0" borderId="55" applyNumberFormat="0" applyFont="0" applyFill="0" applyAlignment="0">
      <alignment horizontal="left"/>
    </xf>
    <xf numFmtId="0" fontId="210" fillId="0" borderId="58"/>
    <xf numFmtId="0" fontId="212" fillId="0" borderId="58"/>
    <xf numFmtId="0" fontId="223" fillId="0" borderId="0"/>
    <xf numFmtId="49" fontId="150" fillId="0" borderId="0" applyFill="0" applyBorder="0" applyAlignment="0"/>
    <xf numFmtId="261" fontId="38" fillId="0" borderId="0" applyFill="0" applyBorder="0" applyAlignment="0"/>
    <xf numFmtId="189" fontId="38" fillId="0" borderId="0" applyFill="0" applyBorder="0" applyAlignment="0"/>
    <xf numFmtId="261" fontId="38" fillId="0" borderId="0" applyFill="0" applyBorder="0" applyAlignment="0"/>
    <xf numFmtId="262" fontId="38" fillId="0" borderId="0" applyFill="0" applyBorder="0" applyAlignment="0"/>
    <xf numFmtId="263" fontId="38" fillId="0" borderId="0" applyFill="0" applyBorder="0" applyAlignment="0"/>
    <xf numFmtId="262" fontId="38" fillId="0" borderId="0" applyFill="0" applyBorder="0" applyAlignment="0"/>
    <xf numFmtId="0" fontId="247" fillId="0" borderId="0" applyNumberFormat="0" applyFont="0" applyAlignment="0">
      <alignment horizontal="left"/>
    </xf>
    <xf numFmtId="0" fontId="43" fillId="0" borderId="0" applyFont="0" applyFill="0" applyBorder="0" applyAlignment="0"/>
    <xf numFmtId="189" fontId="248" fillId="67" borderId="0" applyNumberFormat="0" applyBorder="0" applyAlignment="0">
      <alignment horizontal="left"/>
    </xf>
    <xf numFmtId="0" fontId="249" fillId="67" borderId="0"/>
    <xf numFmtId="0" fontId="250" fillId="67" borderId="0"/>
    <xf numFmtId="167" fontId="23" fillId="0" borderId="0" applyFont="0" applyFill="0" applyBorder="0" applyAlignment="0" applyProtection="0"/>
    <xf numFmtId="189" fontId="226" fillId="0" borderId="66" applyNumberFormat="0" applyFill="0" applyAlignment="0">
      <alignment horizontal="left"/>
    </xf>
    <xf numFmtId="0" fontId="227" fillId="0" borderId="61"/>
    <xf numFmtId="0" fontId="251" fillId="0" borderId="61"/>
    <xf numFmtId="189" fontId="226" fillId="0" borderId="55" applyNumberFormat="0" applyFill="0" applyAlignment="0">
      <alignment horizontal="left"/>
    </xf>
    <xf numFmtId="0" fontId="227" fillId="0" borderId="58"/>
    <xf numFmtId="0" fontId="251" fillId="0" borderId="58"/>
    <xf numFmtId="0" fontId="252" fillId="63" borderId="0"/>
    <xf numFmtId="42" fontId="214" fillId="0" borderId="0" applyFont="0" applyFill="0" applyBorder="0" applyAlignment="0" applyProtection="0"/>
    <xf numFmtId="44" fontId="214" fillId="0" borderId="0" applyFont="0" applyFill="0" applyBorder="0" applyAlignment="0" applyProtection="0"/>
    <xf numFmtId="0" fontId="23" fillId="0" borderId="0"/>
    <xf numFmtId="230" fontId="229" fillId="0" borderId="9" applyBorder="0"/>
    <xf numFmtId="264" fontId="253" fillId="0" borderId="0" applyFont="0" applyFill="0" applyBorder="0" applyAlignment="0" applyProtection="0"/>
    <xf numFmtId="192" fontId="253" fillId="0" borderId="0" applyFont="0" applyFill="0" applyBorder="0" applyAlignment="0" applyProtection="0"/>
    <xf numFmtId="38" fontId="143" fillId="0" borderId="0" applyFont="0" applyFill="0" applyBorder="0" applyAlignment="0" applyProtection="0"/>
    <xf numFmtId="0" fontId="253" fillId="0" borderId="0"/>
    <xf numFmtId="265" fontId="253" fillId="0" borderId="0" applyFont="0" applyFill="0" applyBorder="0" applyAlignment="0" applyProtection="0"/>
    <xf numFmtId="194" fontId="253" fillId="0" borderId="0" applyFont="0" applyFill="0" applyBorder="0" applyAlignment="0" applyProtection="0"/>
    <xf numFmtId="38" fontId="143" fillId="0" borderId="0" applyFont="0" applyFill="0" applyBorder="0" applyAlignment="0" applyProtection="0"/>
    <xf numFmtId="0" fontId="254" fillId="0" borderId="0" applyFont="0" applyFill="0" applyBorder="0" applyAlignment="0" applyProtection="0"/>
    <xf numFmtId="0" fontId="255" fillId="0" borderId="0" applyFont="0" applyFill="0" applyBorder="0" applyAlignment="0" applyProtection="0"/>
    <xf numFmtId="266" fontId="256" fillId="0" borderId="0" applyFont="0" applyFill="0" applyBorder="0" applyAlignment="0" applyProtection="0"/>
    <xf numFmtId="267" fontId="256" fillId="0" borderId="0" applyFont="0" applyFill="0" applyBorder="0" applyAlignment="0" applyProtection="0"/>
    <xf numFmtId="0" fontId="257" fillId="0" borderId="0"/>
    <xf numFmtId="41" fontId="258" fillId="0" borderId="0" applyFont="0" applyFill="0" applyBorder="0" applyAlignment="0" applyProtection="0"/>
    <xf numFmtId="43" fontId="258" fillId="0" borderId="0" applyFont="0" applyFill="0" applyBorder="0" applyAlignment="0" applyProtection="0"/>
    <xf numFmtId="42" fontId="258" fillId="0" borderId="0" applyFont="0" applyFill="0" applyBorder="0" applyAlignment="0" applyProtection="0"/>
    <xf numFmtId="44" fontId="25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0" fontId="38" fillId="0" borderId="0"/>
    <xf numFmtId="43" fontId="259" fillId="0" borderId="0" applyFont="0" applyFill="0" applyBorder="0" applyAlignment="0" applyProtection="0"/>
    <xf numFmtId="0" fontId="38" fillId="0" borderId="0" applyFont="0" applyFill="0" applyBorder="0" applyAlignment="0" applyProtection="0"/>
    <xf numFmtId="0" fontId="260" fillId="0" borderId="0"/>
    <xf numFmtId="0" fontId="38" fillId="0" borderId="0" applyFont="0" applyFill="0" applyBorder="0" applyAlignment="0" applyProtection="0"/>
    <xf numFmtId="0" fontId="38" fillId="0" borderId="0" applyFont="0" applyFill="0" applyBorder="0" applyAlignment="0" applyProtection="0"/>
    <xf numFmtId="0" fontId="115" fillId="0" borderId="0">
      <alignment vertical="top"/>
    </xf>
    <xf numFmtId="0" fontId="69" fillId="0" borderId="0" applyFont="0" applyFill="0" applyBorder="0" applyAlignment="0" applyProtection="0"/>
    <xf numFmtId="0" fontId="69" fillId="0" borderId="0" applyFont="0" applyFill="0" applyBorder="0" applyAlignment="0" applyProtection="0"/>
    <xf numFmtId="43" fontId="11" fillId="0" borderId="0" applyFont="0" applyFill="0" applyBorder="0" applyAlignment="0" applyProtection="0"/>
    <xf numFmtId="0" fontId="11" fillId="5" borderId="18" applyNumberFormat="0" applyFont="0" applyAlignment="0" applyProtection="0"/>
    <xf numFmtId="0" fontId="69" fillId="0" borderId="0" applyFont="0" applyFill="0" applyBorder="0" applyAlignment="0" applyProtection="0"/>
    <xf numFmtId="0" fontId="69"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0" fontId="11" fillId="0" borderId="0"/>
    <xf numFmtId="9" fontId="61" fillId="0" borderId="0" applyFont="0" applyFill="0" applyBorder="0" applyAlignment="0" applyProtection="0"/>
    <xf numFmtId="167" fontId="11" fillId="0" borderId="0" applyFont="0" applyFill="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1" fontId="197" fillId="0" borderId="59">
      <alignment vertical="top"/>
    </xf>
    <xf numFmtId="0" fontId="109" fillId="0" borderId="62" applyNumberFormat="0" applyAlignment="0" applyProtection="0">
      <alignment horizontal="left" vertical="center"/>
    </xf>
    <xf numFmtId="167" fontId="23" fillId="0" borderId="0" applyFont="0" applyFill="0" applyBorder="0" applyAlignment="0" applyProtection="0"/>
    <xf numFmtId="9" fontId="23" fillId="0" borderId="0" applyFont="0" applyFill="0" applyBorder="0" applyAlignment="0" applyProtection="0"/>
    <xf numFmtId="0" fontId="23" fillId="0" borderId="0"/>
    <xf numFmtId="0" fontId="11" fillId="0" borderId="0"/>
    <xf numFmtId="0" fontId="262" fillId="37" borderId="0" applyNumberFormat="0" applyBorder="0" applyAlignment="0" applyProtection="0"/>
    <xf numFmtId="0" fontId="262" fillId="36"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9" fontId="61" fillId="0" borderId="0" applyFont="0" applyFill="0" applyBorder="0" applyAlignment="0" applyProtection="0"/>
    <xf numFmtId="167" fontId="11" fillId="0" borderId="0" applyFont="0" applyFill="0" applyBorder="0" applyAlignment="0" applyProtection="0"/>
    <xf numFmtId="0" fontId="262" fillId="38" borderId="0" applyNumberFormat="0" applyBorder="0" applyAlignment="0" applyProtection="0"/>
    <xf numFmtId="0" fontId="262" fillId="39" borderId="0" applyNumberFormat="0" applyBorder="0" applyAlignment="0" applyProtection="0"/>
    <xf numFmtId="0" fontId="262" fillId="40" borderId="0" applyNumberFormat="0" applyBorder="0" applyAlignment="0" applyProtection="0"/>
    <xf numFmtId="0" fontId="262" fillId="41" borderId="0" applyNumberFormat="0" applyBorder="0" applyAlignment="0" applyProtection="0"/>
    <xf numFmtId="0" fontId="262" fillId="42" borderId="0" applyNumberFormat="0" applyBorder="0" applyAlignment="0" applyProtection="0"/>
    <xf numFmtId="0" fontId="262" fillId="43" borderId="0" applyNumberFormat="0" applyBorder="0" applyAlignment="0" applyProtection="0"/>
    <xf numFmtId="0" fontId="262" fillId="44" borderId="0" applyNumberFormat="0" applyBorder="0" applyAlignment="0" applyProtection="0"/>
    <xf numFmtId="0" fontId="262" fillId="39" borderId="0" applyNumberFormat="0" applyBorder="0" applyAlignment="0" applyProtection="0"/>
    <xf numFmtId="0" fontId="262" fillId="42" borderId="0" applyNumberFormat="0" applyBorder="0" applyAlignment="0" applyProtection="0"/>
    <xf numFmtId="0" fontId="262" fillId="45" borderId="0" applyNumberFormat="0" applyBorder="0" applyAlignment="0" applyProtection="0"/>
    <xf numFmtId="0" fontId="209" fillId="0" borderId="0"/>
    <xf numFmtId="0" fontId="263" fillId="46" borderId="0" applyNumberFormat="0" applyBorder="0" applyAlignment="0" applyProtection="0"/>
    <xf numFmtId="0" fontId="263" fillId="43" borderId="0" applyNumberFormat="0" applyBorder="0" applyAlignment="0" applyProtection="0"/>
    <xf numFmtId="0" fontId="263" fillId="44" borderId="0" applyNumberFormat="0" applyBorder="0" applyAlignment="0" applyProtection="0"/>
    <xf numFmtId="0" fontId="263" fillId="47" borderId="0" applyNumberFormat="0" applyBorder="0" applyAlignment="0" applyProtection="0"/>
    <xf numFmtId="0" fontId="263" fillId="48" borderId="0" applyNumberFormat="0" applyBorder="0" applyAlignment="0" applyProtection="0"/>
    <xf numFmtId="0" fontId="263" fillId="49" borderId="0" applyNumberFormat="0" applyBorder="0" applyAlignment="0" applyProtection="0"/>
    <xf numFmtId="0" fontId="209"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43" fontId="38" fillId="0" borderId="0" applyFont="0" applyFill="0" applyBorder="0" applyAlignment="0" applyProtection="0">
      <alignment wrapText="1"/>
    </xf>
    <xf numFmtId="0" fontId="38" fillId="0" borderId="0"/>
    <xf numFmtId="43" fontId="38" fillId="0" borderId="0" applyFont="0" applyFill="0" applyBorder="0" applyAlignment="0" applyProtection="0"/>
    <xf numFmtId="0" fontId="38" fillId="0" borderId="0"/>
    <xf numFmtId="43" fontId="61" fillId="0" borderId="0" applyFont="0" applyFill="0" applyBorder="0" applyAlignment="0" applyProtection="0"/>
    <xf numFmtId="0" fontId="264"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alignment wrapText="1"/>
    </xf>
    <xf numFmtId="44" fontId="38" fillId="0" borderId="0" applyFont="0" applyFill="0" applyBorder="0" applyAlignment="0" applyProtection="0"/>
    <xf numFmtId="44" fontId="38" fillId="0" borderId="0" applyFont="0" applyFill="0" applyBorder="0" applyAlignment="0" applyProtection="0"/>
    <xf numFmtId="0" fontId="265" fillId="0" borderId="0" applyFont="0" applyFill="0" applyBorder="0" applyAlignment="0" applyProtection="0"/>
    <xf numFmtId="49" fontId="266" fillId="0" borderId="0" applyBorder="0">
      <alignment horizontal="left" vertical="top" indent="1" justifyLastLine="1"/>
    </xf>
    <xf numFmtId="0" fontId="109" fillId="0" borderId="0"/>
    <xf numFmtId="17" fontId="213" fillId="62" borderId="67"/>
    <xf numFmtId="0" fontId="264" fillId="0" borderId="0" applyFont="0" applyFill="0" applyBorder="0" applyAlignment="0" applyProtection="0">
      <alignment horizontal="right"/>
    </xf>
    <xf numFmtId="0" fontId="264" fillId="0" borderId="0" applyFont="0" applyFill="0" applyBorder="0" applyAlignment="0" applyProtection="0">
      <alignment horizontal="right"/>
    </xf>
    <xf numFmtId="0" fontId="38" fillId="0" borderId="0">
      <alignment wrapText="1"/>
    </xf>
    <xf numFmtId="0" fontId="61" fillId="0" borderId="0"/>
    <xf numFmtId="0" fontId="11" fillId="0" borderId="0"/>
    <xf numFmtId="0" fontId="11" fillId="0" borderId="0"/>
    <xf numFmtId="0" fontId="11" fillId="0" borderId="0"/>
    <xf numFmtId="0" fontId="11" fillId="0" borderId="0"/>
    <xf numFmtId="0" fontId="61" fillId="0" borderId="0"/>
    <xf numFmtId="0" fontId="38" fillId="0" borderId="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xf numFmtId="0" fontId="38" fillId="0" borderId="0">
      <alignment wrapText="1"/>
    </xf>
    <xf numFmtId="0" fontId="38" fillId="0" borderId="0">
      <alignment wrapText="1"/>
    </xf>
    <xf numFmtId="182" fontId="180" fillId="0" borderId="0"/>
    <xf numFmtId="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alignment wrapText="1"/>
    </xf>
    <xf numFmtId="9" fontId="38" fillId="0" borderId="0" applyFont="0" applyFill="0" applyBorder="0" applyAlignment="0" applyProtection="0">
      <alignment wrapText="1"/>
    </xf>
    <xf numFmtId="0" fontId="265" fillId="0" borderId="0" applyFont="0" applyFill="0" applyBorder="0" applyAlignment="0" applyProtection="0"/>
    <xf numFmtId="182" fontId="267" fillId="0" borderId="0"/>
    <xf numFmtId="0" fontId="209" fillId="0" borderId="68"/>
    <xf numFmtId="0" fontId="180" fillId="0" borderId="0"/>
    <xf numFmtId="0" fontId="209" fillId="0" borderId="0"/>
    <xf numFmtId="0" fontId="263" fillId="50" borderId="0" applyNumberFormat="0" applyBorder="0" applyAlignment="0" applyProtection="0"/>
    <xf numFmtId="0" fontId="263" fillId="51" borderId="0" applyNumberFormat="0" applyBorder="0" applyAlignment="0" applyProtection="0"/>
    <xf numFmtId="0" fontId="263" fillId="52" borderId="0" applyNumberFormat="0" applyBorder="0" applyAlignment="0" applyProtection="0"/>
    <xf numFmtId="0" fontId="263" fillId="47" borderId="0" applyNumberFormat="0" applyBorder="0" applyAlignment="0" applyProtection="0"/>
    <xf numFmtId="0" fontId="263" fillId="48" borderId="0" applyNumberFormat="0" applyBorder="0" applyAlignment="0" applyProtection="0"/>
    <xf numFmtId="0" fontId="263" fillId="53" borderId="0" applyNumberFormat="0" applyBorder="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1" fillId="0" borderId="30" applyNumberFormat="0" applyFill="0" applyAlignment="0" applyProtection="0"/>
    <xf numFmtId="0" fontId="272" fillId="0" borderId="31" applyNumberFormat="0" applyFill="0" applyAlignment="0" applyProtection="0"/>
    <xf numFmtId="0" fontId="273" fillId="0" borderId="32" applyNumberFormat="0" applyFill="0" applyAlignment="0" applyProtection="0"/>
    <xf numFmtId="0" fontId="273" fillId="0" borderId="0" applyNumberFormat="0" applyFill="0" applyBorder="0" applyAlignment="0" applyProtection="0"/>
    <xf numFmtId="0" fontId="274" fillId="0" borderId="37" applyNumberFormat="0" applyFill="0" applyAlignment="0" applyProtection="0"/>
    <xf numFmtId="0" fontId="275" fillId="55" borderId="29" applyNumberFormat="0" applyAlignment="0" applyProtection="0"/>
    <xf numFmtId="0" fontId="276" fillId="0" borderId="0" applyNumberFormat="0" applyFill="0" applyBorder="0" applyAlignment="0" applyProtection="0"/>
    <xf numFmtId="0" fontId="277" fillId="56" borderId="0" applyNumberFormat="0" applyBorder="0" applyAlignment="0" applyProtection="0"/>
    <xf numFmtId="0" fontId="278" fillId="37" borderId="0" applyNumberFormat="0" applyBorder="0" applyAlignment="0" applyProtection="0"/>
    <xf numFmtId="0" fontId="279" fillId="0" borderId="0" applyNumberFormat="0" applyFill="0" applyBorder="0" applyAlignment="0" applyProtection="0"/>
    <xf numFmtId="0" fontId="69" fillId="57" borderId="34" applyNumberFormat="0" applyFont="0" applyAlignment="0" applyProtection="0"/>
    <xf numFmtId="0" fontId="280" fillId="0" borderId="33" applyNumberFormat="0" applyFill="0" applyAlignment="0" applyProtection="0"/>
    <xf numFmtId="0" fontId="281" fillId="0" borderId="0" applyNumberFormat="0" applyFill="0" applyBorder="0" applyAlignment="0" applyProtection="0"/>
    <xf numFmtId="0" fontId="282" fillId="38" borderId="0" applyNumberFormat="0" applyBorder="0" applyAlignment="0" applyProtection="0"/>
    <xf numFmtId="0" fontId="38" fillId="0" borderId="0"/>
    <xf numFmtId="0" fontId="38" fillId="0" borderId="0">
      <alignment vertical="top"/>
    </xf>
    <xf numFmtId="0" fontId="95" fillId="0" borderId="0" applyNumberFormat="0" applyFill="0" applyBorder="0" applyAlignment="0" applyProtection="0"/>
    <xf numFmtId="0" fontId="156" fillId="54" borderId="28" applyNumberFormat="0" applyAlignment="0" applyProtection="0"/>
    <xf numFmtId="198" fontId="38" fillId="82" borderId="0" applyNumberFormat="0" applyBorder="0">
      <protection hidden="1"/>
    </xf>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9" fillId="0" borderId="0" applyFont="0" applyFill="0" applyBorder="0" applyAlignment="0" applyProtection="0"/>
    <xf numFmtId="0" fontId="38" fillId="68" borderId="1" applyNumberFormat="0" applyBorder="0">
      <protection locked="0"/>
    </xf>
    <xf numFmtId="0" fontId="164" fillId="0" borderId="30" applyNumberFormat="0" applyFill="0" applyAlignment="0" applyProtection="0"/>
    <xf numFmtId="0" fontId="283" fillId="83" borderId="62" applyNumberFormat="0">
      <alignment horizontal="left" vertical="top"/>
      <protection hidden="1"/>
    </xf>
    <xf numFmtId="0" fontId="52" fillId="0" borderId="0"/>
    <xf numFmtId="0" fontId="61" fillId="0" borderId="0"/>
    <xf numFmtId="0" fontId="52" fillId="0" borderId="0"/>
    <xf numFmtId="0" fontId="69" fillId="0" borderId="0">
      <alignment vertical="top"/>
    </xf>
    <xf numFmtId="0" fontId="38" fillId="0" borderId="0">
      <alignment vertical="top"/>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0" borderId="55">
      <protection hidden="1"/>
    </xf>
    <xf numFmtId="3" fontId="284" fillId="68" borderId="69" applyNumberFormat="0" applyFont="0" applyBorder="0" applyAlignment="0">
      <alignment horizontal="center"/>
      <protection locked="0"/>
    </xf>
    <xf numFmtId="0" fontId="109" fillId="0" borderId="0" applyFill="0" applyBorder="0">
      <protection hidden="1"/>
    </xf>
    <xf numFmtId="9" fontId="38" fillId="0" borderId="0" applyFont="0" applyFill="0" applyBorder="0" applyAlignment="0" applyProtection="0"/>
    <xf numFmtId="9" fontId="38" fillId="0" borderId="0" applyFont="0" applyFill="0" applyBorder="0" applyAlignment="0" applyProtection="0"/>
    <xf numFmtId="0" fontId="95" fillId="81" borderId="0" applyBorder="0">
      <alignment horizontal="center"/>
      <protection locked="0"/>
    </xf>
    <xf numFmtId="0" fontId="261" fillId="84" borderId="0" applyNumberFormat="0" applyBorder="0">
      <protection hidden="1"/>
    </xf>
    <xf numFmtId="0" fontId="95" fillId="85" borderId="56">
      <alignment horizontal="left" indent="2"/>
      <protection hidden="1"/>
    </xf>
    <xf numFmtId="0" fontId="150" fillId="0" borderId="0">
      <alignment vertical="top"/>
    </xf>
    <xf numFmtId="0" fontId="150" fillId="0" borderId="0">
      <alignment vertical="top"/>
    </xf>
    <xf numFmtId="0" fontId="150" fillId="0" borderId="0">
      <alignment vertical="top"/>
    </xf>
    <xf numFmtId="0" fontId="150" fillId="0" borderId="0">
      <alignment vertical="top"/>
    </xf>
    <xf numFmtId="0" fontId="150" fillId="0" borderId="0">
      <alignment vertical="top"/>
    </xf>
    <xf numFmtId="0" fontId="150" fillId="0" borderId="0">
      <alignment vertical="top"/>
    </xf>
    <xf numFmtId="0" fontId="38" fillId="0" borderId="0" applyNumberFormat="0" applyFont="0" applyFill="0" applyBorder="0" applyAlignment="0">
      <protection locked="0"/>
    </xf>
    <xf numFmtId="0" fontId="284" fillId="61" borderId="0" applyNumberFormat="0" applyBorder="0">
      <protection locked="0"/>
    </xf>
    <xf numFmtId="0" fontId="69" fillId="0" borderId="0"/>
    <xf numFmtId="165" fontId="69" fillId="0" borderId="0" applyFont="0" applyFill="0" applyBorder="0" applyAlignment="0" applyProtection="0"/>
    <xf numFmtId="0" fontId="38" fillId="0" borderId="0"/>
    <xf numFmtId="0" fontId="38" fillId="0" borderId="0"/>
    <xf numFmtId="43" fontId="69" fillId="0" borderId="0" applyFont="0" applyFill="0" applyBorder="0" applyAlignment="0" applyProtection="0"/>
    <xf numFmtId="165" fontId="38" fillId="0" borderId="0" applyFont="0" applyFill="0" applyBorder="0" applyAlignment="0" applyProtection="0"/>
    <xf numFmtId="0" fontId="69" fillId="0" borderId="0"/>
    <xf numFmtId="0" fontId="95" fillId="0" borderId="0" applyNumberFormat="0" applyFill="0" applyBorder="0" applyAlignment="0" applyProtection="0"/>
    <xf numFmtId="268" fontId="38" fillId="0" borderId="0">
      <protection locked="0"/>
    </xf>
    <xf numFmtId="269" fontId="38" fillId="0" borderId="0">
      <protection locked="0"/>
    </xf>
    <xf numFmtId="268" fontId="38" fillId="0" borderId="0">
      <protection locked="0"/>
    </xf>
    <xf numFmtId="269" fontId="38" fillId="0" borderId="0">
      <protection locked="0"/>
    </xf>
    <xf numFmtId="9" fontId="285" fillId="0" borderId="0" applyFont="0" applyFill="0" applyBorder="0" applyAlignment="0" applyProtection="0"/>
    <xf numFmtId="0" fontId="209" fillId="0" borderId="0"/>
    <xf numFmtId="195" fontId="38" fillId="0" borderId="0" applyFont="0" applyFill="0" applyBorder="0" applyAlignment="0" applyProtection="0"/>
    <xf numFmtId="197" fontId="38" fillId="0" borderId="0" applyFont="0" applyFill="0" applyBorder="0" applyAlignment="0" applyProtection="0"/>
    <xf numFmtId="196" fontId="38" fillId="0" borderId="0" applyFont="0" applyFill="0" applyBorder="0" applyAlignment="0" applyProtection="0"/>
    <xf numFmtId="270" fontId="38" fillId="0" borderId="0" applyFont="0" applyFill="0" applyBorder="0" applyAlignment="0" applyProtection="0"/>
    <xf numFmtId="0" fontId="285" fillId="0" borderId="0"/>
    <xf numFmtId="43" fontId="11" fillId="0" borderId="0" applyFont="0" applyFill="0" applyBorder="0" applyAlignment="0" applyProtection="0"/>
    <xf numFmtId="164" fontId="69" fillId="0" borderId="0" applyFont="0" applyFill="0" applyBorder="0" applyAlignment="0" applyProtection="0"/>
    <xf numFmtId="43" fontId="38" fillId="0" borderId="0" applyFont="0" applyFill="0" applyBorder="0" applyAlignment="0" applyProtection="0">
      <alignment wrapText="1"/>
    </xf>
    <xf numFmtId="165" fontId="38" fillId="0" borderId="0" applyFont="0" applyFill="0" applyBorder="0" applyAlignment="0" applyProtection="0"/>
    <xf numFmtId="43" fontId="284" fillId="0" borderId="0" applyFont="0" applyFill="0" applyBorder="0" applyAlignment="0" applyProtection="0"/>
    <xf numFmtId="43" fontId="52" fillId="0" borderId="0" applyFont="0" applyFill="0" applyBorder="0" applyAlignment="0" applyProtection="0"/>
    <xf numFmtId="165" fontId="69"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43" fontId="150" fillId="0" borderId="0" applyFont="0" applyFill="0" applyBorder="0" applyAlignment="0" applyProtection="0"/>
    <xf numFmtId="167" fontId="61" fillId="0" borderId="0" applyFont="0" applyFill="0" applyBorder="0" applyAlignment="0" applyProtection="0"/>
    <xf numFmtId="0" fontId="38" fillId="0" borderId="0"/>
    <xf numFmtId="43" fontId="1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7" fontId="38" fillId="0" borderId="0" applyFont="0" applyFill="0" applyBorder="0" applyAlignment="0" applyProtection="0"/>
    <xf numFmtId="271" fontId="38" fillId="0" borderId="0" applyFont="0" applyFill="0" applyBorder="0" applyAlignment="0" applyProtection="0"/>
    <xf numFmtId="165" fontId="38" fillId="0" borderId="0" applyFont="0" applyFill="0" applyBorder="0" applyAlignment="0" applyProtection="0"/>
    <xf numFmtId="177" fontId="38" fillId="0" borderId="0" applyFont="0" applyFill="0" applyBorder="0" applyAlignment="0" applyProtection="0"/>
    <xf numFmtId="0" fontId="38" fillId="0" borderId="0"/>
    <xf numFmtId="272" fontId="38" fillId="0" borderId="0" applyFont="0" applyFill="0" applyBorder="0" applyAlignment="0" applyProtection="0"/>
    <xf numFmtId="272" fontId="38"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xf numFmtId="43" fontId="38" fillId="0" borderId="0" applyFont="0" applyFill="0" applyBorder="0" applyAlignment="0" applyProtection="0"/>
    <xf numFmtId="44" fontId="5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273" fontId="38" fillId="0" borderId="0">
      <protection locked="0"/>
    </xf>
    <xf numFmtId="273" fontId="38" fillId="0" borderId="0">
      <protection locked="0"/>
    </xf>
    <xf numFmtId="268" fontId="38" fillId="0" borderId="0">
      <protection locked="0"/>
    </xf>
    <xf numFmtId="268" fontId="38" fillId="0" borderId="0">
      <protection locked="0"/>
    </xf>
    <xf numFmtId="0" fontId="218" fillId="0" borderId="0" applyNumberFormat="0" applyFill="0" applyBorder="0" applyAlignment="0" applyProtection="0">
      <alignment vertical="top"/>
      <protection locked="0"/>
    </xf>
    <xf numFmtId="274" fontId="38" fillId="0" borderId="0"/>
    <xf numFmtId="0" fontId="38" fillId="0" borderId="0"/>
    <xf numFmtId="0" fontId="52" fillId="0" borderId="0"/>
    <xf numFmtId="0" fontId="38" fillId="0" borderId="0"/>
    <xf numFmtId="0" fontId="38" fillId="0" borderId="0"/>
    <xf numFmtId="0" fontId="38" fillId="0" borderId="0"/>
    <xf numFmtId="177" fontId="39" fillId="0" borderId="0"/>
    <xf numFmtId="0" fontId="63" fillId="0" borderId="0"/>
    <xf numFmtId="0" fontId="69" fillId="0" borderId="0"/>
    <xf numFmtId="0" fontId="63" fillId="0" borderId="0"/>
    <xf numFmtId="0" fontId="38" fillId="0" borderId="0"/>
    <xf numFmtId="0" fontId="38" fillId="0" borderId="0" applyNumberFormat="0" applyFill="0" applyBorder="0" applyAlignment="0" applyProtection="0"/>
    <xf numFmtId="0" fontId="38" fillId="0" borderId="0">
      <alignment wrapText="1"/>
    </xf>
    <xf numFmtId="9" fontId="61" fillId="0" borderId="0" applyFont="0" applyFill="0" applyBorder="0" applyAlignment="0" applyProtection="0"/>
    <xf numFmtId="9" fontId="38" fillId="0" borderId="0" applyFont="0" applyFill="0" applyBorder="0" applyAlignment="0" applyProtection="0">
      <alignment wrapText="1"/>
    </xf>
    <xf numFmtId="9" fontId="38" fillId="0" borderId="0" applyFont="0" applyFill="0" applyBorder="0" applyAlignment="0" applyProtection="0">
      <alignment wrapText="1"/>
    </xf>
    <xf numFmtId="9" fontId="11" fillId="0" borderId="0" applyFont="0" applyFill="0" applyBorder="0" applyAlignment="0" applyProtection="0"/>
    <xf numFmtId="9" fontId="52" fillId="0" borderId="0" applyFont="0" applyFill="0" applyBorder="0" applyAlignment="0" applyProtection="0"/>
    <xf numFmtId="9" fontId="38" fillId="0" borderId="0" applyFont="0" applyFill="0" applyBorder="0" applyAlignment="0" applyProtection="0"/>
    <xf numFmtId="9" fontId="69" fillId="0" borderId="0" applyFont="0" applyFill="0" applyBorder="0" applyAlignment="0" applyProtection="0"/>
    <xf numFmtId="9" fontId="38" fillId="0" borderId="0" applyFont="0" applyFill="0" applyBorder="0" applyAlignment="0" applyProtection="0">
      <alignment wrapText="1"/>
    </xf>
    <xf numFmtId="9" fontId="38" fillId="0" borderId="0" applyFont="0" applyFill="0" applyBorder="0" applyAlignment="0" applyProtection="0">
      <alignment wrapText="1"/>
    </xf>
    <xf numFmtId="43" fontId="61" fillId="0" borderId="0" applyFont="0" applyFill="0" applyBorder="0" applyAlignment="0" applyProtection="0"/>
    <xf numFmtId="0" fontId="69" fillId="0" borderId="0"/>
    <xf numFmtId="0" fontId="38" fillId="0" borderId="0">
      <alignment vertical="top"/>
    </xf>
    <xf numFmtId="0" fontId="38" fillId="0" borderId="0" applyNumberFormat="0" applyFill="0" applyBorder="0" applyAlignment="0" applyProtection="0"/>
    <xf numFmtId="0" fontId="5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7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286" fillId="0" borderId="0" applyNumberFormat="0" applyFill="0" applyBorder="0" applyAlignment="0" applyProtection="0">
      <alignment vertical="top"/>
      <protection locked="0"/>
    </xf>
    <xf numFmtId="0" fontId="61" fillId="0" borderId="0"/>
    <xf numFmtId="0" fontId="38" fillId="0" borderId="0"/>
    <xf numFmtId="0" fontId="61" fillId="0" borderId="0"/>
    <xf numFmtId="0" fontId="61" fillId="0" borderId="0"/>
    <xf numFmtId="0" fontId="38" fillId="0" borderId="0"/>
    <xf numFmtId="0" fontId="38" fillId="0" borderId="0"/>
    <xf numFmtId="0" fontId="61" fillId="0" borderId="0"/>
    <xf numFmtId="0" fontId="61" fillId="0" borderId="0"/>
    <xf numFmtId="0" fontId="61" fillId="0" borderId="0"/>
    <xf numFmtId="0" fontId="38" fillId="57" borderId="34" applyNumberFormat="0" applyFont="0" applyAlignment="0" applyProtection="0"/>
    <xf numFmtId="9" fontId="38" fillId="0" borderId="0" applyFont="0" applyFill="0" applyBorder="0" applyAlignment="0" applyProtection="0"/>
    <xf numFmtId="0" fontId="38" fillId="0" borderId="0">
      <alignment vertical="top"/>
    </xf>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5" borderId="0" applyNumberFormat="0" applyBorder="0" applyAlignment="0" applyProtection="0"/>
    <xf numFmtId="165" fontId="61" fillId="0" borderId="0" applyFont="0" applyFill="0" applyBorder="0" applyAlignment="0" applyProtection="0"/>
    <xf numFmtId="43" fontId="61" fillId="0" borderId="0" applyFont="0" applyFill="0" applyBorder="0" applyAlignment="0" applyProtection="0"/>
    <xf numFmtId="44" fontId="69" fillId="0" borderId="0" applyFont="0" applyFill="0" applyBorder="0" applyAlignment="0" applyProtection="0"/>
    <xf numFmtId="0" fontId="69" fillId="0" borderId="0"/>
    <xf numFmtId="0" fontId="69" fillId="0" borderId="0"/>
    <xf numFmtId="0" fontId="115" fillId="0" borderId="0">
      <alignment vertical="top"/>
    </xf>
    <xf numFmtId="0" fontId="69" fillId="0" borderId="0"/>
    <xf numFmtId="0" fontId="11" fillId="5" borderId="18" applyNumberFormat="0" applyFont="0" applyAlignment="0" applyProtection="0"/>
    <xf numFmtId="9" fontId="61" fillId="0" borderId="0" applyFont="0" applyFill="0" applyBorder="0" applyAlignment="0" applyProtection="0"/>
    <xf numFmtId="0" fontId="11" fillId="0" borderId="0"/>
    <xf numFmtId="0" fontId="11" fillId="0" borderId="0"/>
    <xf numFmtId="0" fontId="11" fillId="0" borderId="0"/>
    <xf numFmtId="9"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11" fillId="0" borderId="0"/>
    <xf numFmtId="9" fontId="61" fillId="0" borderId="0" applyFont="0" applyFill="0" applyBorder="0" applyAlignment="0" applyProtection="0"/>
    <xf numFmtId="43" fontId="11" fillId="0" borderId="0" applyFont="0" applyFill="0" applyBorder="0" applyAlignment="0" applyProtection="0"/>
    <xf numFmtId="0" fontId="63" fillId="0" borderId="0"/>
    <xf numFmtId="43" fontId="63"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63" fillId="0" borderId="0"/>
    <xf numFmtId="43" fontId="63" fillId="0" borderId="0" applyFont="0" applyFill="0" applyBorder="0" applyAlignment="0" applyProtection="0"/>
    <xf numFmtId="203" fontId="38" fillId="0" borderId="0"/>
    <xf numFmtId="0" fontId="283" fillId="83" borderId="72" applyNumberFormat="0">
      <alignment horizontal="left" vertical="top"/>
      <protection hidden="1"/>
    </xf>
    <xf numFmtId="203" fontId="38" fillId="0" borderId="0"/>
    <xf numFmtId="230" fontId="183" fillId="0" borderId="53"/>
    <xf numFmtId="203" fontId="38" fillId="0" borderId="0"/>
    <xf numFmtId="4" fontId="240" fillId="78" borderId="70" applyNumberFormat="0" applyProtection="0">
      <alignment horizontal="left" vertical="center" indent="1"/>
    </xf>
    <xf numFmtId="43" fontId="63" fillId="0" borderId="0" applyFont="0" applyFill="0" applyBorder="0" applyAlignment="0" applyProtection="0"/>
    <xf numFmtId="0" fontId="63"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23" fillId="0" borderId="0"/>
    <xf numFmtId="9" fontId="23"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7" fontId="23"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6" fillId="54" borderId="35" applyNumberFormat="0" applyAlignment="0" applyProtection="0"/>
    <xf numFmtId="0" fontId="59" fillId="57" borderId="34"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76" fillId="54" borderId="35" applyNumberFormat="0" applyAlignment="0" applyProtection="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54" borderId="35" applyNumberFormat="0" applyAlignment="0" applyProtection="0"/>
    <xf numFmtId="0" fontId="209" fillId="0" borderId="58"/>
    <xf numFmtId="0" fontId="178" fillId="0" borderId="37"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189" fontId="209" fillId="0" borderId="55" applyNumberFormat="0" applyFont="0" applyFill="0" applyAlignment="0">
      <alignment horizontal="left"/>
    </xf>
    <xf numFmtId="10" fontId="147" fillId="64" borderId="55" applyNumberFormat="0" applyBorder="0" applyAlignment="0" applyProtection="0"/>
    <xf numFmtId="189" fontId="209" fillId="0" borderId="55" applyNumberFormat="0" applyFont="0" applyFill="0" applyAlignment="0">
      <alignment horizontal="left"/>
    </xf>
    <xf numFmtId="0" fontId="212" fillId="0" borderId="58"/>
    <xf numFmtId="4" fontId="242" fillId="81" borderId="63" applyNumberFormat="0" applyProtection="0">
      <alignment vertical="center"/>
    </xf>
    <xf numFmtId="189" fontId="209" fillId="0" borderId="55" applyNumberFormat="0" applyFont="0" applyFill="0" applyAlignment="0">
      <alignment horizontal="left"/>
    </xf>
    <xf numFmtId="0" fontId="38" fillId="69" borderId="63" applyNumberFormat="0" applyProtection="0">
      <alignment horizontal="left" vertical="top" indent="1"/>
    </xf>
    <xf numFmtId="4" fontId="242" fillId="76" borderId="63" applyNumberFormat="0" applyProtection="0">
      <alignment horizontal="right" vertical="center"/>
    </xf>
    <xf numFmtId="4" fontId="242" fillId="73" borderId="63" applyNumberFormat="0" applyProtection="0">
      <alignment horizontal="right" vertical="center"/>
    </xf>
    <xf numFmtId="4" fontId="242" fillId="71" borderId="63" applyNumberFormat="0" applyProtection="0">
      <alignment horizontal="right" vertical="center"/>
    </xf>
    <xf numFmtId="0" fontId="178" fillId="68" borderId="63" applyNumberFormat="0" applyProtection="0">
      <alignment horizontal="left" vertical="top" indent="1"/>
    </xf>
    <xf numFmtId="4" fontId="240" fillId="68" borderId="63" applyNumberFormat="0" applyProtection="0">
      <alignment vertical="center"/>
    </xf>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51" fillId="0" borderId="58"/>
    <xf numFmtId="0" fontId="38" fillId="57" borderId="34" applyNumberFormat="0" applyFont="0" applyAlignment="0" applyProtection="0"/>
    <xf numFmtId="4" fontId="244" fillId="80" borderId="65" applyNumberFormat="0" applyProtection="0">
      <alignment horizontal="left" vertical="center" indent="1"/>
    </xf>
    <xf numFmtId="0" fontId="38" fillId="69" borderId="63"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0" fontId="170" fillId="41" borderId="28" applyNumberFormat="0" applyAlignment="0" applyProtection="0"/>
    <xf numFmtId="0" fontId="178" fillId="0" borderId="37" applyNumberFormat="0" applyFill="0" applyAlignment="0" applyProtection="0"/>
    <xf numFmtId="43" fontId="11" fillId="0" borderId="0" applyFont="0" applyFill="0" applyBorder="0" applyAlignment="0" applyProtection="0"/>
    <xf numFmtId="0" fontId="176" fillId="54" borderId="35" applyNumberFormat="0" applyAlignment="0" applyProtection="0"/>
    <xf numFmtId="0" fontId="118" fillId="0" borderId="37" applyNumberFormat="0" applyFill="0" applyAlignment="0" applyProtection="0"/>
    <xf numFmtId="0" fontId="59" fillId="57" borderId="34" applyNumberFormat="0" applyFon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177" fontId="155" fillId="54" borderId="28" applyNumberFormat="0" applyAlignment="0" applyProtection="0"/>
    <xf numFmtId="0" fontId="112" fillId="41" borderId="28" applyNumberFormat="0" applyAlignment="0" applyProtection="0"/>
    <xf numFmtId="0" fontId="186" fillId="0" borderId="58"/>
    <xf numFmtId="0" fontId="179" fillId="0" borderId="37" applyNumberFormat="0" applyFill="0" applyAlignment="0" applyProtection="0"/>
    <xf numFmtId="177" fontId="11" fillId="0" borderId="0"/>
    <xf numFmtId="0" fontId="11" fillId="0" borderId="0"/>
    <xf numFmtId="0" fontId="59" fillId="57" borderId="34" applyNumberFormat="0" applyFont="0" applyAlignment="0" applyProtection="0"/>
    <xf numFmtId="0" fontId="176" fillId="54" borderId="35" applyNumberFormat="0" applyAlignment="0" applyProtection="0"/>
    <xf numFmtId="4" fontId="242" fillId="75" borderId="63" applyNumberFormat="0" applyProtection="0">
      <alignment horizontal="right" vertical="center"/>
    </xf>
    <xf numFmtId="0" fontId="169" fillId="41" borderId="28" applyNumberFormat="0" applyAlignment="0" applyProtection="0"/>
    <xf numFmtId="0" fontId="176" fillId="54" borderId="35" applyNumberFormat="0" applyAlignment="0" applyProtection="0"/>
    <xf numFmtId="177" fontId="11" fillId="0" borderId="0"/>
    <xf numFmtId="4" fontId="242" fillId="77" borderId="63" applyNumberFormat="0" applyProtection="0">
      <alignment horizontal="right" vertical="center"/>
    </xf>
    <xf numFmtId="0" fontId="274" fillId="0" borderId="37" applyNumberFormat="0" applyFill="0" applyAlignment="0" applyProtection="0"/>
    <xf numFmtId="0" fontId="11" fillId="0" borderId="0"/>
    <xf numFmtId="0" fontId="64" fillId="57" borderId="34" applyNumberFormat="0" applyFont="0" applyAlignment="0" applyProtection="0"/>
    <xf numFmtId="0" fontId="155" fillId="54" borderId="28" applyNumberFormat="0" applyAlignment="0" applyProtection="0"/>
    <xf numFmtId="0" fontId="11" fillId="0" borderId="0"/>
    <xf numFmtId="177" fontId="11" fillId="0" borderId="0"/>
    <xf numFmtId="0" fontId="112"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9" fontId="11" fillId="0" borderId="0" applyFont="0" applyFill="0" applyBorder="0" applyAlignment="0" applyProtection="0"/>
    <xf numFmtId="0" fontId="11" fillId="0" borderId="0"/>
    <xf numFmtId="0" fontId="176" fillId="54" borderId="35" applyNumberFormat="0" applyAlignment="0" applyProtection="0"/>
    <xf numFmtId="0" fontId="11" fillId="0" borderId="0" applyFont="0" applyFill="0" applyBorder="0" applyAlignment="0" applyProtection="0"/>
    <xf numFmtId="0" fontId="169" fillId="41" borderId="28" applyNumberFormat="0" applyAlignment="0" applyProtection="0"/>
    <xf numFmtId="0" fontId="38" fillId="57" borderId="34" applyNumberFormat="0" applyFont="0" applyAlignment="0" applyProtection="0"/>
    <xf numFmtId="0" fontId="231" fillId="0" borderId="55">
      <alignment horizont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61" fillId="57" borderId="34"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61" fillId="57" borderId="34" applyNumberFormat="0" applyFont="0" applyAlignment="0" applyProtection="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76" fillId="54" borderId="35" applyNumberFormat="0" applyAlignment="0" applyProtection="0"/>
    <xf numFmtId="9" fontId="11" fillId="0" borderId="0" applyFont="0" applyFill="0" applyBorder="0" applyAlignment="0" applyProtection="0"/>
    <xf numFmtId="0" fontId="11" fillId="0" borderId="0"/>
    <xf numFmtId="0" fontId="212" fillId="0" borderId="58"/>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86" fillId="0" borderId="58"/>
    <xf numFmtId="0" fontId="227" fillId="66"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3" fontId="143" fillId="0" borderId="55"/>
    <xf numFmtId="189" fontId="209" fillId="0" borderId="55" applyNumberFormat="0" applyFon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6" fillId="54" borderId="35" applyNumberFormat="0" applyAlignment="0" applyProtection="0"/>
    <xf numFmtId="0" fontId="155" fillId="54" borderId="28" applyNumberFormat="0" applyAlignment="0" applyProtection="0"/>
    <xf numFmtId="0" fontId="156" fillId="54" borderId="28" applyNumberFormat="0" applyAlignment="0" applyProtection="0"/>
    <xf numFmtId="4" fontId="240" fillId="68" borderId="63" applyNumberFormat="0" applyProtection="0">
      <alignment vertical="center"/>
    </xf>
    <xf numFmtId="0" fontId="178" fillId="68" borderId="63" applyNumberFormat="0" applyProtection="0">
      <alignment horizontal="left" vertical="top" indent="1"/>
    </xf>
    <xf numFmtId="4" fontId="242" fillId="71" borderId="63" applyNumberFormat="0" applyProtection="0">
      <alignment horizontal="right" vertical="center"/>
    </xf>
    <xf numFmtId="4" fontId="242" fillId="74" borderId="63" applyNumberFormat="0" applyProtection="0">
      <alignment horizontal="right" vertical="center"/>
    </xf>
    <xf numFmtId="0" fontId="150" fillId="64" borderId="63" applyNumberFormat="0" applyProtection="0">
      <alignment horizontal="left" vertical="top" indent="1"/>
    </xf>
    <xf numFmtId="0" fontId="150" fillId="80" borderId="63" applyNumberFormat="0" applyProtection="0">
      <alignment horizontal="left" vertical="top" indent="1"/>
    </xf>
    <xf numFmtId="0" fontId="38" fillId="80" borderId="63" applyNumberFormat="0" applyProtection="0">
      <alignment horizontal="left" vertical="center" indent="1"/>
    </xf>
    <xf numFmtId="0" fontId="178" fillId="0" borderId="37" applyNumberFormat="0" applyFill="0" applyAlignment="0" applyProtection="0"/>
    <xf numFmtId="0" fontId="155" fillId="54" borderId="28" applyNumberFormat="0" applyAlignment="0" applyProtection="0"/>
    <xf numFmtId="0" fontId="268" fillId="41" borderId="28" applyNumberFormat="0" applyAlignment="0" applyProtection="0"/>
    <xf numFmtId="0" fontId="156" fillId="54" borderId="28" applyNumberFormat="0" applyAlignment="0" applyProtection="0"/>
    <xf numFmtId="0" fontId="38" fillId="57" borderId="34" applyNumberFormat="0" applyFont="0" applyAlignment="0" applyProtection="0"/>
    <xf numFmtId="0" fontId="38" fillId="57" borderId="34" applyNumberFormat="0" applyFont="0" applyAlignment="0" applyProtection="0"/>
    <xf numFmtId="0" fontId="38" fillId="79" borderId="63" applyNumberFormat="0" applyProtection="0">
      <alignment horizontal="left" vertical="top" indent="1"/>
    </xf>
    <xf numFmtId="0" fontId="112" fillId="41" borderId="28" applyNumberFormat="0" applyAlignment="0" applyProtection="0"/>
    <xf numFmtId="0" fontId="38" fillId="81" borderId="63" applyNumberFormat="0" applyProtection="0">
      <alignment horizontal="left" vertical="top"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9" fillId="57" borderId="34" applyNumberFormat="0" applyFont="0" applyAlignment="0" applyProtection="0"/>
    <xf numFmtId="230" fontId="183" fillId="0" borderId="53"/>
    <xf numFmtId="0" fontId="59" fillId="57" borderId="34" applyNumberFormat="0" applyFont="0" applyAlignment="0" applyProtection="0"/>
    <xf numFmtId="0" fontId="227" fillId="66" borderId="58"/>
    <xf numFmtId="0" fontId="220" fillId="59" borderId="58"/>
    <xf numFmtId="0" fontId="220" fillId="59" borderId="58"/>
    <xf numFmtId="0" fontId="220" fillId="0" borderId="58"/>
    <xf numFmtId="0" fontId="209" fillId="0" borderId="58"/>
    <xf numFmtId="0" fontId="209" fillId="0" borderId="58"/>
    <xf numFmtId="0" fontId="212" fillId="0" borderId="58"/>
    <xf numFmtId="0" fontId="223" fillId="0" borderId="54"/>
    <xf numFmtId="189" fontId="209" fillId="0" borderId="55" applyNumberFormat="0" applyFont="0" applyFill="0" applyAlignment="0">
      <alignment horizontal="left"/>
    </xf>
    <xf numFmtId="0" fontId="109" fillId="0" borderId="52">
      <alignment horizontal="left" vertical="center"/>
    </xf>
    <xf numFmtId="189" fontId="226" fillId="66" borderId="55" applyNumberFormat="0" applyAlignment="0">
      <alignment horizontal="left"/>
    </xf>
    <xf numFmtId="0" fontId="231" fillId="0" borderId="55">
      <alignment horizontal="center"/>
    </xf>
    <xf numFmtId="0" fontId="270" fillId="54" borderId="28" applyNumberFormat="0" applyAlignment="0" applyProtection="0"/>
    <xf numFmtId="0" fontId="38" fillId="81" borderId="63" applyNumberFormat="0" applyProtection="0">
      <alignment horizontal="left" vertical="center" indent="1"/>
    </xf>
    <xf numFmtId="189" fontId="226" fillId="0" borderId="55" applyNumberFormat="0" applyFill="0" applyAlignment="0">
      <alignment horizontal="left"/>
    </xf>
    <xf numFmtId="0" fontId="212" fillId="0" borderId="58"/>
    <xf numFmtId="4" fontId="242" fillId="75" borderId="63" applyNumberFormat="0" applyProtection="0">
      <alignment horizontal="right" vertical="center"/>
    </xf>
    <xf numFmtId="4" fontId="242" fillId="61"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3" fontId="143" fillId="0" borderId="55"/>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59" fillId="57" borderId="34" applyNumberFormat="0" applyFont="0" applyAlignment="0" applyProtection="0"/>
    <xf numFmtId="0" fontId="59" fillId="57" borderId="34" applyNumberFormat="0" applyFont="0" applyAlignment="0" applyProtection="0"/>
    <xf numFmtId="189" fontId="209" fillId="0" borderId="55" applyNumberFormat="0" applyFont="0" applyFill="0" applyAlignment="0">
      <alignment horizontal="left"/>
    </xf>
    <xf numFmtId="189" fontId="226" fillId="0" borderId="55" applyNumberForma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59" fillId="57" borderId="34" applyNumberFormat="0" applyFont="0" applyAlignment="0" applyProtection="0"/>
    <xf numFmtId="43" fontId="11" fillId="0" borderId="0" applyFont="0" applyFill="0" applyBorder="0" applyAlignment="0" applyProtection="0"/>
    <xf numFmtId="0" fontId="59" fillId="57" borderId="34" applyNumberFormat="0" applyFont="0" applyAlignment="0" applyProtection="0"/>
    <xf numFmtId="0" fontId="61"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78" fillId="0" borderId="37" applyNumberFormat="0" applyFill="0" applyAlignment="0" applyProtection="0"/>
    <xf numFmtId="0" fontId="186" fillId="0" borderId="58"/>
    <xf numFmtId="43" fontId="11" fillId="0" borderId="0" applyFont="0" applyFill="0" applyBorder="0" applyAlignment="0" applyProtection="0"/>
    <xf numFmtId="0" fontId="186" fillId="0" borderId="58"/>
    <xf numFmtId="0" fontId="61" fillId="57" borderId="34" applyNumberFormat="0" applyFont="0" applyAlignment="0" applyProtection="0"/>
    <xf numFmtId="0" fontId="69" fillId="57" borderId="34" applyNumberFormat="0" applyFont="0" applyAlignment="0" applyProtection="0"/>
    <xf numFmtId="0" fontId="274" fillId="0" borderId="37" applyNumberFormat="0" applyFill="0" applyAlignment="0" applyProtection="0"/>
    <xf numFmtId="0" fontId="269" fillId="54" borderId="35" applyNumberFormat="0" applyAlignment="0" applyProtection="0"/>
    <xf numFmtId="0" fontId="38" fillId="79" borderId="63" applyNumberFormat="0" applyProtection="0">
      <alignment horizontal="left" vertical="top" indent="1"/>
    </xf>
    <xf numFmtId="0" fontId="210"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9"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68" borderId="63" applyNumberFormat="0" applyProtection="0">
      <alignment vertical="center"/>
    </xf>
    <xf numFmtId="4" fontId="242" fillId="68" borderId="63" applyNumberFormat="0" applyProtection="0">
      <alignment horizontal="left" vertical="center"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73" borderId="63" applyNumberFormat="0" applyProtection="0">
      <alignment horizontal="right" vertical="center"/>
    </xf>
    <xf numFmtId="4" fontId="242" fillId="76" borderId="63" applyNumberFormat="0" applyProtection="0">
      <alignment horizontal="right" vertical="center"/>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44" fontId="11" fillId="0" borderId="0" applyFont="0" applyFill="0" applyBorder="0" applyAlignment="0" applyProtection="0"/>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9" borderId="63" applyNumberFormat="0" applyProtection="0">
      <alignment horizontal="left" vertical="center" indent="1"/>
    </xf>
    <xf numFmtId="17" fontId="213" fillId="62" borderId="73"/>
    <xf numFmtId="0" fontId="178" fillId="0" borderId="37" applyNumberFormat="0" applyFill="0" applyAlignment="0" applyProtection="0"/>
    <xf numFmtId="0" fontId="17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64" fillId="57" borderId="34" applyNumberFormat="0" applyFont="0" applyAlignment="0" applyProtection="0"/>
    <xf numFmtId="0" fontId="220" fillId="59" borderId="58"/>
    <xf numFmtId="0" fontId="212" fillId="0" borderId="58"/>
    <xf numFmtId="0" fontId="158"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189" fontId="209" fillId="0" borderId="55" applyNumberFormat="0" applyFont="0" applyFill="0" applyAlignment="0">
      <alignment horizontal="left"/>
    </xf>
    <xf numFmtId="0" fontId="212" fillId="0" borderId="58"/>
    <xf numFmtId="0" fontId="209" fillId="0" borderId="58"/>
    <xf numFmtId="0" fontId="209" fillId="0" borderId="58"/>
    <xf numFmtId="0" fontId="220" fillId="0" borderId="58"/>
    <xf numFmtId="0" fontId="220" fillId="59" borderId="58"/>
    <xf numFmtId="0" fontId="220" fillId="59" borderId="58"/>
    <xf numFmtId="0" fontId="109" fillId="0" borderId="52">
      <alignment horizontal="left" vertical="center"/>
    </xf>
    <xf numFmtId="0" fontId="102" fillId="54" borderId="28" applyNumberFormat="0" applyAlignment="0" applyProtection="0"/>
    <xf numFmtId="0" fontId="223" fillId="0" borderId="54"/>
    <xf numFmtId="10" fontId="147" fillId="64" borderId="55" applyNumberFormat="0" applyBorder="0" applyAlignment="0" applyProtection="0"/>
    <xf numFmtId="189" fontId="226" fillId="66" borderId="55" applyNumberFormat="0" applyAlignment="0">
      <alignment horizontal="left"/>
    </xf>
    <xf numFmtId="0" fontId="227" fillId="66" borderId="58"/>
    <xf numFmtId="0" fontId="38" fillId="79" borderId="63" applyNumberFormat="0" applyProtection="0">
      <alignment horizontal="left" vertical="center" indent="1"/>
    </xf>
    <xf numFmtId="0" fontId="38" fillId="80" borderId="63" applyNumberFormat="0" applyProtection="0">
      <alignment horizontal="left" vertical="center" indent="1"/>
    </xf>
    <xf numFmtId="0" fontId="59"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231" fillId="0" borderId="55">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57" borderId="34" applyNumberFormat="0" applyFont="0" applyAlignment="0" applyProtection="0"/>
    <xf numFmtId="177" fontId="39"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69" borderId="63" applyNumberFormat="0" applyProtection="0">
      <alignment horizontal="left" vertical="top" indent="1"/>
    </xf>
    <xf numFmtId="0" fontId="196" fillId="60" borderId="58"/>
    <xf numFmtId="0" fontId="177" fillId="54" borderId="35" applyNumberFormat="0" applyAlignment="0" applyProtection="0"/>
    <xf numFmtId="0" fontId="11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4" fontId="242" fillId="81" borderId="6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57" borderId="34" applyNumberFormat="0" applyFont="0" applyAlignment="0" applyProtection="0"/>
    <xf numFmtId="0" fontId="112" fillId="41" borderId="28" applyNumberFormat="0" applyAlignment="0" applyProtection="0"/>
    <xf numFmtId="0" fontId="109" fillId="0" borderId="72"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59" fillId="57" borderId="34" applyNumberFormat="0" applyFont="0" applyAlignment="0" applyProtection="0"/>
    <xf numFmtId="0" fontId="11" fillId="0" borderId="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64"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86" fillId="0" borderId="58"/>
    <xf numFmtId="0" fontId="178" fillId="0" borderId="37" applyNumberFormat="0" applyFill="0" applyAlignment="0" applyProtection="0"/>
    <xf numFmtId="0" fontId="179" fillId="0" borderId="37" applyNumberFormat="0" applyFill="0" applyAlignment="0" applyProtection="0"/>
    <xf numFmtId="0" fontId="61"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0" fillId="59" borderId="58"/>
    <xf numFmtId="0" fontId="178" fillId="0" borderId="37" applyNumberFormat="0" applyFill="0" applyAlignment="0" applyProtection="0"/>
    <xf numFmtId="0" fontId="156" fillId="54" borderId="28" applyNumberFormat="0" applyAlignment="0" applyProtection="0"/>
    <xf numFmtId="0" fontId="186" fillId="0" borderId="58"/>
    <xf numFmtId="0" fontId="227"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6" fillId="54" borderId="35" applyNumberFormat="0" applyAlignment="0" applyProtection="0"/>
    <xf numFmtId="0" fontId="11" fillId="0" borderId="0"/>
    <xf numFmtId="0" fontId="177" fillId="54" borderId="35" applyNumberFormat="0" applyAlignment="0" applyProtection="0"/>
    <xf numFmtId="0" fontId="38" fillId="57" borderId="34" applyNumberFormat="0" applyFont="0" applyAlignment="0" applyProtection="0"/>
    <xf numFmtId="0" fontId="11" fillId="0" borderId="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78" fillId="0" borderId="37" applyNumberFormat="0" applyFill="0" applyAlignment="0" applyProtection="0"/>
    <xf numFmtId="0" fontId="38" fillId="79" borderId="63" applyNumberFormat="0" applyProtection="0">
      <alignment horizontal="left" vertical="center" indent="1"/>
    </xf>
    <xf numFmtId="0" fontId="11" fillId="0" borderId="0"/>
    <xf numFmtId="3" fontId="143" fillId="0" borderId="55"/>
    <xf numFmtId="0" fontId="169" fillId="41" borderId="28" applyNumberFormat="0" applyAlignment="0" applyProtection="0"/>
    <xf numFmtId="0" fontId="155" fillId="54" borderId="28" applyNumberFormat="0" applyAlignment="0" applyProtection="0"/>
    <xf numFmtId="0" fontId="169" fillId="41" borderId="28" applyNumberFormat="0" applyAlignment="0" applyProtection="0"/>
    <xf numFmtId="0" fontId="170" fillId="41" borderId="28" applyNumberFormat="0" applyAlignment="0" applyProtection="0"/>
    <xf numFmtId="0" fontId="11" fillId="0" borderId="0"/>
    <xf numFmtId="0" fontId="11" fillId="0" borderId="0"/>
    <xf numFmtId="0" fontId="11" fillId="0" borderId="0"/>
    <xf numFmtId="0" fontId="11" fillId="0" borderId="0"/>
    <xf numFmtId="0" fontId="38" fillId="57" borderId="34" applyNumberFormat="0" applyFont="0" applyAlignment="0" applyProtection="0"/>
    <xf numFmtId="1" fontId="197" fillId="0" borderId="71">
      <alignment vertical="top"/>
    </xf>
    <xf numFmtId="0" fontId="116" fillId="54" borderId="35" applyNumberFormat="0" applyAlignment="0" applyProtection="0"/>
    <xf numFmtId="0" fontId="116" fillId="54" borderId="35"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12" fillId="41" borderId="28" applyNumberFormat="0" applyAlignment="0" applyProtection="0"/>
    <xf numFmtId="0" fontId="176"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3" fillId="81" borderId="63" applyNumberFormat="0" applyProtection="0">
      <alignment vertical="center"/>
    </xf>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77" fillId="54" borderId="35" applyNumberFormat="0" applyAlignment="0" applyProtection="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177" fontId="176" fillId="54" borderId="35" applyNumberFormat="0" applyAlignment="0" applyProtection="0"/>
    <xf numFmtId="4" fontId="242" fillId="74" borderId="63" applyNumberFormat="0" applyProtection="0">
      <alignment horizontal="right" vertical="center"/>
    </xf>
    <xf numFmtId="0" fontId="156" fillId="54" borderId="28" applyNumberFormat="0" applyAlignment="0" applyProtection="0"/>
    <xf numFmtId="0" fontId="220" fillId="59" borderId="58"/>
    <xf numFmtId="9" fontId="11" fillId="0" borderId="0" applyFont="0" applyFill="0" applyBorder="0" applyAlignment="0" applyProtection="0"/>
    <xf numFmtId="0" fontId="64" fillId="57" borderId="34" applyNumberFormat="0" applyFont="0" applyAlignment="0" applyProtection="0"/>
    <xf numFmtId="9" fontId="11" fillId="0" borderId="0" applyFont="0" applyFill="0" applyBorder="0" applyAlignment="0" applyProtection="0"/>
    <xf numFmtId="0" fontId="116" fillId="54" borderId="35" applyNumberFormat="0" applyAlignment="0" applyProtection="0"/>
    <xf numFmtId="9" fontId="11" fillId="0" borderId="0" applyFont="0" applyFill="0" applyBorder="0" applyAlignment="0" applyProtection="0"/>
    <xf numFmtId="0" fontId="239" fillId="0" borderId="57">
      <alignment horizontal="center"/>
    </xf>
    <xf numFmtId="0" fontId="169" fillId="41"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155" fillId="54" borderId="28" applyNumberFormat="0" applyAlignment="0" applyProtection="0"/>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118" fillId="0" borderId="37" applyNumberFormat="0" applyFill="0" applyAlignment="0" applyProtection="0"/>
    <xf numFmtId="189" fontId="209" fillId="0" borderId="55" applyNumberFormat="0" applyFont="0" applyFill="0" applyAlignment="0">
      <alignment horizontal="left"/>
    </xf>
    <xf numFmtId="0" fontId="210" fillId="0" borderId="58"/>
    <xf numFmtId="0" fontId="212" fillId="0" borderId="58"/>
    <xf numFmtId="0" fontId="220" fillId="0" borderId="58"/>
    <xf numFmtId="189" fontId="226" fillId="0" borderId="55" applyNumberFormat="0" applyFill="0" applyAlignment="0">
      <alignment horizontal="left"/>
    </xf>
    <xf numFmtId="0" fontId="227" fillId="0" borderId="58"/>
    <xf numFmtId="0" fontId="251" fillId="0" borderId="58"/>
    <xf numFmtId="0" fontId="176" fillId="54" borderId="35" applyNumberFormat="0" applyAlignment="0" applyProtection="0"/>
    <xf numFmtId="0" fontId="59" fillId="57" borderId="34" applyNumberFormat="0" applyFont="0" applyAlignment="0" applyProtection="0"/>
    <xf numFmtId="0" fontId="155" fillId="54" borderId="28" applyNumberFormat="0" applyAlignment="0" applyProtection="0"/>
    <xf numFmtId="0" fontId="59" fillId="57" borderId="34" applyNumberFormat="0" applyFont="0" applyAlignment="0" applyProtection="0"/>
    <xf numFmtId="0" fontId="155" fillId="54" borderId="28" applyNumberFormat="0" applyAlignment="0" applyProtection="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20" fillId="59" borderId="58"/>
    <xf numFmtId="0" fontId="11" fillId="0" borderId="0"/>
    <xf numFmtId="0" fontId="209" fillId="0" borderId="58"/>
    <xf numFmtId="167" fontId="11" fillId="0" borderId="0" applyFont="0" applyFill="0" applyBorder="0" applyAlignment="0" applyProtection="0"/>
    <xf numFmtId="0" fontId="59" fillId="57" borderId="34" applyNumberFormat="0" applyFont="0" applyAlignment="0" applyProtection="0"/>
    <xf numFmtId="0" fontId="158" fillId="57" borderId="34" applyNumberFormat="0" applyFont="0" applyAlignment="0" applyProtection="0"/>
    <xf numFmtId="4" fontId="242" fillId="61" borderId="63" applyNumberFormat="0" applyProtection="0">
      <alignment horizontal="right" vertical="center"/>
    </xf>
    <xf numFmtId="0" fontId="227" fillId="0" borderId="58"/>
    <xf numFmtId="17" fontId="213" fillId="62" borderId="73"/>
    <xf numFmtId="0" fontId="11" fillId="0" borderId="0"/>
    <xf numFmtId="0" fontId="11" fillId="0" borderId="0"/>
    <xf numFmtId="0" fontId="11" fillId="0" borderId="0"/>
    <xf numFmtId="0" fontId="11" fillId="0" borderId="0"/>
    <xf numFmtId="0" fontId="155" fillId="54" borderId="28" applyNumberFormat="0" applyAlignment="0" applyProtection="0"/>
    <xf numFmtId="0" fontId="155" fillId="54" borderId="28" applyNumberFormat="0" applyAlignment="0" applyProtection="0"/>
    <xf numFmtId="4" fontId="242" fillId="61" borderId="63" applyNumberFormat="0" applyProtection="0">
      <alignment horizontal="right" vertical="center"/>
    </xf>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4" fontId="242" fillId="81" borderId="63" applyNumberFormat="0" applyProtection="0">
      <alignment horizontal="right" vertical="center"/>
    </xf>
    <xf numFmtId="0" fontId="156" fillId="54" borderId="28" applyNumberFormat="0" applyAlignment="0" applyProtection="0"/>
    <xf numFmtId="10" fontId="147" fillId="64" borderId="55" applyNumberFormat="0" applyBorder="0" applyAlignment="0" applyProtection="0"/>
    <xf numFmtId="0" fontId="38" fillId="68" borderId="74" applyNumberFormat="0" applyBorder="0">
      <protection locked="0"/>
    </xf>
    <xf numFmtId="0" fontId="59" fillId="57" borderId="34" applyNumberFormat="0" applyFont="0" applyAlignment="0" applyProtection="0"/>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0" borderId="55">
      <protection hidden="1"/>
    </xf>
    <xf numFmtId="0" fontId="109" fillId="0" borderId="52">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212" fillId="0" borderId="58"/>
    <xf numFmtId="0" fontId="64" fillId="57" borderId="34" applyNumberFormat="0" applyFont="0" applyAlignment="0" applyProtection="0"/>
    <xf numFmtId="0" fontId="170" fillId="41" borderId="28" applyNumberFormat="0" applyAlignment="0" applyProtection="0"/>
    <xf numFmtId="9" fontId="11" fillId="0" borderId="0" applyFont="0" applyFill="0" applyBorder="0" applyAlignment="0" applyProtection="0"/>
    <xf numFmtId="0" fontId="155" fillId="54" borderId="28" applyNumberFormat="0" applyAlignment="0" applyProtection="0"/>
    <xf numFmtId="4" fontId="242" fillId="81" borderId="63" applyNumberFormat="0" applyProtection="0">
      <alignment vertical="center"/>
    </xf>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 fontId="245" fillId="81" borderId="63" applyNumberFormat="0" applyProtection="0">
      <alignment horizontal="right" vertical="center"/>
    </xf>
    <xf numFmtId="0" fontId="209" fillId="0" borderId="58"/>
    <xf numFmtId="0" fontId="59" fillId="57" borderId="34" applyNumberFormat="0" applyFont="0" applyAlignment="0" applyProtection="0"/>
    <xf numFmtId="4" fontId="242" fillId="74" borderId="63" applyNumberFormat="0" applyProtection="0">
      <alignment horizontal="right" vertical="center"/>
    </xf>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38" fillId="0" borderId="0"/>
    <xf numFmtId="0" fontId="38" fillId="0" borderId="0"/>
    <xf numFmtId="0" fontId="38" fillId="0" borderId="0"/>
    <xf numFmtId="9" fontId="11" fillId="0" borderId="0" applyFont="0" applyFill="0" applyBorder="0" applyAlignment="0" applyProtection="0"/>
    <xf numFmtId="0" fontId="125" fillId="0" borderId="0"/>
    <xf numFmtId="40" fontId="143" fillId="0" borderId="0" applyFont="0" applyFill="0" applyBorder="0" applyAlignment="0" applyProtection="0"/>
    <xf numFmtId="9" fontId="38" fillId="0" borderId="0" applyFont="0" applyFill="0" applyBorder="0" applyAlignment="0" applyProtection="0"/>
    <xf numFmtId="0" fontId="38" fillId="0" borderId="0"/>
    <xf numFmtId="0" fontId="11" fillId="0" borderId="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3" fontId="143" fillId="0" borderId="55"/>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9" fontId="209" fillId="0" borderId="55" applyNumberFormat="0" applyFont="0" applyFill="0" applyAlignment="0">
      <alignment horizontal="left"/>
    </xf>
    <xf numFmtId="0" fontId="109" fillId="0" borderId="52">
      <alignment horizontal="left" vertical="center"/>
    </xf>
    <xf numFmtId="0" fontId="223" fillId="0" borderId="54"/>
    <xf numFmtId="10" fontId="147" fillId="64" borderId="55" applyNumberFormat="0" applyBorder="0" applyAlignment="0" applyProtection="0"/>
    <xf numFmtId="189" fontId="226" fillId="66" borderId="55" applyNumberFormat="0" applyAlignment="0">
      <alignment horizontal="left"/>
    </xf>
    <xf numFmtId="0" fontId="231" fillId="0" borderId="55">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39" fillId="0" borderId="57">
      <alignment horizontal="center"/>
    </xf>
    <xf numFmtId="189" fontId="209" fillId="0" borderId="55" applyNumberFormat="0" applyFont="0" applyFill="0" applyAlignment="0">
      <alignment horizontal="left"/>
    </xf>
    <xf numFmtId="189" fontId="226" fillId="0" borderId="55" applyNumberFormat="0" applyFill="0" applyAlignment="0">
      <alignment horizontal="left"/>
    </xf>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38" fillId="0" borderId="55">
      <protection hidden="1"/>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12" fillId="0" borderId="58"/>
    <xf numFmtId="0" fontId="209" fillId="0" borderId="58"/>
    <xf numFmtId="0" fontId="209" fillId="0" borderId="58"/>
    <xf numFmtId="0" fontId="220" fillId="0" borderId="58"/>
    <xf numFmtId="0" fontId="220" fillId="59" borderId="58"/>
    <xf numFmtId="0" fontId="220" fillId="59" borderId="58"/>
    <xf numFmtId="0" fontId="227" fillId="66"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17" fontId="213" fillId="62" borderId="73"/>
    <xf numFmtId="0" fontId="11" fillId="0" borderId="0"/>
    <xf numFmtId="0" fontId="11" fillId="0" borderId="0"/>
    <xf numFmtId="0" fontId="11" fillId="0" borderId="0"/>
    <xf numFmtId="0" fontId="11" fillId="0" borderId="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38" fillId="0" borderId="0"/>
    <xf numFmtId="43" fontId="3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192" fontId="136" fillId="0" borderId="0" applyFont="0" applyFill="0" applyBorder="0" applyAlignment="0" applyProtection="0"/>
    <xf numFmtId="0" fontId="11" fillId="0" borderId="0"/>
    <xf numFmtId="0" fontId="133" fillId="0" borderId="0"/>
    <xf numFmtId="0" fontId="11" fillId="0" borderId="0"/>
    <xf numFmtId="0" fontId="69" fillId="0" borderId="0"/>
    <xf numFmtId="0" fontId="11" fillId="0" borderId="0"/>
    <xf numFmtId="9" fontId="6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9" fontId="69" fillId="0" borderId="0" applyFont="0" applyFill="0" applyBorder="0" applyAlignment="0" applyProtection="0"/>
    <xf numFmtId="167" fontId="61" fillId="0" borderId="0" applyFont="0" applyFill="0" applyBorder="0" applyAlignment="0" applyProtection="0"/>
    <xf numFmtId="43" fontId="61"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67" fontId="61"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78" fontId="64"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78" fontId="64"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67" fontId="61"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4" fillId="0" borderId="0" applyFont="0" applyFill="0" applyBorder="0" applyAlignment="0" applyProtection="0"/>
    <xf numFmtId="0" fontId="11" fillId="0" borderId="0"/>
    <xf numFmtId="167" fontId="6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67" fontId="38"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77"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1"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67" fontId="61" fillId="0" borderId="0" applyFont="0" applyFill="0" applyBorder="0" applyAlignment="0" applyProtection="0"/>
    <xf numFmtId="178"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78" fontId="64" fillId="0" borderId="0" applyFont="0" applyFill="0" applyBorder="0" applyAlignment="0" applyProtection="0"/>
    <xf numFmtId="178" fontId="11" fillId="0" borderId="0" applyFont="0" applyFill="0" applyBorder="0" applyAlignment="0" applyProtection="0"/>
    <xf numFmtId="178" fontId="64"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3" fontId="38" fillId="0" borderId="0" applyFont="0" applyFill="0" applyBorder="0" applyAlignment="0" applyProtection="0"/>
    <xf numFmtId="175" fontId="38" fillId="0" borderId="0" applyFont="0" applyFill="0" applyBorder="0" applyAlignment="0" applyProtection="0"/>
    <xf numFmtId="176" fontId="38" fillId="0" borderId="0" applyFont="0" applyFill="0" applyBorder="0" applyAlignment="0" applyProtection="0"/>
    <xf numFmtId="2" fontId="38" fillId="0" borderId="0" applyFont="0" applyFill="0" applyBorder="0" applyAlignment="0" applyProtection="0"/>
    <xf numFmtId="177" fontId="62" fillId="0" borderId="0"/>
    <xf numFmtId="0" fontId="11" fillId="0" borderId="0"/>
    <xf numFmtId="177" fontId="62" fillId="0" borderId="0"/>
    <xf numFmtId="177" fontId="62" fillId="0" borderId="0"/>
    <xf numFmtId="177" fontId="62" fillId="0" borderId="0"/>
    <xf numFmtId="168" fontId="62" fillId="0" borderId="0"/>
    <xf numFmtId="168" fontId="62" fillId="0" borderId="0"/>
    <xf numFmtId="168" fontId="62" fillId="0" borderId="0"/>
    <xf numFmtId="168" fontId="62" fillId="0" borderId="0"/>
    <xf numFmtId="168" fontId="62" fillId="0" borderId="0"/>
    <xf numFmtId="172" fontId="39" fillId="0" borderId="0"/>
    <xf numFmtId="172" fontId="39" fillId="0" borderId="0"/>
    <xf numFmtId="172" fontId="39" fillId="0" borderId="0"/>
    <xf numFmtId="177"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11"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52" fillId="0" borderId="0"/>
    <xf numFmtId="172"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63"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0" fontId="62" fillId="0" borderId="0"/>
    <xf numFmtId="0" fontId="11" fillId="0" borderId="0"/>
    <xf numFmtId="177" fontId="39" fillId="0" borderId="0"/>
    <xf numFmtId="177" fontId="39" fillId="0" borderId="0"/>
    <xf numFmtId="177" fontId="62" fillId="0" borderId="0"/>
    <xf numFmtId="177" fontId="11" fillId="0" borderId="0"/>
    <xf numFmtId="9" fontId="39" fillId="0" borderId="0" applyFont="0" applyFill="0" applyBorder="0" applyAlignment="0" applyProtection="0"/>
    <xf numFmtId="43" fontId="11" fillId="0" borderId="0" applyFont="0" applyFill="0" applyBorder="0" applyAlignment="0" applyProtection="0"/>
    <xf numFmtId="0" fontId="52" fillId="0" borderId="0" applyFill="0" applyBorder="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3" fillId="55" borderId="29" applyNumberFormat="0" applyAlignment="0" applyProtection="0"/>
    <xf numFmtId="0" fontId="103" fillId="55" borderId="29" applyNumberFormat="0" applyAlignment="0" applyProtection="0"/>
    <xf numFmtId="0" fontId="103" fillId="55" borderId="29" applyNumberFormat="0" applyAlignment="0" applyProtection="0"/>
    <xf numFmtId="0" fontId="103" fillId="55" borderId="29" applyNumberFormat="0" applyAlignment="0" applyProtection="0"/>
    <xf numFmtId="165" fontId="52"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43" fontId="61" fillId="0" borderId="0" applyFont="0" applyFill="0" applyBorder="0" applyAlignment="0" applyProtection="0"/>
    <xf numFmtId="192" fontId="13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1" fillId="0" borderId="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5" fontId="52" fillId="0" borderId="0" applyFont="0" applyFill="0" applyBorder="0" applyAlignment="0" applyProtection="0"/>
    <xf numFmtId="168" fontId="104" fillId="0" borderId="0" applyFont="0" applyFill="0" applyBorder="0" applyAlignment="0" applyProtection="0"/>
    <xf numFmtId="43" fontId="39" fillId="0" borderId="0" applyFont="0" applyFill="0" applyBorder="0" applyAlignment="0" applyProtection="0"/>
    <xf numFmtId="168" fontId="104" fillId="0" borderId="0" applyFont="0" applyFill="0" applyBorder="0" applyAlignment="0" applyProtection="0"/>
    <xf numFmtId="43" fontId="38" fillId="0" borderId="0" applyFont="0" applyFill="0" applyBorder="0" applyAlignment="0" applyProtection="0"/>
    <xf numFmtId="192" fontId="136"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7" fillId="0" borderId="0" applyNumberFormat="0" applyFont="0" applyFill="0" applyAlignment="0" applyProtection="0"/>
    <xf numFmtId="0" fontId="107" fillId="0" borderId="0" applyNumberFormat="0" applyFont="0" applyFill="0" applyAlignment="0" applyProtection="0"/>
    <xf numFmtId="0" fontId="107" fillId="0" borderId="0" applyNumberFormat="0" applyFont="0" applyFill="0" applyAlignment="0" applyProtection="0"/>
    <xf numFmtId="0" fontId="108" fillId="0" borderId="30" applyNumberFormat="0" applyFill="0" applyAlignment="0" applyProtection="0"/>
    <xf numFmtId="0" fontId="108" fillId="0" borderId="30" applyNumberFormat="0" applyFill="0" applyAlignment="0" applyProtection="0"/>
    <xf numFmtId="0" fontId="109" fillId="0" borderId="0" applyNumberFormat="0" applyFont="0" applyFill="0" applyAlignment="0" applyProtection="0"/>
    <xf numFmtId="0" fontId="109" fillId="0" borderId="0" applyNumberFormat="0" applyFont="0" applyFill="0" applyAlignment="0" applyProtection="0"/>
    <xf numFmtId="0" fontId="109" fillId="0" borderId="0" applyNumberFormat="0" applyFont="0" applyFill="0" applyAlignment="0" applyProtection="0"/>
    <xf numFmtId="0" fontId="110" fillId="0" borderId="31"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 fillId="0" borderId="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3" fillId="0" borderId="33" applyNumberFormat="0" applyFill="0" applyAlignment="0" applyProtection="0"/>
    <xf numFmtId="0" fontId="113" fillId="0" borderId="33" applyNumberFormat="0" applyFill="0" applyAlignment="0" applyProtection="0"/>
    <xf numFmtId="0" fontId="113" fillId="0" borderId="33" applyNumberFormat="0" applyFill="0" applyAlignment="0" applyProtection="0"/>
    <xf numFmtId="0" fontId="113" fillId="0" borderId="33" applyNumberFormat="0" applyFill="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38" fillId="0" borderId="0"/>
    <xf numFmtId="0" fontId="52" fillId="0" borderId="0" applyFill="0" applyBorder="0"/>
    <xf numFmtId="0" fontId="11" fillId="0" borderId="0"/>
    <xf numFmtId="0" fontId="52" fillId="0" borderId="0" applyFill="0"/>
    <xf numFmtId="0" fontId="38" fillId="0" borderId="0"/>
    <xf numFmtId="0" fontId="104" fillId="0" borderId="0"/>
    <xf numFmtId="0" fontId="104" fillId="0" borderId="0"/>
    <xf numFmtId="0" fontId="104" fillId="0" borderId="0"/>
    <xf numFmtId="0" fontId="99" fillId="0" borderId="0"/>
    <xf numFmtId="0" fontId="104" fillId="0" borderId="0"/>
    <xf numFmtId="0" fontId="104" fillId="0" borderId="0"/>
    <xf numFmtId="0" fontId="52" fillId="0" borderId="0" applyFill="0"/>
    <xf numFmtId="0" fontId="38" fillId="0" borderId="0"/>
    <xf numFmtId="43" fontId="133" fillId="0" borderId="0" applyFont="0" applyFill="0" applyBorder="0" applyAlignment="0" applyProtection="0"/>
    <xf numFmtId="43" fontId="133" fillId="0" borderId="0" applyFont="0" applyFill="0" applyBorder="0" applyAlignment="0" applyProtection="0"/>
    <xf numFmtId="0" fontId="38" fillId="0" borderId="0"/>
    <xf numFmtId="0" fontId="38" fillId="0" borderId="0"/>
    <xf numFmtId="0" fontId="69" fillId="0" borderId="0"/>
    <xf numFmtId="0" fontId="52" fillId="0" borderId="0" applyFill="0"/>
    <xf numFmtId="0" fontId="61" fillId="0" borderId="0"/>
    <xf numFmtId="0" fontId="61" fillId="0" borderId="0"/>
    <xf numFmtId="0" fontId="61" fillId="0" borderId="0"/>
    <xf numFmtId="0" fontId="61" fillId="0" borderId="0"/>
    <xf numFmtId="0" fontId="11" fillId="0" borderId="0"/>
    <xf numFmtId="192" fontId="136" fillId="0" borderId="0" applyFont="0" applyFill="0" applyBorder="0" applyAlignment="0" applyProtection="0"/>
    <xf numFmtId="0" fontId="39" fillId="0" borderId="0"/>
    <xf numFmtId="0" fontId="38" fillId="0" borderId="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 fillId="0" borderId="0"/>
    <xf numFmtId="9" fontId="39" fillId="0" borderId="0" applyFont="0" applyFill="0" applyBorder="0" applyAlignment="0" applyProtection="0"/>
    <xf numFmtId="0" fontId="115" fillId="0" borderId="0">
      <alignment vertical="top"/>
    </xf>
    <xf numFmtId="9" fontId="3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11" fillId="0" borderId="0"/>
    <xf numFmtId="0" fontId="38" fillId="0" borderId="0"/>
    <xf numFmtId="0" fontId="11" fillId="0" borderId="0"/>
    <xf numFmtId="0" fontId="11" fillId="0" borderId="0"/>
    <xf numFmtId="0" fontId="11" fillId="0" borderId="0"/>
    <xf numFmtId="0" fontId="38" fillId="0" borderId="36" applyNumberFormat="0" applyFont="0" applyBorder="0" applyAlignment="0" applyProtection="0"/>
    <xf numFmtId="0" fontId="38" fillId="0" borderId="36" applyNumberFormat="0" applyFont="0" applyBorder="0" applyAlignment="0" applyProtection="0"/>
    <xf numFmtId="0" fontId="38" fillId="0" borderId="36" applyNumberFormat="0" applyFont="0" applyBorder="0" applyAlignment="0" applyProtection="0"/>
    <xf numFmtId="0" fontId="118" fillId="0" borderId="37" applyNumberFormat="0" applyFill="0" applyAlignment="0" applyProtection="0"/>
    <xf numFmtId="0" fontId="118" fillId="0" borderId="3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3" fillId="0" borderId="0"/>
    <xf numFmtId="43" fontId="63" fillId="0" borderId="0" applyFont="0" applyFill="0" applyBorder="0" applyAlignment="0" applyProtection="0"/>
    <xf numFmtId="0" fontId="288" fillId="0" borderId="0" applyNumberFormat="0" applyFill="0" applyBorder="0" applyAlignment="0" applyProtection="0">
      <alignment vertical="top"/>
      <protection locked="0"/>
    </xf>
    <xf numFmtId="43" fontId="11" fillId="0" borderId="0" applyFont="0" applyFill="0" applyBorder="0" applyAlignment="0" applyProtection="0"/>
    <xf numFmtId="0" fontId="11" fillId="0" borderId="0"/>
    <xf numFmtId="0" fontId="11" fillId="0" borderId="0"/>
    <xf numFmtId="202" fontId="38" fillId="0" borderId="0"/>
    <xf numFmtId="0" fontId="11" fillId="0" borderId="0"/>
    <xf numFmtId="0" fontId="38" fillId="0" borderId="0"/>
    <xf numFmtId="0" fontId="287" fillId="0" borderId="0" applyNumberFormat="0" applyFill="0" applyBorder="0" applyAlignment="0" applyProtection="0">
      <alignment vertical="top"/>
      <protection locked="0"/>
    </xf>
    <xf numFmtId="0" fontId="63" fillId="0" borderId="0"/>
    <xf numFmtId="0" fontId="63" fillId="0" borderId="0"/>
    <xf numFmtId="0" fontId="69"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89" fillId="0" borderId="0"/>
    <xf numFmtId="43" fontId="289" fillId="0" borderId="0" applyFont="0" applyFill="0" applyBorder="0" applyAlignment="0" applyProtection="0"/>
    <xf numFmtId="0" fontId="289" fillId="0" borderId="0" applyNumberFormat="0" applyFont="0" applyFill="0" applyBorder="0" applyAlignment="0" applyProtection="0"/>
    <xf numFmtId="0" fontId="69" fillId="0" borderId="0"/>
    <xf numFmtId="0" fontId="69" fillId="0" borderId="0"/>
    <xf numFmtId="43"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50" fillId="36" borderId="0" applyNumberFormat="0" applyBorder="0" applyAlignment="0" applyProtection="0"/>
    <xf numFmtId="0" fontId="11" fillId="0" borderId="0"/>
    <xf numFmtId="43" fontId="62" fillId="0" borderId="0" applyFont="0" applyFill="0" applyBorder="0" applyAlignment="0" applyProtection="0"/>
    <xf numFmtId="0" fontId="150" fillId="36" borderId="0" applyNumberFormat="0" applyBorder="0" applyAlignment="0" applyProtection="0"/>
    <xf numFmtId="43" fontId="69" fillId="0" borderId="0" applyFont="0" applyFill="0" applyBorder="0" applyAlignment="0" applyProtection="0"/>
    <xf numFmtId="0" fontId="150" fillId="36" borderId="0" applyNumberFormat="0" applyBorder="0" applyAlignment="0" applyProtection="0"/>
    <xf numFmtId="0" fontId="11" fillId="0" borderId="0"/>
    <xf numFmtId="0" fontId="150" fillId="36" borderId="0" applyNumberFormat="0" applyBorder="0" applyAlignment="0" applyProtection="0"/>
    <xf numFmtId="0" fontId="38"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177" fontId="150" fillId="37" borderId="0" applyNumberFormat="0" applyBorder="0" applyAlignment="0" applyProtection="0"/>
    <xf numFmtId="0" fontId="11" fillId="0" borderId="0"/>
    <xf numFmtId="192" fontId="136" fillId="0" borderId="0" applyFont="0" applyFill="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50" fillId="37" borderId="0" applyNumberFormat="0" applyBorder="0" applyAlignment="0" applyProtection="0"/>
    <xf numFmtId="0" fontId="136" fillId="0" borderId="0"/>
    <xf numFmtId="0" fontId="11" fillId="0" borderId="0"/>
    <xf numFmtId="0" fontId="11" fillId="0" borderId="0"/>
    <xf numFmtId="177" fontId="150" fillId="38" borderId="0" applyNumberFormat="0" applyBorder="0" applyAlignment="0" applyProtection="0"/>
    <xf numFmtId="0" fontId="11" fillId="0" borderId="0"/>
    <xf numFmtId="0" fontId="150" fillId="38" borderId="0" applyNumberFormat="0" applyBorder="0" applyAlignment="0" applyProtection="0"/>
    <xf numFmtId="38" fontId="142" fillId="0" borderId="0" applyFont="0" applyFill="0" applyBorder="0" applyAlignment="0" applyProtection="0"/>
    <xf numFmtId="0" fontId="150" fillId="38" borderId="0" applyNumberFormat="0" applyBorder="0" applyAlignment="0" applyProtection="0"/>
    <xf numFmtId="0" fontId="52" fillId="0" borderId="0" applyFill="0" applyBorder="0"/>
    <xf numFmtId="0" fontId="150" fillId="38" borderId="0" applyNumberFormat="0" applyBorder="0" applyAlignment="0" applyProtection="0"/>
    <xf numFmtId="0" fontId="11" fillId="0" borderId="0"/>
    <xf numFmtId="0" fontId="11" fillId="0" borderId="0"/>
    <xf numFmtId="0" fontId="133" fillId="0" borderId="0"/>
    <xf numFmtId="0" fontId="52" fillId="0" borderId="0" applyFill="0" applyBorder="0"/>
    <xf numFmtId="0" fontId="11" fillId="0" borderId="0"/>
    <xf numFmtId="0" fontId="11" fillId="0" borderId="0"/>
    <xf numFmtId="177" fontId="150" fillId="39" borderId="0" applyNumberFormat="0" applyBorder="0" applyAlignment="0" applyProtection="0"/>
    <xf numFmtId="0" fontId="150" fillId="39" borderId="0" applyNumberFormat="0" applyBorder="0" applyAlignment="0" applyProtection="0"/>
    <xf numFmtId="192" fontId="136" fillId="0" borderId="0" applyFont="0" applyFill="0" applyBorder="0" applyAlignment="0" applyProtection="0"/>
    <xf numFmtId="0" fontId="150" fillId="39" borderId="0" applyNumberFormat="0" applyBorder="0" applyAlignment="0" applyProtection="0"/>
    <xf numFmtId="0" fontId="133" fillId="0" borderId="0" applyFont="0" applyFill="0" applyBorder="0" applyAlignment="0" applyProtection="0"/>
    <xf numFmtId="0" fontId="150" fillId="39" borderId="0" applyNumberFormat="0" applyBorder="0" applyAlignment="0" applyProtection="0"/>
    <xf numFmtId="0" fontId="11" fillId="0" borderId="0"/>
    <xf numFmtId="0" fontId="11" fillId="0" borderId="0"/>
    <xf numFmtId="0" fontId="52" fillId="0" borderId="0" applyFill="0" applyBorder="0"/>
    <xf numFmtId="192" fontId="136" fillId="0" borderId="0" applyFont="0" applyFill="0" applyBorder="0" applyAlignment="0" applyProtection="0"/>
    <xf numFmtId="177" fontId="150" fillId="40" borderId="0" applyNumberFormat="0" applyBorder="0" applyAlignment="0" applyProtection="0"/>
    <xf numFmtId="0" fontId="11" fillId="0" borderId="0"/>
    <xf numFmtId="0" fontId="11" fillId="0" borderId="0"/>
    <xf numFmtId="0" fontId="150" fillId="40" borderId="0" applyNumberFormat="0" applyBorder="0" applyAlignment="0" applyProtection="0"/>
    <xf numFmtId="0" fontId="11" fillId="0" borderId="0"/>
    <xf numFmtId="0" fontId="150" fillId="40" borderId="0" applyNumberFormat="0" applyBorder="0" applyAlignment="0" applyProtection="0"/>
    <xf numFmtId="0" fontId="52" fillId="0" borderId="0" applyFill="0" applyBorder="0"/>
    <xf numFmtId="0" fontId="150" fillId="40" borderId="0" applyNumberFormat="0" applyBorder="0" applyAlignment="0" applyProtection="0"/>
    <xf numFmtId="0" fontId="69" fillId="0" borderId="0"/>
    <xf numFmtId="0" fontId="91" fillId="0" borderId="0"/>
    <xf numFmtId="0" fontId="52" fillId="0" borderId="0" applyFill="0"/>
    <xf numFmtId="177"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1" fillId="0" borderId="0"/>
    <xf numFmtId="0" fontId="11" fillId="0" borderId="0"/>
    <xf numFmtId="192" fontId="136" fillId="0" borderId="0" applyFont="0" applyFill="0" applyBorder="0" applyAlignment="0" applyProtection="0"/>
    <xf numFmtId="177" fontId="150" fillId="42" borderId="0" applyNumberFormat="0" applyBorder="0" applyAlignment="0" applyProtection="0"/>
    <xf numFmtId="0" fontId="11" fillId="0" borderId="0"/>
    <xf numFmtId="0" fontId="150" fillId="42" borderId="0" applyNumberFormat="0" applyBorder="0" applyAlignment="0" applyProtection="0"/>
    <xf numFmtId="0" fontId="150" fillId="42" borderId="0" applyNumberFormat="0" applyBorder="0" applyAlignment="0" applyProtection="0"/>
    <xf numFmtId="43" fontId="11" fillId="0" borderId="0" applyFont="0" applyFill="0" applyBorder="0" applyAlignment="0" applyProtection="0"/>
    <xf numFmtId="0" fontId="150" fillId="42" borderId="0" applyNumberFormat="0" applyBorder="0" applyAlignment="0" applyProtection="0"/>
    <xf numFmtId="0" fontId="69" fillId="0" borderId="0" applyFont="0" applyFill="0" applyBorder="0" applyAlignment="0" applyProtection="0"/>
    <xf numFmtId="0" fontId="11" fillId="0" borderId="0"/>
    <xf numFmtId="177" fontId="150" fillId="43" borderId="0" applyNumberFormat="0" applyBorder="0" applyAlignment="0" applyProtection="0"/>
    <xf numFmtId="192" fontId="136" fillId="0" borderId="0" applyFont="0" applyFill="0" applyBorder="0" applyAlignment="0" applyProtection="0"/>
    <xf numFmtId="0" fontId="150" fillId="43" borderId="0" applyNumberFormat="0" applyBorder="0" applyAlignment="0" applyProtection="0"/>
    <xf numFmtId="0" fontId="11" fillId="0" borderId="0"/>
    <xf numFmtId="0" fontId="150" fillId="43" borderId="0" applyNumberFormat="0" applyBorder="0" applyAlignment="0" applyProtection="0"/>
    <xf numFmtId="0" fontId="52" fillId="0" borderId="0" applyFill="0"/>
    <xf numFmtId="0" fontId="150" fillId="43" borderId="0" applyNumberFormat="0" applyBorder="0" applyAlignment="0" applyProtection="0"/>
    <xf numFmtId="0" fontId="112" fillId="41" borderId="28" applyNumberFormat="0" applyAlignment="0" applyProtection="0"/>
    <xf numFmtId="0" fontId="11" fillId="0" borderId="0"/>
    <xf numFmtId="0" fontId="11" fillId="0" borderId="0"/>
    <xf numFmtId="0" fontId="11" fillId="0" borderId="0"/>
    <xf numFmtId="177" fontId="150" fillId="44" borderId="0" applyNumberFormat="0" applyBorder="0" applyAlignment="0" applyProtection="0"/>
    <xf numFmtId="0" fontId="11" fillId="0" borderId="0"/>
    <xf numFmtId="0" fontId="11" fillId="0" borderId="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177" fontId="150" fillId="39" borderId="0" applyNumberFormat="0" applyBorder="0" applyAlignment="0" applyProtection="0"/>
    <xf numFmtId="165" fontId="52" fillId="0" borderId="0" applyFont="0" applyFill="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25" fillId="0" borderId="0"/>
    <xf numFmtId="191" fontId="11" fillId="0" borderId="0" applyFont="0" applyFill="0" applyBorder="0" applyAlignment="0" applyProtection="0"/>
    <xf numFmtId="177" fontId="150" fillId="42" borderId="0" applyNumberFormat="0" applyBorder="0" applyAlignment="0" applyProtection="0"/>
    <xf numFmtId="0" fontId="11" fillId="0" borderId="0"/>
    <xf numFmtId="0" fontId="150" fillId="42" borderId="0" applyNumberFormat="0" applyBorder="0" applyAlignment="0" applyProtection="0"/>
    <xf numFmtId="0" fontId="11" fillId="0" borderId="0"/>
    <xf numFmtId="0" fontId="150" fillId="42" borderId="0" applyNumberFormat="0" applyBorder="0" applyAlignment="0" applyProtection="0"/>
    <xf numFmtId="0" fontId="150" fillId="42" borderId="0" applyNumberFormat="0" applyBorder="0" applyAlignment="0" applyProtection="0"/>
    <xf numFmtId="165" fontId="52" fillId="0" borderId="0" applyFont="0" applyFill="0" applyBorder="0" applyAlignment="0" applyProtection="0"/>
    <xf numFmtId="43" fontId="11" fillId="0" borderId="0" applyFont="0" applyFill="0" applyBorder="0" applyAlignment="0" applyProtection="0"/>
    <xf numFmtId="0" fontId="11" fillId="0" borderId="0"/>
    <xf numFmtId="177" fontId="150" fillId="45" borderId="0" applyNumberFormat="0" applyBorder="0" applyAlignment="0" applyProtection="0"/>
    <xf numFmtId="43" fontId="133" fillId="0" borderId="0" applyFont="0" applyFill="0" applyBorder="0" applyAlignment="0" applyProtection="0"/>
    <xf numFmtId="0" fontId="150" fillId="45" borderId="0" applyNumberFormat="0" applyBorder="0" applyAlignment="0" applyProtection="0"/>
    <xf numFmtId="0" fontId="150" fillId="45" borderId="0" applyNumberFormat="0" applyBorder="0" applyAlignment="0" applyProtection="0"/>
    <xf numFmtId="43" fontId="11" fillId="0" borderId="0" applyFont="0" applyFill="0" applyBorder="0" applyAlignment="0" applyProtection="0"/>
    <xf numFmtId="0" fontId="150" fillId="45" borderId="0" applyNumberFormat="0" applyBorder="0" applyAlignment="0" applyProtection="0"/>
    <xf numFmtId="192" fontId="136" fillId="0" borderId="0" applyFont="0" applyFill="0" applyBorder="0" applyAlignment="0" applyProtection="0"/>
    <xf numFmtId="0" fontId="52" fillId="0" borderId="0" applyFill="0" applyBorder="0"/>
    <xf numFmtId="177" fontId="151" fillId="46" borderId="0" applyNumberFormat="0" applyBorder="0" applyAlignment="0" applyProtection="0"/>
    <xf numFmtId="0" fontId="52" fillId="0" borderId="0" applyFill="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43" fontId="38" fillId="0" borderId="0" applyFont="0" applyFill="0" applyBorder="0" applyAlignment="0" applyProtection="0"/>
    <xf numFmtId="43" fontId="125" fillId="0" borderId="0" applyFont="0" applyFill="0" applyBorder="0" applyAlignment="0" applyProtection="0"/>
    <xf numFmtId="0" fontId="11" fillId="0" borderId="0"/>
    <xf numFmtId="177"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1" fillId="0" borderId="0"/>
    <xf numFmtId="0" fontId="151" fillId="43" borderId="0" applyNumberFormat="0" applyBorder="0" applyAlignment="0" applyProtection="0"/>
    <xf numFmtId="0" fontId="52" fillId="0" borderId="0" applyFill="0"/>
    <xf numFmtId="0" fontId="11" fillId="0" borderId="0"/>
    <xf numFmtId="0" fontId="11" fillId="0" borderId="0"/>
    <xf numFmtId="43" fontId="11" fillId="0" borderId="0" applyFont="0" applyFill="0" applyBorder="0" applyAlignment="0" applyProtection="0"/>
    <xf numFmtId="165" fontId="133" fillId="0" borderId="0" applyFont="0" applyFill="0" applyBorder="0" applyAlignment="0" applyProtection="0"/>
    <xf numFmtId="0" fontId="11" fillId="0" borderId="0"/>
    <xf numFmtId="177" fontId="151" fillId="44" borderId="0" applyNumberFormat="0" applyBorder="0" applyAlignment="0" applyProtection="0"/>
    <xf numFmtId="9" fontId="23" fillId="0" borderId="0" applyFont="0" applyFill="0" applyBorder="0" applyAlignment="0" applyProtection="0"/>
    <xf numFmtId="181" fontId="38" fillId="0" borderId="0" applyFont="0" applyFill="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1" fillId="0" borderId="0"/>
    <xf numFmtId="43" fontId="133" fillId="0" borderId="0" applyFont="0" applyFill="0" applyBorder="0" applyAlignment="0" applyProtection="0"/>
    <xf numFmtId="0" fontId="11" fillId="0" borderId="0"/>
    <xf numFmtId="177" fontId="151" fillId="47" borderId="0" applyNumberFormat="0" applyBorder="0" applyAlignment="0" applyProtection="0"/>
    <xf numFmtId="0" fontId="11" fillId="0" borderId="0"/>
    <xf numFmtId="0" fontId="151" fillId="47" borderId="0" applyNumberFormat="0" applyBorder="0" applyAlignment="0" applyProtection="0"/>
    <xf numFmtId="0" fontId="151" fillId="47" borderId="0" applyNumberFormat="0" applyBorder="0" applyAlignment="0" applyProtection="0"/>
    <xf numFmtId="0" fontId="112" fillId="41" borderId="28" applyNumberFormat="0" applyAlignment="0" applyProtection="0"/>
    <xf numFmtId="0" fontId="151" fillId="47" borderId="0" applyNumberFormat="0" applyBorder="0" applyAlignment="0" applyProtection="0"/>
    <xf numFmtId="177" fontId="151" fillId="48" borderId="0" applyNumberFormat="0" applyBorder="0" applyAlignment="0" applyProtection="0"/>
    <xf numFmtId="43" fontId="133" fillId="0" borderId="0" applyFont="0" applyFill="0" applyBorder="0" applyAlignment="0" applyProtection="0"/>
    <xf numFmtId="0" fontId="151" fillId="48" borderId="0" applyNumberFormat="0" applyBorder="0" applyAlignment="0" applyProtection="0"/>
    <xf numFmtId="0" fontId="125" fillId="0" borderId="0"/>
    <xf numFmtId="0" fontId="151" fillId="48" borderId="0" applyNumberFormat="0" applyBorder="0" applyAlignment="0" applyProtection="0"/>
    <xf numFmtId="192" fontId="136" fillId="0" borderId="0" applyFont="0" applyFill="0" applyBorder="0" applyAlignment="0" applyProtection="0"/>
    <xf numFmtId="0" fontId="151" fillId="48" borderId="0" applyNumberFormat="0" applyBorder="0" applyAlignment="0" applyProtection="0"/>
    <xf numFmtId="43" fontId="133" fillId="0" borderId="0" applyFont="0" applyFill="0" applyBorder="0" applyAlignment="0" applyProtection="0"/>
    <xf numFmtId="0" fontId="11" fillId="0" borderId="0"/>
    <xf numFmtId="0" fontId="11" fillId="0" borderId="0"/>
    <xf numFmtId="177" fontId="151" fillId="49" borderId="0" applyNumberFormat="0" applyBorder="0" applyAlignment="0" applyProtection="0"/>
    <xf numFmtId="9" fontId="11" fillId="0" borderId="0" applyFont="0" applyFill="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1" fillId="0" borderId="0"/>
    <xf numFmtId="0" fontId="11" fillId="0" borderId="0"/>
    <xf numFmtId="0" fontId="52" fillId="0" borderId="0" applyFill="0" applyBorder="0"/>
    <xf numFmtId="0" fontId="11" fillId="0" borderId="0"/>
    <xf numFmtId="177" fontId="151" fillId="50" borderId="0" applyNumberFormat="0" applyBorder="0" applyAlignment="0" applyProtection="0"/>
    <xf numFmtId="43" fontId="11" fillId="0" borderId="0" applyFont="0" applyFill="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43" fontId="137" fillId="0" borderId="0" applyFont="0" applyFill="0" applyBorder="0" applyAlignment="0" applyProtection="0"/>
    <xf numFmtId="177" fontId="151" fillId="51" borderId="0" applyNumberFormat="0" applyBorder="0" applyAlignment="0" applyProtection="0"/>
    <xf numFmtId="43" fontId="133" fillId="0" borderId="0" applyFont="0" applyFill="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1" fillId="0" borderId="0"/>
    <xf numFmtId="0" fontId="151" fillId="51" borderId="0" applyNumberFormat="0" applyBorder="0" applyAlignment="0" applyProtection="0"/>
    <xf numFmtId="0" fontId="11" fillId="0" borderId="0"/>
    <xf numFmtId="167" fontId="23" fillId="0" borderId="0" applyFont="0" applyFill="0" applyBorder="0" applyAlignment="0" applyProtection="0"/>
    <xf numFmtId="0" fontId="52" fillId="0" borderId="0" applyFill="0" applyBorder="0"/>
    <xf numFmtId="165" fontId="52" fillId="0" borderId="0" applyFont="0" applyFill="0" applyBorder="0" applyAlignment="0" applyProtection="0"/>
    <xf numFmtId="0" fontId="11" fillId="0" borderId="0"/>
    <xf numFmtId="0" fontId="52" fillId="0" borderId="0" applyFill="0" applyBorder="0"/>
    <xf numFmtId="177" fontId="15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192" fontId="136" fillId="0" borderId="0" applyFont="0" applyFill="0" applyBorder="0" applyAlignment="0" applyProtection="0"/>
    <xf numFmtId="0" fontId="11" fillId="0" borderId="0"/>
    <xf numFmtId="0" fontId="11" fillId="0" borderId="0"/>
    <xf numFmtId="177" fontId="151" fillId="47" borderId="0" applyNumberFormat="0" applyBorder="0" applyAlignment="0" applyProtection="0"/>
    <xf numFmtId="9" fontId="11" fillId="0" borderId="0" applyFont="0" applyFill="0" applyBorder="0" applyAlignment="0" applyProtection="0"/>
    <xf numFmtId="0" fontId="11" fillId="0" borderId="0"/>
    <xf numFmtId="0" fontId="151" fillId="47" borderId="0" applyNumberFormat="0" applyBorder="0" applyAlignment="0" applyProtection="0"/>
    <xf numFmtId="0" fontId="151" fillId="47" borderId="0" applyNumberFormat="0" applyBorder="0" applyAlignment="0" applyProtection="0"/>
    <xf numFmtId="43" fontId="133" fillId="0" borderId="0" applyFont="0" applyFill="0" applyBorder="0" applyAlignment="0" applyProtection="0"/>
    <xf numFmtId="0" fontId="151" fillId="47" borderId="0" applyNumberFormat="0" applyBorder="0" applyAlignment="0" applyProtection="0"/>
    <xf numFmtId="0" fontId="133" fillId="0" borderId="0"/>
    <xf numFmtId="0" fontId="11" fillId="0" borderId="0"/>
    <xf numFmtId="43" fontId="133" fillId="0" borderId="0" applyFont="0" applyFill="0" applyBorder="0" applyAlignment="0" applyProtection="0"/>
    <xf numFmtId="0" fontId="11" fillId="0" borderId="0"/>
    <xf numFmtId="177" fontId="151" fillId="48" borderId="0" applyNumberFormat="0" applyBorder="0" applyAlignment="0" applyProtection="0"/>
    <xf numFmtId="0" fontId="11" fillId="0" borderId="0"/>
    <xf numFmtId="0" fontId="109" fillId="0" borderId="0" applyNumberFormat="0" applyFont="0" applyFill="0" applyAlignment="0" applyProtection="0"/>
    <xf numFmtId="0" fontId="151" fillId="48" borderId="0" applyNumberFormat="0" applyBorder="0" applyAlignment="0" applyProtection="0"/>
    <xf numFmtId="0" fontId="69" fillId="0" borderId="0"/>
    <xf numFmtId="0" fontId="151" fillId="48" borderId="0" applyNumberFormat="0" applyBorder="0" applyAlignment="0" applyProtection="0"/>
    <xf numFmtId="0" fontId="151" fillId="48" borderId="0" applyNumberFormat="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0" fontId="11" fillId="0" borderId="0"/>
    <xf numFmtId="177" fontId="151" fillId="53" borderId="0" applyNumberFormat="0" applyBorder="0" applyAlignment="0" applyProtection="0"/>
    <xf numFmtId="0" fontId="136" fillId="0" borderId="0"/>
    <xf numFmtId="192" fontId="136" fillId="0" borderId="0" applyFont="0" applyFill="0" applyBorder="0" applyAlignment="0" applyProtection="0"/>
    <xf numFmtId="0" fontId="151" fillId="53" borderId="0" applyNumberFormat="0" applyBorder="0" applyAlignment="0" applyProtection="0"/>
    <xf numFmtId="43" fontId="133" fillId="0" borderId="0" applyFont="0" applyFill="0" applyBorder="0" applyAlignment="0" applyProtection="0"/>
    <xf numFmtId="0" fontId="151" fillId="53" borderId="0" applyNumberFormat="0" applyBorder="0" applyAlignment="0" applyProtection="0"/>
    <xf numFmtId="0" fontId="23" fillId="0" borderId="0"/>
    <xf numFmtId="0" fontId="151" fillId="53" borderId="0" applyNumberFormat="0" applyBorder="0" applyAlignment="0" applyProtection="0"/>
    <xf numFmtId="0" fontId="52" fillId="0" borderId="0" applyFill="0"/>
    <xf numFmtId="43" fontId="133" fillId="0" borderId="0" applyFont="0" applyFill="0" applyBorder="0" applyAlignment="0" applyProtection="0"/>
    <xf numFmtId="0" fontId="11" fillId="0" borderId="0"/>
    <xf numFmtId="0" fontId="136" fillId="0" borderId="0"/>
    <xf numFmtId="0" fontId="11" fillId="0" borderId="0"/>
    <xf numFmtId="177" fontId="153" fillId="37" borderId="0" applyNumberFormat="0" applyBorder="0" applyAlignment="0" applyProtection="0"/>
    <xf numFmtId="0" fontId="136" fillId="0" borderId="0"/>
    <xf numFmtId="0" fontId="153" fillId="37" borderId="0" applyNumberFormat="0" applyBorder="0" applyAlignment="0" applyProtection="0"/>
    <xf numFmtId="0" fontId="136" fillId="0" borderId="0"/>
    <xf numFmtId="0" fontId="153" fillId="37" borderId="0" applyNumberFormat="0" applyBorder="0" applyAlignment="0" applyProtection="0"/>
    <xf numFmtId="0" fontId="136" fillId="0" borderId="0"/>
    <xf numFmtId="0" fontId="153" fillId="37" borderId="0" applyNumberFormat="0" applyBorder="0" applyAlignment="0" applyProtection="0"/>
    <xf numFmtId="0" fontId="136" fillId="0" borderId="0"/>
    <xf numFmtId="278"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52" fillId="0" borderId="0" applyFill="0" applyBorder="0"/>
    <xf numFmtId="0" fontId="155" fillId="54" borderId="28" applyNumberFormat="0" applyAlignment="0" applyProtection="0"/>
    <xf numFmtId="0" fontId="155" fillId="54" borderId="28" applyNumberFormat="0" applyAlignment="0" applyProtection="0"/>
    <xf numFmtId="0" fontId="11" fillId="0" borderId="0"/>
    <xf numFmtId="0" fontId="136" fillId="0" borderId="0"/>
    <xf numFmtId="177" fontId="157" fillId="55" borderId="29" applyNumberFormat="0" applyAlignment="0" applyProtection="0"/>
    <xf numFmtId="165" fontId="52" fillId="0" borderId="0" applyFont="0" applyFill="0" applyBorder="0" applyAlignment="0" applyProtection="0"/>
    <xf numFmtId="0" fontId="136" fillId="0" borderId="0"/>
    <xf numFmtId="0" fontId="157" fillId="55" borderId="29" applyNumberFormat="0" applyAlignment="0" applyProtection="0"/>
    <xf numFmtId="0" fontId="133" fillId="0" borderId="0"/>
    <xf numFmtId="0" fontId="157" fillId="55" borderId="29" applyNumberFormat="0" applyAlignment="0" applyProtection="0"/>
    <xf numFmtId="0" fontId="157" fillId="55" borderId="29" applyNumberFormat="0" applyAlignment="0" applyProtection="0"/>
    <xf numFmtId="0" fontId="11" fillId="0" borderId="0"/>
    <xf numFmtId="0" fontId="115" fillId="0" borderId="0">
      <alignment vertical="top"/>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158" fillId="0" borderId="0" applyFont="0" applyFill="0" applyBorder="0" applyAlignment="0" applyProtection="0"/>
    <xf numFmtId="43" fontId="62" fillId="0" borderId="0" applyFont="0" applyFill="0" applyBorder="0" applyAlignment="0" applyProtection="0"/>
    <xf numFmtId="0" fontId="11" fillId="0" borderId="0"/>
    <xf numFmtId="43" fontId="39" fillId="0" borderId="0" applyFont="0" applyFill="0" applyBorder="0" applyAlignment="0" applyProtection="0"/>
    <xf numFmtId="43" fontId="39" fillId="0" borderId="0" applyFont="0" applyFill="0" applyBorder="0" applyAlignment="0" applyProtection="0"/>
    <xf numFmtId="192" fontId="136" fillId="0" borderId="0" applyFont="0" applyFill="0" applyBorder="0" applyAlignment="0" applyProtection="0"/>
    <xf numFmtId="43" fontId="133" fillId="0" borderId="0" applyFont="0" applyFill="0" applyBorder="0" applyAlignment="0" applyProtection="0"/>
    <xf numFmtId="0" fontId="11" fillId="0" borderId="0"/>
    <xf numFmtId="177" fontId="38" fillId="0" borderId="0" applyFont="0" applyFill="0" applyBorder="0" applyAlignment="0" applyProtection="0"/>
    <xf numFmtId="43" fontId="39" fillId="0" borderId="0" applyFont="0" applyFill="0" applyBorder="0" applyAlignment="0" applyProtection="0"/>
    <xf numFmtId="0" fontId="11" fillId="0" borderId="0"/>
    <xf numFmtId="43" fontId="39" fillId="0" borderId="0" applyFont="0" applyFill="0" applyBorder="0" applyAlignment="0" applyProtection="0"/>
    <xf numFmtId="277" fontId="1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43" fontId="11" fillId="0" borderId="0" applyFont="0" applyFill="0" applyBorder="0" applyAlignment="0" applyProtection="0"/>
    <xf numFmtId="43" fontId="150"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0" fontId="38" fillId="0" borderId="0"/>
    <xf numFmtId="191"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33" fillId="0" borderId="0"/>
    <xf numFmtId="43" fontId="39"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7" fontId="38"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0" fontId="69" fillId="0" borderId="0"/>
    <xf numFmtId="0" fontId="52" fillId="0" borderId="0" applyFill="0" applyBorder="0"/>
    <xf numFmtId="0" fontId="11" fillId="0" borderId="0"/>
    <xf numFmtId="177" fontId="159" fillId="0" borderId="0" applyNumberFormat="0" applyFill="0" applyBorder="0" applyAlignment="0" applyProtection="0"/>
    <xf numFmtId="42" fontId="141" fillId="0" borderId="0" applyFont="0" applyFill="0" applyBorder="0" applyAlignment="0" applyProtection="0"/>
    <xf numFmtId="0" fontId="133" fillId="0" borderId="0"/>
    <xf numFmtId="0" fontId="159" fillId="0" borderId="0" applyNumberFormat="0" applyFill="0" applyBorder="0" applyAlignment="0" applyProtection="0"/>
    <xf numFmtId="43" fontId="69"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1" fillId="0" borderId="0"/>
    <xf numFmtId="0" fontId="52" fillId="0" borderId="0" applyFill="0" applyBorder="0"/>
    <xf numFmtId="177" fontId="161" fillId="38" borderId="0" applyNumberFormat="0" applyBorder="0" applyAlignment="0" applyProtection="0"/>
    <xf numFmtId="0" fontId="161" fillId="38" borderId="0" applyNumberFormat="0" applyBorder="0" applyAlignment="0" applyProtection="0"/>
    <xf numFmtId="192" fontId="136" fillId="0" borderId="0" applyFont="0" applyFill="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04" fillId="0" borderId="0"/>
    <xf numFmtId="165" fontId="52" fillId="0" borderId="0" applyFont="0" applyFill="0" applyBorder="0" applyAlignment="0" applyProtection="0"/>
    <xf numFmtId="0" fontId="11" fillId="0" borderId="0"/>
    <xf numFmtId="0" fontId="38" fillId="0" borderId="36" applyNumberFormat="0" applyFont="0" applyBorder="0" applyAlignment="0" applyProtection="0"/>
    <xf numFmtId="177" fontId="163" fillId="0" borderId="30" applyNumberFormat="0" applyFill="0" applyAlignment="0" applyProtection="0"/>
    <xf numFmtId="0" fontId="52" fillId="0" borderId="0" applyFill="0" applyBorder="0"/>
    <xf numFmtId="0" fontId="11" fillId="0" borderId="0"/>
    <xf numFmtId="0" fontId="163" fillId="0" borderId="30" applyNumberFormat="0" applyFill="0" applyAlignment="0" applyProtection="0"/>
    <xf numFmtId="0" fontId="39" fillId="0" borderId="0"/>
    <xf numFmtId="0" fontId="163" fillId="0" borderId="30" applyNumberFormat="0" applyFill="0" applyAlignment="0" applyProtection="0"/>
    <xf numFmtId="191" fontId="11" fillId="0" borderId="0" applyFont="0" applyFill="0" applyBorder="0" applyAlignment="0" applyProtection="0"/>
    <xf numFmtId="0" fontId="163" fillId="0" borderId="30" applyNumberFormat="0" applyFill="0" applyAlignment="0" applyProtection="0"/>
    <xf numFmtId="0" fontId="163" fillId="0" borderId="30" applyNumberFormat="0" applyFill="0" applyAlignment="0" applyProtection="0"/>
    <xf numFmtId="0" fontId="11" fillId="0" borderId="0"/>
    <xf numFmtId="0" fontId="11" fillId="0" borderId="0"/>
    <xf numFmtId="177" fontId="165" fillId="0" borderId="31" applyNumberFormat="0" applyFill="0" applyAlignment="0" applyProtection="0"/>
    <xf numFmtId="0" fontId="136" fillId="0" borderId="0"/>
    <xf numFmtId="0" fontId="11" fillId="0" borderId="0"/>
    <xf numFmtId="0" fontId="165" fillId="0" borderId="31" applyNumberFormat="0" applyFill="0" applyAlignment="0" applyProtection="0"/>
    <xf numFmtId="191" fontId="11" fillId="0" borderId="0" applyFont="0" applyFill="0" applyBorder="0" applyAlignment="0" applyProtection="0"/>
    <xf numFmtId="0" fontId="165"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43" fontId="38" fillId="0" borderId="0" applyFont="0" applyFill="0" applyBorder="0" applyAlignment="0" applyProtection="0"/>
    <xf numFmtId="0" fontId="38" fillId="0" borderId="0"/>
    <xf numFmtId="177" fontId="167" fillId="0" borderId="32" applyNumberFormat="0" applyFill="0" applyAlignment="0" applyProtection="0"/>
    <xf numFmtId="0" fontId="11" fillId="0" borderId="0"/>
    <xf numFmtId="0" fontId="11" fillId="0" borderId="0"/>
    <xf numFmtId="0" fontId="167" fillId="0" borderId="32" applyNumberFormat="0" applyFill="0" applyAlignment="0" applyProtection="0"/>
    <xf numFmtId="43" fontId="133" fillId="0" borderId="0" applyFont="0" applyFill="0" applyBorder="0" applyAlignment="0" applyProtection="0"/>
    <xf numFmtId="0" fontId="167" fillId="0" borderId="32" applyNumberFormat="0" applyFill="0" applyAlignment="0" applyProtection="0"/>
    <xf numFmtId="43" fontId="11" fillId="0" borderId="0" applyFont="0" applyFill="0" applyBorder="0" applyAlignment="0" applyProtection="0"/>
    <xf numFmtId="0" fontId="167" fillId="0" borderId="32" applyNumberFormat="0" applyFill="0" applyAlignment="0" applyProtection="0"/>
    <xf numFmtId="0" fontId="136" fillId="0" borderId="0"/>
    <xf numFmtId="9" fontId="11" fillId="0" borderId="0" applyFont="0" applyFill="0" applyBorder="0" applyAlignment="0" applyProtection="0"/>
    <xf numFmtId="177" fontId="167" fillId="0" borderId="0" applyNumberFormat="0" applyFill="0" applyBorder="0" applyAlignment="0" applyProtection="0"/>
    <xf numFmtId="0" fontId="11" fillId="0" borderId="0"/>
    <xf numFmtId="0" fontId="167" fillId="0" borderId="0" applyNumberFormat="0" applyFill="0" applyBorder="0" applyAlignment="0" applyProtection="0"/>
    <xf numFmtId="0" fontId="167" fillId="0" borderId="0" applyNumberFormat="0" applyFill="0" applyBorder="0" applyAlignment="0" applyProtection="0"/>
    <xf numFmtId="0" fontId="112" fillId="41" borderId="28" applyNumberFormat="0" applyAlignment="0" applyProtection="0"/>
    <xf numFmtId="0" fontId="167" fillId="0" borderId="0" applyNumberFormat="0" applyFill="0" applyBorder="0" applyAlignment="0" applyProtection="0"/>
    <xf numFmtId="0" fontId="11" fillId="0" borderId="0"/>
    <xf numFmtId="9" fontId="69" fillId="0" borderId="0" applyFont="0" applyFill="0" applyBorder="0" applyAlignment="0" applyProtection="0"/>
    <xf numFmtId="0" fontId="11" fillId="0" borderId="0"/>
    <xf numFmtId="0" fontId="11" fillId="0" borderId="0"/>
    <xf numFmtId="0" fontId="11" fillId="0" borderId="0"/>
    <xf numFmtId="0" fontId="11" fillId="0" borderId="0"/>
    <xf numFmtId="0" fontId="38" fillId="0" borderId="0"/>
    <xf numFmtId="0" fontId="133" fillId="0" borderId="0"/>
    <xf numFmtId="0" fontId="11" fillId="0" borderId="0"/>
    <xf numFmtId="0" fontId="11" fillId="0" borderId="0"/>
    <xf numFmtId="0" fontId="11" fillId="0" borderId="0"/>
    <xf numFmtId="0" fontId="11" fillId="0" borderId="0"/>
    <xf numFmtId="177" fontId="171" fillId="0" borderId="33" applyNumberFormat="0" applyFill="0" applyAlignment="0" applyProtection="0"/>
    <xf numFmtId="192" fontId="136" fillId="0" borderId="0" applyFont="0" applyFill="0" applyBorder="0" applyAlignment="0" applyProtection="0"/>
    <xf numFmtId="191" fontId="11" fillId="0" borderId="0" applyFont="0" applyFill="0" applyBorder="0" applyAlignment="0" applyProtection="0"/>
    <xf numFmtId="0" fontId="171" fillId="0" borderId="33" applyNumberFormat="0" applyFill="0" applyAlignment="0" applyProtection="0"/>
    <xf numFmtId="0" fontId="11" fillId="0" borderId="0"/>
    <xf numFmtId="0" fontId="171" fillId="0" borderId="33" applyNumberFormat="0" applyFill="0" applyAlignment="0" applyProtection="0"/>
    <xf numFmtId="0" fontId="11" fillId="0" borderId="0"/>
    <xf numFmtId="0" fontId="171" fillId="0" borderId="3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0" applyFill="0" applyBorder="0"/>
    <xf numFmtId="177" fontId="173" fillId="56" borderId="0" applyNumberFormat="0" applyBorder="0" applyAlignment="0" applyProtection="0"/>
    <xf numFmtId="0" fontId="136" fillId="0" borderId="0"/>
    <xf numFmtId="0" fontId="173" fillId="56" borderId="0" applyNumberFormat="0" applyBorder="0" applyAlignment="0" applyProtection="0"/>
    <xf numFmtId="0" fontId="173" fillId="56" borderId="0" applyNumberFormat="0" applyBorder="0" applyAlignment="0" applyProtection="0"/>
    <xf numFmtId="191" fontId="11" fillId="0" borderId="0" applyFont="0" applyFill="0" applyBorder="0" applyAlignment="0" applyProtection="0"/>
    <xf numFmtId="0" fontId="173" fillId="56" borderId="0" applyNumberFormat="0" applyBorder="0" applyAlignment="0" applyProtection="0"/>
    <xf numFmtId="0" fontId="61" fillId="0" borderId="0"/>
    <xf numFmtId="177" fontId="59" fillId="0" borderId="0"/>
    <xf numFmtId="0" fontId="11" fillId="0" borderId="0"/>
    <xf numFmtId="177" fontId="175" fillId="0" borderId="0"/>
    <xf numFmtId="0" fontId="11" fillId="0" borderId="0"/>
    <xf numFmtId="0" fontId="64" fillId="57" borderId="34" applyNumberFormat="0" applyFont="0" applyAlignment="0" applyProtection="0"/>
    <xf numFmtId="43" fontId="133" fillId="0" borderId="0" applyFont="0" applyFill="0" applyBorder="0" applyAlignment="0" applyProtection="0"/>
    <xf numFmtId="43" fontId="133" fillId="0" borderId="0" applyFont="0" applyFill="0" applyBorder="0" applyAlignment="0" applyProtection="0"/>
    <xf numFmtId="0" fontId="61" fillId="0" borderId="0"/>
    <xf numFmtId="177" fontId="175" fillId="0" borderId="0"/>
    <xf numFmtId="192" fontId="136" fillId="0" borderId="0" applyFont="0" applyFill="0" applyBorder="0" applyAlignment="0" applyProtection="0"/>
    <xf numFmtId="192" fontId="136" fillId="0" borderId="0" applyFont="0" applyFill="0" applyBorder="0" applyAlignment="0" applyProtection="0"/>
    <xf numFmtId="0" fontId="11" fillId="0" borderId="0"/>
    <xf numFmtId="0" fontId="11" fillId="0" borderId="0"/>
    <xf numFmtId="177" fontId="175" fillId="0" borderId="0"/>
    <xf numFmtId="0" fontId="11" fillId="0" borderId="0"/>
    <xf numFmtId="0" fontId="11" fillId="0" borderId="0"/>
    <xf numFmtId="0" fontId="11" fillId="0" borderId="0"/>
    <xf numFmtId="0" fontId="133" fillId="0" borderId="0"/>
    <xf numFmtId="177" fontId="175" fillId="0" borderId="0"/>
    <xf numFmtId="0" fontId="11" fillId="0" borderId="0"/>
    <xf numFmtId="0" fontId="11" fillId="0" borderId="0"/>
    <xf numFmtId="0" fontId="11" fillId="0" borderId="0"/>
    <xf numFmtId="0" fontId="11" fillId="0" borderId="0"/>
    <xf numFmtId="177" fontId="175" fillId="0" borderId="0"/>
    <xf numFmtId="44" fontId="141" fillId="0" borderId="0" applyFont="0" applyFill="0" applyBorder="0" applyAlignment="0" applyProtection="0"/>
    <xf numFmtId="0" fontId="61" fillId="0" borderId="0"/>
    <xf numFmtId="43" fontId="11" fillId="0" borderId="0" applyFont="0" applyFill="0" applyBorder="0" applyAlignment="0" applyProtection="0"/>
    <xf numFmtId="0" fontId="61" fillId="0" borderId="0"/>
    <xf numFmtId="0" fontId="38" fillId="0" borderId="0"/>
    <xf numFmtId="0" fontId="61" fillId="0" borderId="0"/>
    <xf numFmtId="203" fontId="38" fillId="0" borderId="0"/>
    <xf numFmtId="0" fontId="38" fillId="0" borderId="0"/>
    <xf numFmtId="0" fontId="38" fillId="0" borderId="0"/>
    <xf numFmtId="9" fontId="11" fillId="0" borderId="0" applyFont="0" applyFill="0" applyBorder="0" applyAlignment="0" applyProtection="0"/>
    <xf numFmtId="0" fontId="52" fillId="0" borderId="0" applyFill="0" applyBorder="0"/>
    <xf numFmtId="0" fontId="52" fillId="0" borderId="0" applyFill="0"/>
    <xf numFmtId="0" fontId="11" fillId="0" borderId="0"/>
    <xf numFmtId="43" fontId="11" fillId="0" borderId="0" applyFont="0" applyFill="0" applyBorder="0" applyAlignment="0" applyProtection="0"/>
    <xf numFmtId="0" fontId="11" fillId="0" borderId="0"/>
    <xf numFmtId="43" fontId="133" fillId="0" borderId="0" applyFont="0" applyFill="0" applyBorder="0" applyAlignment="0" applyProtection="0"/>
    <xf numFmtId="9" fontId="69" fillId="0" borderId="0" applyFont="0" applyFill="0" applyBorder="0" applyAlignment="0" applyProtection="0"/>
    <xf numFmtId="177" fontId="11" fillId="0" borderId="0"/>
    <xf numFmtId="0" fontId="11" fillId="0" borderId="0"/>
    <xf numFmtId="0" fontId="11" fillId="0" borderId="0"/>
    <xf numFmtId="43" fontId="38" fillId="0" borderId="0" applyFont="0" applyFill="0" applyBorder="0" applyAlignment="0" applyProtection="0"/>
    <xf numFmtId="0" fontId="11" fillId="0" borderId="0"/>
    <xf numFmtId="0" fontId="11" fillId="0" borderId="0"/>
    <xf numFmtId="0" fontId="133" fillId="0" borderId="0"/>
    <xf numFmtId="0" fontId="11" fillId="0" borderId="0"/>
    <xf numFmtId="9" fontId="11" fillId="0" borderId="0" applyFont="0" applyFill="0" applyBorder="0" applyAlignment="0" applyProtection="0"/>
    <xf numFmtId="177" fontId="38" fillId="0" borderId="0"/>
    <xf numFmtId="193" fontId="39" fillId="0" borderId="0"/>
    <xf numFmtId="165" fontId="52" fillId="0" borderId="0" applyFont="0" applyFill="0" applyBorder="0" applyAlignment="0" applyProtection="0"/>
    <xf numFmtId="177" fontId="38" fillId="0" borderId="0"/>
    <xf numFmtId="279" fontId="38" fillId="0" borderId="0" applyFont="0" applyFill="0" applyBorder="0" applyAlignment="0" applyProtection="0"/>
    <xf numFmtId="177" fontId="38" fillId="0" borderId="0"/>
    <xf numFmtId="0" fontId="11" fillId="0" borderId="0"/>
    <xf numFmtId="0" fontId="11" fillId="0" borderId="0"/>
    <xf numFmtId="0" fontId="61" fillId="0" borderId="0"/>
    <xf numFmtId="0" fontId="23" fillId="0" borderId="0"/>
    <xf numFmtId="192" fontId="136"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77" fontId="62" fillId="0" borderId="0"/>
    <xf numFmtId="0" fontId="11" fillId="0" borderId="0"/>
    <xf numFmtId="9" fontId="1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8" fillId="0" borderId="0"/>
    <xf numFmtId="0" fontId="11" fillId="0" borderId="0"/>
    <xf numFmtId="0" fontId="11" fillId="0" borderId="0"/>
    <xf numFmtId="0" fontId="102" fillId="54" borderId="28" applyNumberFormat="0" applyAlignment="0" applyProtection="0"/>
    <xf numFmtId="0" fontId="61" fillId="0" borderId="0"/>
    <xf numFmtId="0" fontId="63" fillId="0" borderId="0"/>
    <xf numFmtId="9" fontId="143" fillId="0" borderId="0" applyFont="0" applyFill="0" applyBorder="0" applyAlignment="0" applyProtection="0"/>
    <xf numFmtId="0" fontId="38" fillId="0" borderId="0"/>
    <xf numFmtId="177" fontId="11" fillId="0" borderId="0"/>
    <xf numFmtId="0" fontId="23" fillId="0" borderId="0"/>
    <xf numFmtId="0" fontId="23" fillId="0" borderId="0"/>
    <xf numFmtId="0" fontId="3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 fillId="0" borderId="0"/>
    <xf numFmtId="0" fontId="61" fillId="0" borderId="0"/>
    <xf numFmtId="0" fontId="118" fillId="0" borderId="37" applyNumberFormat="0" applyFill="0" applyAlignment="0" applyProtection="0"/>
    <xf numFmtId="0" fontId="61" fillId="0" borderId="0"/>
    <xf numFmtId="0" fontId="11" fillId="0" borderId="0"/>
    <xf numFmtId="177" fontId="1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75" fillId="0" borderId="0"/>
    <xf numFmtId="0" fontId="175" fillId="0" borderId="0"/>
    <xf numFmtId="0" fontId="136" fillId="0" borderId="0"/>
    <xf numFmtId="0" fontId="136" fillId="0" borderId="0"/>
    <xf numFmtId="0" fontId="136" fillId="0" borderId="0"/>
    <xf numFmtId="0" fontId="11" fillId="0" borderId="0"/>
    <xf numFmtId="0" fontId="11" fillId="0" borderId="0"/>
    <xf numFmtId="43" fontId="11" fillId="0" borderId="0" applyFont="0" applyFill="0" applyBorder="0" applyAlignment="0" applyProtection="0"/>
    <xf numFmtId="43" fontId="125" fillId="0" borderId="0" applyFont="0" applyFill="0" applyBorder="0" applyAlignment="0" applyProtection="0"/>
    <xf numFmtId="0" fontId="61" fillId="0" borderId="0"/>
    <xf numFmtId="0" fontId="175" fillId="0" borderId="0"/>
    <xf numFmtId="0" fontId="175"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61" fillId="0" borderId="0"/>
    <xf numFmtId="0" fontId="23" fillId="0" borderId="0"/>
    <xf numFmtId="0" fontId="11" fillId="0" borderId="0"/>
    <xf numFmtId="165" fontId="52" fillId="0" borderId="0" applyFont="0" applyFill="0" applyBorder="0" applyAlignment="0" applyProtection="0"/>
    <xf numFmtId="0" fontId="11" fillId="0" borderId="0"/>
    <xf numFmtId="0" fontId="11" fillId="0" borderId="0"/>
    <xf numFmtId="43" fontId="133" fillId="0" borderId="0" applyFont="0" applyFill="0" applyBorder="0" applyAlignment="0" applyProtection="0"/>
    <xf numFmtId="0" fontId="11" fillId="0" borderId="0"/>
    <xf numFmtId="177" fontId="175" fillId="0" borderId="0"/>
    <xf numFmtId="0" fontId="175" fillId="0" borderId="0"/>
    <xf numFmtId="0" fontId="11" fillId="0" borderId="0"/>
    <xf numFmtId="0" fontId="63" fillId="0" borderId="0"/>
    <xf numFmtId="0" fontId="11" fillId="0" borderId="0"/>
    <xf numFmtId="0" fontId="11" fillId="0" borderId="0"/>
    <xf numFmtId="43" fontId="11" fillId="0" borderId="0" applyFont="0" applyFill="0" applyBorder="0" applyAlignment="0" applyProtection="0"/>
    <xf numFmtId="0" fontId="11" fillId="5" borderId="18" applyNumberFormat="0" applyFont="0" applyAlignment="0" applyProtection="0"/>
    <xf numFmtId="177" fontId="3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36" fillId="0" borderId="0"/>
    <xf numFmtId="0" fontId="11" fillId="0" borderId="0"/>
    <xf numFmtId="9" fontId="133"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33" fillId="0" borderId="0"/>
    <xf numFmtId="0" fontId="11" fillId="0" borderId="0"/>
    <xf numFmtId="0" fontId="136" fillId="0" borderId="0"/>
    <xf numFmtId="0" fontId="11" fillId="0" borderId="0"/>
    <xf numFmtId="9" fontId="23" fillId="0" borderId="0" applyFont="0" applyFill="0" applyBorder="0" applyAlignment="0" applyProtection="0"/>
    <xf numFmtId="9" fontId="13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33" fillId="0" borderId="0" applyFont="0" applyFill="0" applyBorder="0" applyAlignment="0" applyProtection="0"/>
    <xf numFmtId="9" fontId="11" fillId="0" borderId="0" applyFont="0" applyFill="0" applyBorder="0" applyAlignment="0" applyProtection="0"/>
    <xf numFmtId="43" fontId="133" fillId="0" borderId="0" applyFont="0" applyFill="0" applyBorder="0" applyAlignment="0" applyProtection="0"/>
    <xf numFmtId="0" fontId="11" fillId="0" borderId="0"/>
    <xf numFmtId="177" fontId="117" fillId="0" borderId="0" applyNumberForma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0" fontId="38" fillId="0" borderId="0"/>
    <xf numFmtId="192" fontId="136" fillId="0" borderId="0" applyFont="0" applyFill="0" applyBorder="0" applyAlignment="0" applyProtection="0"/>
    <xf numFmtId="0" fontId="11" fillId="0" borderId="0"/>
    <xf numFmtId="192" fontId="136" fillId="0" borderId="0" applyFont="0" applyFill="0" applyBorder="0" applyAlignment="0" applyProtection="0"/>
    <xf numFmtId="191" fontId="11" fillId="0" borderId="0" applyFont="0" applyFill="0" applyBorder="0" applyAlignment="0" applyProtection="0"/>
    <xf numFmtId="0" fontId="136" fillId="0" borderId="0"/>
    <xf numFmtId="9" fontId="69" fillId="0" borderId="0" applyFont="0" applyFill="0" applyBorder="0" applyAlignment="0" applyProtection="0"/>
    <xf numFmtId="0" fontId="11" fillId="0" borderId="0"/>
    <xf numFmtId="0" fontId="11" fillId="0" borderId="0"/>
    <xf numFmtId="0" fontId="11" fillId="0" borderId="0"/>
    <xf numFmtId="0" fontId="11" fillId="0" borderId="0"/>
    <xf numFmtId="192" fontId="136" fillId="0" borderId="0" applyFont="0" applyFill="0" applyBorder="0" applyAlignment="0" applyProtection="0"/>
    <xf numFmtId="177" fontId="180" fillId="0" borderId="0" applyNumberFormat="0" applyFill="0" applyBorder="0" applyAlignment="0" applyProtection="0"/>
    <xf numFmtId="43" fontId="133" fillId="0" borderId="0" applyFon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165" fontId="52" fillId="0" borderId="0" applyFont="0" applyFill="0" applyBorder="0" applyAlignment="0" applyProtection="0"/>
    <xf numFmtId="43" fontId="38" fillId="0" borderId="0" applyFont="0" applyFill="0" applyBorder="0" applyAlignment="0" applyProtection="0"/>
    <xf numFmtId="0" fontId="38" fillId="0" borderId="0"/>
    <xf numFmtId="0" fontId="11" fillId="0" borderId="0"/>
    <xf numFmtId="43" fontId="11"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38" fillId="0" borderId="0" applyFont="0" applyFill="0" applyBorder="0" applyAlignment="0" applyProtection="0"/>
    <xf numFmtId="43" fontId="69" fillId="0" borderId="0" applyFont="0" applyFill="0" applyBorder="0" applyAlignment="0" applyProtection="0"/>
    <xf numFmtId="177" fontId="39" fillId="0" borderId="0"/>
    <xf numFmtId="0" fontId="11" fillId="0" borderId="0"/>
    <xf numFmtId="9" fontId="61" fillId="0" borderId="0" applyFont="0" applyFill="0" applyBorder="0" applyAlignment="0" applyProtection="0"/>
    <xf numFmtId="0" fontId="11" fillId="0" borderId="0"/>
    <xf numFmtId="43" fontId="11" fillId="0" borderId="0" applyFont="0" applyFill="0" applyBorder="0" applyAlignment="0" applyProtection="0"/>
    <xf numFmtId="0" fontId="69" fillId="0" borderId="0"/>
    <xf numFmtId="43" fontId="138" fillId="0" borderId="0" applyFont="0" applyFill="0" applyBorder="0" applyAlignment="0" applyProtection="0"/>
    <xf numFmtId="43" fontId="138" fillId="0" borderId="0" applyFont="0" applyFill="0" applyBorder="0" applyAlignment="0" applyProtection="0"/>
    <xf numFmtId="0" fontId="140" fillId="0" borderId="0"/>
    <xf numFmtId="0" fontId="140"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52" fillId="0" borderId="0"/>
    <xf numFmtId="276" fontId="38" fillId="0" borderId="0" applyFont="0" applyFill="0" applyBorder="0" applyAlignment="0" applyProtection="0"/>
    <xf numFmtId="0" fontId="290" fillId="0" borderId="0">
      <alignment vertical="center"/>
    </xf>
    <xf numFmtId="43" fontId="291" fillId="0" borderId="0" applyFont="0" applyFill="0" applyBorder="0" applyAlignment="0" applyProtection="0">
      <alignment vertical="center"/>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52" fillId="0" borderId="0" applyFill="0" applyBorder="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38" fillId="0" borderId="0" applyFont="0" applyFill="0" applyBorder="0" applyAlignment="0" applyProtection="0">
      <alignment wrapText="1"/>
    </xf>
    <xf numFmtId="43" fontId="11" fillId="0" borderId="0" applyFont="0" applyFill="0" applyBorder="0" applyAlignment="0" applyProtection="0"/>
    <xf numFmtId="43" fontId="38" fillId="0" borderId="0" applyFont="0" applyFill="0" applyBorder="0" applyAlignment="0" applyProtection="0">
      <alignment wrapText="1"/>
    </xf>
    <xf numFmtId="0" fontId="38" fillId="0" borderId="0">
      <alignment wrapText="1"/>
    </xf>
    <xf numFmtId="44" fontId="11" fillId="0" borderId="0" applyFont="0" applyFill="0" applyBorder="0" applyAlignment="0" applyProtection="0"/>
    <xf numFmtId="0" fontId="38" fillId="0" borderId="0">
      <alignment wrapText="1"/>
    </xf>
    <xf numFmtId="43" fontId="38" fillId="0" borderId="0" applyFont="0" applyFill="0" applyBorder="0" applyAlignment="0" applyProtection="0">
      <alignment wrapText="1"/>
    </xf>
    <xf numFmtId="43" fontId="11" fillId="0" borderId="0" applyFont="0" applyFill="0" applyBorder="0" applyAlignment="0" applyProtection="0"/>
    <xf numFmtId="43" fontId="38" fillId="0" borderId="0" applyFont="0" applyFill="0" applyBorder="0" applyAlignment="0" applyProtection="0">
      <alignment wrapText="1"/>
    </xf>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38" fillId="0" borderId="0"/>
    <xf numFmtId="43" fontId="11" fillId="0" borderId="0" applyFont="0" applyFill="0" applyBorder="0" applyAlignment="0" applyProtection="0"/>
    <xf numFmtId="43" fontId="38" fillId="0" borderId="0" applyFont="0" applyFill="0" applyBorder="0" applyAlignment="0" applyProtection="0">
      <alignment wrapText="1"/>
    </xf>
    <xf numFmtId="0" fontId="38" fillId="0" borderId="0">
      <alignment wrapText="1"/>
    </xf>
    <xf numFmtId="43" fontId="38" fillId="0" borderId="0" applyFont="0" applyFill="0" applyBorder="0" applyAlignment="0" applyProtection="0">
      <alignment wrapText="1"/>
    </xf>
    <xf numFmtId="167" fontId="11" fillId="0" borderId="0" applyFont="0" applyFill="0" applyBorder="0" applyAlignment="0" applyProtection="0"/>
    <xf numFmtId="43" fontId="11" fillId="0" borderId="0" applyFont="0" applyFill="0" applyBorder="0" applyAlignment="0" applyProtection="0"/>
    <xf numFmtId="0" fontId="38" fillId="0" borderId="0">
      <alignment wrapText="1"/>
    </xf>
    <xf numFmtId="43" fontId="38" fillId="0" borderId="0" applyFont="0" applyFill="0" applyBorder="0" applyAlignment="0" applyProtection="0">
      <alignment wrapText="1"/>
    </xf>
    <xf numFmtId="43" fontId="11" fillId="0" borderId="0" applyFont="0" applyFill="0" applyBorder="0" applyAlignment="0" applyProtection="0"/>
    <xf numFmtId="43" fontId="138" fillId="0" borderId="0" applyFont="0" applyFill="0" applyBorder="0" applyAlignment="0" applyProtection="0"/>
    <xf numFmtId="0" fontId="140" fillId="0" borderId="0"/>
    <xf numFmtId="167" fontId="11" fillId="0" borderId="0" applyFont="0" applyFill="0" applyBorder="0" applyAlignment="0" applyProtection="0"/>
    <xf numFmtId="0" fontId="150" fillId="0" borderId="0">
      <alignment vertical="top"/>
    </xf>
    <xf numFmtId="0" fontId="150" fillId="0" borderId="0">
      <alignment vertical="top"/>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38" fillId="0" borderId="0" applyFont="0" applyFill="0" applyBorder="0" applyAlignment="0" applyProtection="0"/>
    <xf numFmtId="0" fontId="136" fillId="0" borderId="0"/>
    <xf numFmtId="0" fontId="136" fillId="0" borderId="0"/>
    <xf numFmtId="0" fontId="11" fillId="0" borderId="0"/>
    <xf numFmtId="0" fontId="11" fillId="0" borderId="0"/>
    <xf numFmtId="0" fontId="11" fillId="0" borderId="0"/>
    <xf numFmtId="0" fontId="136" fillId="0" borderId="0"/>
    <xf numFmtId="0" fontId="11" fillId="0" borderId="0"/>
    <xf numFmtId="0" fontId="11" fillId="0" borderId="0"/>
    <xf numFmtId="43" fontId="133"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92" fontId="136" fillId="0" borderId="0" applyFont="0" applyFill="0" applyBorder="0" applyAlignment="0" applyProtection="0"/>
    <xf numFmtId="192" fontId="136" fillId="0" borderId="0" applyFont="0" applyFill="0" applyBorder="0" applyAlignment="0" applyProtection="0"/>
    <xf numFmtId="192" fontId="1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52" fillId="0" borderId="0" applyFill="0" applyBorder="0"/>
    <xf numFmtId="0" fontId="11" fillId="0" borderId="0"/>
    <xf numFmtId="192" fontId="136" fillId="0" borderId="0" applyFont="0" applyFill="0" applyBorder="0" applyAlignment="0" applyProtection="0"/>
    <xf numFmtId="0" fontId="11" fillId="0" borderId="0"/>
    <xf numFmtId="0" fontId="136" fillId="0" borderId="0"/>
    <xf numFmtId="0" fontId="11" fillId="0" borderId="0"/>
    <xf numFmtId="0" fontId="11" fillId="0" borderId="0"/>
    <xf numFmtId="0" fontId="11" fillId="0" borderId="0"/>
    <xf numFmtId="192" fontId="136" fillId="0" borderId="0" applyFont="0" applyFill="0" applyBorder="0" applyAlignment="0" applyProtection="0"/>
    <xf numFmtId="0" fontId="11" fillId="0" borderId="0"/>
    <xf numFmtId="0" fontId="136" fillId="0" borderId="0"/>
    <xf numFmtId="0" fontId="11" fillId="0" borderId="0"/>
    <xf numFmtId="0" fontId="11" fillId="0" borderId="0"/>
    <xf numFmtId="43" fontId="133" fillId="0" borderId="0" applyFont="0" applyFill="0" applyBorder="0" applyAlignment="0" applyProtection="0"/>
    <xf numFmtId="9" fontId="52" fillId="0" borderId="0" applyFont="0" applyFill="0" applyBorder="0" applyAlignment="0" applyProtection="0"/>
    <xf numFmtId="43" fontId="11" fillId="0" borderId="0" applyFont="0" applyFill="0" applyBorder="0" applyAlignment="0" applyProtection="0"/>
    <xf numFmtId="192" fontId="136" fillId="0" borderId="0" applyFont="0" applyFill="0" applyBorder="0" applyAlignment="0" applyProtection="0"/>
    <xf numFmtId="0" fontId="52" fillId="0" borderId="0" applyFill="0" applyBorder="0"/>
    <xf numFmtId="191" fontId="39" fillId="0" borderId="0"/>
    <xf numFmtId="0" fontId="11" fillId="0" borderId="0"/>
    <xf numFmtId="192" fontId="136" fillId="0" borderId="0" applyFont="0" applyFill="0" applyBorder="0" applyAlignment="0" applyProtection="0"/>
    <xf numFmtId="0" fontId="11" fillId="0" borderId="0"/>
    <xf numFmtId="0" fontId="115" fillId="0" borderId="0">
      <alignment vertical="top"/>
    </xf>
    <xf numFmtId="43" fontId="13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36" fillId="0" borderId="0"/>
    <xf numFmtId="0" fontId="11" fillId="0" borderId="0"/>
    <xf numFmtId="0" fontId="133" fillId="0" borderId="0"/>
    <xf numFmtId="193" fontId="69" fillId="0" borderId="0" applyFont="0" applyFill="0" applyBorder="0" applyAlignment="0" applyProtection="0"/>
    <xf numFmtId="0" fontId="11" fillId="0" borderId="0"/>
    <xf numFmtId="0" fontId="107" fillId="0" borderId="0" applyNumberFormat="0" applyFont="0" applyFill="0" applyAlignment="0" applyProtection="0"/>
    <xf numFmtId="0" fontId="23" fillId="0" borderId="0"/>
    <xf numFmtId="0" fontId="11" fillId="0" borderId="0"/>
    <xf numFmtId="43" fontId="11" fillId="0" borderId="0" applyFont="0" applyFill="0" applyBorder="0" applyAlignment="0" applyProtection="0"/>
    <xf numFmtId="38" fontId="142" fillId="0" borderId="0" applyFont="0" applyFill="0" applyBorder="0" applyAlignment="0" applyProtection="0"/>
    <xf numFmtId="0" fontId="11" fillId="0" borderId="0"/>
    <xf numFmtId="43" fontId="38" fillId="0" borderId="0" applyFont="0" applyFill="0" applyBorder="0" applyAlignment="0" applyProtection="0"/>
    <xf numFmtId="0" fontId="11" fillId="0" borderId="0"/>
    <xf numFmtId="0" fontId="38" fillId="0" borderId="0"/>
    <xf numFmtId="43" fontId="134" fillId="0" borderId="0" applyFont="0" applyFill="0" applyBorder="0" applyAlignment="0" applyProtection="0"/>
    <xf numFmtId="0" fontId="136" fillId="0" borderId="0"/>
    <xf numFmtId="0" fontId="11" fillId="0" borderId="0"/>
    <xf numFmtId="192" fontId="136" fillId="0" borderId="0" applyFont="0" applyFill="0" applyBorder="0" applyAlignment="0" applyProtection="0"/>
    <xf numFmtId="0" fontId="11" fillId="0" borderId="0"/>
    <xf numFmtId="43" fontId="133" fillId="0" borderId="0" applyFont="0" applyFill="0" applyBorder="0" applyAlignment="0" applyProtection="0"/>
    <xf numFmtId="192" fontId="136" fillId="0" borderId="0" applyFont="0" applyFill="0" applyBorder="0" applyAlignment="0" applyProtection="0"/>
    <xf numFmtId="0" fontId="11" fillId="0" borderId="0"/>
    <xf numFmtId="0" fontId="136" fillId="0" borderId="0"/>
    <xf numFmtId="43" fontId="11" fillId="0" borderId="0" applyFont="0" applyFill="0" applyBorder="0" applyAlignment="0" applyProtection="0"/>
    <xf numFmtId="9" fontId="11" fillId="0" borderId="0" applyFont="0" applyFill="0" applyBorder="0" applyAlignment="0" applyProtection="0"/>
    <xf numFmtId="9" fontId="69" fillId="0" borderId="0" applyFont="0" applyFill="0" applyBorder="0" applyAlignment="0" applyProtection="0"/>
    <xf numFmtId="0" fontId="11" fillId="0" borderId="0"/>
    <xf numFmtId="0" fontId="11" fillId="0" borderId="0"/>
    <xf numFmtId="0" fontId="11" fillId="0" borderId="0"/>
    <xf numFmtId="0" fontId="23" fillId="0" borderId="0"/>
    <xf numFmtId="43" fontId="133" fillId="0" borderId="0" applyFont="0" applyFill="0" applyBorder="0" applyAlignment="0" applyProtection="0"/>
    <xf numFmtId="0" fontId="11" fillId="0" borderId="0"/>
    <xf numFmtId="0" fontId="11" fillId="0" borderId="0"/>
    <xf numFmtId="0" fontId="11" fillId="0" borderId="0"/>
    <xf numFmtId="0" fontId="52" fillId="0" borderId="0" applyFill="0" applyBorder="0"/>
    <xf numFmtId="0" fontId="11" fillId="0" borderId="0"/>
    <xf numFmtId="0" fontId="52" fillId="0" borderId="0" applyFill="0" applyBorder="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36"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277" fontId="125" fillId="0" borderId="0" applyFont="0" applyFill="0" applyBorder="0" applyAlignment="0" applyProtection="0"/>
    <xf numFmtId="0" fontId="38" fillId="0" borderId="0"/>
    <xf numFmtId="0" fontId="38" fillId="0" borderId="0"/>
    <xf numFmtId="0" fontId="107" fillId="0" borderId="0" applyNumberFormat="0" applyFont="0" applyFill="0" applyAlignment="0" applyProtection="0"/>
    <xf numFmtId="43" fontId="38" fillId="0" borderId="0" applyFont="0" applyFill="0" applyBorder="0" applyAlignment="0" applyProtection="0"/>
    <xf numFmtId="164" fontId="52" fillId="0" borderId="0" applyFont="0" applyFill="0" applyBorder="0" applyAlignment="0" applyProtection="0"/>
    <xf numFmtId="38" fontId="142" fillId="0" borderId="0" applyFont="0" applyFill="0" applyBorder="0" applyAlignment="0" applyProtection="0"/>
    <xf numFmtId="0" fontId="52" fillId="0" borderId="0" applyFill="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33" fillId="0" borderId="0" applyFont="0" applyFill="0" applyBorder="0" applyAlignment="0" applyProtection="0"/>
    <xf numFmtId="0" fontId="11"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165" fontId="52" fillId="0" borderId="0" applyFont="0" applyFill="0" applyBorder="0" applyAlignment="0" applyProtection="0"/>
    <xf numFmtId="38" fontId="14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69" fillId="0" borderId="0" applyFont="0" applyFill="0" applyBorder="0" applyAlignment="0" applyProtection="0"/>
    <xf numFmtId="0" fontId="11" fillId="0" borderId="0"/>
    <xf numFmtId="0" fontId="11" fillId="0" borderId="0"/>
    <xf numFmtId="0" fontId="11" fillId="0" borderId="0"/>
    <xf numFmtId="43" fontId="38" fillId="0" borderId="0" applyFont="0" applyFill="0" applyBorder="0" applyAlignment="0" applyProtection="0"/>
    <xf numFmtId="0" fontId="11" fillId="0" borderId="0"/>
    <xf numFmtId="0" fontId="11" fillId="0" borderId="0"/>
    <xf numFmtId="0" fontId="52" fillId="0" borderId="0" applyFill="0" applyBorder="0"/>
    <xf numFmtId="0" fontId="11" fillId="0" borderId="0"/>
    <xf numFmtId="0" fontId="11" fillId="0" borderId="0"/>
    <xf numFmtId="9" fontId="23" fillId="0" borderId="0" applyFont="0" applyFill="0" applyBorder="0" applyAlignment="0" applyProtection="0"/>
    <xf numFmtId="43" fontId="11" fillId="0" borderId="0" applyFont="0" applyFill="0" applyBorder="0" applyAlignment="0" applyProtection="0"/>
    <xf numFmtId="0" fontId="11" fillId="0" borderId="0"/>
    <xf numFmtId="0" fontId="38" fillId="0" borderId="0"/>
    <xf numFmtId="0" fontId="11" fillId="0" borderId="0"/>
    <xf numFmtId="0" fontId="11" fillId="0" borderId="0"/>
    <xf numFmtId="0" fontId="64" fillId="57" borderId="34" applyNumberFormat="0" applyFont="0" applyAlignment="0" applyProtection="0"/>
    <xf numFmtId="43" fontId="133" fillId="0" borderId="0" applyFont="0" applyFill="0" applyBorder="0" applyAlignment="0" applyProtection="0"/>
    <xf numFmtId="0" fontId="11" fillId="0" borderId="0"/>
    <xf numFmtId="0" fontId="11" fillId="0" borderId="0"/>
    <xf numFmtId="0" fontId="11" fillId="0" borderId="0"/>
    <xf numFmtId="0" fontId="11" fillId="0" borderId="0"/>
    <xf numFmtId="0" fontId="116" fillId="54" borderId="35" applyNumberFormat="0" applyAlignment="0" applyProtection="0"/>
    <xf numFmtId="0" fontId="11" fillId="0" borderId="0"/>
    <xf numFmtId="280" fontId="39" fillId="0" borderId="0"/>
    <xf numFmtId="0" fontId="11" fillId="0" borderId="0"/>
    <xf numFmtId="44" fontId="23" fillId="0" borderId="0" applyFont="0" applyFill="0" applyBorder="0" applyAlignment="0" applyProtection="0"/>
    <xf numFmtId="0" fontId="11" fillId="0" borderId="0"/>
    <xf numFmtId="0" fontId="11" fillId="0" borderId="0"/>
    <xf numFmtId="0" fontId="125" fillId="0" borderId="0"/>
    <xf numFmtId="192" fontId="136" fillId="0" borderId="0" applyFont="0" applyFill="0" applyBorder="0" applyAlignment="0" applyProtection="0"/>
    <xf numFmtId="0" fontId="62" fillId="0" borderId="0"/>
    <xf numFmtId="192" fontId="136" fillId="0" borderId="0" applyFont="0" applyFill="0" applyBorder="0" applyAlignment="0" applyProtection="0"/>
    <xf numFmtId="0" fontId="11" fillId="0" borderId="0"/>
    <xf numFmtId="0" fontId="11" fillId="0" borderId="0"/>
    <xf numFmtId="0" fontId="11" fillId="0" borderId="0"/>
    <xf numFmtId="0" fontId="11" fillId="0" borderId="0"/>
    <xf numFmtId="192" fontId="136" fillId="0" borderId="0" applyFont="0" applyFill="0" applyBorder="0" applyAlignment="0" applyProtection="0"/>
    <xf numFmtId="0" fontId="11" fillId="0" borderId="0"/>
    <xf numFmtId="43" fontId="133" fillId="0" borderId="0" applyFont="0" applyFill="0" applyBorder="0" applyAlignment="0" applyProtection="0"/>
    <xf numFmtId="0" fontId="52" fillId="0" borderId="0" applyFill="0" applyBorder="0"/>
    <xf numFmtId="38" fontId="142" fillId="0" borderId="0" applyFont="0" applyFill="0" applyBorder="0" applyAlignment="0" applyProtection="0"/>
    <xf numFmtId="0" fontId="11" fillId="0" borderId="0"/>
    <xf numFmtId="0" fontId="136" fillId="0" borderId="0"/>
    <xf numFmtId="0" fontId="137" fillId="0" borderId="0"/>
    <xf numFmtId="0" fontId="11" fillId="0" borderId="0"/>
    <xf numFmtId="0" fontId="136" fillId="0" borderId="0"/>
    <xf numFmtId="43" fontId="133" fillId="0" borderId="0" applyFont="0" applyFill="0" applyBorder="0" applyAlignment="0" applyProtection="0"/>
    <xf numFmtId="192" fontId="136" fillId="0" borderId="0" applyFont="0" applyFill="0" applyBorder="0" applyAlignment="0" applyProtection="0"/>
    <xf numFmtId="0" fontId="11" fillId="0" borderId="0"/>
    <xf numFmtId="192" fontId="136" fillId="0" borderId="0" applyFont="0" applyFill="0" applyBorder="0" applyAlignment="0" applyProtection="0"/>
    <xf numFmtId="0" fontId="125" fillId="0" borderId="0"/>
    <xf numFmtId="0" fontId="11" fillId="0" borderId="0"/>
    <xf numFmtId="0" fontId="11" fillId="0" borderId="0"/>
    <xf numFmtId="0" fontId="11" fillId="0" borderId="0"/>
    <xf numFmtId="192" fontId="136" fillId="0" borderId="0" applyFont="0" applyFill="0" applyBorder="0" applyAlignment="0" applyProtection="0"/>
    <xf numFmtId="0" fontId="11" fillId="0" borderId="0"/>
    <xf numFmtId="0" fontId="11" fillId="0" borderId="0"/>
    <xf numFmtId="0" fontId="125" fillId="0" borderId="0"/>
    <xf numFmtId="0" fontId="11" fillId="0" borderId="0"/>
    <xf numFmtId="191"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165" fontId="52" fillId="0" borderId="0" applyFont="0" applyFill="0" applyBorder="0" applyAlignment="0" applyProtection="0"/>
    <xf numFmtId="43" fontId="133" fillId="0" borderId="0" applyFont="0" applyFill="0" applyBorder="0" applyAlignment="0" applyProtection="0"/>
    <xf numFmtId="0" fontId="11" fillId="0" borderId="0"/>
    <xf numFmtId="0" fontId="11" fillId="0" borderId="0"/>
    <xf numFmtId="167" fontId="23" fillId="0" borderId="0" applyFont="0" applyFill="0" applyBorder="0" applyAlignment="0" applyProtection="0"/>
    <xf numFmtId="0" fontId="11" fillId="0" borderId="0"/>
    <xf numFmtId="0" fontId="11" fillId="0" borderId="0"/>
    <xf numFmtId="43" fontId="133" fillId="0" borderId="0" applyFont="0" applyFill="0" applyBorder="0" applyAlignment="0" applyProtection="0"/>
    <xf numFmtId="0" fontId="11" fillId="0" borderId="0"/>
    <xf numFmtId="0" fontId="11" fillId="0" borderId="0"/>
    <xf numFmtId="0" fontId="11" fillId="0" borderId="0"/>
    <xf numFmtId="0" fontId="136" fillId="0" borderId="0"/>
    <xf numFmtId="191" fontId="11" fillId="0" borderId="0" applyFont="0" applyFill="0" applyBorder="0" applyAlignment="0" applyProtection="0"/>
    <xf numFmtId="0" fontId="11" fillId="0" borderId="0"/>
    <xf numFmtId="43" fontId="133" fillId="0" borderId="0" applyFont="0" applyFill="0" applyBorder="0" applyAlignment="0" applyProtection="0"/>
    <xf numFmtId="165" fontId="52" fillId="0" borderId="0" applyFont="0" applyFill="0" applyBorder="0" applyAlignment="0" applyProtection="0"/>
    <xf numFmtId="9" fontId="133" fillId="0" borderId="0" applyFont="0" applyFill="0" applyBorder="0" applyAlignment="0" applyProtection="0"/>
    <xf numFmtId="0" fontId="125" fillId="0" borderId="0"/>
    <xf numFmtId="0" fontId="11" fillId="0" borderId="0"/>
    <xf numFmtId="0" fontId="11" fillId="0" borderId="0"/>
    <xf numFmtId="191" fontId="11" fillId="0" borderId="0" applyFont="0" applyFill="0" applyBorder="0" applyAlignment="0" applyProtection="0"/>
    <xf numFmtId="44" fontId="23" fillId="0" borderId="0" applyFont="0" applyFill="0" applyBorder="0" applyAlignment="0" applyProtection="0"/>
    <xf numFmtId="0" fontId="11" fillId="0" borderId="0"/>
    <xf numFmtId="43" fontId="11" fillId="0" borderId="0" applyFont="0" applyFill="0" applyBorder="0" applyAlignment="0" applyProtection="0"/>
    <xf numFmtId="165" fontId="52" fillId="0" borderId="0" applyFont="0" applyFill="0" applyBorder="0" applyAlignment="0" applyProtection="0"/>
    <xf numFmtId="0" fontId="11" fillId="0" borderId="0"/>
    <xf numFmtId="0" fontId="11" fillId="0" borderId="0"/>
    <xf numFmtId="0" fontId="118" fillId="0" borderId="37" applyNumberFormat="0" applyFill="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33" fillId="0" borderId="0" applyFont="0" applyFill="0" applyBorder="0" applyAlignment="0" applyProtection="0"/>
    <xf numFmtId="43" fontId="11" fillId="0" borderId="0" applyFont="0" applyFill="0" applyBorder="0" applyAlignment="0" applyProtection="0"/>
    <xf numFmtId="43" fontId="133" fillId="0" borderId="0" applyFont="0" applyFill="0" applyBorder="0" applyAlignment="0" applyProtection="0"/>
    <xf numFmtId="0" fontId="11" fillId="0" borderId="0"/>
    <xf numFmtId="0" fontId="11" fillId="0" borderId="0"/>
    <xf numFmtId="277" fontId="125" fillId="0" borderId="0" applyFont="0" applyFill="0" applyBorder="0" applyAlignment="0" applyProtection="0"/>
    <xf numFmtId="43" fontId="38" fillId="0" borderId="0" applyFont="0" applyFill="0" applyBorder="0" applyAlignment="0" applyProtection="0"/>
    <xf numFmtId="0" fontId="38" fillId="0" borderId="0"/>
    <xf numFmtId="167" fontId="23" fillId="0" borderId="0" applyFont="0" applyFill="0" applyBorder="0" applyAlignment="0" applyProtection="0"/>
    <xf numFmtId="0" fontId="11" fillId="0" borderId="0"/>
    <xf numFmtId="0" fontId="11" fillId="0" borderId="0"/>
    <xf numFmtId="167" fontId="2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9" fillId="0" borderId="0" applyNumberFormat="0" applyFont="0" applyFill="0" applyAlignment="0" applyProtection="0"/>
    <xf numFmtId="43" fontId="104"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38" fillId="0" borderId="0"/>
    <xf numFmtId="43" fontId="133" fillId="0" borderId="0" applyFont="0" applyFill="0" applyBorder="0" applyAlignment="0" applyProtection="0"/>
    <xf numFmtId="0" fontId="11" fillId="0" borderId="0"/>
    <xf numFmtId="0" fontId="64" fillId="57" borderId="34" applyNumberFormat="0" applyFont="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52" fillId="0" borderId="0" applyFill="0" applyBorder="0"/>
    <xf numFmtId="0" fontId="11" fillId="0" borderId="0"/>
    <xf numFmtId="0" fontId="11" fillId="0" borderId="0"/>
    <xf numFmtId="0" fontId="102" fillId="54" borderId="28" applyNumberFormat="0" applyAlignment="0" applyProtection="0"/>
    <xf numFmtId="0" fontId="11" fillId="0" borderId="0"/>
    <xf numFmtId="165" fontId="52" fillId="0" borderId="0" applyFont="0" applyFill="0" applyBorder="0" applyAlignment="0" applyProtection="0"/>
    <xf numFmtId="0" fontId="11" fillId="0" borderId="0"/>
    <xf numFmtId="165" fontId="52" fillId="0" borderId="0" applyFont="0" applyFill="0" applyBorder="0" applyAlignment="0" applyProtection="0"/>
    <xf numFmtId="0" fontId="11" fillId="0" borderId="0"/>
    <xf numFmtId="0" fontId="11" fillId="0" borderId="0"/>
    <xf numFmtId="0" fontId="11" fillId="0" borderId="0"/>
    <xf numFmtId="43" fontId="133" fillId="0" borderId="0" applyFont="0" applyFill="0" applyBorder="0" applyAlignment="0" applyProtection="0"/>
    <xf numFmtId="0" fontId="38" fillId="0" borderId="0"/>
    <xf numFmtId="43" fontId="23" fillId="0" borderId="0" applyFont="0" applyFill="0" applyBorder="0" applyAlignment="0" applyProtection="0"/>
    <xf numFmtId="0" fontId="38" fillId="0" borderId="0"/>
    <xf numFmtId="0" fontId="69" fillId="0" borderId="0"/>
    <xf numFmtId="0" fontId="11" fillId="0" borderId="0"/>
    <xf numFmtId="0" fontId="136" fillId="0" borderId="0"/>
    <xf numFmtId="0" fontId="11" fillId="0" borderId="0"/>
    <xf numFmtId="0" fontId="136" fillId="0" borderId="0"/>
    <xf numFmtId="165" fontId="52" fillId="0" borderId="0" applyFont="0" applyFill="0" applyBorder="0" applyAlignment="0" applyProtection="0"/>
    <xf numFmtId="0" fontId="11" fillId="0" borderId="0"/>
    <xf numFmtId="43" fontId="23" fillId="0" borderId="0" applyFont="0" applyFill="0" applyBorder="0" applyAlignment="0" applyProtection="0"/>
    <xf numFmtId="0" fontId="136" fillId="0" borderId="0"/>
    <xf numFmtId="0" fontId="136" fillId="0" borderId="0"/>
    <xf numFmtId="0" fontId="136" fillId="0" borderId="0"/>
    <xf numFmtId="43" fontId="149" fillId="0" borderId="0" applyFont="0" applyFill="0" applyBorder="0" applyAlignment="0" applyProtection="0"/>
    <xf numFmtId="0" fontId="52" fillId="0" borderId="0" applyFill="0"/>
    <xf numFmtId="38" fontId="143" fillId="0" borderId="0" applyFont="0" applyFill="0" applyBorder="0" applyAlignment="0" applyProtection="0"/>
    <xf numFmtId="0" fontId="136" fillId="0" borderId="0"/>
    <xf numFmtId="0" fontId="11" fillId="0" borderId="0"/>
    <xf numFmtId="0" fontId="133"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65" fontId="52" fillId="0" borderId="0" applyFont="0" applyFill="0" applyBorder="0" applyAlignment="0" applyProtection="0"/>
    <xf numFmtId="43" fontId="62" fillId="0" borderId="0" applyFont="0" applyFill="0" applyBorder="0" applyAlignment="0" applyProtection="0"/>
    <xf numFmtId="0" fontId="11" fillId="0" borderId="0"/>
    <xf numFmtId="43" fontId="133" fillId="0" borderId="0" applyFont="0" applyFill="0" applyBorder="0" applyAlignment="0" applyProtection="0"/>
    <xf numFmtId="0" fontId="11" fillId="0" borderId="0"/>
    <xf numFmtId="0" fontId="136" fillId="0" borderId="0"/>
    <xf numFmtId="0" fontId="11" fillId="0" borderId="0"/>
    <xf numFmtId="0" fontId="11" fillId="0" borderId="0"/>
    <xf numFmtId="9" fontId="11" fillId="0" borderId="0" applyFont="0" applyFill="0" applyBorder="0" applyAlignment="0" applyProtection="0"/>
    <xf numFmtId="0" fontId="52" fillId="0" borderId="0" applyFill="0" applyBorder="0"/>
    <xf numFmtId="0" fontId="11" fillId="0" borderId="0"/>
    <xf numFmtId="167" fontId="9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36" fillId="0" borderId="0"/>
    <xf numFmtId="0" fontId="11" fillId="0" borderId="0"/>
    <xf numFmtId="0" fontId="11" fillId="0" borderId="0"/>
    <xf numFmtId="0" fontId="136" fillId="0" borderId="0"/>
    <xf numFmtId="43" fontId="69" fillId="0" borderId="0" applyFont="0" applyFill="0" applyBorder="0" applyAlignment="0" applyProtection="0"/>
    <xf numFmtId="43" fontId="133" fillId="0" borderId="0" applyFont="0" applyFill="0" applyBorder="0" applyAlignment="0" applyProtection="0"/>
    <xf numFmtId="0" fontId="133"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28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92" fontId="136" fillId="0" borderId="0" applyFont="0" applyFill="0" applyBorder="0" applyAlignment="0" applyProtection="0"/>
    <xf numFmtId="0" fontId="11" fillId="0" borderId="0"/>
    <xf numFmtId="0" fontId="11" fillId="0" borderId="0"/>
    <xf numFmtId="0" fontId="52" fillId="0" borderId="0" applyFill="0"/>
    <xf numFmtId="0" fontId="11" fillId="0" borderId="0"/>
    <xf numFmtId="0" fontId="11" fillId="0" borderId="0"/>
    <xf numFmtId="0" fontId="11" fillId="0" borderId="0"/>
    <xf numFmtId="0" fontId="133" fillId="0" borderId="0"/>
    <xf numFmtId="0" fontId="11" fillId="0" borderId="0"/>
    <xf numFmtId="0" fontId="11" fillId="0" borderId="0"/>
    <xf numFmtId="43" fontId="11" fillId="0" borderId="0" applyFont="0" applyFill="0" applyBorder="0" applyAlignment="0" applyProtection="0"/>
    <xf numFmtId="43" fontId="133" fillId="0" borderId="0" applyFont="0" applyFill="0" applyBorder="0" applyAlignment="0" applyProtection="0"/>
    <xf numFmtId="43" fontId="39" fillId="0" borderId="0" applyFont="0" applyFill="0" applyBorder="0" applyAlignment="0" applyProtection="0"/>
    <xf numFmtId="192" fontId="136" fillId="0" borderId="0" applyFont="0" applyFill="0" applyBorder="0" applyAlignment="0" applyProtection="0"/>
    <xf numFmtId="0" fontId="11" fillId="0" borderId="0"/>
    <xf numFmtId="0" fontId="125"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2" fillId="41" borderId="28" applyNumberFormat="0" applyAlignment="0" applyProtection="0"/>
    <xf numFmtId="0" fontId="11" fillId="0" borderId="0"/>
    <xf numFmtId="0" fontId="11" fillId="0" borderId="0"/>
    <xf numFmtId="0" fontId="39" fillId="0" borderId="0"/>
    <xf numFmtId="0" fontId="116" fillId="54" borderId="35" applyNumberFormat="0" applyAlignment="0" applyProtection="0"/>
    <xf numFmtId="9" fontId="52" fillId="0" borderId="0" applyFont="0" applyFill="0" applyBorder="0" applyAlignment="0" applyProtection="0"/>
    <xf numFmtId="0" fontId="11" fillId="0" borderId="0"/>
    <xf numFmtId="0" fontId="136" fillId="0" borderId="0"/>
    <xf numFmtId="0" fontId="11" fillId="0" borderId="0"/>
    <xf numFmtId="0" fontId="11" fillId="0" borderId="0"/>
    <xf numFmtId="43" fontId="133" fillId="0" borderId="0" applyFont="0" applyFill="0" applyBorder="0" applyAlignment="0" applyProtection="0"/>
    <xf numFmtId="0" fontId="11" fillId="0" borderId="0"/>
    <xf numFmtId="0" fontId="133" fillId="0" borderId="0"/>
    <xf numFmtId="277" fontId="125" fillId="0" borderId="0" applyFont="0" applyFill="0" applyBorder="0" applyAlignment="0" applyProtection="0"/>
    <xf numFmtId="43" fontId="133" fillId="0" borderId="0" applyFont="0" applyFill="0" applyBorder="0" applyAlignment="0" applyProtection="0"/>
    <xf numFmtId="0" fontId="52" fillId="0" borderId="0" applyFill="0" applyBorder="0"/>
    <xf numFmtId="167" fontId="23" fillId="0" borderId="0" applyFont="0" applyFill="0" applyBorder="0" applyAlignment="0" applyProtection="0"/>
    <xf numFmtId="43" fontId="38" fillId="0" borderId="0" applyFont="0" applyFill="0" applyBorder="0" applyAlignment="0" applyProtection="0"/>
    <xf numFmtId="0" fontId="69" fillId="0" borderId="0"/>
    <xf numFmtId="0" fontId="11" fillId="0" borderId="0"/>
    <xf numFmtId="0" fontId="133" fillId="0" borderId="0"/>
    <xf numFmtId="0" fontId="136" fillId="0" borderId="0"/>
    <xf numFmtId="43" fontId="133" fillId="0" borderId="0" applyFont="0" applyFill="0" applyBorder="0" applyAlignment="0" applyProtection="0"/>
    <xf numFmtId="0" fontId="11" fillId="0" borderId="0"/>
    <xf numFmtId="0" fontId="136" fillId="0" borderId="0"/>
    <xf numFmtId="0" fontId="11" fillId="0" borderId="0"/>
    <xf numFmtId="43" fontId="133" fillId="0" borderId="0" applyFont="0" applyFill="0" applyBorder="0" applyAlignment="0" applyProtection="0"/>
    <xf numFmtId="0" fontId="11" fillId="0" borderId="0"/>
    <xf numFmtId="0" fontId="11" fillId="0" borderId="0"/>
    <xf numFmtId="0" fontId="11" fillId="0" borderId="0"/>
    <xf numFmtId="0" fontId="11" fillId="0" borderId="0"/>
    <xf numFmtId="43" fontId="3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69" fillId="0" borderId="0" applyFont="0" applyFill="0" applyBorder="0" applyAlignment="0" applyProtection="0"/>
    <xf numFmtId="0" fontId="11" fillId="0" borderId="0"/>
    <xf numFmtId="0" fontId="11" fillId="0" borderId="0"/>
    <xf numFmtId="0" fontId="11" fillId="0" borderId="0"/>
    <xf numFmtId="0" fontId="11" fillId="0" borderId="0"/>
    <xf numFmtId="192" fontId="136" fillId="0" borderId="0" applyFont="0" applyFill="0" applyBorder="0" applyAlignment="0" applyProtection="0"/>
    <xf numFmtId="0" fontId="125" fillId="0" borderId="0" applyNumberFormat="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36" fillId="0" borderId="0"/>
    <xf numFmtId="0" fontId="136" fillId="0" borderId="0"/>
    <xf numFmtId="0" fontId="139" fillId="0" borderId="0"/>
    <xf numFmtId="0" fontId="133" fillId="0" borderId="0" applyFont="0" applyFill="0" applyBorder="0" applyAlignment="0" applyProtection="0"/>
    <xf numFmtId="0" fontId="116" fillId="54" borderId="35" applyNumberFormat="0" applyAlignment="0" applyProtection="0"/>
    <xf numFmtId="0" fontId="116" fillId="54" borderId="35" applyNumberFormat="0" applyAlignment="0" applyProtection="0"/>
    <xf numFmtId="0" fontId="133" fillId="0" borderId="0"/>
    <xf numFmtId="43" fontId="133" fillId="0" borderId="0" applyFont="0" applyFill="0" applyBorder="0" applyAlignment="0" applyProtection="0"/>
    <xf numFmtId="0" fontId="125" fillId="0" borderId="0"/>
    <xf numFmtId="43" fontId="133" fillId="0" borderId="0" applyFont="0" applyFill="0" applyBorder="0" applyAlignment="0" applyProtection="0"/>
    <xf numFmtId="43" fontId="138" fillId="0" borderId="0" applyFont="0" applyFill="0" applyBorder="0" applyAlignment="0" applyProtection="0"/>
    <xf numFmtId="0" fontId="11" fillId="0" borderId="0"/>
    <xf numFmtId="0" fontId="133"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1" fillId="0" borderId="0"/>
    <xf numFmtId="0" fontId="11" fillId="0" borderId="0"/>
    <xf numFmtId="0" fontId="38" fillId="0" borderId="0"/>
    <xf numFmtId="165" fontId="38" fillId="0" borderId="0" applyFont="0" applyFill="0" applyBorder="0" applyAlignment="0" applyProtection="0"/>
    <xf numFmtId="0" fontId="11" fillId="0" borderId="0"/>
    <xf numFmtId="0" fontId="11" fillId="0" borderId="0"/>
    <xf numFmtId="167" fontId="38"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36" fillId="0" borderId="0"/>
    <xf numFmtId="0" fontId="63" fillId="0" borderId="0"/>
    <xf numFmtId="0" fontId="11" fillId="0" borderId="0"/>
    <xf numFmtId="194" fontId="133" fillId="0" borderId="0" applyFont="0" applyFill="0" applyBorder="0" applyAlignment="0" applyProtection="0"/>
    <xf numFmtId="43" fontId="11" fillId="0" borderId="0" applyFont="0" applyFill="0" applyBorder="0" applyAlignment="0" applyProtection="0"/>
    <xf numFmtId="0" fontId="11" fillId="0" borderId="0"/>
    <xf numFmtId="0" fontId="52" fillId="0" borderId="0" applyFill="0" applyBorder="0"/>
    <xf numFmtId="9" fontId="62"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1" fillId="0" borderId="0"/>
    <xf numFmtId="0" fontId="52" fillId="0" borderId="0" applyFill="0" applyBorder="0"/>
    <xf numFmtId="0" fontId="39" fillId="0" borderId="0"/>
    <xf numFmtId="0" fontId="11" fillId="0" borderId="0"/>
    <xf numFmtId="0" fontId="11" fillId="0" borderId="0"/>
    <xf numFmtId="0" fontId="11" fillId="0" borderId="0"/>
    <xf numFmtId="0" fontId="133" fillId="0" borderId="0"/>
    <xf numFmtId="0" fontId="11" fillId="0" borderId="0"/>
    <xf numFmtId="0" fontId="11" fillId="0" borderId="0"/>
    <xf numFmtId="192" fontId="136" fillId="0" borderId="0" applyFont="0" applyFill="0" applyBorder="0" applyAlignment="0" applyProtection="0"/>
    <xf numFmtId="0" fontId="11" fillId="0" borderId="0"/>
    <xf numFmtId="0" fontId="11" fillId="0" borderId="0"/>
    <xf numFmtId="0" fontId="62" fillId="0" borderId="0"/>
    <xf numFmtId="43" fontId="133" fillId="0" borderId="0" applyFont="0" applyFill="0" applyBorder="0" applyAlignment="0" applyProtection="0"/>
    <xf numFmtId="0" fontId="11" fillId="0" borderId="0"/>
    <xf numFmtId="0" fontId="11" fillId="0" borderId="0"/>
    <xf numFmtId="0" fontId="140" fillId="0" borderId="0"/>
    <xf numFmtId="165" fontId="52" fillId="0" borderId="0" applyFont="0" applyFill="0" applyBorder="0" applyAlignment="0" applyProtection="0"/>
    <xf numFmtId="0" fontId="133" fillId="0" borderId="0"/>
    <xf numFmtId="9" fontId="69" fillId="0" borderId="0" applyFont="0" applyFill="0" applyBorder="0" applyAlignment="0" applyProtection="0"/>
    <xf numFmtId="0" fontId="11" fillId="0" borderId="0"/>
    <xf numFmtId="43" fontId="11" fillId="0" borderId="0" applyFont="0" applyFill="0" applyBorder="0" applyAlignment="0" applyProtection="0"/>
    <xf numFmtId="0" fontId="137" fillId="0" borderId="0"/>
    <xf numFmtId="0" fontId="11" fillId="0" borderId="0"/>
    <xf numFmtId="0" fontId="11" fillId="0" borderId="0"/>
    <xf numFmtId="0" fontId="1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3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33" fillId="0" borderId="0"/>
    <xf numFmtId="43" fontId="11" fillId="0" borderId="0" applyFont="0" applyFill="0" applyBorder="0" applyAlignment="0" applyProtection="0"/>
    <xf numFmtId="0" fontId="11" fillId="0" borderId="0"/>
    <xf numFmtId="0" fontId="38" fillId="0" borderId="0"/>
    <xf numFmtId="43" fontId="38" fillId="0" borderId="0" applyFont="0" applyFill="0" applyBorder="0" applyAlignment="0" applyProtection="0"/>
    <xf numFmtId="192" fontId="136" fillId="0" borderId="0" applyFont="0" applyFill="0" applyBorder="0" applyAlignment="0" applyProtection="0"/>
    <xf numFmtId="165" fontId="52" fillId="0" borderId="0" applyFont="0" applyFill="0" applyBorder="0" applyAlignment="0" applyProtection="0"/>
    <xf numFmtId="43" fontId="133" fillId="0" borderId="0" applyFont="0" applyFill="0" applyBorder="0" applyAlignment="0" applyProtection="0"/>
    <xf numFmtId="0" fontId="11" fillId="0" borderId="0"/>
    <xf numFmtId="0" fontId="52" fillId="0" borderId="0" applyFill="0" applyBorder="0"/>
    <xf numFmtId="0" fontId="11" fillId="0" borderId="0"/>
    <xf numFmtId="0" fontId="11" fillId="0" borderId="0"/>
    <xf numFmtId="0" fontId="136" fillId="0" borderId="0"/>
    <xf numFmtId="9" fontId="11" fillId="0" borderId="0" applyFont="0" applyFill="0" applyBorder="0" applyAlignment="0" applyProtection="0"/>
    <xf numFmtId="0" fontId="11" fillId="0" borderId="0"/>
    <xf numFmtId="0" fontId="52" fillId="0" borderId="0" applyFill="0" applyBorder="0"/>
    <xf numFmtId="0" fontId="102" fillId="54" borderId="28" applyNumberFormat="0" applyAlignment="0" applyProtection="0"/>
    <xf numFmtId="0" fontId="11" fillId="0" borderId="0"/>
    <xf numFmtId="0" fontId="11" fillId="0" borderId="0"/>
    <xf numFmtId="0" fontId="11" fillId="0" borderId="0"/>
    <xf numFmtId="43" fontId="133" fillId="0" borderId="0" applyFont="0" applyFill="0" applyBorder="0" applyAlignment="0" applyProtection="0"/>
    <xf numFmtId="43" fontId="133" fillId="0" borderId="0" applyFont="0" applyFill="0" applyBorder="0" applyAlignment="0" applyProtection="0"/>
    <xf numFmtId="0" fontId="11" fillId="0" borderId="0"/>
    <xf numFmtId="43" fontId="133"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36" applyNumberFormat="0" applyFont="0" applyBorder="0" applyAlignment="0" applyProtection="0"/>
    <xf numFmtId="0" fontId="11" fillId="0" borderId="0"/>
    <xf numFmtId="0" fontId="11" fillId="0" borderId="0"/>
    <xf numFmtId="43" fontId="69" fillId="0" borderId="0" applyFont="0" applyFill="0" applyBorder="0" applyAlignment="0" applyProtection="0"/>
    <xf numFmtId="0" fontId="11" fillId="0" borderId="0"/>
    <xf numFmtId="0" fontId="11" fillId="0" borderId="0"/>
    <xf numFmtId="0" fontId="11" fillId="0" borderId="0"/>
    <xf numFmtId="0" fontId="64" fillId="57" borderId="34" applyNumberFormat="0" applyFont="0" applyAlignment="0" applyProtection="0"/>
    <xf numFmtId="0" fontId="11" fillId="0" borderId="0"/>
    <xf numFmtId="0" fontId="11" fillId="0" borderId="0"/>
    <xf numFmtId="0" fontId="11" fillId="0" borderId="0"/>
    <xf numFmtId="0" fontId="11" fillId="0" borderId="0"/>
    <xf numFmtId="192" fontId="136" fillId="0" borderId="0" applyFont="0" applyFill="0" applyBorder="0" applyAlignment="0" applyProtection="0"/>
    <xf numFmtId="0" fontId="11" fillId="0" borderId="0"/>
    <xf numFmtId="165" fontId="52" fillId="0" borderId="0" applyFont="0" applyFill="0" applyBorder="0" applyAlignment="0" applyProtection="0"/>
    <xf numFmtId="0" fontId="11" fillId="0" borderId="0"/>
    <xf numFmtId="0" fontId="11" fillId="0" borderId="0"/>
    <xf numFmtId="167" fontId="2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02" fillId="54" borderId="28" applyNumberFormat="0" applyAlignment="0" applyProtection="0"/>
    <xf numFmtId="43" fontId="133" fillId="0" borderId="0" applyFont="0" applyFill="0" applyBorder="0" applyAlignment="0" applyProtection="0"/>
    <xf numFmtId="0" fontId="11" fillId="0" borderId="0"/>
    <xf numFmtId="43" fontId="133" fillId="0" borderId="0" applyFont="0" applyFill="0" applyBorder="0" applyAlignment="0" applyProtection="0"/>
    <xf numFmtId="192" fontId="136" fillId="0" borderId="0" applyFont="0" applyFill="0" applyBorder="0" applyAlignment="0" applyProtection="0"/>
    <xf numFmtId="0" fontId="11" fillId="0" borderId="0"/>
    <xf numFmtId="0" fontId="11" fillId="0" borderId="0"/>
    <xf numFmtId="0" fontId="11" fillId="0" borderId="0"/>
    <xf numFmtId="0" fontId="133" fillId="0" borderId="0"/>
    <xf numFmtId="0" fontId="133" fillId="0" borderId="0"/>
    <xf numFmtId="0" fontId="69"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62" fillId="0" borderId="0" applyFont="0" applyFill="0" applyBorder="0" applyAlignment="0" applyProtection="0"/>
    <xf numFmtId="0" fontId="62" fillId="0" borderId="0"/>
    <xf numFmtId="0" fontId="11" fillId="0" borderId="0"/>
    <xf numFmtId="9" fontId="1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4" fontId="242" fillId="76" borderId="63" applyNumberFormat="0" applyProtection="0">
      <alignment horizontal="right" vertical="center"/>
    </xf>
    <xf numFmtId="4" fontId="243" fillId="81" borderId="63" applyNumberFormat="0" applyProtection="0">
      <alignment vertical="center"/>
    </xf>
    <xf numFmtId="230" fontId="183" fillId="0" borderId="53"/>
    <xf numFmtId="0" fontId="102" fillId="54" borderId="28" applyNumberFormat="0" applyAlignment="0" applyProtection="0"/>
    <xf numFmtId="0" fontId="112" fillId="41" borderId="28" applyNumberFormat="0" applyAlignment="0" applyProtection="0"/>
    <xf numFmtId="0" fontId="196" fillId="60" borderId="58"/>
    <xf numFmtId="0" fontId="102" fillId="54" borderId="28" applyNumberFormat="0" applyAlignment="0" applyProtection="0"/>
    <xf numFmtId="0" fontId="186" fillId="0" borderId="58"/>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59" fillId="57" borderId="34" applyNumberFormat="0" applyFont="0" applyAlignment="0" applyProtection="0"/>
    <xf numFmtId="177"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12" fillId="41"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0" fontId="155" fillId="54" borderId="28" applyNumberFormat="0" applyAlignment="0" applyProtection="0"/>
    <xf numFmtId="177" fontId="178" fillId="0" borderId="37" applyNumberFormat="0" applyFill="0" applyAlignment="0" applyProtection="0"/>
    <xf numFmtId="0" fontId="38" fillId="57" borderId="34" applyNumberFormat="0" applyFont="0" applyAlignment="0" applyProtection="0"/>
    <xf numFmtId="4" fontId="245" fillId="81" borderId="63" applyNumberFormat="0" applyProtection="0">
      <alignment horizontal="right" vertical="center"/>
    </xf>
    <xf numFmtId="4" fontId="242" fillId="74" borderId="63" applyNumberFormat="0" applyProtection="0">
      <alignment horizontal="right" vertical="center"/>
    </xf>
    <xf numFmtId="0" fontId="156"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56" fillId="54" borderId="28" applyNumberFormat="0" applyAlignment="0" applyProtection="0"/>
    <xf numFmtId="17" fontId="213" fillId="62" borderId="73"/>
    <xf numFmtId="0" fontId="176" fillId="54" borderId="35" applyNumberFormat="0" applyAlignment="0" applyProtection="0"/>
    <xf numFmtId="0" fontId="155" fillId="54" borderId="28" applyNumberFormat="0" applyAlignment="0" applyProtection="0"/>
    <xf numFmtId="0" fontId="155" fillId="54" borderId="28" applyNumberFormat="0" applyAlignment="0" applyProtection="0"/>
    <xf numFmtId="177" fontId="39" fillId="57" borderId="34" applyNumberFormat="0" applyFon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209" fillId="0" borderId="58"/>
    <xf numFmtId="0" fontId="220" fillId="59" borderId="58"/>
    <xf numFmtId="0" fontId="177" fillId="54" borderId="35"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38" fillId="69" borderId="63" applyNumberFormat="0" applyProtection="0">
      <alignment horizontal="left" vertical="top" indent="1"/>
    </xf>
    <xf numFmtId="0" fontId="169" fillId="41" borderId="28" applyNumberFormat="0" applyAlignment="0" applyProtection="0"/>
    <xf numFmtId="0" fontId="61" fillId="57" borderId="34" applyNumberFormat="0" applyFont="0" applyAlignment="0" applyProtection="0"/>
    <xf numFmtId="0" fontId="176" fillId="54" borderId="35" applyNumberFormat="0" applyAlignment="0" applyProtection="0"/>
    <xf numFmtId="0" fontId="38" fillId="57" borderId="34" applyNumberFormat="0" applyFont="0" applyAlignment="0" applyProtection="0"/>
    <xf numFmtId="0" fontId="38" fillId="57" borderId="34" applyNumberFormat="0" applyFont="0" applyAlignment="0" applyProtection="0"/>
    <xf numFmtId="0" fontId="179" fillId="0" borderId="37" applyNumberFormat="0" applyFill="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59" fillId="57" borderId="34" applyNumberFormat="0" applyFont="0" applyAlignment="0" applyProtection="0"/>
    <xf numFmtId="4" fontId="240" fillId="78" borderId="70" applyNumberFormat="0" applyProtection="0">
      <alignment horizontal="left" vertical="center" indent="1"/>
    </xf>
    <xf numFmtId="0" fontId="169" fillId="41" borderId="28" applyNumberFormat="0" applyAlignment="0" applyProtection="0"/>
    <xf numFmtId="0" fontId="176" fillId="54" borderId="35" applyNumberFormat="0" applyAlignment="0" applyProtection="0"/>
    <xf numFmtId="0" fontId="209" fillId="0" borderId="58"/>
    <xf numFmtId="0" fontId="179" fillId="0" borderId="37" applyNumberFormat="0" applyFill="0" applyAlignment="0" applyProtection="0"/>
    <xf numFmtId="0" fontId="176" fillId="54" borderId="35" applyNumberFormat="0" applyAlignment="0" applyProtection="0"/>
    <xf numFmtId="0" fontId="59" fillId="57" borderId="34" applyNumberFormat="0" applyFont="0" applyAlignment="0" applyProtection="0"/>
    <xf numFmtId="177" fontId="176" fillId="54" borderId="35" applyNumberFormat="0" applyAlignment="0" applyProtection="0"/>
    <xf numFmtId="0" fontId="38" fillId="81" borderId="63" applyNumberFormat="0" applyProtection="0">
      <alignment horizontal="left" vertical="center" indent="1"/>
    </xf>
    <xf numFmtId="0" fontId="170" fillId="41" borderId="28" applyNumberFormat="0" applyAlignment="0" applyProtection="0"/>
    <xf numFmtId="0" fontId="178" fillId="0" borderId="37" applyNumberFormat="0" applyFill="0" applyAlignment="0" applyProtection="0"/>
    <xf numFmtId="177" fontId="178" fillId="0" borderId="37" applyNumberFormat="0" applyFill="0" applyAlignment="0" applyProtection="0"/>
    <xf numFmtId="0" fontId="156" fillId="54"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77" fillId="54" borderId="35" applyNumberFormat="0" applyAlignment="0" applyProtection="0"/>
    <xf numFmtId="0" fontId="223" fillId="0" borderId="54"/>
    <xf numFmtId="177" fontId="155" fillId="54" borderId="28" applyNumberFormat="0" applyAlignment="0" applyProtection="0"/>
    <xf numFmtId="0" fontId="177" fillId="54" borderId="35" applyNumberFormat="0" applyAlignment="0" applyProtection="0"/>
    <xf numFmtId="0" fontId="38" fillId="57" borderId="34" applyNumberFormat="0" applyFont="0" applyAlignment="0" applyProtection="0"/>
    <xf numFmtId="0" fontId="270" fillId="54" borderId="28" applyNumberFormat="0" applyAlignment="0" applyProtection="0"/>
    <xf numFmtId="0" fontId="227" fillId="0" borderId="58"/>
    <xf numFmtId="0" fontId="38" fillId="69" borderId="63" applyNumberFormat="0" applyProtection="0">
      <alignment horizontal="left" vertical="center" indent="1"/>
    </xf>
    <xf numFmtId="0" fontId="212" fillId="0" borderId="58"/>
    <xf numFmtId="4" fontId="245" fillId="81" borderId="63" applyNumberFormat="0" applyProtection="0">
      <alignment horizontal="right" vertical="center"/>
    </xf>
    <xf numFmtId="4" fontId="240" fillId="79" borderId="63" applyNumberFormat="0" applyProtection="0">
      <alignment horizontal="left" vertical="center" indent="1"/>
    </xf>
    <xf numFmtId="4" fontId="240" fillId="79" borderId="65" applyNumberFormat="0" applyProtection="0">
      <alignment horizontal="left" vertical="center" indent="1"/>
    </xf>
    <xf numFmtId="4" fontId="242" fillId="73"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189" fontId="226" fillId="66" borderId="55" applyNumberFormat="0" applyAlignment="0">
      <alignment horizontal="left"/>
    </xf>
    <xf numFmtId="0" fontId="109" fillId="0" borderId="52">
      <alignment horizontal="left" vertical="center"/>
    </xf>
    <xf numFmtId="189" fontId="226" fillId="66" borderId="55" applyNumberFormat="0" applyAlignment="0">
      <alignment horizontal="left"/>
    </xf>
    <xf numFmtId="0" fontId="38" fillId="0" borderId="55">
      <protection hidden="1"/>
    </xf>
    <xf numFmtId="0" fontId="170" fillId="41" borderId="28" applyNumberFormat="0" applyAlignment="0" applyProtection="0"/>
    <xf numFmtId="4" fontId="242" fillId="77" borderId="63" applyNumberFormat="0" applyProtection="0">
      <alignment horizontal="right" vertical="center"/>
    </xf>
    <xf numFmtId="4" fontId="240" fillId="79" borderId="65" applyNumberFormat="0" applyProtection="0">
      <alignment horizontal="left" vertical="center" indent="1"/>
    </xf>
    <xf numFmtId="0" fontId="102" fillId="54" borderId="28"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9"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212" fillId="0" borderId="58"/>
    <xf numFmtId="0" fontId="169" fillId="41" borderId="28" applyNumberFormat="0" applyAlignment="0" applyProtection="0"/>
    <xf numFmtId="0" fontId="268" fillId="41" borderId="28" applyNumberFormat="0" applyAlignment="0" applyProtection="0"/>
    <xf numFmtId="0" fontId="38" fillId="57" borderId="34" applyNumberFormat="0" applyFont="0" applyAlignment="0" applyProtection="0"/>
    <xf numFmtId="0" fontId="176" fillId="54" borderId="35" applyNumberFormat="0" applyAlignment="0" applyProtection="0"/>
    <xf numFmtId="0" fontId="169" fillId="41" borderId="28" applyNumberFormat="0" applyAlignment="0" applyProtection="0"/>
    <xf numFmtId="0" fontId="155" fillId="54" borderId="28" applyNumberFormat="0" applyAlignment="0" applyProtection="0"/>
    <xf numFmtId="0" fontId="196" fillId="60" borderId="58"/>
    <xf numFmtId="230" fontId="183" fillId="0" borderId="53"/>
    <xf numFmtId="0" fontId="176" fillId="54" borderId="35" applyNumberFormat="0" applyAlignment="0" applyProtection="0"/>
    <xf numFmtId="0" fontId="17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76" fillId="54" borderId="35"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38" fillId="79" borderId="63" applyNumberFormat="0" applyProtection="0">
      <alignment horizontal="left" vertical="center" indent="1"/>
    </xf>
    <xf numFmtId="177" fontId="169" fillId="41" borderId="28" applyNumberFormat="0" applyAlignment="0" applyProtection="0"/>
    <xf numFmtId="0" fontId="186" fillId="0" borderId="58"/>
    <xf numFmtId="0" fontId="186" fillId="0" borderId="58"/>
    <xf numFmtId="0" fontId="196" fillId="60" borderId="58"/>
    <xf numFmtId="0" fontId="112" fillId="41" borderId="28" applyNumberFormat="0" applyAlignment="0" applyProtection="0"/>
    <xf numFmtId="0" fontId="169" fillId="41" borderId="28" applyNumberFormat="0" applyAlignment="0" applyProtection="0"/>
    <xf numFmtId="0" fontId="155" fillId="54" borderId="28" applyNumberFormat="0" applyAlignment="0" applyProtection="0"/>
    <xf numFmtId="0" fontId="38" fillId="0" borderId="55">
      <protection hidden="1"/>
    </xf>
    <xf numFmtId="0" fontId="59" fillId="57" borderId="34" applyNumberFormat="0" applyFont="0" applyAlignment="0" applyProtection="0"/>
    <xf numFmtId="0" fontId="176" fillId="54" borderId="35" applyNumberFormat="0" applyAlignment="0" applyProtection="0"/>
    <xf numFmtId="0" fontId="212" fillId="0" borderId="58"/>
    <xf numFmtId="0" fontId="209" fillId="0" borderId="58"/>
    <xf numFmtId="0" fontId="209" fillId="0" borderId="58"/>
    <xf numFmtId="0" fontId="220" fillId="0" borderId="58"/>
    <xf numFmtId="0" fontId="220" fillId="59" borderId="58"/>
    <xf numFmtId="0" fontId="220" fillId="59" borderId="58"/>
    <xf numFmtId="0" fontId="227" fillId="66" borderId="58"/>
    <xf numFmtId="0" fontId="61" fillId="57" borderId="34" applyNumberFormat="0" applyFont="0" applyAlignment="0" applyProtection="0"/>
    <xf numFmtId="0" fontId="176" fillId="54" borderId="35" applyNumberFormat="0" applyAlignment="0" applyProtection="0"/>
    <xf numFmtId="0" fontId="274" fillId="0" borderId="37" applyNumberFormat="0" applyFill="0" applyAlignment="0" applyProtection="0"/>
    <xf numFmtId="0" fontId="269" fillId="54" borderId="35" applyNumberFormat="0" applyAlignment="0" applyProtection="0"/>
    <xf numFmtId="0" fontId="179" fillId="0" borderId="37" applyNumberFormat="0" applyFill="0" applyAlignment="0" applyProtection="0"/>
    <xf numFmtId="0" fontId="210" fillId="0" borderId="58"/>
    <xf numFmtId="4" fontId="244" fillId="80" borderId="65" applyNumberFormat="0" applyProtection="0">
      <alignment horizontal="left" vertical="center" indent="1"/>
    </xf>
    <xf numFmtId="4" fontId="243" fillId="81" borderId="63" applyNumberFormat="0" applyProtection="0">
      <alignment horizontal="right" vertical="center"/>
    </xf>
    <xf numFmtId="4" fontId="242" fillId="81" borderId="63" applyNumberFormat="0" applyProtection="0">
      <alignment vertical="center"/>
    </xf>
    <xf numFmtId="4" fontId="242" fillId="76" borderId="63" applyNumberFormat="0" applyProtection="0">
      <alignment horizontal="right" vertical="center"/>
    </xf>
    <xf numFmtId="4" fontId="242" fillId="61" borderId="63" applyNumberFormat="0" applyProtection="0">
      <alignment horizontal="right" vertical="center"/>
    </xf>
    <xf numFmtId="4" fontId="241" fillId="68" borderId="63" applyNumberFormat="0" applyProtection="0">
      <alignment vertical="center"/>
    </xf>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38" fillId="57" borderId="34" applyNumberFormat="0" applyFont="0" applyAlignment="0" applyProtection="0"/>
    <xf numFmtId="0" fontId="170" fillId="41" borderId="28" applyNumberFormat="0" applyAlignment="0" applyProtection="0"/>
    <xf numFmtId="0" fontId="268" fillId="41" borderId="28" applyNumberFormat="0" applyAlignment="0" applyProtection="0"/>
    <xf numFmtId="230" fontId="183" fillId="0" borderId="53"/>
    <xf numFmtId="0" fontId="227" fillId="66" borderId="58"/>
    <xf numFmtId="0" fontId="223" fillId="0" borderId="54"/>
    <xf numFmtId="3" fontId="143" fillId="0" borderId="55"/>
    <xf numFmtId="0" fontId="220" fillId="0" borderId="58"/>
    <xf numFmtId="0" fontId="209" fillId="0" borderId="58"/>
    <xf numFmtId="0" fontId="223" fillId="0" borderId="54"/>
    <xf numFmtId="0" fontId="231" fillId="0" borderId="55">
      <alignment horizontal="center"/>
    </xf>
    <xf numFmtId="0" fontId="169" fillId="41" borderId="28" applyNumberFormat="0" applyAlignment="0" applyProtection="0"/>
    <xf numFmtId="4" fontId="240" fillId="68" borderId="63" applyNumberFormat="0" applyProtection="0">
      <alignment vertical="center"/>
    </xf>
    <xf numFmtId="4" fontId="243" fillId="81" borderId="63" applyNumberFormat="0" applyProtection="0">
      <alignment horizontal="right" vertical="center"/>
    </xf>
    <xf numFmtId="0" fontId="102" fillId="54" borderId="28" applyNumberFormat="0" applyAlignment="0" applyProtection="0"/>
    <xf numFmtId="0" fontId="112" fillId="41" borderId="28" applyNumberFormat="0" applyAlignment="0" applyProtection="0"/>
    <xf numFmtId="0" fontId="186" fillId="0" borderId="58"/>
    <xf numFmtId="0" fontId="169" fillId="41" borderId="28"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38" fillId="80" borderId="63" applyNumberFormat="0" applyProtection="0">
      <alignment horizontal="left" vertical="top" indent="1"/>
    </xf>
    <xf numFmtId="0" fontId="38" fillId="57" borderId="34" applyNumberFormat="0" applyFon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0" fontId="155" fillId="54" borderId="28" applyNumberFormat="0" applyAlignment="0" applyProtection="0"/>
    <xf numFmtId="0" fontId="270" fillId="54" borderId="28" applyNumberFormat="0" applyAlignment="0" applyProtection="0"/>
    <xf numFmtId="4" fontId="241" fillId="68" borderId="63" applyNumberFormat="0" applyProtection="0">
      <alignment vertical="center"/>
    </xf>
    <xf numFmtId="17" fontId="213" fillId="62" borderId="73"/>
    <xf numFmtId="0" fontId="178" fillId="0" borderId="37" applyNumberFormat="0" applyFill="0" applyAlignment="0" applyProtection="0"/>
    <xf numFmtId="0" fontId="169" fillId="41"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4" fontId="243" fillId="81" borderId="63" applyNumberFormat="0" applyProtection="0">
      <alignment horizontal="right" vertical="center"/>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86" fillId="0" borderId="58"/>
    <xf numFmtId="0" fontId="178" fillId="0" borderId="37" applyNumberFormat="0" applyFill="0" applyAlignment="0" applyProtection="0"/>
    <xf numFmtId="0" fontId="177" fillId="54" borderId="35" applyNumberFormat="0" applyAlignment="0" applyProtection="0"/>
    <xf numFmtId="0" fontId="169" fillId="41" borderId="28" applyNumberFormat="0" applyAlignment="0" applyProtection="0"/>
    <xf numFmtId="4" fontId="241" fillId="68" borderId="63" applyNumberFormat="0" applyProtection="0">
      <alignment vertical="center"/>
    </xf>
    <xf numFmtId="0" fontId="17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77" fillId="54" borderId="35"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10" fontId="147" fillId="64" borderId="55" applyNumberFormat="0" applyBorder="0" applyAlignment="0" applyProtection="0"/>
    <xf numFmtId="0" fontId="227" fillId="66" borderId="58"/>
    <xf numFmtId="4" fontId="240" fillId="79" borderId="63" applyNumberFormat="0" applyProtection="0">
      <alignment horizontal="left" vertical="center" indent="1"/>
    </xf>
    <xf numFmtId="0" fontId="38" fillId="0" borderId="55">
      <protection hidden="1"/>
    </xf>
    <xf numFmtId="0" fontId="112" fillId="41" borderId="28" applyNumberFormat="0" applyAlignment="0" applyProtection="0"/>
    <xf numFmtId="0" fontId="61" fillId="57" borderId="34" applyNumberFormat="0" applyFont="0" applyAlignment="0" applyProtection="0"/>
    <xf numFmtId="0" fontId="158" fillId="57" borderId="34" applyNumberFormat="0" applyFont="0" applyAlignment="0" applyProtection="0"/>
    <xf numFmtId="0" fontId="38" fillId="80" borderId="63" applyNumberFormat="0" applyProtection="0">
      <alignment horizontal="left" vertical="top" indent="1"/>
    </xf>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220" fillId="0" borderId="58"/>
    <xf numFmtId="4" fontId="242" fillId="72" borderId="63" applyNumberFormat="0" applyProtection="0">
      <alignment horizontal="right" vertical="center"/>
    </xf>
    <xf numFmtId="0" fontId="38" fillId="80" borderId="63" applyNumberFormat="0" applyProtection="0">
      <alignment horizontal="left" vertical="center" indent="1"/>
    </xf>
    <xf numFmtId="0" fontId="212" fillId="0" borderId="58"/>
    <xf numFmtId="0" fontId="156" fillId="54" borderId="28" applyNumberFormat="0" applyAlignment="0" applyProtection="0"/>
    <xf numFmtId="0" fontId="38" fillId="81" borderId="63" applyNumberFormat="0" applyProtection="0">
      <alignment horizontal="left" vertical="center" indent="1"/>
    </xf>
    <xf numFmtId="0" fontId="283" fillId="83" borderId="72" applyNumberFormat="0">
      <alignment horizontal="left" vertical="top"/>
      <protection hidden="1"/>
    </xf>
    <xf numFmtId="0" fontId="177" fillId="54" borderId="35" applyNumberFormat="0" applyAlignment="0" applyProtection="0"/>
    <xf numFmtId="0" fontId="155" fillId="54" borderId="28" applyNumberFormat="0" applyAlignment="0" applyProtection="0"/>
    <xf numFmtId="0" fontId="155" fillId="54" borderId="28" applyNumberFormat="0" applyAlignment="0" applyProtection="0"/>
    <xf numFmtId="0" fontId="118" fillId="0" borderId="37" applyNumberFormat="0" applyFill="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4" fontId="242" fillId="71" borderId="63" applyNumberFormat="0" applyProtection="0">
      <alignment horizontal="right" vertical="center"/>
    </xf>
    <xf numFmtId="0" fontId="64" fillId="57" borderId="34" applyNumberFormat="0" applyFont="0" applyAlignment="0" applyProtection="0"/>
    <xf numFmtId="4" fontId="240" fillId="78" borderId="70" applyNumberFormat="0" applyProtection="0">
      <alignment horizontal="left" vertical="center" indent="1"/>
    </xf>
    <xf numFmtId="0" fontId="179" fillId="0" borderId="37" applyNumberFormat="0" applyFill="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227" fillId="66" borderId="58"/>
    <xf numFmtId="0" fontId="155" fillId="54" borderId="28" applyNumberFormat="0" applyAlignment="0" applyProtection="0"/>
    <xf numFmtId="0" fontId="169" fillId="41" borderId="28" applyNumberFormat="0" applyAlignment="0" applyProtection="0"/>
    <xf numFmtId="0" fontId="176" fillId="54" borderId="35" applyNumberFormat="0" applyAlignment="0" applyProtection="0"/>
    <xf numFmtId="0" fontId="59" fillId="57" borderId="34" applyNumberFormat="0" applyFont="0" applyAlignment="0" applyProtection="0"/>
    <xf numFmtId="177" fontId="178" fillId="0" borderId="37" applyNumberFormat="0" applyFill="0" applyAlignment="0" applyProtection="0"/>
    <xf numFmtId="4" fontId="242" fillId="79" borderId="63" applyNumberFormat="0" applyProtection="0">
      <alignment horizontal="right" vertical="center"/>
    </xf>
    <xf numFmtId="0" fontId="112" fillId="41" borderId="28" applyNumberFormat="0" applyAlignment="0" applyProtection="0"/>
    <xf numFmtId="0" fontId="178" fillId="0" borderId="37" applyNumberFormat="0" applyFill="0" applyAlignment="0" applyProtection="0"/>
    <xf numFmtId="0" fontId="61" fillId="57" borderId="34" applyNumberFormat="0" applyFont="0" applyAlignment="0" applyProtection="0"/>
    <xf numFmtId="4" fontId="242" fillId="81" borderId="63" applyNumberFormat="0" applyProtection="0">
      <alignment horizontal="right" vertical="center"/>
    </xf>
    <xf numFmtId="0" fontId="118" fillId="0" borderId="37" applyNumberFormat="0" applyFill="0" applyAlignment="0" applyProtection="0"/>
    <xf numFmtId="0" fontId="169" fillId="41" borderId="28" applyNumberFormat="0" applyAlignment="0" applyProtection="0"/>
    <xf numFmtId="4" fontId="240" fillId="79" borderId="65" applyNumberFormat="0" applyProtection="0">
      <alignment horizontal="left" vertical="center" indent="1"/>
    </xf>
    <xf numFmtId="0" fontId="170" fillId="41" borderId="28" applyNumberFormat="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4" fontId="242" fillId="72" borderId="63" applyNumberFormat="0" applyProtection="0">
      <alignment horizontal="right" vertical="center"/>
    </xf>
    <xf numFmtId="0" fontId="38" fillId="68" borderId="74" applyNumberFormat="0" applyBorder="0">
      <protection locked="0"/>
    </xf>
    <xf numFmtId="4" fontId="242" fillId="75" borderId="63" applyNumberFormat="0" applyProtection="0">
      <alignment horizontal="right" vertical="center"/>
    </xf>
    <xf numFmtId="0" fontId="155" fillId="54" borderId="28" applyNumberFormat="0" applyAlignment="0" applyProtection="0"/>
    <xf numFmtId="0" fontId="176" fillId="54" borderId="35" applyNumberFormat="0" applyAlignment="0" applyProtection="0"/>
    <xf numFmtId="0" fontId="156" fillId="54" borderId="28" applyNumberFormat="0" applyAlignment="0" applyProtection="0"/>
    <xf numFmtId="0" fontId="38" fillId="57" borderId="34" applyNumberFormat="0" applyFont="0" applyAlignment="0" applyProtection="0"/>
    <xf numFmtId="0" fontId="169" fillId="41" borderId="28" applyNumberFormat="0" applyAlignment="0" applyProtection="0"/>
    <xf numFmtId="0" fontId="178" fillId="0" borderId="37" applyNumberFormat="0" applyFill="0" applyAlignment="0" applyProtection="0"/>
    <xf numFmtId="0" fontId="112" fillId="41" borderId="28" applyNumberFormat="0" applyAlignment="0" applyProtection="0"/>
    <xf numFmtId="0" fontId="38" fillId="81" borderId="63" applyNumberFormat="0" applyProtection="0">
      <alignment horizontal="left" vertical="top" indent="1"/>
    </xf>
    <xf numFmtId="0" fontId="156" fillId="54" borderId="28" applyNumberFormat="0" applyAlignment="0" applyProtection="0"/>
    <xf numFmtId="0" fontId="38" fillId="80" borderId="63" applyNumberFormat="0" applyProtection="0">
      <alignment horizontal="left" vertical="top" indent="1"/>
    </xf>
    <xf numFmtId="0" fontId="64" fillId="57" borderId="34" applyNumberFormat="0" applyFont="0" applyAlignment="0" applyProtection="0"/>
    <xf numFmtId="4" fontId="241" fillId="68" borderId="63" applyNumberFormat="0" applyProtection="0">
      <alignment vertical="center"/>
    </xf>
    <xf numFmtId="4" fontId="242" fillId="70" borderId="63" applyNumberFormat="0" applyProtection="0">
      <alignment horizontal="right" vertical="center"/>
    </xf>
    <xf numFmtId="0" fontId="38" fillId="69" borderId="63" applyNumberFormat="0" applyProtection="0">
      <alignment horizontal="left" vertical="center" indent="1"/>
    </xf>
    <xf numFmtId="0" fontId="170" fillId="41" borderId="28" applyNumberFormat="0" applyAlignment="0" applyProtection="0"/>
    <xf numFmtId="0" fontId="38" fillId="57" borderId="34" applyNumberFormat="0" applyFont="0" applyAlignment="0" applyProtection="0"/>
    <xf numFmtId="0" fontId="102" fillId="54" borderId="28" applyNumberFormat="0" applyAlignment="0" applyProtection="0"/>
    <xf numFmtId="4" fontId="242" fillId="68" borderId="63" applyNumberFormat="0" applyProtection="0">
      <alignment horizontal="left" vertical="center" indent="1"/>
    </xf>
    <xf numFmtId="4" fontId="242" fillId="79" borderId="63" applyNumberFormat="0" applyProtection="0">
      <alignment horizontal="right" vertical="center"/>
    </xf>
    <xf numFmtId="0" fontId="150" fillId="80" borderId="63" applyNumberFormat="0" applyProtection="0">
      <alignment horizontal="left" vertical="top" indent="1"/>
    </xf>
    <xf numFmtId="0" fontId="274" fillId="0" borderId="37" applyNumberFormat="0" applyFill="0" applyAlignment="0" applyProtection="0"/>
    <xf numFmtId="0" fontId="118" fillId="0" borderId="37" applyNumberFormat="0" applyFill="0" applyAlignment="0" applyProtection="0"/>
    <xf numFmtId="177" fontId="176" fillId="54" borderId="35" applyNumberFormat="0" applyAlignment="0" applyProtection="0"/>
    <xf numFmtId="0" fontId="169"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186" fillId="0" borderId="58"/>
    <xf numFmtId="0" fontId="38" fillId="57" borderId="34" applyNumberFormat="0" applyFont="0" applyAlignment="0" applyProtection="0"/>
    <xf numFmtId="0" fontId="155" fillId="54" borderId="28" applyNumberFormat="0" applyAlignment="0" applyProtection="0"/>
    <xf numFmtId="0" fontId="179" fillId="0" borderId="37" applyNumberFormat="0" applyFill="0" applyAlignment="0" applyProtection="0"/>
    <xf numFmtId="0" fontId="176" fillId="54" borderId="35" applyNumberFormat="0" applyAlignment="0" applyProtection="0"/>
    <xf numFmtId="0" fontId="38" fillId="57" borderId="34" applyNumberFormat="0" applyFont="0" applyAlignment="0" applyProtection="0"/>
    <xf numFmtId="0" fontId="177" fillId="54" borderId="35" applyNumberFormat="0" applyAlignment="0" applyProtection="0"/>
    <xf numFmtId="0" fontId="38" fillId="81" borderId="63" applyNumberFormat="0" applyProtection="0">
      <alignment horizontal="left" vertical="top" indent="1"/>
    </xf>
    <xf numFmtId="0" fontId="61" fillId="57" borderId="34" applyNumberFormat="0" applyFont="0" applyAlignment="0" applyProtection="0"/>
    <xf numFmtId="0" fontId="251" fillId="0" borderId="58"/>
    <xf numFmtId="0" fontId="59" fillId="57" borderId="34" applyNumberFormat="0" applyFont="0" applyAlignment="0" applyProtection="0"/>
    <xf numFmtId="0" fontId="38" fillId="57" borderId="34" applyNumberFormat="0" applyFont="0" applyAlignment="0" applyProtection="0"/>
    <xf numFmtId="0" fontId="170" fillId="41" borderId="28" applyNumberFormat="0" applyAlignment="0" applyProtection="0"/>
    <xf numFmtId="0" fontId="178" fillId="68" borderId="63" applyNumberFormat="0" applyProtection="0">
      <alignment horizontal="left" vertical="top" indent="1"/>
    </xf>
    <xf numFmtId="4" fontId="242" fillId="75" borderId="63" applyNumberFormat="0" applyProtection="0">
      <alignment horizontal="right" vertical="center"/>
    </xf>
    <xf numFmtId="0" fontId="170" fillId="41" borderId="28" applyNumberFormat="0" applyAlignment="0" applyProtection="0"/>
    <xf numFmtId="0" fontId="61" fillId="57" borderId="34" applyNumberFormat="0" applyFont="0" applyAlignment="0" applyProtection="0"/>
    <xf numFmtId="0" fontId="169" fillId="41"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220" fillId="59" borderId="58"/>
    <xf numFmtId="0" fontId="220" fillId="59" borderId="58"/>
    <xf numFmtId="0" fontId="220" fillId="59" borderId="58"/>
    <xf numFmtId="0" fontId="64" fillId="57" borderId="34" applyNumberFormat="0" applyFont="0" applyAlignment="0" applyProtection="0"/>
    <xf numFmtId="0" fontId="59" fillId="57" borderId="34" applyNumberFormat="0" applyFont="0" applyAlignment="0" applyProtection="0"/>
    <xf numFmtId="0" fontId="251" fillId="0" borderId="58"/>
    <xf numFmtId="0" fontId="116" fillId="54" borderId="35" applyNumberFormat="0" applyAlignment="0" applyProtection="0"/>
    <xf numFmtId="0" fontId="156" fillId="54" borderId="28" applyNumberFormat="0" applyAlignment="0" applyProtection="0"/>
    <xf numFmtId="0" fontId="170" fillId="41" borderId="28" applyNumberFormat="0" applyAlignment="0" applyProtection="0"/>
    <xf numFmtId="0" fontId="155" fillId="54" borderId="28" applyNumberFormat="0" applyAlignment="0" applyProtection="0"/>
    <xf numFmtId="0" fontId="64" fillId="57" borderId="34" applyNumberFormat="0" applyFont="0" applyAlignment="0" applyProtection="0"/>
    <xf numFmtId="0" fontId="155" fillId="54" borderId="28" applyNumberFormat="0" applyAlignment="0" applyProtection="0"/>
    <xf numFmtId="0" fontId="118" fillId="0" borderId="37" applyNumberFormat="0" applyFill="0" applyAlignment="0" applyProtection="0"/>
    <xf numFmtId="0" fontId="59" fillId="57" borderId="34" applyNumberFormat="0" applyFont="0" applyAlignment="0" applyProtection="0"/>
    <xf numFmtId="4" fontId="240" fillId="79" borderId="63" applyNumberFormat="0" applyProtection="0">
      <alignment horizontal="left" vertical="center" indent="1"/>
    </xf>
    <xf numFmtId="0" fontId="170" fillId="41" borderId="28" applyNumberFormat="0" applyAlignment="0" applyProtection="0"/>
    <xf numFmtId="0" fontId="169" fillId="41" borderId="28" applyNumberFormat="0" applyAlignment="0" applyProtection="0"/>
    <xf numFmtId="177" fontId="176" fillId="54" borderId="35"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64" fillId="57" borderId="34" applyNumberFormat="0" applyFont="0" applyAlignment="0" applyProtection="0"/>
    <xf numFmtId="4" fontId="242" fillId="77" borderId="63" applyNumberFormat="0" applyProtection="0">
      <alignment horizontal="right" vertical="center"/>
    </xf>
    <xf numFmtId="0" fontId="102" fillId="54" borderId="28" applyNumberFormat="0" applyAlignment="0" applyProtection="0"/>
    <xf numFmtId="4" fontId="243" fillId="81" borderId="63" applyNumberFormat="0" applyProtection="0">
      <alignment vertical="center"/>
    </xf>
    <xf numFmtId="0" fontId="169" fillId="41" borderId="28" applyNumberFormat="0" applyAlignment="0" applyProtection="0"/>
    <xf numFmtId="177" fontId="155" fillId="54" borderId="28" applyNumberFormat="0" applyAlignment="0" applyProtection="0"/>
    <xf numFmtId="0" fontId="169" fillId="41" borderId="28" applyNumberFormat="0" applyAlignment="0" applyProtection="0"/>
    <xf numFmtId="0" fontId="178" fillId="0" borderId="37" applyNumberFormat="0" applyFill="0" applyAlignment="0" applyProtection="0"/>
    <xf numFmtId="0" fontId="38" fillId="57" borderId="34" applyNumberFormat="0" applyFont="0" applyAlignment="0" applyProtection="0"/>
    <xf numFmtId="0" fontId="178" fillId="0" borderId="37" applyNumberFormat="0" applyFill="0" applyAlignment="0" applyProtection="0"/>
    <xf numFmtId="0" fontId="209" fillId="0" borderId="58"/>
    <xf numFmtId="0" fontId="112" fillId="41" borderId="28" applyNumberFormat="0" applyAlignment="0" applyProtection="0"/>
    <xf numFmtId="0" fontId="116" fillId="54" borderId="35" applyNumberFormat="0" applyAlignment="0" applyProtection="0"/>
    <xf numFmtId="0" fontId="269" fillId="54" borderId="35" applyNumberForma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210" fillId="0" borderId="58"/>
    <xf numFmtId="4" fontId="242" fillId="72" borderId="63" applyNumberFormat="0" applyProtection="0">
      <alignment horizontal="right" vertical="center"/>
    </xf>
    <xf numFmtId="0" fontId="227" fillId="0" borderId="58"/>
    <xf numFmtId="0" fontId="38" fillId="79" borderId="63" applyNumberFormat="0" applyProtection="0">
      <alignment horizontal="left" vertical="top" indent="1"/>
    </xf>
    <xf numFmtId="0" fontId="176" fillId="54" borderId="35" applyNumberFormat="0" applyAlignment="0" applyProtection="0"/>
    <xf numFmtId="0" fontId="170" fillId="41" borderId="28" applyNumberFormat="0" applyAlignment="0" applyProtection="0"/>
    <xf numFmtId="0" fontId="170" fillId="41" borderId="28" applyNumberFormat="0" applyAlignment="0" applyProtection="0"/>
    <xf numFmtId="0" fontId="102" fillId="54" borderId="28" applyNumberFormat="0" applyAlignment="0" applyProtection="0"/>
    <xf numFmtId="4" fontId="240" fillId="79" borderId="65" applyNumberFormat="0" applyProtection="0">
      <alignment horizontal="left" vertical="center" indent="1"/>
    </xf>
    <xf numFmtId="0" fontId="64" fillId="57" borderId="34" applyNumberFormat="0" applyFont="0" applyAlignment="0" applyProtection="0"/>
    <xf numFmtId="0" fontId="102" fillId="54" borderId="28" applyNumberFormat="0" applyAlignment="0" applyProtection="0"/>
    <xf numFmtId="4" fontId="242" fillId="73" borderId="63" applyNumberFormat="0" applyProtection="0">
      <alignment horizontal="right" vertical="center"/>
    </xf>
    <xf numFmtId="0" fontId="196" fillId="60" borderId="58"/>
    <xf numFmtId="0" fontId="155" fillId="54" borderId="28" applyNumberFormat="0" applyAlignment="0" applyProtection="0"/>
    <xf numFmtId="0" fontId="150" fillId="80" borderId="63" applyNumberFormat="0" applyProtection="0">
      <alignment horizontal="left" vertical="top" indent="1"/>
    </xf>
    <xf numFmtId="0" fontId="156" fillId="54" borderId="28" applyNumberFormat="0" applyAlignment="0" applyProtection="0"/>
    <xf numFmtId="0" fontId="156" fillId="54" borderId="28" applyNumberFormat="0" applyAlignment="0" applyProtection="0"/>
    <xf numFmtId="0" fontId="112" fillId="41" borderId="28" applyNumberFormat="0" applyAlignment="0" applyProtection="0"/>
    <xf numFmtId="0" fontId="116" fillId="54" borderId="35" applyNumberFormat="0" applyAlignment="0" applyProtection="0"/>
    <xf numFmtId="0" fontId="155" fillId="54" borderId="28" applyNumberFormat="0" applyAlignment="0" applyProtection="0"/>
    <xf numFmtId="0" fontId="116" fillId="54" borderId="35" applyNumberFormat="0" applyAlignment="0" applyProtection="0"/>
    <xf numFmtId="0" fontId="116" fillId="54" borderId="35" applyNumberFormat="0" applyAlignment="0" applyProtection="0"/>
    <xf numFmtId="0" fontId="61" fillId="57" borderId="34" applyNumberFormat="0" applyFont="0" applyAlignment="0" applyProtection="0"/>
    <xf numFmtId="0" fontId="155" fillId="54" borderId="28" applyNumberFormat="0" applyAlignment="0" applyProtection="0"/>
    <xf numFmtId="0" fontId="59" fillId="57" borderId="34" applyNumberFormat="0" applyFont="0" applyAlignment="0" applyProtection="0"/>
    <xf numFmtId="189" fontId="226" fillId="0" borderId="55" applyNumberFormat="0" applyFill="0" applyAlignment="0">
      <alignment horizontal="left"/>
    </xf>
    <xf numFmtId="4" fontId="242" fillId="77" borderId="63" applyNumberFormat="0" applyProtection="0">
      <alignment horizontal="right" vertical="center"/>
    </xf>
    <xf numFmtId="0" fontId="150" fillId="64" borderId="63" applyNumberFormat="0" applyProtection="0">
      <alignment horizontal="left" vertical="top" indent="1"/>
    </xf>
    <xf numFmtId="0" fontId="209" fillId="0" borderId="58"/>
    <xf numFmtId="0" fontId="169" fillId="41" borderId="28" applyNumberFormat="0" applyAlignment="0" applyProtection="0"/>
    <xf numFmtId="0" fontId="102" fillId="54" borderId="28" applyNumberFormat="0" applyAlignment="0" applyProtection="0"/>
    <xf numFmtId="0" fontId="155" fillId="54" borderId="28" applyNumberFormat="0" applyAlignment="0" applyProtection="0"/>
    <xf numFmtId="4" fontId="244" fillId="80" borderId="65" applyNumberFormat="0" applyProtection="0">
      <alignment horizontal="left" vertical="center" indent="1"/>
    </xf>
    <xf numFmtId="0" fontId="64" fillId="57" borderId="34" applyNumberFormat="0" applyFont="0" applyAlignment="0" applyProtection="0"/>
    <xf numFmtId="0" fontId="178" fillId="68" borderId="63" applyNumberFormat="0" applyProtection="0">
      <alignment horizontal="left" vertical="top" indent="1"/>
    </xf>
    <xf numFmtId="0" fontId="102" fillId="54" borderId="28" applyNumberFormat="0" applyAlignment="0" applyProtection="0"/>
    <xf numFmtId="0" fontId="220" fillId="0" borderId="58"/>
    <xf numFmtId="0" fontId="196" fillId="60" borderId="58"/>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86" fillId="0" borderId="58"/>
    <xf numFmtId="17" fontId="213" fillId="62" borderId="73"/>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17" fontId="213" fillId="62" borderId="73"/>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38" fillId="68" borderId="74" applyNumberFormat="0" applyBorder="0">
      <protection locked="0"/>
    </xf>
    <xf numFmtId="17" fontId="213" fillId="62" borderId="73"/>
    <xf numFmtId="17" fontId="213" fillId="62" borderId="73"/>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0" fontId="186" fillId="0" borderId="58"/>
    <xf numFmtId="0" fontId="38" fillId="68" borderId="74" applyNumberFormat="0" applyBorder="0">
      <protection locked="0"/>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0" fontId="11" fillId="0" borderId="0"/>
    <xf numFmtId="0" fontId="11" fillId="0" borderId="0"/>
    <xf numFmtId="177" fontId="11" fillId="0" borderId="0"/>
    <xf numFmtId="0" fontId="11" fillId="0" borderId="0"/>
    <xf numFmtId="0" fontId="283" fillId="83" borderId="72" applyNumberFormat="0">
      <alignment horizontal="left" vertical="top"/>
      <protection hidden="1"/>
    </xf>
    <xf numFmtId="177" fontId="11" fillId="0" borderId="0"/>
    <xf numFmtId="0" fontId="11" fillId="0" borderId="0"/>
    <xf numFmtId="0" fontId="11" fillId="0" borderId="0"/>
    <xf numFmtId="177" fontId="11" fillId="0" borderId="0"/>
    <xf numFmtId="0" fontId="186" fillId="0" borderId="58"/>
    <xf numFmtId="1" fontId="197" fillId="0" borderId="71">
      <alignment vertical="top"/>
    </xf>
    <xf numFmtId="0" fontId="11" fillId="0" borderId="0"/>
    <xf numFmtId="0" fontId="186" fillId="0" borderId="58"/>
    <xf numFmtId="0" fontId="186" fillId="0" borderId="58"/>
    <xf numFmtId="0" fontId="186" fillId="0" borderId="58"/>
    <xf numFmtId="0" fontId="11" fillId="0" borderId="0"/>
    <xf numFmtId="0" fontId="11" fillId="5" borderId="18" applyNumberFormat="0" applyFont="0" applyAlignment="0" applyProtection="0"/>
    <xf numFmtId="0" fontId="38" fillId="68" borderId="74" applyNumberFormat="0" applyBorder="0">
      <protection locked="0"/>
    </xf>
    <xf numFmtId="9" fontId="11" fillId="0" borderId="0" applyFont="0" applyFill="0" applyBorder="0" applyAlignment="0" applyProtection="0"/>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38" fillId="68" borderId="74" applyNumberFormat="0" applyBorder="0">
      <protection locked="0"/>
    </xf>
    <xf numFmtId="9" fontId="11" fillId="0" borderId="0" applyFont="0" applyFill="0" applyBorder="0" applyAlignment="0" applyProtection="0"/>
    <xf numFmtId="0" fontId="11" fillId="0" borderId="0"/>
    <xf numFmtId="17" fontId="213" fillId="62" borderId="73"/>
    <xf numFmtId="0" fontId="11" fillId="0" borderId="0" applyFont="0" applyFill="0" applyBorder="0" applyAlignment="0" applyProtection="0"/>
    <xf numFmtId="0" fontId="109" fillId="0" borderId="72" applyNumberFormat="0" applyAlignment="0" applyProtection="0">
      <alignment horizontal="left" vertic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38" fillId="68" borderId="74" applyNumberFormat="0" applyBorder="0">
      <protection locked="0"/>
    </xf>
    <xf numFmtId="167" fontId="11" fillId="0" borderId="0" applyFont="0" applyFill="0" applyBorder="0" applyAlignment="0" applyProtection="0"/>
    <xf numFmtId="9" fontId="11" fillId="0" borderId="0" applyFont="0" applyFill="0" applyBorder="0" applyAlignment="0" applyProtection="0"/>
    <xf numFmtId="0" fontId="11" fillId="0" borderId="0"/>
    <xf numFmtId="0" fontId="109" fillId="0" borderId="72" applyNumberFormat="0" applyAlignment="0" applyProtection="0">
      <alignment horizontal="lef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1" fontId="197" fillId="0" borderId="71">
      <alignment vertical="top"/>
    </xf>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17" fontId="213" fillId="62" borderId="73"/>
    <xf numFmtId="1" fontId="197" fillId="0" borderId="71">
      <alignment vertical="top"/>
    </xf>
    <xf numFmtId="0" fontId="283" fillId="83" borderId="72" applyNumberFormat="0">
      <alignment horizontal="left" vertical="top"/>
      <protection hidden="1"/>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3" fillId="83" borderId="72" applyNumberFormat="0">
      <alignment horizontal="left" vertical="top"/>
      <protection hidden="1"/>
    </xf>
    <xf numFmtId="1" fontId="197" fillId="0" borderId="71">
      <alignment vertical="top"/>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109" fillId="0" borderId="72" applyNumberFormat="0" applyAlignment="0" applyProtection="0">
      <alignment horizontal="left" vertical="center"/>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7" fontId="213" fillId="62" borderId="73"/>
    <xf numFmtId="0" fontId="38" fillId="68" borderId="74" applyNumberFormat="0" applyBorder="0">
      <protection locked="0"/>
    </xf>
    <xf numFmtId="0" fontId="38" fillId="68" borderId="74" applyNumberFormat="0" applyBorder="0">
      <protection locked="0"/>
    </xf>
    <xf numFmtId="0" fontId="186" fillId="0" borderId="58"/>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11" fillId="0" borderId="0"/>
    <xf numFmtId="4" fontId="240" fillId="78" borderId="70" applyNumberFormat="0" applyProtection="0">
      <alignment horizontal="left" vertical="center" indent="1"/>
    </xf>
    <xf numFmtId="17" fontId="213" fillId="62" borderId="73"/>
    <xf numFmtId="17" fontId="213" fillId="62" borderId="73"/>
    <xf numFmtId="1" fontId="197" fillId="0" borderId="71">
      <alignment vertical="top"/>
    </xf>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0" fontId="186" fillId="0" borderId="58"/>
    <xf numFmtId="17" fontId="213" fillId="62" borderId="73"/>
    <xf numFmtId="4" fontId="240" fillId="78" borderId="70" applyNumberFormat="0" applyProtection="0">
      <alignment horizontal="left" vertical="center" indent="1"/>
    </xf>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0" fontId="283" fillId="83" borderId="72" applyNumberFormat="0">
      <alignment horizontal="left" vertical="top"/>
      <protection hidden="1"/>
    </xf>
    <xf numFmtId="17" fontId="213" fillId="62" borderId="73"/>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 fontId="197" fillId="0" borderId="71">
      <alignment vertical="top"/>
    </xf>
    <xf numFmtId="0" fontId="38" fillId="68" borderId="74" applyNumberFormat="0" applyBorder="0">
      <protection locked="0"/>
    </xf>
    <xf numFmtId="0" fontId="11" fillId="0" borderId="0"/>
    <xf numFmtId="17" fontId="213" fillId="62" borderId="73"/>
    <xf numFmtId="17" fontId="213" fillId="62" borderId="73"/>
    <xf numFmtId="0" fontId="38" fillId="68" borderId="74" applyNumberFormat="0" applyBorder="0">
      <protection locked="0"/>
    </xf>
    <xf numFmtId="0" fontId="38" fillId="68" borderId="74" applyNumberFormat="0" applyBorder="0">
      <protection locked="0"/>
    </xf>
    <xf numFmtId="43" fontId="11" fillId="0" borderId="0" applyFont="0" applyFill="0" applyBorder="0" applyAlignment="0" applyProtection="0"/>
    <xf numFmtId="1" fontId="197" fillId="0" borderId="71">
      <alignment vertical="top"/>
    </xf>
    <xf numFmtId="43" fontId="11" fillId="0" borderId="0" applyFont="0" applyFill="0" applyBorder="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0" borderId="72" applyNumberFormat="0" applyAlignment="0" applyProtection="0">
      <alignment horizontal="left" vertical="center"/>
    </xf>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78" borderId="70" applyNumberFormat="0" applyProtection="0">
      <alignment horizontal="left" vertical="center" indent="1"/>
    </xf>
    <xf numFmtId="0" fontId="186" fillId="0" borderId="58"/>
    <xf numFmtId="44" fontId="11" fillId="0" borderId="0" applyFont="0" applyFill="0" applyBorder="0" applyAlignment="0" applyProtection="0"/>
    <xf numFmtId="17" fontId="213" fillId="62" borderId="73"/>
    <xf numFmtId="17" fontId="213" fillId="62" borderId="73"/>
    <xf numFmtId="4" fontId="240" fillId="78" borderId="70" applyNumberFormat="0" applyProtection="0">
      <alignment horizontal="left" vertical="center" indent="1"/>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38" fillId="68" borderId="74" applyNumberFormat="0" applyBorder="0">
      <protection locked="0"/>
    </xf>
    <xf numFmtId="0" fontId="109" fillId="0" borderId="72" applyNumberFormat="0" applyAlignment="0" applyProtection="0">
      <alignment horizontal="left" vertical="center"/>
    </xf>
    <xf numFmtId="0" fontId="186" fillId="0" borderId="58"/>
    <xf numFmtId="0" fontId="186" fillId="0" borderId="58"/>
    <xf numFmtId="0" fontId="38" fillId="68" borderId="74" applyNumberFormat="0" applyBorder="0">
      <protection locked="0"/>
    </xf>
    <xf numFmtId="0" fontId="186" fillId="0" borderId="58"/>
    <xf numFmtId="0" fontId="186" fillId="0" borderId="58"/>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68" borderId="74" applyNumberFormat="0" applyBorder="0">
      <protection locked="0"/>
    </xf>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58"/>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11" fillId="0" borderId="0"/>
    <xf numFmtId="0" fontId="11" fillId="0" borderId="0"/>
    <xf numFmtId="1" fontId="197" fillId="0" borderId="71">
      <alignment vertical="top"/>
    </xf>
    <xf numFmtId="0" fontId="11" fillId="0" borderId="0"/>
    <xf numFmtId="0" fontId="283" fillId="83" borderId="72" applyNumberFormat="0">
      <alignment horizontal="left" vertical="top"/>
      <protection hidden="1"/>
    </xf>
    <xf numFmtId="4" fontId="240" fillId="78" borderId="70" applyNumberFormat="0" applyProtection="0">
      <alignment horizontal="left" vertical="center" indent="1"/>
    </xf>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17" fontId="213" fillId="62" borderId="73"/>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17" fontId="213" fillId="62" borderId="73"/>
    <xf numFmtId="0" fontId="186" fillId="0" borderId="58"/>
    <xf numFmtId="0" fontId="109" fillId="0" borderId="72" applyNumberFormat="0" applyAlignment="0" applyProtection="0">
      <alignment horizontal="left" vertical="center"/>
    </xf>
    <xf numFmtId="1" fontId="197" fillId="0" borderId="71">
      <alignment vertical="top"/>
    </xf>
    <xf numFmtId="0" fontId="186"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283" fillId="83" borderId="72" applyNumberFormat="0">
      <alignment horizontal="left" vertical="top"/>
      <protection hidden="1"/>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9" fillId="0" borderId="72" applyNumberFormat="0" applyAlignment="0" applyProtection="0">
      <alignment horizontal="left" vertical="center"/>
    </xf>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4" fontId="240" fillId="78" borderId="70" applyNumberFormat="0" applyProtection="0">
      <alignment horizontal="left" vertical="center" indent="1"/>
    </xf>
    <xf numFmtId="1" fontId="197" fillId="0" borderId="71">
      <alignment vertical="top"/>
    </xf>
    <xf numFmtId="1" fontId="197" fillId="0" borderId="71">
      <alignment vertical="top"/>
    </xf>
    <xf numFmtId="0" fontId="186" fillId="0" borderId="58"/>
    <xf numFmtId="0" fontId="11" fillId="0" borderId="0"/>
    <xf numFmtId="43" fontId="11" fillId="0" borderId="0" applyFont="0" applyFill="0" applyBorder="0" applyAlignment="0" applyProtection="0"/>
    <xf numFmtId="0" fontId="11" fillId="5" borderId="18" applyNumberFormat="0" applyFont="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86" fillId="0" borderId="58"/>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09" fillId="0" borderId="72" applyNumberFormat="0" applyAlignment="0" applyProtection="0">
      <alignment horizontal="left" vertical="center"/>
    </xf>
    <xf numFmtId="167" fontId="11" fillId="0" borderId="0" applyFont="0" applyFill="0" applyBorder="0" applyAlignment="0" applyProtection="0"/>
    <xf numFmtId="17" fontId="213" fillId="62" borderId="73"/>
    <xf numFmtId="4" fontId="240" fillId="78" borderId="70" applyNumberFormat="0" applyProtection="0">
      <alignment horizontal="left" vertical="center" indent="1"/>
    </xf>
    <xf numFmtId="0" fontId="186" fillId="0" borderId="58"/>
    <xf numFmtId="0" fontId="11" fillId="0" borderId="0"/>
    <xf numFmtId="0" fontId="11" fillId="0" borderId="0"/>
    <xf numFmtId="0" fontId="11" fillId="0" borderId="0"/>
    <xf numFmtId="0" fontId="11" fillId="0" borderId="0"/>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17" fontId="213" fillId="62" borderId="73"/>
    <xf numFmtId="43" fontId="11" fillId="0" borderId="0" applyFont="0" applyFill="0" applyBorder="0" applyAlignment="0" applyProtection="0"/>
    <xf numFmtId="43" fontId="11" fillId="0" borderId="0" applyFont="0" applyFill="0" applyBorder="0" applyAlignment="0" applyProtection="0"/>
    <xf numFmtId="17" fontId="213" fillId="62" borderId="73"/>
    <xf numFmtId="9" fontId="11" fillId="0" borderId="0" applyFont="0" applyFill="0" applyBorder="0" applyAlignment="0" applyProtection="0"/>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6" fillId="54" borderId="35" applyNumberFormat="0" applyAlignment="0" applyProtection="0"/>
    <xf numFmtId="0" fontId="59" fillId="57" borderId="34"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 fontId="197" fillId="0" borderId="71">
      <alignment vertical="top"/>
    </xf>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212" fillId="0" borderId="58"/>
    <xf numFmtId="189" fontId="209" fillId="0" borderId="55" applyNumberFormat="0" applyFont="0" applyFill="0" applyAlignment="0">
      <alignment horizontal="left"/>
    </xf>
    <xf numFmtId="0" fontId="186" fillId="0" borderId="58"/>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51" fillId="0" borderId="58"/>
    <xf numFmtId="43" fontId="11" fillId="0" borderId="0" applyFont="0" applyFill="0" applyBorder="0" applyAlignment="0" applyProtection="0"/>
    <xf numFmtId="43" fontId="11" fillId="0" borderId="0" applyFont="0" applyFill="0" applyBorder="0" applyAlignment="0" applyProtection="0"/>
    <xf numFmtId="0" fontId="170" fillId="41" borderId="28" applyNumberFormat="0" applyAlignment="0" applyProtection="0"/>
    <xf numFmtId="0" fontId="178" fillId="0" borderId="37" applyNumberFormat="0" applyFill="0" applyAlignment="0" applyProtection="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0" fontId="186" fillId="0" borderId="58"/>
    <xf numFmtId="0" fontId="179" fillId="0" borderId="37" applyNumberFormat="0" applyFill="0" applyAlignment="0" applyProtection="0"/>
    <xf numFmtId="177" fontId="11" fillId="0" borderId="0"/>
    <xf numFmtId="0" fontId="11" fillId="0" borderId="0"/>
    <xf numFmtId="0" fontId="59" fillId="57" borderId="34" applyNumberFormat="0" applyFont="0" applyAlignment="0" applyProtection="0"/>
    <xf numFmtId="0" fontId="176" fillId="54" borderId="35" applyNumberFormat="0" applyAlignment="0" applyProtection="0"/>
    <xf numFmtId="0" fontId="169" fillId="41" borderId="28" applyNumberFormat="0" applyAlignment="0" applyProtection="0"/>
    <xf numFmtId="177" fontId="11" fillId="0" borderId="0"/>
    <xf numFmtId="4" fontId="242" fillId="77" borderId="63" applyNumberFormat="0" applyProtection="0">
      <alignment horizontal="right" vertical="center"/>
    </xf>
    <xf numFmtId="0" fontId="274" fillId="0" borderId="37" applyNumberFormat="0" applyFill="0" applyAlignment="0" applyProtection="0"/>
    <xf numFmtId="0" fontId="11" fillId="0" borderId="0"/>
    <xf numFmtId="0" fontId="155" fillId="54" borderId="28" applyNumberFormat="0" applyAlignment="0" applyProtection="0"/>
    <xf numFmtId="0" fontId="11" fillId="0" borderId="0"/>
    <xf numFmtId="177" fontId="11" fillId="0" borderId="0"/>
    <xf numFmtId="0" fontId="112"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9" fontId="11" fillId="0" borderId="0" applyFont="0" applyFill="0" applyBorder="0" applyAlignment="0" applyProtection="0"/>
    <xf numFmtId="0" fontId="11" fillId="0" borderId="0"/>
    <xf numFmtId="0" fontId="176" fillId="54" borderId="35" applyNumberFormat="0" applyAlignment="0" applyProtection="0"/>
    <xf numFmtId="0" fontId="11" fillId="0" borderId="0" applyFont="0" applyFill="0" applyBorder="0" applyAlignment="0" applyProtection="0"/>
    <xf numFmtId="0" fontId="169" fillId="41" borderId="28" applyNumberFormat="0" applyAlignment="0" applyProtection="0"/>
    <xf numFmtId="0" fontId="231" fillId="0" borderId="55">
      <alignment horizont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61" fillId="57" borderId="34"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76" fillId="54" borderId="35" applyNumberFormat="0" applyAlignment="0" applyProtection="0"/>
    <xf numFmtId="9" fontId="11" fillId="0" borderId="0" applyFont="0" applyFill="0" applyBorder="0" applyAlignment="0" applyProtection="0"/>
    <xf numFmtId="0" fontId="11" fillId="0" borderId="0"/>
    <xf numFmtId="0" fontId="212" fillId="0" borderId="58"/>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3" fontId="143" fillId="0" borderId="55"/>
    <xf numFmtId="189" fontId="209" fillId="0" borderId="55" applyNumberFormat="0" applyFon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40" fillId="68" borderId="63" applyNumberFormat="0" applyProtection="0">
      <alignment vertical="center"/>
    </xf>
    <xf numFmtId="0" fontId="178" fillId="68" borderId="63" applyNumberFormat="0" applyProtection="0">
      <alignment horizontal="left" vertical="top" indent="1"/>
    </xf>
    <xf numFmtId="4" fontId="242" fillId="71" borderId="63" applyNumberFormat="0" applyProtection="0">
      <alignment horizontal="right" vertical="center"/>
    </xf>
    <xf numFmtId="4" fontId="242" fillId="74" borderId="63" applyNumberFormat="0" applyProtection="0">
      <alignment horizontal="right" vertical="center"/>
    </xf>
    <xf numFmtId="0" fontId="150" fillId="64" borderId="63" applyNumberFormat="0" applyProtection="0">
      <alignment horizontal="left" vertical="top" indent="1"/>
    </xf>
    <xf numFmtId="0" fontId="150" fillId="80" borderId="63" applyNumberFormat="0" applyProtection="0">
      <alignment horizontal="left" vertical="top" indent="1"/>
    </xf>
    <xf numFmtId="0" fontId="38" fillId="80" borderId="63" applyNumberFormat="0" applyProtection="0">
      <alignment horizontal="left" vertical="center" indent="1"/>
    </xf>
    <xf numFmtId="0" fontId="268" fillId="41" borderId="28" applyNumberFormat="0" applyAlignment="0" applyProtection="0"/>
    <xf numFmtId="0" fontId="156" fillId="54" borderId="28" applyNumberFormat="0" applyAlignment="0" applyProtection="0"/>
    <xf numFmtId="0" fontId="38" fillId="57" borderId="34" applyNumberFormat="0" applyFont="0" applyAlignment="0" applyProtection="0"/>
    <xf numFmtId="0" fontId="3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0" fontId="183" fillId="0" borderId="53"/>
    <xf numFmtId="0" fontId="227" fillId="66" borderId="58"/>
    <xf numFmtId="0" fontId="220" fillId="59" borderId="58"/>
    <xf numFmtId="0" fontId="220" fillId="59" borderId="58"/>
    <xf numFmtId="0" fontId="220" fillId="0" borderId="58"/>
    <xf numFmtId="0" fontId="209" fillId="0" borderId="58"/>
    <xf numFmtId="0" fontId="209" fillId="0" borderId="58"/>
    <xf numFmtId="0" fontId="212" fillId="0" borderId="58"/>
    <xf numFmtId="0" fontId="223" fillId="0" borderId="54"/>
    <xf numFmtId="189" fontId="209" fillId="0" borderId="55" applyNumberFormat="0" applyFont="0" applyFill="0" applyAlignment="0">
      <alignment horizontal="left"/>
    </xf>
    <xf numFmtId="0" fontId="109" fillId="0" borderId="52">
      <alignment horizontal="left" vertical="center"/>
    </xf>
    <xf numFmtId="189" fontId="226" fillId="66" borderId="55" applyNumberFormat="0" applyAlignment="0">
      <alignment horizontal="left"/>
    </xf>
    <xf numFmtId="0" fontId="231" fillId="0" borderId="55">
      <alignment horizontal="center"/>
    </xf>
    <xf numFmtId="189" fontId="226" fillId="0" borderId="55" applyNumberFormat="0" applyFill="0" applyAlignment="0">
      <alignment horizontal="left"/>
    </xf>
    <xf numFmtId="3" fontId="143" fillId="0" borderId="55"/>
    <xf numFmtId="189" fontId="209" fillId="0" borderId="55" applyNumberFormat="0" applyFont="0" applyFill="0" applyAlignment="0">
      <alignment horizontal="left"/>
    </xf>
    <xf numFmtId="189" fontId="226" fillId="0" borderId="55" applyNumberFormat="0" applyFill="0" applyAlignment="0">
      <alignment horizontal="lef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59" fillId="57" borderId="34" applyNumberFormat="0" applyFont="0" applyAlignment="0" applyProtection="0"/>
    <xf numFmtId="43" fontId="11" fillId="0" borderId="0" applyFont="0" applyFill="0" applyBorder="0" applyAlignment="0" applyProtection="0"/>
    <xf numFmtId="0" fontId="59" fillId="57" borderId="34" applyNumberFormat="0" applyFont="0" applyAlignment="0" applyProtection="0"/>
    <xf numFmtId="0" fontId="61"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78" fillId="0" borderId="37" applyNumberFormat="0" applyFill="0" applyAlignment="0" applyProtection="0"/>
    <xf numFmtId="0" fontId="186" fillId="0" borderId="58"/>
    <xf numFmtId="43" fontId="11" fillId="0" borderId="0" applyFont="0" applyFill="0" applyBorder="0" applyAlignment="0" applyProtection="0"/>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68" borderId="63" applyNumberFormat="0" applyProtection="0">
      <alignment vertical="center"/>
    </xf>
    <xf numFmtId="4" fontId="242" fillId="68" borderId="63" applyNumberFormat="0" applyProtection="0">
      <alignment horizontal="left" vertical="center"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73" borderId="63" applyNumberFormat="0" applyProtection="0">
      <alignment horizontal="right" vertical="center"/>
    </xf>
    <xf numFmtId="4" fontId="242" fillId="76" borderId="63" applyNumberFormat="0" applyProtection="0">
      <alignment horizontal="right" vertical="center"/>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44" fontId="11" fillId="0" borderId="0" applyFont="0" applyFill="0" applyBorder="0" applyAlignment="0" applyProtection="0"/>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9" borderId="63" applyNumberFormat="0" applyProtection="0">
      <alignment horizontal="left" vertical="center" indent="1"/>
    </xf>
    <xf numFmtId="17" fontId="213" fillId="62" borderId="73"/>
    <xf numFmtId="189" fontId="209" fillId="0" borderId="55" applyNumberFormat="0" applyFont="0" applyFill="0" applyAlignment="0">
      <alignment horizontal="left"/>
    </xf>
    <xf numFmtId="0" fontId="212" fillId="0" borderId="58"/>
    <xf numFmtId="0" fontId="209" fillId="0" borderId="58"/>
    <xf numFmtId="0" fontId="209" fillId="0" borderId="58"/>
    <xf numFmtId="0" fontId="220" fillId="0" borderId="58"/>
    <xf numFmtId="0" fontId="220" fillId="59" borderId="58"/>
    <xf numFmtId="0" fontId="220" fillId="59" borderId="58"/>
    <xf numFmtId="0" fontId="109" fillId="0" borderId="52">
      <alignment horizontal="left" vertical="center"/>
    </xf>
    <xf numFmtId="0" fontId="102" fillId="54" borderId="28" applyNumberFormat="0" applyAlignment="0" applyProtection="0"/>
    <xf numFmtId="0" fontId="223" fillId="0" borderId="54"/>
    <xf numFmtId="10" fontId="147" fillId="64" borderId="55" applyNumberFormat="0" applyBorder="0" applyAlignment="0" applyProtection="0"/>
    <xf numFmtId="189" fontId="226" fillId="66" borderId="55" applyNumberFormat="0" applyAlignment="0">
      <alignment horizontal="left"/>
    </xf>
    <xf numFmtId="0" fontId="227" fillId="66" borderId="58"/>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231" fillId="0" borderId="55">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6" fillId="6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4" fontId="242" fillId="81" borderId="6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57" borderId="34" applyNumberFormat="0" applyFont="0" applyAlignment="0" applyProtection="0"/>
    <xf numFmtId="0" fontId="112" fillId="41" borderId="28" applyNumberFormat="0" applyAlignment="0" applyProtection="0"/>
    <xf numFmtId="0" fontId="109" fillId="0" borderId="72"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11" fillId="0" borderId="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0" borderId="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3" fontId="143" fillId="0" borderId="55"/>
    <xf numFmtId="0" fontId="169" fillId="41" borderId="28" applyNumberFormat="0" applyAlignment="0" applyProtection="0"/>
    <xf numFmtId="0" fontId="11" fillId="0" borderId="0"/>
    <xf numFmtId="0" fontId="11" fillId="0" borderId="0"/>
    <xf numFmtId="0" fontId="11" fillId="0" borderId="0"/>
    <xf numFmtId="0" fontId="11" fillId="0" borderId="0"/>
    <xf numFmtId="0" fontId="38" fillId="57" borderId="34" applyNumberFormat="0" applyFont="0" applyAlignment="0" applyProtection="0"/>
    <xf numFmtId="1" fontId="197" fillId="0" borderId="71">
      <alignment vertical="top"/>
    </xf>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4" fillId="57" borderId="34" applyNumberFormat="0" applyFont="0" applyAlignment="0" applyProtection="0"/>
    <xf numFmtId="9" fontId="11" fillId="0" borderId="0" applyFont="0" applyFill="0" applyBorder="0" applyAlignment="0" applyProtection="0"/>
    <xf numFmtId="0" fontId="116" fillId="54" borderId="35" applyNumberFormat="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118" fillId="0" borderId="37" applyNumberFormat="0" applyFill="0" applyAlignment="0" applyProtection="0"/>
    <xf numFmtId="189" fontId="209" fillId="0" borderId="55" applyNumberFormat="0" applyFont="0" applyFill="0" applyAlignment="0">
      <alignment horizontal="left"/>
    </xf>
    <xf numFmtId="0" fontId="210" fillId="0" borderId="58"/>
    <xf numFmtId="0" fontId="212" fillId="0" borderId="58"/>
    <xf numFmtId="0" fontId="220" fillId="0" borderId="58"/>
    <xf numFmtId="189" fontId="226" fillId="0" borderId="55" applyNumberFormat="0" applyFill="0" applyAlignment="0">
      <alignment horizontal="left"/>
    </xf>
    <xf numFmtId="0" fontId="227" fillId="0" borderId="58"/>
    <xf numFmtId="0" fontId="251" fillId="0" borderId="58"/>
    <xf numFmtId="0" fontId="59"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20" fillId="59" borderId="58"/>
    <xf numFmtId="0" fontId="11" fillId="0" borderId="0"/>
    <xf numFmtId="0" fontId="209" fillId="0" borderId="58"/>
    <xf numFmtId="167" fontId="11" fillId="0" borderId="0" applyFont="0" applyFill="0" applyBorder="0" applyAlignment="0" applyProtection="0"/>
    <xf numFmtId="0" fontId="59" fillId="57" borderId="34" applyNumberFormat="0" applyFont="0" applyAlignment="0" applyProtection="0"/>
    <xf numFmtId="4" fontId="242" fillId="61" borderId="63" applyNumberFormat="0" applyProtection="0">
      <alignment horizontal="right" vertical="center"/>
    </xf>
    <xf numFmtId="0" fontId="227" fillId="0" borderId="58"/>
    <xf numFmtId="17" fontId="213" fillId="62" borderId="73"/>
    <xf numFmtId="0" fontId="11" fillId="0" borderId="0"/>
    <xf numFmtId="0" fontId="11" fillId="0" borderId="0"/>
    <xf numFmtId="0" fontId="11" fillId="0" borderId="0"/>
    <xf numFmtId="0" fontId="11" fillId="0" borderId="0"/>
    <xf numFmtId="0" fontId="155" fillId="54"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10" fontId="147" fillId="64" borderId="55" applyNumberFormat="0" applyBorder="0" applyAlignment="0" applyProtection="0"/>
    <xf numFmtId="0" fontId="38" fillId="68" borderId="74" applyNumberFormat="0" applyBorder="0">
      <protection locked="0"/>
    </xf>
    <xf numFmtId="0" fontId="59" fillId="57" borderId="34" applyNumberFormat="0" applyFont="0" applyAlignment="0" applyProtection="0"/>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0" borderId="55">
      <protection hidden="1"/>
    </xf>
    <xf numFmtId="0" fontId="109" fillId="0" borderId="52">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212" fillId="0" borderId="58"/>
    <xf numFmtId="0" fontId="64" fillId="57" borderId="34" applyNumberFormat="0" applyFont="0" applyAlignment="0" applyProtection="0"/>
    <xf numFmtId="0" fontId="170" fillId="41" borderId="28" applyNumberFormat="0" applyAlignment="0" applyProtection="0"/>
    <xf numFmtId="9" fontId="11" fillId="0" borderId="0" applyFont="0" applyFill="0" applyBorder="0" applyAlignment="0" applyProtection="0"/>
    <xf numFmtId="0" fontId="155" fillId="54" borderId="28" applyNumberFormat="0" applyAlignment="0" applyProtection="0"/>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209" fillId="0" borderId="58"/>
    <xf numFmtId="0" fontId="59" fillId="57" borderId="34" applyNumberFormat="0" applyFont="0" applyAlignment="0" applyProtection="0"/>
    <xf numFmtId="4" fontId="242" fillId="74" borderId="63" applyNumberFormat="0" applyProtection="0">
      <alignment horizontal="right" vertical="center"/>
    </xf>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38" fillId="0" borderId="0"/>
    <xf numFmtId="0" fontId="38" fillId="0" borderId="0"/>
    <xf numFmtId="0" fontId="38" fillId="0" borderId="0"/>
    <xf numFmtId="9" fontId="11" fillId="0" borderId="0" applyFont="0" applyFill="0" applyBorder="0" applyAlignment="0" applyProtection="0"/>
    <xf numFmtId="9" fontId="38" fillId="0" borderId="0" applyFont="0" applyFill="0" applyBorder="0" applyAlignment="0" applyProtection="0"/>
    <xf numFmtId="0" fontId="38" fillId="0" borderId="0"/>
    <xf numFmtId="0" fontId="11" fillId="0" borderId="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283" fillId="83" borderId="72" applyNumberFormat="0">
      <alignment horizontal="left" vertical="top"/>
      <protection hidden="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 fontId="213" fillId="62" borderId="73"/>
    <xf numFmtId="0" fontId="283" fillId="83" borderId="72" applyNumberFormat="0">
      <alignment horizontal="left" vertical="top"/>
      <protection hidden="1"/>
    </xf>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17" fontId="213" fillId="62" borderId="73"/>
    <xf numFmtId="9" fontId="11" fillId="0" borderId="0" applyFont="0" applyFill="0" applyBorder="0" applyAlignment="0" applyProtection="0"/>
    <xf numFmtId="0" fontId="38" fillId="68" borderId="74" applyNumberFormat="0" applyBorder="0">
      <protection locked="0"/>
    </xf>
    <xf numFmtId="9"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38" fillId="68" borderId="74" applyNumberFormat="0" applyBorder="0">
      <protection locked="0"/>
    </xf>
    <xf numFmtId="1" fontId="197" fillId="0" borderId="71">
      <alignment vertical="top"/>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86" fillId="0" borderId="58"/>
    <xf numFmtId="0" fontId="38" fillId="68" borderId="74" applyNumberFormat="0" applyBorder="0">
      <protection locked="0"/>
    </xf>
    <xf numFmtId="17" fontId="213" fillId="62" borderId="73"/>
    <xf numFmtId="0" fontId="11" fillId="0" borderId="0"/>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178" fontId="11" fillId="0" borderId="0" applyFont="0" applyFill="0" applyBorder="0" applyAlignment="0" applyProtection="0"/>
    <xf numFmtId="0" fontId="11" fillId="0" borderId="0"/>
    <xf numFmtId="17" fontId="213" fillId="62" borderId="73"/>
    <xf numFmtId="177" fontId="11" fillId="0" borderId="0"/>
    <xf numFmtId="17" fontId="213" fillId="62" borderId="73"/>
    <xf numFmtId="0" fontId="186" fillId="0" borderId="58"/>
    <xf numFmtId="0" fontId="11" fillId="0" borderId="0"/>
    <xf numFmtId="177" fontId="11" fillId="0" borderId="0"/>
    <xf numFmtId="43" fontId="11" fillId="0" borderId="0" applyFont="0" applyFill="0" applyBorder="0" applyAlignment="0" applyProtection="0"/>
    <xf numFmtId="17" fontId="213" fillId="62" borderId="73"/>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1" fillId="0" borderId="0"/>
    <xf numFmtId="17" fontId="213" fillId="62" borderId="73"/>
    <xf numFmtId="43" fontId="11" fillId="0" borderId="0" applyFont="0" applyFill="0" applyBorder="0" applyAlignment="0" applyProtection="0"/>
    <xf numFmtId="4" fontId="240" fillId="78" borderId="70" applyNumberFormat="0" applyProtection="0">
      <alignment horizontal="left" vertical="center" indent="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1" fillId="0" borderId="0"/>
    <xf numFmtId="0" fontId="11" fillId="0" borderId="0"/>
    <xf numFmtId="0" fontId="38" fillId="68" borderId="74" applyNumberFormat="0" applyBorder="0">
      <protection locked="0"/>
    </xf>
    <xf numFmtId="4" fontId="240" fillId="78" borderId="70" applyNumberFormat="0" applyProtection="0">
      <alignment horizontal="left" vertical="center" indent="1"/>
    </xf>
    <xf numFmtId="17" fontId="213" fillId="62" borderId="73"/>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58"/>
    <xf numFmtId="0" fontId="11" fillId="0" borderId="0"/>
    <xf numFmtId="0" fontId="283" fillId="83" borderId="72" applyNumberFormat="0">
      <alignment horizontal="left" vertical="top"/>
      <protection hidden="1"/>
    </xf>
    <xf numFmtId="43" fontId="11" fillId="0" borderId="0" applyFont="0" applyFill="0" applyBorder="0" applyAlignment="0" applyProtection="0"/>
    <xf numFmtId="0" fontId="11" fillId="0" borderId="0"/>
    <xf numFmtId="0" fontId="38" fillId="68" borderId="74" applyNumberFormat="0" applyBorder="0">
      <protection locked="0"/>
    </xf>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86" fillId="0" borderId="58"/>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 fontId="240" fillId="78" borderId="70"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38" fillId="68" borderId="74" applyNumberFormat="0" applyBorder="0">
      <protection locked="0"/>
    </xf>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283" fillId="83" borderId="72" applyNumberFormat="0">
      <alignment horizontal="left" vertical="top"/>
      <protection hidden="1"/>
    </xf>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191" fontId="11" fillId="0" borderId="0" applyFont="0" applyFill="0" applyBorder="0" applyAlignment="0" applyProtection="0"/>
    <xf numFmtId="17" fontId="213" fillId="62" borderId="73"/>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0" fontId="11" fillId="0" borderId="0"/>
    <xf numFmtId="17" fontId="213" fillId="62" borderId="73"/>
    <xf numFmtId="17" fontId="213" fillId="62" borderId="73"/>
    <xf numFmtId="0" fontId="11" fillId="0" borderId="0"/>
    <xf numFmtId="0" fontId="11" fillId="0" borderId="0"/>
    <xf numFmtId="0" fontId="11" fillId="0" borderId="0"/>
    <xf numFmtId="191" fontId="11" fillId="0" borderId="0" applyFont="0" applyFill="0" applyBorder="0" applyAlignment="0" applyProtection="0"/>
    <xf numFmtId="4" fontId="240" fillId="78" borderId="70" applyNumberFormat="0" applyProtection="0">
      <alignment horizontal="left" vertical="center" indent="1"/>
    </xf>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4" fontId="240" fillId="78" borderId="70" applyNumberFormat="0" applyProtection="0">
      <alignment horizontal="left" vertical="center" indent="1"/>
    </xf>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38" fillId="68" borderId="74" applyNumberFormat="0" applyBorder="0">
      <protection locked="0"/>
    </xf>
    <xf numFmtId="4" fontId="240" fillId="78" borderId="70" applyNumberFormat="0" applyProtection="0">
      <alignment horizontal="left" vertical="center" indent="1"/>
    </xf>
    <xf numFmtId="0" fontId="11" fillId="0" borderId="0"/>
    <xf numFmtId="0" fontId="11" fillId="0" borderId="0"/>
    <xf numFmtId="177" fontId="11" fillId="0" borderId="0"/>
    <xf numFmtId="0" fontId="11" fillId="0" borderId="0"/>
    <xf numFmtId="0" fontId="11" fillId="0" borderId="0"/>
    <xf numFmtId="177" fontId="11" fillId="0" borderId="0"/>
    <xf numFmtId="0" fontId="109" fillId="0" borderId="72" applyNumberFormat="0" applyAlignment="0" applyProtection="0">
      <alignment horizontal="left" vertical="center"/>
    </xf>
    <xf numFmtId="0" fontId="11" fillId="0" borderId="0"/>
    <xf numFmtId="0" fontId="11" fillId="0" borderId="0"/>
    <xf numFmtId="43" fontId="11" fillId="0" borderId="0" applyFont="0" applyFill="0" applyBorder="0" applyAlignment="0" applyProtection="0"/>
    <xf numFmtId="0" fontId="11" fillId="0" borderId="0"/>
    <xf numFmtId="17" fontId="213" fillId="62" borderId="73"/>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40" fillId="78" borderId="70"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40" fillId="78" borderId="70" applyNumberFormat="0" applyProtection="0">
      <alignment horizontal="left" vertical="center" indent="1"/>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86"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 fontId="197" fillId="0" borderId="71">
      <alignment vertical="top"/>
    </xf>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0" fontId="11" fillId="0" borderId="0"/>
    <xf numFmtId="0" fontId="38" fillId="68" borderId="74" applyNumberFormat="0" applyBorder="0">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91"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28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17" fontId="213" fillId="62" borderId="73"/>
    <xf numFmtId="0" fontId="11" fillId="0" borderId="0"/>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40" fillId="78" borderId="70" applyNumberFormat="0" applyProtection="0">
      <alignment horizontal="left" vertical="center" indent="1"/>
    </xf>
    <xf numFmtId="0" fontId="196" fillId="60" borderId="58"/>
    <xf numFmtId="0" fontId="186" fillId="0" borderId="58"/>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56" fillId="54" borderId="28" applyNumberFormat="0" applyAlignment="0" applyProtection="0"/>
    <xf numFmtId="17" fontId="213" fillId="62" borderId="73"/>
    <xf numFmtId="0" fontId="155" fillId="54"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220" fillId="59" borderId="58"/>
    <xf numFmtId="0" fontId="177" fillId="54" borderId="35"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186" fillId="0" borderId="58"/>
    <xf numFmtId="0" fontId="38" fillId="69" borderId="63" applyNumberFormat="0" applyProtection="0">
      <alignment horizontal="left" vertical="top" indent="1"/>
    </xf>
    <xf numFmtId="0" fontId="61" fillId="57" borderId="34" applyNumberFormat="0" applyFont="0" applyAlignment="0" applyProtection="0"/>
    <xf numFmtId="0" fontId="176" fillId="54" borderId="35" applyNumberFormat="0" applyAlignment="0" applyProtection="0"/>
    <xf numFmtId="0" fontId="38" fillId="57" borderId="34" applyNumberFormat="0" applyFont="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59" fillId="57" borderId="34" applyNumberFormat="0" applyFont="0" applyAlignment="0" applyProtection="0"/>
    <xf numFmtId="4" fontId="240" fillId="78" borderId="70" applyNumberFormat="0" applyProtection="0">
      <alignment horizontal="left" vertical="center" indent="1"/>
    </xf>
    <xf numFmtId="0" fontId="179" fillId="0" borderId="37" applyNumberFormat="0" applyFill="0" applyAlignment="0" applyProtection="0"/>
    <xf numFmtId="0" fontId="176" fillId="54" borderId="35" applyNumberFormat="0" applyAlignment="0" applyProtection="0"/>
    <xf numFmtId="177" fontId="176" fillId="54" borderId="35" applyNumberFormat="0" applyAlignment="0" applyProtection="0"/>
    <xf numFmtId="0" fontId="38" fillId="81" borderId="63" applyNumberFormat="0" applyProtection="0">
      <alignment horizontal="left" vertical="center" indent="1"/>
    </xf>
    <xf numFmtId="0" fontId="178" fillId="0" borderId="37" applyNumberFormat="0" applyFill="0" applyAlignment="0" applyProtection="0"/>
    <xf numFmtId="0" fontId="156" fillId="54" borderId="28" applyNumberFormat="0" applyAlignment="0" applyProtection="0"/>
    <xf numFmtId="0" fontId="223" fillId="0" borderId="54"/>
    <xf numFmtId="0" fontId="38" fillId="57" borderId="34" applyNumberFormat="0" applyFont="0" applyAlignment="0" applyProtection="0"/>
    <xf numFmtId="0" fontId="270" fillId="54" borderId="28" applyNumberFormat="0" applyAlignment="0" applyProtection="0"/>
    <xf numFmtId="0" fontId="227" fillId="0" borderId="58"/>
    <xf numFmtId="0" fontId="38" fillId="69" borderId="63" applyNumberFormat="0" applyProtection="0">
      <alignment horizontal="left" vertical="center" indent="1"/>
    </xf>
    <xf numFmtId="0" fontId="212" fillId="0" borderId="58"/>
    <xf numFmtId="4" fontId="245" fillId="81" borderId="63" applyNumberFormat="0" applyProtection="0">
      <alignment horizontal="right" vertical="center"/>
    </xf>
    <xf numFmtId="4" fontId="240" fillId="79" borderId="63" applyNumberFormat="0" applyProtection="0">
      <alignment horizontal="left" vertical="center" indent="1"/>
    </xf>
    <xf numFmtId="4" fontId="240" fillId="79" borderId="65" applyNumberFormat="0" applyProtection="0">
      <alignment horizontal="left" vertical="center" indent="1"/>
    </xf>
    <xf numFmtId="4" fontId="242" fillId="73"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189" fontId="226" fillId="66" borderId="55" applyNumberFormat="0" applyAlignment="0">
      <alignment horizontal="left"/>
    </xf>
    <xf numFmtId="17" fontId="213" fillId="62" borderId="73"/>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9"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55" fillId="54" borderId="28" applyNumberFormat="0" applyAlignment="0" applyProtection="0"/>
    <xf numFmtId="0" fontId="196" fillId="60" borderId="58"/>
    <xf numFmtId="230" fontId="183" fillId="0" borderId="53"/>
    <xf numFmtId="0" fontId="17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76" fillId="54" borderId="35"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38" fillId="79" borderId="63" applyNumberFormat="0" applyProtection="0">
      <alignment horizontal="left" vertical="center" indent="1"/>
    </xf>
    <xf numFmtId="0" fontId="186" fillId="0" borderId="58"/>
    <xf numFmtId="0" fontId="186" fillId="0" borderId="58"/>
    <xf numFmtId="0" fontId="196" fillId="60" borderId="58"/>
    <xf numFmtId="0" fontId="112" fillId="41" borderId="28" applyNumberFormat="0" applyAlignment="0" applyProtection="0"/>
    <xf numFmtId="0" fontId="109" fillId="0" borderId="72" applyNumberFormat="0" applyAlignment="0" applyProtection="0">
      <alignment horizontal="left" vertical="center"/>
    </xf>
    <xf numFmtId="0" fontId="155" fillId="54" borderId="28" applyNumberFormat="0" applyAlignment="0" applyProtection="0"/>
    <xf numFmtId="0" fontId="38" fillId="0" borderId="55">
      <protection hidden="1"/>
    </xf>
    <xf numFmtId="0" fontId="212" fillId="0" borderId="58"/>
    <xf numFmtId="0" fontId="209" fillId="0" borderId="58"/>
    <xf numFmtId="0" fontId="209" fillId="0" borderId="58"/>
    <xf numFmtId="0" fontId="220" fillId="0" borderId="58"/>
    <xf numFmtId="0" fontId="220" fillId="59" borderId="58"/>
    <xf numFmtId="0" fontId="220" fillId="59" borderId="58"/>
    <xf numFmtId="0" fontId="227" fillId="66" borderId="58"/>
    <xf numFmtId="0" fontId="61" fillId="57" borderId="34" applyNumberFormat="0" applyFont="0" applyAlignment="0" applyProtection="0"/>
    <xf numFmtId="0" fontId="274" fillId="0" borderId="37" applyNumberFormat="0" applyFill="0" applyAlignment="0" applyProtection="0"/>
    <xf numFmtId="0" fontId="269" fillId="54" borderId="35" applyNumberFormat="0" applyAlignment="0" applyProtection="0"/>
    <xf numFmtId="0" fontId="210" fillId="0" borderId="58"/>
    <xf numFmtId="4" fontId="244" fillId="80" borderId="65" applyNumberFormat="0" applyProtection="0">
      <alignment horizontal="left" vertical="center" indent="1"/>
    </xf>
    <xf numFmtId="4" fontId="243" fillId="81" borderId="63" applyNumberFormat="0" applyProtection="0">
      <alignment horizontal="right" vertical="center"/>
    </xf>
    <xf numFmtId="4" fontId="242" fillId="81" borderId="63" applyNumberFormat="0" applyProtection="0">
      <alignment vertical="center"/>
    </xf>
    <xf numFmtId="4" fontId="242" fillId="76" borderId="63" applyNumberFormat="0" applyProtection="0">
      <alignment horizontal="right" vertical="center"/>
    </xf>
    <xf numFmtId="4" fontId="242" fillId="61" borderId="63" applyNumberFormat="0" applyProtection="0">
      <alignment horizontal="right" vertical="center"/>
    </xf>
    <xf numFmtId="4" fontId="241" fillId="68" borderId="63" applyNumberFormat="0" applyProtection="0">
      <alignment vertical="center"/>
    </xf>
    <xf numFmtId="0" fontId="38" fillId="57" borderId="34" applyNumberFormat="0" applyFont="0" applyAlignment="0" applyProtection="0"/>
    <xf numFmtId="0" fontId="227" fillId="66" borderId="58"/>
    <xf numFmtId="0" fontId="223" fillId="0" borderId="54"/>
    <xf numFmtId="0" fontId="220" fillId="0" borderId="58"/>
    <xf numFmtId="0" fontId="209" fillId="0" borderId="58"/>
    <xf numFmtId="0" fontId="186" fillId="0" borderId="58"/>
    <xf numFmtId="0" fontId="178"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78" fillId="0" borderId="37" applyNumberFormat="0" applyFill="0" applyAlignment="0" applyProtection="0"/>
    <xf numFmtId="0" fontId="177"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10" fontId="147" fillId="64" borderId="55" applyNumberFormat="0" applyBorder="0" applyAlignment="0" applyProtection="0"/>
    <xf numFmtId="17" fontId="213" fillId="62" borderId="73"/>
    <xf numFmtId="0" fontId="38" fillId="0" borderId="55">
      <protection hidden="1"/>
    </xf>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283" fillId="83" borderId="72" applyNumberFormat="0">
      <alignment horizontal="left" vertical="top"/>
      <protection hidden="1"/>
    </xf>
    <xf numFmtId="0" fontId="109" fillId="0" borderId="72" applyNumberFormat="0" applyAlignment="0" applyProtection="0">
      <alignment horizontal="left" vertical="center"/>
    </xf>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4" fontId="240" fillId="78" borderId="70" applyNumberFormat="0" applyProtection="0">
      <alignment horizontal="left" vertical="center" indent="1"/>
    </xf>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86" fillId="0" borderId="58"/>
    <xf numFmtId="0" fontId="118" fillId="0" borderId="37" applyNumberFormat="0" applyFill="0" applyAlignment="0" applyProtection="0"/>
    <xf numFmtId="0" fontId="118" fillId="0" borderId="37" applyNumberFormat="0" applyFill="0" applyAlignment="0" applyProtection="0"/>
    <xf numFmtId="0" fontId="227" fillId="66" borderId="58"/>
    <xf numFmtId="0" fontId="155" fillId="54" borderId="28" applyNumberFormat="0" applyAlignment="0" applyProtection="0"/>
    <xf numFmtId="0" fontId="176" fillId="54" borderId="35" applyNumberFormat="0" applyAlignment="0" applyProtection="0"/>
    <xf numFmtId="0" fontId="112" fillId="41" borderId="28" applyNumberFormat="0" applyAlignment="0" applyProtection="0"/>
    <xf numFmtId="0" fontId="170" fillId="41" borderId="28" applyNumberFormat="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38" fillId="68" borderId="74" applyNumberFormat="0" applyBorder="0">
      <protection locked="0"/>
    </xf>
    <xf numFmtId="4" fontId="242" fillId="75" borderId="63" applyNumberFormat="0" applyProtection="0">
      <alignment horizontal="right" vertical="center"/>
    </xf>
    <xf numFmtId="0" fontId="155" fillId="54" borderId="28" applyNumberFormat="0" applyAlignment="0" applyProtection="0"/>
    <xf numFmtId="0" fontId="176" fillId="54" borderId="35" applyNumberFormat="0" applyAlignment="0" applyProtection="0"/>
    <xf numFmtId="0" fontId="156" fillId="54" borderId="28" applyNumberFormat="0" applyAlignment="0" applyProtection="0"/>
    <xf numFmtId="0" fontId="38" fillId="68" borderId="74" applyNumberFormat="0" applyBorder="0">
      <protection locked="0"/>
    </xf>
    <xf numFmtId="0" fontId="112" fillId="41" borderId="28" applyNumberFormat="0" applyAlignment="0" applyProtection="0"/>
    <xf numFmtId="0" fontId="156" fillId="54" borderId="28" applyNumberFormat="0" applyAlignment="0" applyProtection="0"/>
    <xf numFmtId="0" fontId="38" fillId="80" borderId="63" applyNumberFormat="0" applyProtection="0">
      <alignment horizontal="left" vertical="top" indent="1"/>
    </xf>
    <xf numFmtId="0" fontId="64" fillId="57" borderId="34" applyNumberFormat="0" applyFont="0" applyAlignment="0" applyProtection="0"/>
    <xf numFmtId="4" fontId="241" fillId="68" borderId="63" applyNumberFormat="0" applyProtection="0">
      <alignment vertical="center"/>
    </xf>
    <xf numFmtId="0" fontId="102" fillId="54" borderId="28" applyNumberFormat="0" applyAlignment="0" applyProtection="0"/>
    <xf numFmtId="0" fontId="118" fillId="0" borderId="37" applyNumberFormat="0" applyFill="0" applyAlignment="0" applyProtection="0"/>
    <xf numFmtId="177" fontId="176" fillId="54" borderId="35" applyNumberFormat="0" applyAlignment="0" applyProtection="0"/>
    <xf numFmtId="0" fontId="169"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55" fillId="54" borderId="28" applyNumberFormat="0" applyAlignment="0" applyProtection="0"/>
    <xf numFmtId="0" fontId="176" fillId="54" borderId="35" applyNumberFormat="0" applyAlignment="0" applyProtection="0"/>
    <xf numFmtId="0" fontId="177" fillId="54" borderId="35" applyNumberFormat="0" applyAlignment="0" applyProtection="0"/>
    <xf numFmtId="0" fontId="38" fillId="81" borderId="63" applyNumberFormat="0" applyProtection="0">
      <alignment horizontal="left" vertical="top" indent="1"/>
    </xf>
    <xf numFmtId="0" fontId="59" fillId="57" borderId="34" applyNumberFormat="0" applyFont="0" applyAlignment="0" applyProtection="0"/>
    <xf numFmtId="0" fontId="170" fillId="41" borderId="28" applyNumberFormat="0" applyAlignment="0" applyProtection="0"/>
    <xf numFmtId="0" fontId="178" fillId="68" borderId="63" applyNumberFormat="0" applyProtection="0">
      <alignment horizontal="left" vertical="top" indent="1"/>
    </xf>
    <xf numFmtId="4" fontId="242" fillId="75" borderId="63" applyNumberFormat="0" applyProtection="0">
      <alignment horizontal="right" vertical="center"/>
    </xf>
    <xf numFmtId="0" fontId="170" fillId="41" borderId="28" applyNumberFormat="0" applyAlignment="0" applyProtection="0"/>
    <xf numFmtId="0" fontId="220" fillId="59" borderId="58"/>
    <xf numFmtId="0" fontId="220" fillId="59" borderId="58"/>
    <xf numFmtId="0" fontId="64" fillId="57" borderId="34" applyNumberFormat="0" applyFont="0" applyAlignment="0" applyProtection="0"/>
    <xf numFmtId="0" fontId="59" fillId="57" borderId="34" applyNumberFormat="0" applyFont="0" applyAlignment="0" applyProtection="0"/>
    <xf numFmtId="0" fontId="116" fillId="54" borderId="35" applyNumberFormat="0" applyAlignment="0" applyProtection="0"/>
    <xf numFmtId="0" fontId="170" fillId="41" borderId="28" applyNumberFormat="0" applyAlignment="0" applyProtection="0"/>
    <xf numFmtId="0" fontId="155" fillId="54" borderId="28" applyNumberFormat="0" applyAlignment="0" applyProtection="0"/>
    <xf numFmtId="0" fontId="118" fillId="0" borderId="37" applyNumberFormat="0" applyFill="0" applyAlignment="0" applyProtection="0"/>
    <xf numFmtId="0" fontId="109" fillId="0" borderId="72" applyNumberFormat="0" applyAlignment="0" applyProtection="0">
      <alignment horizontal="left" vertical="center"/>
    </xf>
    <xf numFmtId="0" fontId="169" fillId="41" borderId="28" applyNumberFormat="0" applyAlignment="0" applyProtection="0"/>
    <xf numFmtId="0" fontId="64" fillId="57" borderId="34" applyNumberFormat="0" applyFont="0" applyAlignment="0" applyProtection="0"/>
    <xf numFmtId="4" fontId="242" fillId="77" borderId="63" applyNumberFormat="0" applyProtection="0">
      <alignment horizontal="right" vertical="center"/>
    </xf>
    <xf numFmtId="0" fontId="102" fillId="54" borderId="28" applyNumberFormat="0" applyAlignment="0" applyProtection="0"/>
    <xf numFmtId="4" fontId="243" fillId="81" borderId="63" applyNumberFormat="0" applyProtection="0">
      <alignment vertical="center"/>
    </xf>
    <xf numFmtId="0" fontId="169" fillId="41" borderId="28" applyNumberFormat="0" applyAlignment="0" applyProtection="0"/>
    <xf numFmtId="177" fontId="155" fillId="54" borderId="28" applyNumberFormat="0" applyAlignment="0" applyProtection="0"/>
    <xf numFmtId="0" fontId="178" fillId="0" borderId="37" applyNumberFormat="0" applyFill="0" applyAlignment="0" applyProtection="0"/>
    <xf numFmtId="0" fontId="38" fillId="57" borderId="34" applyNumberFormat="0" applyFont="0" applyAlignment="0" applyProtection="0"/>
    <xf numFmtId="0" fontId="209" fillId="0" borderId="58"/>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177" fontId="39" fillId="57" borderId="34" applyNumberFormat="0" applyFont="0" applyAlignment="0" applyProtection="0"/>
    <xf numFmtId="4" fontId="242" fillId="72" borderId="63" applyNumberFormat="0" applyProtection="0">
      <alignment horizontal="right" vertical="center"/>
    </xf>
    <xf numFmtId="0" fontId="38" fillId="79" borderId="63" applyNumberFormat="0" applyProtection="0">
      <alignment horizontal="left" vertical="top" indent="1"/>
    </xf>
    <xf numFmtId="0" fontId="170" fillId="41" borderId="28" applyNumberFormat="0" applyAlignment="0" applyProtection="0"/>
    <xf numFmtId="0" fontId="102" fillId="54" borderId="28" applyNumberFormat="0" applyAlignment="0" applyProtection="0"/>
    <xf numFmtId="4" fontId="240" fillId="79" borderId="65" applyNumberFormat="0" applyProtection="0">
      <alignment horizontal="left" vertical="center" indent="1"/>
    </xf>
    <xf numFmtId="0" fontId="64" fillId="57" borderId="34" applyNumberFormat="0" applyFont="0" applyAlignment="0" applyProtection="0"/>
    <xf numFmtId="0" fontId="102" fillId="54" borderId="28" applyNumberFormat="0" applyAlignment="0" applyProtection="0"/>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3" fillId="83" borderId="72" applyNumberFormat="0">
      <alignment horizontal="left" vertical="top"/>
      <protection hidden="1"/>
    </xf>
    <xf numFmtId="0" fontId="109" fillId="0" borderId="72" applyNumberFormat="0" applyAlignment="0" applyProtection="0">
      <alignment horizontal="left" vertical="center"/>
    </xf>
    <xf numFmtId="17" fontId="213" fillId="62" borderId="73"/>
    <xf numFmtId="17" fontId="213" fillId="62" borderId="73"/>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09" fillId="0" borderId="72" applyNumberFormat="0" applyAlignment="0" applyProtection="0">
      <alignment horizontal="left" vertical="center"/>
    </xf>
    <xf numFmtId="0" fontId="109" fillId="0" borderId="72" applyNumberFormat="0" applyAlignment="0" applyProtection="0">
      <alignment horizontal="left" vertical="center"/>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109" fillId="0" borderId="72" applyNumberFormat="0" applyAlignment="0" applyProtection="0">
      <alignment horizontal="left" vertical="center"/>
    </xf>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1" fontId="197" fillId="0" borderId="71">
      <alignment vertical="top"/>
    </xf>
    <xf numFmtId="0" fontId="109" fillId="0" borderId="72" applyNumberFormat="0" applyAlignment="0" applyProtection="0">
      <alignment horizontal="left" vertical="center"/>
    </xf>
    <xf numFmtId="17" fontId="213" fillId="62" borderId="73"/>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0" fontId="186" fillId="0" borderId="58"/>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283" fillId="83" borderId="72" applyNumberFormat="0">
      <alignment horizontal="left" vertical="top"/>
      <protection hidden="1"/>
    </xf>
    <xf numFmtId="17" fontId="213" fillId="62" borderId="73"/>
    <xf numFmtId="1" fontId="197" fillId="0" borderId="71">
      <alignment vertical="top"/>
    </xf>
    <xf numFmtId="0" fontId="109" fillId="0" borderId="72" applyNumberFormat="0" applyAlignment="0" applyProtection="0">
      <alignment horizontal="left" vertical="center"/>
    </xf>
    <xf numFmtId="17" fontId="213" fillId="62" borderId="73"/>
    <xf numFmtId="17" fontId="213" fillId="62" borderId="73"/>
    <xf numFmtId="0" fontId="38" fillId="68" borderId="74" applyNumberFormat="0" applyBorder="0">
      <protection locked="0"/>
    </xf>
    <xf numFmtId="17" fontId="213" fillId="62" borderId="73"/>
    <xf numFmtId="0" fontId="38" fillId="68" borderId="74" applyNumberFormat="0" applyBorder="0">
      <protection locked="0"/>
    </xf>
    <xf numFmtId="0" fontId="38" fillId="68" borderId="74" applyNumberFormat="0" applyBorder="0">
      <protection locked="0"/>
    </xf>
    <xf numFmtId="0" fontId="283" fillId="83" borderId="72" applyNumberFormat="0">
      <alignment horizontal="left" vertical="top"/>
      <protection hidden="1"/>
    </xf>
    <xf numFmtId="1" fontId="197" fillId="0" borderId="71">
      <alignment vertical="top"/>
    </xf>
    <xf numFmtId="0" fontId="38" fillId="68" borderId="74" applyNumberFormat="0" applyBorder="0">
      <protection locked="0"/>
    </xf>
    <xf numFmtId="0" fontId="186" fillId="0" borderId="58"/>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109" fillId="0" borderId="72" applyNumberFormat="0" applyAlignment="0" applyProtection="0">
      <alignment horizontal="left" vertical="center"/>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283" fillId="83" borderId="72" applyNumberFormat="0">
      <alignment horizontal="left" vertical="top"/>
      <protection hidden="1"/>
    </xf>
    <xf numFmtId="0" fontId="186" fillId="0" borderId="58"/>
    <xf numFmtId="0" fontId="38" fillId="68" borderId="74" applyNumberFormat="0" applyBorder="0">
      <protection locked="0"/>
    </xf>
    <xf numFmtId="1" fontId="197" fillId="0" borderId="71">
      <alignment vertical="top"/>
    </xf>
    <xf numFmtId="0" fontId="186" fillId="0" borderId="58"/>
    <xf numFmtId="0" fontId="109" fillId="0" borderId="72" applyNumberFormat="0" applyAlignment="0" applyProtection="0">
      <alignment horizontal="left" vertical="center"/>
    </xf>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1" fontId="197" fillId="0" borderId="71">
      <alignment vertical="top"/>
    </xf>
    <xf numFmtId="17" fontId="213" fillId="62" borderId="73"/>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0" fontId="186" fillId="0" borderId="58"/>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0" fontId="38" fillId="68" borderId="74" applyNumberFormat="0" applyBorder="0">
      <protection locked="0"/>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86" fillId="0" borderId="58"/>
    <xf numFmtId="4" fontId="240" fillId="78" borderId="70" applyNumberFormat="0" applyProtection="0">
      <alignment horizontal="left" vertical="center" indent="1"/>
    </xf>
    <xf numFmtId="17" fontId="213" fillId="62" borderId="73"/>
    <xf numFmtId="0" fontId="283" fillId="83" borderId="72" applyNumberFormat="0">
      <alignment horizontal="left" vertical="top"/>
      <protection hidden="1"/>
    </xf>
    <xf numFmtId="17" fontId="213" fillId="62" borderId="73"/>
    <xf numFmtId="0" fontId="109" fillId="0" borderId="72" applyNumberFormat="0" applyAlignment="0" applyProtection="0">
      <alignment horizontal="left" vertical="center"/>
    </xf>
    <xf numFmtId="0" fontId="38" fillId="68" borderId="74" applyNumberFormat="0" applyBorder="0">
      <protection locked="0"/>
    </xf>
    <xf numFmtId="17" fontId="213" fillId="62" borderId="73"/>
    <xf numFmtId="0" fontId="186" fillId="0" borderId="58"/>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1" fontId="197" fillId="0" borderId="71">
      <alignment vertical="top"/>
    </xf>
    <xf numFmtId="17" fontId="213" fillId="62" borderId="73"/>
    <xf numFmtId="0" fontId="186" fillId="0" borderId="58"/>
    <xf numFmtId="0" fontId="186" fillId="0" borderId="58"/>
    <xf numFmtId="17" fontId="213" fillId="62" borderId="73"/>
    <xf numFmtId="1" fontId="197" fillId="0" borderId="71">
      <alignment vertical="top"/>
    </xf>
    <xf numFmtId="0" fontId="186" fillId="0" borderId="58"/>
    <xf numFmtId="1" fontId="197" fillId="0" borderId="71">
      <alignment vertical="top"/>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0" fontId="186" fillId="0" borderId="58"/>
    <xf numFmtId="0" fontId="38" fillId="68" borderId="74" applyNumberFormat="0" applyBorder="0">
      <protection locked="0"/>
    </xf>
    <xf numFmtId="0" fontId="38" fillId="68" borderId="74" applyNumberFormat="0" applyBorder="0">
      <protection locked="0"/>
    </xf>
    <xf numFmtId="1" fontId="197" fillId="0" borderId="71">
      <alignment vertical="top"/>
    </xf>
    <xf numFmtId="0" fontId="283" fillId="83" borderId="72" applyNumberFormat="0">
      <alignment horizontal="left" vertical="top"/>
      <protection hidden="1"/>
    </xf>
    <xf numFmtId="0" fontId="38" fillId="68" borderId="74" applyNumberFormat="0" applyBorder="0">
      <protection locked="0"/>
    </xf>
    <xf numFmtId="17" fontId="213" fillId="62" borderId="73"/>
    <xf numFmtId="1" fontId="197" fillId="0" borderId="71">
      <alignment vertical="top"/>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17" fontId="213" fillId="62" borderId="73"/>
    <xf numFmtId="0" fontId="38" fillId="68" borderId="74" applyNumberFormat="0" applyBorder="0">
      <protection locked="0"/>
    </xf>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1" fontId="197" fillId="0" borderId="71">
      <alignment vertical="top"/>
    </xf>
    <xf numFmtId="1" fontId="197" fillId="0" borderId="71">
      <alignment vertical="top"/>
    </xf>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0" fontId="109" fillId="0" borderId="72" applyNumberFormat="0" applyAlignment="0" applyProtection="0">
      <alignment horizontal="left" vertical="center"/>
    </xf>
    <xf numFmtId="0" fontId="186" fillId="0" borderId="58"/>
    <xf numFmtId="0" fontId="186" fillId="0" borderId="58"/>
    <xf numFmtId="0" fontId="38" fillId="68" borderId="74" applyNumberFormat="0" applyBorder="0">
      <protection locked="0"/>
    </xf>
    <xf numFmtId="1" fontId="197" fillId="0" borderId="71">
      <alignment vertical="top"/>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0" fontId="283" fillId="83" borderId="72" applyNumberFormat="0">
      <alignment horizontal="left" vertical="top"/>
      <protection hidden="1"/>
    </xf>
    <xf numFmtId="1" fontId="197" fillId="0" borderId="71">
      <alignment vertical="top"/>
    </xf>
    <xf numFmtId="17" fontId="213" fillId="62" borderId="73"/>
    <xf numFmtId="17" fontId="213" fillId="62" borderId="73"/>
    <xf numFmtId="0" fontId="283" fillId="83" borderId="72" applyNumberFormat="0">
      <alignment horizontal="left" vertical="top"/>
      <protection hidden="1"/>
    </xf>
    <xf numFmtId="0" fontId="186" fillId="0" borderId="58"/>
    <xf numFmtId="17" fontId="213" fillId="62" borderId="73"/>
    <xf numFmtId="0" fontId="283" fillId="83" borderId="72" applyNumberFormat="0">
      <alignment horizontal="left" vertical="top"/>
      <protection hidden="1"/>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0" fontId="186" fillId="0" borderId="58"/>
    <xf numFmtId="0" fontId="186" fillId="0" borderId="58"/>
    <xf numFmtId="17" fontId="213" fillId="62" borderId="73"/>
    <xf numFmtId="17" fontId="213" fillId="62" borderId="73"/>
    <xf numFmtId="0" fontId="109" fillId="0" borderId="72" applyNumberFormat="0" applyAlignment="0" applyProtection="0">
      <alignment horizontal="left" vertical="center"/>
    </xf>
    <xf numFmtId="0" fontId="186" fillId="0" borderId="58"/>
    <xf numFmtId="0" fontId="109" fillId="0" borderId="72" applyNumberFormat="0" applyAlignment="0" applyProtection="0">
      <alignment horizontal="left" vertical="center"/>
    </xf>
    <xf numFmtId="0" fontId="186" fillId="0" borderId="58"/>
    <xf numFmtId="0" fontId="186" fillId="0" borderId="58"/>
    <xf numFmtId="4" fontId="240" fillId="78" borderId="70" applyNumberFormat="0" applyProtection="0">
      <alignment horizontal="left" vertical="center" indent="1"/>
    </xf>
    <xf numFmtId="0" fontId="186" fillId="0" borderId="58"/>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17" fontId="213" fillId="62" borderId="73"/>
    <xf numFmtId="0" fontId="186" fillId="0" borderId="58"/>
    <xf numFmtId="0" fontId="186" fillId="0" borderId="58"/>
    <xf numFmtId="0" fontId="109" fillId="0" borderId="72" applyNumberFormat="0" applyAlignment="0" applyProtection="0">
      <alignment horizontal="left" vertical="center"/>
    </xf>
    <xf numFmtId="0" fontId="38" fillId="68" borderId="74" applyNumberFormat="0" applyBorder="0">
      <protection locked="0"/>
    </xf>
    <xf numFmtId="0" fontId="109" fillId="0" borderId="72" applyNumberFormat="0" applyAlignment="0" applyProtection="0">
      <alignment horizontal="left" vertical="center"/>
    </xf>
    <xf numFmtId="1" fontId="197" fillId="0" borderId="71">
      <alignment vertical="top"/>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17" fontId="213" fillId="62" borderId="73"/>
    <xf numFmtId="17" fontId="213" fillId="62" borderId="73"/>
    <xf numFmtId="0" fontId="38" fillId="68" borderId="74" applyNumberFormat="0" applyBorder="0">
      <protection locked="0"/>
    </xf>
    <xf numFmtId="17" fontId="213" fillId="62" borderId="73"/>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17" fontId="213" fillId="62" borderId="73"/>
    <xf numFmtId="1" fontId="197" fillId="0" borderId="71">
      <alignment vertical="top"/>
    </xf>
    <xf numFmtId="0" fontId="186" fillId="0" borderId="58"/>
    <xf numFmtId="17" fontId="213" fillId="62" borderId="73"/>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17" fontId="213" fillId="62" borderId="73"/>
    <xf numFmtId="0" fontId="38" fillId="68" borderId="74" applyNumberFormat="0" applyBorder="0">
      <protection locked="0"/>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1" fontId="197" fillId="0" borderId="71">
      <alignment vertical="top"/>
    </xf>
    <xf numFmtId="0" fontId="11" fillId="0" borderId="0"/>
    <xf numFmtId="1" fontId="197" fillId="0" borderId="71">
      <alignment vertical="top"/>
    </xf>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0" fontId="186" fillId="0" borderId="58"/>
    <xf numFmtId="1" fontId="197" fillId="0" borderId="71">
      <alignment vertical="top"/>
    </xf>
    <xf numFmtId="17" fontId="213" fillId="62" borderId="73"/>
    <xf numFmtId="0" fontId="283" fillId="83" borderId="72" applyNumberFormat="0">
      <alignment horizontal="left" vertical="top"/>
      <protection hidden="1"/>
    </xf>
    <xf numFmtId="1" fontId="197" fillId="0" borderId="71">
      <alignment vertical="top"/>
    </xf>
    <xf numFmtId="0" fontId="186" fillId="0" borderId="58"/>
    <xf numFmtId="4" fontId="240" fillId="78" borderId="70" applyNumberFormat="0" applyProtection="0">
      <alignment horizontal="left" vertical="center" indent="1"/>
    </xf>
    <xf numFmtId="17" fontId="213" fillId="62" borderId="73"/>
    <xf numFmtId="17" fontId="213" fillId="62" borderId="73"/>
    <xf numFmtId="0" fontId="283" fillId="83" borderId="72" applyNumberFormat="0">
      <alignment horizontal="left" vertical="top"/>
      <protection hidden="1"/>
    </xf>
    <xf numFmtId="1" fontId="197" fillId="0" borderId="71">
      <alignment vertical="top"/>
    </xf>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1" fontId="197" fillId="0" borderId="71">
      <alignment vertical="top"/>
    </xf>
    <xf numFmtId="0" fontId="186" fillId="0" borderId="58"/>
    <xf numFmtId="17" fontId="213" fillId="62" borderId="73"/>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0" fontId="11" fillId="0" borderId="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9" fontId="6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27" fillId="66" borderId="58"/>
    <xf numFmtId="0" fontId="170" fillId="41" borderId="28" applyNumberFormat="0" applyAlignment="0" applyProtection="0"/>
    <xf numFmtId="0" fontId="223" fillId="0" borderId="54"/>
    <xf numFmtId="0" fontId="209" fillId="0" borderId="58"/>
    <xf numFmtId="0" fontId="209" fillId="0" borderId="58"/>
    <xf numFmtId="0" fontId="212" fillId="0" borderId="58"/>
    <xf numFmtId="178" fontId="11" fillId="0" borderId="0" applyFont="0" applyFill="0" applyBorder="0" applyAlignment="0" applyProtection="0"/>
    <xf numFmtId="0" fontId="11" fillId="0" borderId="0"/>
    <xf numFmtId="177" fontId="11" fillId="0" borderId="0"/>
    <xf numFmtId="0" fontId="11" fillId="0" borderId="0"/>
    <xf numFmtId="0" fontId="112" fillId="41" borderId="28" applyNumberFormat="0" applyAlignment="0" applyProtection="0"/>
    <xf numFmtId="177" fontId="11" fillId="0" borderId="0"/>
    <xf numFmtId="0" fontId="186" fillId="0" borderId="58"/>
    <xf numFmtId="0" fontId="186" fillId="0" borderId="58"/>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155"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59" fillId="57" borderId="34"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11" fillId="0" borderId="0"/>
    <xf numFmtId="0" fontId="11" fillId="0" borderId="0"/>
    <xf numFmtId="177" fontId="11" fillId="0" borderId="0"/>
    <xf numFmtId="0" fontId="11" fillId="0" borderId="0"/>
    <xf numFmtId="0" fontId="156" fillId="54" borderId="28" applyNumberFormat="0" applyAlignment="0" applyProtection="0"/>
    <xf numFmtId="0" fontId="155" fillId="54" borderId="28" applyNumberFormat="0" applyAlignment="0" applyProtection="0"/>
    <xf numFmtId="177" fontId="11" fillId="0" borderId="0"/>
    <xf numFmtId="0" fontId="11" fillId="0" borderId="0"/>
    <xf numFmtId="0" fontId="11" fillId="0" borderId="0"/>
    <xf numFmtId="177" fontId="11" fillId="0" borderId="0"/>
    <xf numFmtId="0" fontId="112" fillId="41"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43" fontId="150" fillId="0" borderId="0" applyFont="0" applyFill="0" applyBorder="0" applyAlignment="0" applyProtection="0"/>
    <xf numFmtId="177" fontId="39" fillId="0" borderId="0"/>
    <xf numFmtId="43" fontId="185" fillId="0" borderId="0" applyFont="0" applyFill="0" applyBorder="0" applyAlignment="0" applyProtection="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218" fontId="81" fillId="7" borderId="0" applyNumberFormat="0" applyBorder="0" applyAlignment="0" applyProtection="0"/>
    <xf numFmtId="219" fontId="81" fillId="7" borderId="0" applyNumberFormat="0" applyBorder="0" applyAlignment="0" applyProtection="0"/>
    <xf numFmtId="220" fontId="81" fillId="7" borderId="0" applyNumberFormat="0" applyBorder="0" applyAlignment="0" applyProtection="0"/>
    <xf numFmtId="0" fontId="156" fillId="54" borderId="28" applyNumberFormat="0" applyAlignment="0" applyProtection="0"/>
    <xf numFmtId="41" fontId="52" fillId="0" borderId="0" applyFont="0" applyFill="0" applyBorder="0" applyAlignment="0" applyProtection="0"/>
    <xf numFmtId="43" fontId="199"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11"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61" fillId="0" borderId="0" applyFont="0" applyFill="0" applyBorder="0" applyAlignment="0" applyProtection="0"/>
    <xf numFmtId="43" fontId="202" fillId="0" borderId="0" applyFont="0" applyFill="0" applyBorder="0" applyAlignment="0" applyProtection="0"/>
    <xf numFmtId="43" fontId="203" fillId="0" borderId="0" applyFont="0" applyFill="0" applyBorder="0" applyAlignment="0" applyProtection="0"/>
    <xf numFmtId="43" fontId="182" fillId="0" borderId="0" applyFont="0" applyFill="0" applyBorder="0" applyAlignment="0" applyProtection="0"/>
    <xf numFmtId="43" fontId="201" fillId="0" borderId="0" applyFont="0" applyFill="0" applyBorder="0" applyAlignment="0" applyProtection="0"/>
    <xf numFmtId="43" fontId="182" fillId="0" borderId="0" applyFont="0" applyFill="0" applyBorder="0" applyAlignment="0" applyProtection="0"/>
    <xf numFmtId="43" fontId="201" fillId="0" borderId="0" applyFont="0" applyFill="0" applyBorder="0" applyAlignment="0" applyProtection="0"/>
    <xf numFmtId="0" fontId="109" fillId="0" borderId="52">
      <alignment horizontal="left" vertical="center"/>
    </xf>
    <xf numFmtId="0" fontId="109" fillId="0" borderId="72" applyNumberFormat="0" applyAlignment="0" applyProtection="0">
      <alignment horizontal="left" vertical="center"/>
    </xf>
    <xf numFmtId="43" fontId="201" fillId="0" borderId="0" applyFont="0" applyFill="0" applyBorder="0" applyAlignment="0" applyProtection="0"/>
    <xf numFmtId="0" fontId="220" fillId="59" borderId="58"/>
    <xf numFmtId="0" fontId="220" fillId="59" borderId="58"/>
    <xf numFmtId="0" fontId="220" fillId="0" borderId="58"/>
    <xf numFmtId="43" fontId="61" fillId="0" borderId="0" applyFont="0" applyFill="0" applyBorder="0" applyAlignment="0" applyProtection="0"/>
    <xf numFmtId="43" fontId="61"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50"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alignment wrapText="1"/>
    </xf>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20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43" fontId="61" fillId="0" borderId="0" applyFont="0" applyFill="0" applyBorder="0" applyAlignment="0" applyProtection="0"/>
    <xf numFmtId="43" fontId="182" fillId="0" borderId="0" applyFont="0" applyFill="0" applyBorder="0" applyAlignment="0" applyProtection="0"/>
    <xf numFmtId="43" fontId="70"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228" fontId="19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6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9" fontId="52" fillId="0" borderId="0" applyFont="0" applyFill="0" applyBorder="0" applyAlignment="0" applyProtection="0"/>
    <xf numFmtId="43" fontId="38" fillId="0" borderId="0" quotePrefix="1" applyFont="0" applyFill="0" applyBorder="0" applyAlignment="0">
      <protection locked="0"/>
    </xf>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6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0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38" fillId="0" borderId="0" applyFont="0" applyFill="0" applyBorder="0" applyAlignment="0" applyProtection="0"/>
    <xf numFmtId="43" fontId="11" fillId="0" borderId="0" applyFont="0" applyFill="0" applyBorder="0" applyAlignment="0" applyProtection="0"/>
    <xf numFmtId="191"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38" fillId="0" borderId="0" applyFont="0" applyFill="0" applyBorder="0" applyAlignment="0" applyProtection="0"/>
    <xf numFmtId="182"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5" fillId="0" borderId="0" applyFont="0" applyFill="0" applyBorder="0" applyAlignment="0" applyProtection="0"/>
    <xf numFmtId="43" fontId="61" fillId="0" borderId="0" applyFont="0" applyFill="0" applyBorder="0" applyAlignment="0" applyProtection="0"/>
    <xf numFmtId="43" fontId="201"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38" fillId="0" borderId="0" applyFill="0" applyBorder="0" applyAlignment="0" applyProtection="0"/>
    <xf numFmtId="44" fontId="11" fillId="0" borderId="0" applyFont="0" applyFill="0" applyBorder="0" applyAlignment="0" applyProtection="0"/>
    <xf numFmtId="167" fontId="38" fillId="0" borderId="0" applyFont="0" applyFill="0" applyBorder="0" applyAlignment="0" applyProtection="0"/>
    <xf numFmtId="222" fontId="38" fillId="0" borderId="0" applyFont="0" applyFill="0" applyBorder="0" applyAlignment="0" applyProtection="0"/>
    <xf numFmtId="44" fontId="11" fillId="0" borderId="0" applyFont="0" applyFill="0" applyBorder="0" applyAlignment="0" applyProtection="0"/>
    <xf numFmtId="233" fontId="38" fillId="0" borderId="0" applyFill="0" applyBorder="0" applyAlignment="0" applyProtection="0"/>
    <xf numFmtId="1" fontId="197" fillId="0" borderId="71">
      <alignment vertical="top"/>
    </xf>
    <xf numFmtId="0" fontId="156" fillId="54" borderId="28" applyNumberFormat="0" applyAlignment="0" applyProtection="0"/>
    <xf numFmtId="0" fontId="212" fillId="0" borderId="58"/>
    <xf numFmtId="240" fontId="38" fillId="0" borderId="0" applyFill="0" applyBorder="0" applyAlignment="0" applyProtection="0"/>
    <xf numFmtId="0" fontId="209" fillId="0" borderId="58"/>
    <xf numFmtId="0" fontId="209" fillId="0" borderId="58"/>
    <xf numFmtId="0" fontId="196" fillId="60" borderId="58"/>
    <xf numFmtId="2" fontId="38" fillId="0" borderId="0" applyFill="0" applyBorder="0" applyAlignment="0" applyProtection="0"/>
    <xf numFmtId="0" fontId="220" fillId="0" borderId="58"/>
    <xf numFmtId="0" fontId="220" fillId="59" borderId="58"/>
    <xf numFmtId="0" fontId="220" fillId="59" borderId="58"/>
    <xf numFmtId="218" fontId="80" fillId="6" borderId="0" applyNumberFormat="0" applyBorder="0" applyAlignment="0" applyProtection="0"/>
    <xf numFmtId="219" fontId="80" fillId="6" borderId="0" applyNumberFormat="0" applyBorder="0" applyAlignment="0" applyProtection="0"/>
    <xf numFmtId="220" fontId="80" fillId="6" borderId="0" applyNumberFormat="0" applyBorder="0" applyAlignment="0" applyProtection="0"/>
    <xf numFmtId="0" fontId="109" fillId="0" borderId="52">
      <alignment horizontal="left" vertical="center"/>
    </xf>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223" fillId="0" borderId="54"/>
    <xf numFmtId="0" fontId="224"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170" fillId="41" borderId="28" applyNumberFormat="0" applyAlignment="0" applyProtection="0"/>
    <xf numFmtId="0" fontId="227" fillId="66" borderId="58"/>
    <xf numFmtId="218" fontId="123" fillId="8" borderId="0" applyNumberFormat="0" applyBorder="0" applyAlignment="0" applyProtection="0"/>
    <xf numFmtId="219" fontId="123" fillId="8" borderId="0" applyNumberFormat="0" applyBorder="0" applyAlignment="0" applyProtection="0"/>
    <xf numFmtId="0" fontId="232" fillId="8" borderId="0" applyNumberFormat="0" applyBorder="0" applyAlignment="0" applyProtection="0"/>
    <xf numFmtId="220" fontId="123"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5"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236" fontId="203" fillId="0" borderId="0"/>
    <xf numFmtId="0" fontId="184" fillId="0" borderId="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201" fillId="0" borderId="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38" fillId="0" borderId="0"/>
    <xf numFmtId="0" fontId="201" fillId="0" borderId="0"/>
    <xf numFmtId="0" fontId="201" fillId="0" borderId="0"/>
    <xf numFmtId="0" fontId="18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alignment wrapText="1"/>
    </xf>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1"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236" fontId="205" fillId="0" borderId="0"/>
    <xf numFmtId="0" fontId="11" fillId="0" borderId="0"/>
    <xf numFmtId="0" fontId="11" fillId="0" borderId="0"/>
    <xf numFmtId="0" fontId="11" fillId="0" borderId="0"/>
    <xf numFmtId="0" fontId="11" fillId="0" borderId="0"/>
    <xf numFmtId="0" fontId="11" fillId="0" borderId="0"/>
    <xf numFmtId="0" fontId="205"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205" fillId="0" borderId="0"/>
    <xf numFmtId="0" fontId="205" fillId="0" borderId="0"/>
    <xf numFmtId="0" fontId="52" fillId="0" borderId="0"/>
    <xf numFmtId="0" fontId="63" fillId="0" borderId="0"/>
    <xf numFmtId="0" fontId="11" fillId="0" borderId="0"/>
    <xf numFmtId="0" fontId="205" fillId="0" borderId="0"/>
    <xf numFmtId="0" fontId="38" fillId="0" borderId="0"/>
    <xf numFmtId="0" fontId="63" fillId="0" borderId="0"/>
    <xf numFmtId="0" fontId="199" fillId="0" borderId="0"/>
    <xf numFmtId="0" fontId="155" fillId="54" borderId="28" applyNumberFormat="0" applyAlignment="0" applyProtection="0"/>
    <xf numFmtId="0" fontId="155" fillId="54" borderId="28" applyNumberFormat="0" applyAlignment="0" applyProtection="0"/>
    <xf numFmtId="0" fontId="38" fillId="0" borderId="0"/>
    <xf numFmtId="0" fontId="38" fillId="0" borderId="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05" fillId="0" borderId="0"/>
    <xf numFmtId="0" fontId="38" fillId="0" borderId="0"/>
    <xf numFmtId="0" fontId="38" fillId="0" borderId="0"/>
    <xf numFmtId="0" fontId="205" fillId="0" borderId="0"/>
    <xf numFmtId="0" fontId="38" fillId="0" borderId="0"/>
    <xf numFmtId="0" fontId="38" fillId="0" borderId="0"/>
    <xf numFmtId="0" fontId="38" fillId="0" borderId="0"/>
    <xf numFmtId="0" fontId="38" fillId="0" borderId="0"/>
    <xf numFmtId="0" fontId="63"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1" fillId="0" borderId="0"/>
    <xf numFmtId="0" fontId="206" fillId="0" borderId="0"/>
    <xf numFmtId="0" fontId="70" fillId="0" borderId="0"/>
    <xf numFmtId="0" fontId="70" fillId="0" borderId="0"/>
    <xf numFmtId="0" fontId="201" fillId="0" borderId="0"/>
    <xf numFmtId="0" fontId="201" fillId="0" borderId="0"/>
    <xf numFmtId="0" fontId="201" fillId="0" borderId="0"/>
    <xf numFmtId="0" fontId="201" fillId="0" borderId="0"/>
    <xf numFmtId="0" fontId="20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9" fontId="38" fillId="0" borderId="0"/>
    <xf numFmtId="239"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38" fillId="0" borderId="0"/>
    <xf numFmtId="0" fontId="11" fillId="0" borderId="0"/>
    <xf numFmtId="0" fontId="11" fillId="0" borderId="0"/>
    <xf numFmtId="0" fontId="11" fillId="0" borderId="0"/>
    <xf numFmtId="0" fontId="199" fillId="0" borderId="0"/>
    <xf numFmtId="222" fontId="11" fillId="0" borderId="0">
      <protection locked="0"/>
    </xf>
    <xf numFmtId="0" fontId="185" fillId="0" borderId="0"/>
    <xf numFmtId="252" fontId="11" fillId="0" borderId="0">
      <protection locked="0"/>
    </xf>
    <xf numFmtId="0" fontId="11" fillId="0" borderId="0">
      <protection locked="0"/>
    </xf>
    <xf numFmtId="0" fontId="191" fillId="0" borderId="0"/>
    <xf numFmtId="0" fontId="11" fillId="0" borderId="0"/>
    <xf numFmtId="0" fontId="11" fillId="0" borderId="0"/>
    <xf numFmtId="0" fontId="38" fillId="0" borderId="0"/>
    <xf numFmtId="0" fontId="11" fillId="0" borderId="0"/>
    <xf numFmtId="0" fontId="11" fillId="0" borderId="0"/>
    <xf numFmtId="239" fontId="38" fillId="0" borderId="0"/>
    <xf numFmtId="0" fontId="201" fillId="0" borderId="0"/>
    <xf numFmtId="0" fontId="201" fillId="0" borderId="0"/>
    <xf numFmtId="0" fontId="38" fillId="0" borderId="0"/>
    <xf numFmtId="0" fontId="38" fillId="0" borderId="0"/>
    <xf numFmtId="0" fontId="38" fillId="0" borderId="0"/>
    <xf numFmtId="0" fontId="38" fillId="0" borderId="0"/>
    <xf numFmtId="0" fontId="11" fillId="0" borderId="0"/>
    <xf numFmtId="0" fontId="11" fillId="0" borderId="0"/>
    <xf numFmtId="0" fontId="11" fillId="0" borderId="0"/>
    <xf numFmtId="0" fontId="11" fillId="0" borderId="0"/>
    <xf numFmtId="0" fontId="63" fillId="0" borderId="0"/>
    <xf numFmtId="0" fontId="63" fillId="0" borderId="0"/>
    <xf numFmtId="0" fontId="118" fillId="0" borderId="37" applyNumberFormat="0" applyFill="0" applyAlignment="0" applyProtection="0"/>
    <xf numFmtId="0" fontId="118" fillId="0" borderId="37" applyNumberFormat="0" applyFill="0" applyAlignment="0" applyProtection="0"/>
    <xf numFmtId="0" fontId="38" fillId="0" borderId="0"/>
    <xf numFmtId="236" fontId="38" fillId="0" borderId="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2" fillId="41" borderId="28" applyNumberFormat="0" applyAlignment="0" applyProtection="0"/>
    <xf numFmtId="0" fontId="112"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38" fillId="0" borderId="0"/>
    <xf numFmtId="0" fontId="149" fillId="0" borderId="0"/>
    <xf numFmtId="0" fontId="149" fillId="0" borderId="0"/>
    <xf numFmtId="0" fontId="149" fillId="0" borderId="0"/>
    <xf numFmtId="0" fontId="1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38"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11" fillId="0" borderId="0"/>
    <xf numFmtId="236" fontId="38"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77" fillId="54" borderId="3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2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2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1"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69" fillId="0" borderId="0"/>
    <xf numFmtId="9" fontId="69"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9" fontId="69" fillId="0" borderId="0" applyFont="0" applyFill="0" applyBorder="0" applyAlignment="0" applyProtection="0"/>
    <xf numFmtId="167" fontId="61"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67" fontId="61"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8" fontId="64"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8" fontId="64"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67" fontId="61"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4" fillId="0" borderId="0" applyFont="0" applyFill="0" applyBorder="0" applyAlignment="0" applyProtection="0"/>
    <xf numFmtId="177" fontId="38" fillId="0" borderId="0" applyFont="0" applyFill="0" applyBorder="0" applyAlignment="0" applyProtection="0"/>
    <xf numFmtId="167" fontId="61"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67" fontId="38" fillId="0" borderId="0" applyFont="0" applyFill="0" applyBorder="0" applyAlignment="0" applyProtection="0"/>
    <xf numFmtId="177" fontId="38" fillId="0" borderId="0" applyFont="0" applyFill="0" applyBorder="0" applyAlignment="0" applyProtection="0"/>
    <xf numFmtId="178" fontId="64" fillId="0" borderId="0" applyFont="0" applyFill="0" applyBorder="0" applyAlignment="0" applyProtection="0"/>
    <xf numFmtId="178" fontId="64" fillId="0" borderId="0" applyFont="0" applyFill="0" applyBorder="0" applyAlignment="0" applyProtection="0"/>
    <xf numFmtId="177"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67" fontId="61"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78" fontId="64" fillId="0" borderId="0" applyFont="0" applyFill="0" applyBorder="0" applyAlignment="0" applyProtection="0"/>
    <xf numFmtId="178" fontId="11" fillId="0" borderId="0" applyFont="0" applyFill="0" applyBorder="0" applyAlignment="0" applyProtection="0"/>
    <xf numFmtId="178" fontId="64"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176" fontId="38" fillId="0" borderId="0" applyFont="0" applyFill="0" applyBorder="0" applyAlignment="0" applyProtection="0"/>
    <xf numFmtId="2" fontId="38" fillId="0" borderId="0" applyFont="0" applyFill="0" applyBorder="0" applyAlignment="0" applyProtection="0"/>
    <xf numFmtId="177" fontId="62" fillId="0" borderId="0"/>
    <xf numFmtId="177" fontId="62" fillId="0" borderId="0"/>
    <xf numFmtId="168" fontId="62" fillId="0" borderId="0"/>
    <xf numFmtId="172" fontId="39" fillId="0" borderId="0"/>
    <xf numFmtId="172" fontId="39" fillId="0" borderId="0"/>
    <xf numFmtId="172" fontId="39" fillId="0" borderId="0"/>
    <xf numFmtId="177" fontId="62"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77" fontId="11" fillId="0" borderId="0"/>
    <xf numFmtId="168" fontId="62" fillId="0" borderId="0"/>
    <xf numFmtId="177" fontId="63" fillId="0" borderId="0"/>
    <xf numFmtId="0" fontId="11" fillId="0" borderId="0"/>
    <xf numFmtId="177" fontId="39" fillId="0" borderId="0"/>
    <xf numFmtId="177" fontId="39" fillId="0" borderId="0"/>
    <xf numFmtId="177" fontId="11" fillId="0" borderId="0"/>
    <xf numFmtId="9" fontId="39" fillId="0" borderId="0" applyFont="0" applyFill="0" applyBorder="0" applyAlignment="0" applyProtection="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41" fontId="69"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43" fontId="64" fillId="0" borderId="0" applyFont="0" applyFill="0" applyBorder="0" applyAlignment="0" applyProtection="0"/>
    <xf numFmtId="0" fontId="176" fillId="54" borderId="35" applyNumberFormat="0" applyAlignment="0" applyProtection="0"/>
    <xf numFmtId="0" fontId="286" fillId="0" borderId="0" applyNumberFormat="0" applyFill="0" applyBorder="0" applyAlignment="0" applyProtection="0">
      <alignment vertical="top"/>
      <protection locked="0"/>
    </xf>
    <xf numFmtId="0" fontId="38" fillId="0" borderId="0"/>
    <xf numFmtId="0" fontId="52" fillId="0" borderId="0" applyFill="0" applyBorder="0"/>
    <xf numFmtId="0" fontId="52" fillId="0" borderId="0" applyFill="0"/>
    <xf numFmtId="0" fontId="38" fillId="0" borderId="0"/>
    <xf numFmtId="0" fontId="104" fillId="0" borderId="0"/>
    <xf numFmtId="0" fontId="104" fillId="0" borderId="0"/>
    <xf numFmtId="0" fontId="104" fillId="0" borderId="0"/>
    <xf numFmtId="0" fontId="155" fillId="54" borderId="28" applyNumberFormat="0" applyAlignment="0" applyProtection="0"/>
    <xf numFmtId="0" fontId="104" fillId="0" borderId="0"/>
    <xf numFmtId="0" fontId="52" fillId="0" borderId="0" applyFill="0"/>
    <xf numFmtId="0" fontId="38" fillId="0" borderId="0"/>
    <xf numFmtId="0" fontId="38" fillId="0" borderId="0"/>
    <xf numFmtId="0" fontId="38" fillId="0" borderId="0"/>
    <xf numFmtId="0" fontId="38" fillId="0" borderId="0"/>
    <xf numFmtId="0" fontId="69" fillId="0" borderId="0"/>
    <xf numFmtId="0" fontId="52" fillId="0" borderId="0" applyFill="0"/>
    <xf numFmtId="0" fontId="61" fillId="0" borderId="0"/>
    <xf numFmtId="0" fontId="61" fillId="0" borderId="0"/>
    <xf numFmtId="0" fontId="38" fillId="0" borderId="0"/>
    <xf numFmtId="0" fontId="39" fillId="0" borderId="0"/>
    <xf numFmtId="0" fontId="38" fillId="0" borderId="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9" fontId="52" fillId="0" borderId="0" applyFont="0" applyFill="0" applyBorder="0" applyAlignment="0" applyProtection="0"/>
    <xf numFmtId="9" fontId="39"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202" fontId="38" fillId="0" borderId="0"/>
    <xf numFmtId="0" fontId="11" fillId="0" borderId="0"/>
    <xf numFmtId="0" fontId="38" fillId="0" borderId="0"/>
    <xf numFmtId="0" fontId="69"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pplyNumberFormat="0" applyFont="0" applyFill="0" applyBorder="0" applyAlignment="0" applyProtection="0"/>
    <xf numFmtId="0" fontId="11" fillId="0" borderId="0"/>
    <xf numFmtId="43" fontId="11" fillId="0" borderId="0" applyFont="0" applyFill="0" applyBorder="0" applyAlignment="0" applyProtection="0"/>
    <xf numFmtId="0" fontId="62" fillId="0" borderId="0"/>
    <xf numFmtId="0" fontId="11" fillId="0" borderId="0"/>
    <xf numFmtId="0" fontId="155" fillId="54" borderId="28"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3"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177" fontId="38"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4" fontId="62" fillId="0" borderId="0" applyFont="0" applyFill="0" applyBorder="0" applyAlignment="0" applyProtection="0"/>
    <xf numFmtId="0" fontId="61" fillId="0" borderId="0"/>
    <xf numFmtId="177" fontId="59" fillId="0" borderId="0"/>
    <xf numFmtId="0" fontId="11" fillId="0" borderId="0"/>
    <xf numFmtId="177" fontId="175" fillId="0" borderId="0"/>
    <xf numFmtId="0" fontId="11" fillId="0" borderId="0"/>
    <xf numFmtId="0" fontId="175" fillId="0" borderId="0"/>
    <xf numFmtId="0" fontId="175" fillId="0" borderId="0"/>
    <xf numFmtId="0" fontId="175" fillId="0" borderId="0"/>
    <xf numFmtId="0" fontId="61" fillId="0" borderId="0"/>
    <xf numFmtId="0" fontId="175" fillId="0" borderId="0"/>
    <xf numFmtId="0" fontId="175" fillId="0" borderId="0"/>
    <xf numFmtId="0" fontId="175" fillId="0" borderId="0"/>
    <xf numFmtId="0" fontId="175" fillId="0" borderId="0"/>
    <xf numFmtId="0" fontId="175" fillId="0" borderId="0"/>
    <xf numFmtId="0" fontId="61" fillId="0" borderId="0"/>
    <xf numFmtId="0" fontId="59" fillId="0" borderId="0"/>
    <xf numFmtId="177" fontId="59" fillId="0" borderId="0"/>
    <xf numFmtId="203" fontId="38" fillId="0" borderId="0"/>
    <xf numFmtId="193" fontId="39" fillId="0" borderId="0"/>
    <xf numFmtId="177" fontId="38" fillId="0" borderId="0"/>
    <xf numFmtId="193" fontId="39" fillId="0" borderId="0"/>
    <xf numFmtId="193" fontId="39" fillId="0" borderId="0"/>
    <xf numFmtId="177" fontId="38" fillId="0" borderId="0"/>
    <xf numFmtId="0" fontId="38" fillId="0" borderId="0"/>
    <xf numFmtId="0" fontId="38" fillId="0" borderId="0"/>
    <xf numFmtId="0" fontId="38" fillId="0" borderId="0"/>
    <xf numFmtId="0" fontId="38" fillId="0" borderId="0"/>
    <xf numFmtId="177" fontId="11" fillId="0" borderId="0"/>
    <xf numFmtId="0" fontId="11" fillId="0" borderId="0"/>
    <xf numFmtId="193" fontId="39" fillId="0" borderId="0"/>
    <xf numFmtId="0" fontId="23" fillId="0" borderId="0"/>
    <xf numFmtId="0" fontId="23" fillId="0" borderId="0"/>
    <xf numFmtId="0" fontId="23" fillId="0" borderId="0"/>
    <xf numFmtId="0" fontId="23" fillId="0" borderId="0"/>
    <xf numFmtId="0" fontId="23" fillId="0" borderId="0"/>
    <xf numFmtId="193" fontId="39" fillId="0" borderId="0"/>
    <xf numFmtId="193" fontId="39" fillId="0" borderId="0"/>
    <xf numFmtId="193" fontId="39" fillId="0" borderId="0"/>
    <xf numFmtId="177" fontId="38" fillId="0" borderId="0"/>
    <xf numFmtId="193" fontId="39" fillId="0" borderId="0"/>
    <xf numFmtId="177" fontId="38" fillId="0" borderId="0"/>
    <xf numFmtId="177" fontId="38" fillId="0" borderId="0"/>
    <xf numFmtId="193" fontId="39" fillId="0" borderId="0"/>
    <xf numFmtId="0" fontId="61" fillId="0" borderId="0"/>
    <xf numFmtId="0" fontId="61" fillId="0" borderId="0"/>
    <xf numFmtId="0" fontId="61" fillId="0" borderId="0"/>
    <xf numFmtId="177" fontId="38" fillId="0" borderId="0"/>
    <xf numFmtId="0" fontId="61" fillId="0" borderId="0"/>
    <xf numFmtId="0" fontId="38" fillId="0" borderId="0"/>
    <xf numFmtId="177" fontId="11" fillId="0" borderId="0"/>
    <xf numFmtId="0" fontId="11" fillId="0" borderId="0"/>
    <xf numFmtId="202" fontId="59" fillId="0" borderId="0"/>
    <xf numFmtId="0" fontId="61" fillId="0" borderId="0"/>
    <xf numFmtId="0" fontId="61" fillId="0" borderId="0"/>
    <xf numFmtId="0" fontId="11" fillId="0" borderId="0"/>
    <xf numFmtId="177" fontId="11" fillId="0" borderId="0"/>
    <xf numFmtId="0" fontId="175" fillId="0" borderId="0"/>
    <xf numFmtId="0" fontId="175" fillId="0" borderId="0"/>
    <xf numFmtId="0" fontId="175" fillId="0" borderId="0"/>
    <xf numFmtId="0" fontId="175" fillId="0" borderId="0"/>
    <xf numFmtId="177" fontId="175" fillId="0" borderId="0"/>
    <xf numFmtId="0" fontId="175" fillId="0" borderId="0"/>
    <xf numFmtId="0" fontId="175" fillId="0" borderId="0"/>
    <xf numFmtId="0" fontId="175" fillId="0" borderId="0"/>
    <xf numFmtId="0" fontId="175" fillId="0" borderId="0"/>
    <xf numFmtId="185" fontId="39" fillId="0" borderId="0"/>
    <xf numFmtId="0" fontId="61" fillId="0" borderId="0"/>
    <xf numFmtId="0" fontId="61" fillId="0" borderId="0"/>
    <xf numFmtId="177" fontId="175" fillId="0" borderId="0"/>
    <xf numFmtId="0" fontId="175" fillId="0" borderId="0"/>
    <xf numFmtId="0" fontId="175" fillId="0" borderId="0"/>
    <xf numFmtId="0" fontId="175" fillId="0" borderId="0"/>
    <xf numFmtId="0" fontId="11" fillId="0" borderId="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9" fontId="11" fillId="0" borderId="0" applyFont="0" applyFill="0" applyBorder="0" applyAlignment="0" applyProtection="0"/>
    <xf numFmtId="0" fontId="38" fillId="0" borderId="0"/>
    <xf numFmtId="0" fontId="38"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15" fillId="0" borderId="0">
      <alignment vertical="top"/>
    </xf>
    <xf numFmtId="205" fontId="61"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50" fillId="0" borderId="0" applyFont="0" applyFill="0" applyBorder="0" applyAlignment="0" applyProtection="0"/>
    <xf numFmtId="43" fontId="150" fillId="0" borderId="0" applyFont="0" applyFill="0" applyBorder="0" applyAlignment="0" applyProtection="0"/>
    <xf numFmtId="0" fontId="69" fillId="0" borderId="0" applyFont="0" applyFill="0" applyBorder="0" applyAlignment="0" applyProtection="0"/>
    <xf numFmtId="0" fontId="115" fillId="0" borderId="0">
      <alignment vertical="top"/>
    </xf>
    <xf numFmtId="0" fontId="69" fillId="0" borderId="0" applyFont="0" applyFill="0" applyBorder="0" applyAlignment="0" applyProtection="0"/>
    <xf numFmtId="0" fontId="69" fillId="0" borderId="0" applyFont="0" applyFill="0" applyBorder="0" applyAlignment="0" applyProtection="0"/>
    <xf numFmtId="43" fontId="284" fillId="0" borderId="0" applyFont="0" applyFill="0" applyBorder="0" applyAlignment="0" applyProtection="0"/>
    <xf numFmtId="43" fontId="284" fillId="0" borderId="0" applyFont="0" applyFill="0" applyBorder="0" applyAlignment="0" applyProtection="0"/>
    <xf numFmtId="0" fontId="140" fillId="0" borderId="0"/>
    <xf numFmtId="43" fontId="140" fillId="0" borderId="0" applyFont="0" applyFill="0" applyBorder="0" applyAlignment="0" applyProtection="0"/>
    <xf numFmtId="9" fontId="11" fillId="0" borderId="0" applyFont="0" applyFill="0" applyBorder="0" applyAlignment="0" applyProtection="0"/>
    <xf numFmtId="43" fontId="150" fillId="0" borderId="0" applyFont="0" applyFill="0" applyBorder="0" applyAlignment="0" applyProtection="0"/>
    <xf numFmtId="0" fontId="38"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9" fontId="61" fillId="0" borderId="0" applyFont="0" applyFill="0" applyBorder="0" applyAlignment="0" applyProtection="0"/>
    <xf numFmtId="43" fontId="69" fillId="0" borderId="0" applyFont="0" applyFill="0" applyBorder="0" applyAlignment="0" applyProtection="0"/>
    <xf numFmtId="0" fontId="142" fillId="0" borderId="0"/>
    <xf numFmtId="43" fontId="143" fillId="0" borderId="0" applyFont="0" applyFill="0" applyBorder="0" applyAlignment="0" applyProtection="0"/>
    <xf numFmtId="43" fontId="292" fillId="0" borderId="0" applyFont="0" applyFill="0" applyBorder="0" applyAlignment="0" applyProtection="0"/>
    <xf numFmtId="0" fontId="69" fillId="0" borderId="0"/>
    <xf numFmtId="0" fontId="38" fillId="0" borderId="0">
      <alignment vertical="center"/>
    </xf>
    <xf numFmtId="43" fontId="38" fillId="0" borderId="0" applyFont="0" applyFill="0" applyBorder="0" applyAlignment="0" applyProtection="0">
      <alignment vertical="center"/>
    </xf>
    <xf numFmtId="43" fontId="292" fillId="0" borderId="0" applyFont="0" applyFill="0" applyBorder="0" applyAlignment="0" applyProtection="0">
      <alignment vertical="center"/>
    </xf>
    <xf numFmtId="43" fontId="70" fillId="0" borderId="0" applyFont="0" applyFill="0" applyBorder="0" applyAlignment="0" applyProtection="0"/>
    <xf numFmtId="0" fontId="38" fillId="0" borderId="0">
      <alignment vertical="center"/>
    </xf>
    <xf numFmtId="43" fontId="38" fillId="0" borderId="0" applyFont="0" applyFill="0" applyBorder="0" applyAlignment="0" applyProtection="0">
      <alignment vertical="center"/>
    </xf>
    <xf numFmtId="43" fontId="150" fillId="0" borderId="0" applyFont="0" applyFill="0" applyBorder="0" applyAlignment="0" applyProtection="0"/>
    <xf numFmtId="167" fontId="69"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9" fillId="0" borderId="0"/>
    <xf numFmtId="0" fontId="292" fillId="0" borderId="0">
      <alignment vertical="center"/>
    </xf>
    <xf numFmtId="0" fontId="69" fillId="0" borderId="0"/>
    <xf numFmtId="43" fontId="69" fillId="0" borderId="0" applyFont="0" applyFill="0" applyBorder="0" applyAlignment="0" applyProtection="0"/>
    <xf numFmtId="43" fontId="7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38"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86" fillId="0" borderId="58"/>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xf numFmtId="0" fontId="11" fillId="0" borderId="0"/>
    <xf numFmtId="177" fontId="11" fillId="0" borderId="0"/>
    <xf numFmtId="0" fontId="11" fillId="0" borderId="0"/>
    <xf numFmtId="0" fontId="186" fillId="0" borderId="58"/>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69" fillId="0" borderId="0"/>
    <xf numFmtId="43" fontId="138" fillId="0" borderId="0" applyFont="0" applyFill="0" applyBorder="0" applyAlignment="0" applyProtection="0"/>
    <xf numFmtId="0" fontId="140" fillId="0" borderId="0"/>
    <xf numFmtId="0" fontId="140"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276" fontId="38" fillId="0" borderId="0" applyFont="0" applyFill="0" applyBorder="0" applyAlignment="0" applyProtection="0"/>
    <xf numFmtId="43" fontId="291" fillId="0" borderId="0" applyFont="0" applyFill="0" applyBorder="0" applyAlignment="0" applyProtection="0">
      <alignment vertical="center"/>
    </xf>
    <xf numFmtId="43" fontId="11" fillId="0" borderId="0" applyFont="0" applyFill="0" applyBorder="0" applyAlignment="0" applyProtection="0"/>
    <xf numFmtId="0" fontId="11" fillId="0" borderId="0"/>
    <xf numFmtId="0" fontId="52" fillId="0" borderId="0"/>
    <xf numFmtId="265" fontId="52" fillId="0" borderId="0" applyFont="0" applyFill="0" applyBorder="0" applyAlignment="0" applyProtection="0"/>
    <xf numFmtId="44" fontId="3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78" fontId="11"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0" fontId="156"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2" fontId="38" fillId="0" borderId="0" applyFont="0" applyFill="0" applyBorder="0" applyAlignment="0" applyProtection="0"/>
    <xf numFmtId="4" fontId="240" fillId="78" borderId="70" applyNumberFormat="0" applyProtection="0">
      <alignment horizontal="left" vertical="center" indent="1"/>
    </xf>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70" fillId="41" borderId="28" applyNumberFormat="0" applyAlignment="0" applyProtection="0"/>
    <xf numFmtId="0" fontId="227" fillId="66"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5" fillId="0" borderId="0"/>
    <xf numFmtId="0" fontId="20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77" fillId="54" borderId="3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38" fillId="0" borderId="0"/>
    <xf numFmtId="43" fontId="11" fillId="0" borderId="0" applyFont="0" applyFill="0" applyBorder="0" applyAlignment="0" applyProtection="0"/>
    <xf numFmtId="0" fontId="186" fillId="0" borderId="58"/>
    <xf numFmtId="178" fontId="11" fillId="0" borderId="0" applyFont="0" applyFill="0" applyBorder="0" applyAlignment="0" applyProtection="0"/>
    <xf numFmtId="177" fontId="11" fillId="0" borderId="0"/>
    <xf numFmtId="0" fontId="11" fillId="0" borderId="0"/>
    <xf numFmtId="177" fontId="11" fillId="0" borderId="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9" fontId="11" fillId="0" borderId="0" applyFont="0" applyFill="0" applyBorder="0" applyAlignment="0" applyProtection="0"/>
    <xf numFmtId="0" fontId="38" fillId="0" borderId="0"/>
    <xf numFmtId="0" fontId="38" fillId="0" borderId="0"/>
    <xf numFmtId="0" fontId="38" fillId="0" borderId="0"/>
    <xf numFmtId="0" fontId="38" fillId="0" borderId="0"/>
    <xf numFmtId="43" fontId="284" fillId="0" borderId="0" applyFont="0" applyFill="0" applyBorder="0" applyAlignment="0" applyProtection="0"/>
    <xf numFmtId="43" fontId="284" fillId="0" borderId="0" applyFont="0" applyFill="0" applyBorder="0" applyAlignment="0" applyProtection="0"/>
    <xf numFmtId="9" fontId="11" fillId="0" borderId="0" applyFont="0" applyFill="0" applyBorder="0" applyAlignment="0" applyProtection="0"/>
    <xf numFmtId="0" fontId="38" fillId="0" borderId="0"/>
    <xf numFmtId="0" fontId="38"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6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02" fillId="54" borderId="28" applyNumberFormat="0" applyAlignment="0" applyProtection="0"/>
    <xf numFmtId="0" fontId="112" fillId="41" borderId="28" applyNumberFormat="0" applyAlignment="0" applyProtection="0"/>
    <xf numFmtId="0" fontId="11" fillId="0" borderId="0"/>
    <xf numFmtId="0" fontId="116" fillId="54" borderId="3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9" fontId="11" fillId="0" borderId="0" applyFont="0" applyFill="0" applyBorder="0" applyAlignment="0" applyProtection="0"/>
    <xf numFmtId="0" fontId="179"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alignment wrapText="1"/>
    </xf>
    <xf numFmtId="0" fontId="38" fillId="0" borderId="0">
      <alignment wrapText="1"/>
    </xf>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alignment wrapText="1"/>
    </xf>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alignment wrapText="1"/>
    </xf>
    <xf numFmtId="0" fontId="38" fillId="0" borderId="0">
      <alignment wrapText="1"/>
    </xf>
    <xf numFmtId="43" fontId="38" fillId="0" borderId="0" applyFont="0" applyFill="0" applyBorder="0" applyAlignment="0" applyProtection="0">
      <alignment wrapText="1"/>
    </xf>
    <xf numFmtId="167" fontId="11" fillId="0" borderId="0" applyFont="0" applyFill="0" applyBorder="0" applyAlignment="0" applyProtection="0"/>
    <xf numFmtId="43" fontId="11" fillId="0" borderId="0" applyFont="0" applyFill="0" applyBorder="0" applyAlignment="0" applyProtection="0"/>
    <xf numFmtId="0" fontId="38" fillId="0" borderId="0">
      <alignment wrapText="1"/>
    </xf>
    <xf numFmtId="43" fontId="11"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3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lignment wrapText="1"/>
    </xf>
    <xf numFmtId="43" fontId="11" fillId="0" borderId="0" applyFont="0" applyFill="0" applyBorder="0" applyAlignment="0" applyProtection="0"/>
    <xf numFmtId="43" fontId="38" fillId="0" borderId="0" applyFont="0" applyFill="0" applyBorder="0" applyAlignment="0" applyProtection="0">
      <alignment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6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3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42" fontId="54" fillId="0" borderId="0" applyFont="0" applyFill="0" applyBorder="0" applyAlignment="0" applyProtection="0"/>
    <xf numFmtId="44" fontId="54"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86" fillId="0" borderId="58"/>
    <xf numFmtId="0" fontId="186" fillId="0" borderId="58"/>
    <xf numFmtId="0" fontId="186" fillId="0" borderId="58"/>
    <xf numFmtId="0" fontId="186" fillId="0" borderId="58"/>
    <xf numFmtId="0" fontId="196" fillId="60" borderId="58"/>
    <xf numFmtId="0" fontId="156" fillId="54" borderId="28" applyNumberFormat="0" applyAlignment="0" applyProtection="0"/>
    <xf numFmtId="1" fontId="197" fillId="0" borderId="71">
      <alignment vertical="top"/>
    </xf>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09" fillId="0" borderId="72" applyNumberFormat="0" applyAlignment="0" applyProtection="0">
      <alignment horizontal="left" vertical="center"/>
    </xf>
    <xf numFmtId="0" fontId="170" fillId="41" borderId="28" applyNumberFormat="0" applyAlignment="0" applyProtection="0"/>
    <xf numFmtId="0" fontId="227" fillId="66" borderId="58"/>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86" fillId="0" borderId="58"/>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86" fillId="0" borderId="58"/>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230" fontId="183" fillId="0" borderId="53"/>
    <xf numFmtId="0" fontId="11" fillId="0" borderId="0"/>
    <xf numFmtId="0"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283" fillId="83" borderId="72" applyNumberFormat="0">
      <alignment horizontal="left" vertical="top"/>
      <protection hidden="1"/>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6" fillId="54" borderId="35" applyNumberFormat="0" applyAlignment="0" applyProtection="0"/>
    <xf numFmtId="0" fontId="59" fillId="57" borderId="34"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76" fillId="54" borderId="35" applyNumberFormat="0" applyAlignment="0" applyProtection="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54" borderId="35" applyNumberFormat="0" applyAlignment="0" applyProtection="0"/>
    <xf numFmtId="0" fontId="209" fillId="0" borderId="58"/>
    <xf numFmtId="0" fontId="178" fillId="0" borderId="37" applyNumberFormat="0" applyFill="0" applyAlignment="0" applyProtection="0"/>
    <xf numFmtId="0" fontId="11" fillId="0" borderId="0"/>
    <xf numFmtId="0" fontId="11" fillId="0" borderId="0"/>
    <xf numFmtId="43"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212" fillId="0" borderId="58"/>
    <xf numFmtId="4" fontId="242" fillId="81" borderId="63" applyNumberFormat="0" applyProtection="0">
      <alignment vertical="center"/>
    </xf>
    <xf numFmtId="0" fontId="38" fillId="69" borderId="63" applyNumberFormat="0" applyProtection="0">
      <alignment horizontal="left" vertical="top" indent="1"/>
    </xf>
    <xf numFmtId="4" fontId="242" fillId="76" borderId="63" applyNumberFormat="0" applyProtection="0">
      <alignment horizontal="right" vertical="center"/>
    </xf>
    <xf numFmtId="4" fontId="242" fillId="73" borderId="63" applyNumberFormat="0" applyProtection="0">
      <alignment horizontal="right" vertical="center"/>
    </xf>
    <xf numFmtId="4" fontId="242" fillId="71" borderId="63" applyNumberFormat="0" applyProtection="0">
      <alignment horizontal="right" vertical="center"/>
    </xf>
    <xf numFmtId="0" fontId="178" fillId="68" borderId="63" applyNumberFormat="0" applyProtection="0">
      <alignment horizontal="left" vertical="top" indent="1"/>
    </xf>
    <xf numFmtId="4" fontId="240" fillId="68" borderId="63" applyNumberFormat="0" applyProtection="0">
      <alignment vertical="center"/>
    </xf>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51" fillId="0" borderId="58"/>
    <xf numFmtId="0" fontId="38" fillId="57" borderId="34" applyNumberFormat="0" applyFont="0" applyAlignment="0" applyProtection="0"/>
    <xf numFmtId="4" fontId="244" fillId="80" borderId="65" applyNumberFormat="0" applyProtection="0">
      <alignment horizontal="left" vertical="center" indent="1"/>
    </xf>
    <xf numFmtId="0" fontId="38" fillId="69" borderId="63"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0" fontId="170" fillId="41" borderId="28" applyNumberFormat="0" applyAlignment="0" applyProtection="0"/>
    <xf numFmtId="0" fontId="178" fillId="0" borderId="37" applyNumberFormat="0" applyFill="0" applyAlignment="0" applyProtection="0"/>
    <xf numFmtId="43" fontId="11" fillId="0" borderId="0" applyFont="0" applyFill="0" applyBorder="0" applyAlignment="0" applyProtection="0"/>
    <xf numFmtId="0" fontId="176" fillId="54" borderId="35" applyNumberFormat="0" applyAlignment="0" applyProtection="0"/>
    <xf numFmtId="0" fontId="118" fillId="0" borderId="37" applyNumberFormat="0" applyFill="0" applyAlignment="0" applyProtection="0"/>
    <xf numFmtId="0" fontId="59" fillId="57" borderId="34" applyNumberFormat="0" applyFon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177" fontId="155" fillId="54" borderId="28" applyNumberFormat="0" applyAlignment="0" applyProtection="0"/>
    <xf numFmtId="0" fontId="112" fillId="41" borderId="28" applyNumberFormat="0" applyAlignment="0" applyProtection="0"/>
    <xf numFmtId="0" fontId="186" fillId="0" borderId="58"/>
    <xf numFmtId="0" fontId="179" fillId="0" borderId="37" applyNumberFormat="0" applyFill="0" applyAlignment="0" applyProtection="0"/>
    <xf numFmtId="177" fontId="11" fillId="0" borderId="0"/>
    <xf numFmtId="0" fontId="11" fillId="0" borderId="0"/>
    <xf numFmtId="0" fontId="59" fillId="57" borderId="34" applyNumberFormat="0" applyFont="0" applyAlignment="0" applyProtection="0"/>
    <xf numFmtId="0" fontId="176" fillId="54" borderId="35" applyNumberFormat="0" applyAlignment="0" applyProtection="0"/>
    <xf numFmtId="4" fontId="242" fillId="75" borderId="63" applyNumberFormat="0" applyProtection="0">
      <alignment horizontal="right" vertical="center"/>
    </xf>
    <xf numFmtId="0" fontId="169" fillId="41" borderId="28" applyNumberFormat="0" applyAlignment="0" applyProtection="0"/>
    <xf numFmtId="0" fontId="176" fillId="54" borderId="35" applyNumberFormat="0" applyAlignment="0" applyProtection="0"/>
    <xf numFmtId="177" fontId="11" fillId="0" borderId="0"/>
    <xf numFmtId="4" fontId="242" fillId="77" borderId="63" applyNumberFormat="0" applyProtection="0">
      <alignment horizontal="right" vertical="center"/>
    </xf>
    <xf numFmtId="0" fontId="274" fillId="0" borderId="37" applyNumberFormat="0" applyFill="0" applyAlignment="0" applyProtection="0"/>
    <xf numFmtId="0" fontId="64" fillId="57" borderId="34" applyNumberFormat="0" applyFont="0" applyAlignment="0" applyProtection="0"/>
    <xf numFmtId="0" fontId="155" fillId="54" borderId="28" applyNumberFormat="0" applyAlignment="0" applyProtection="0"/>
    <xf numFmtId="0" fontId="11" fillId="0" borderId="0"/>
    <xf numFmtId="177" fontId="11" fillId="0" borderId="0"/>
    <xf numFmtId="0" fontId="112"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9" fontId="11" fillId="0" borderId="0" applyFont="0" applyFill="0" applyBorder="0" applyAlignment="0" applyProtection="0"/>
    <xf numFmtId="0" fontId="11" fillId="0" borderId="0"/>
    <xf numFmtId="0" fontId="176" fillId="54" borderId="35" applyNumberFormat="0" applyAlignment="0" applyProtection="0"/>
    <xf numFmtId="0" fontId="11" fillId="0" borderId="0" applyFont="0" applyFill="0" applyBorder="0" applyAlignment="0" applyProtection="0"/>
    <xf numFmtId="0" fontId="169" fillId="41" borderId="28" applyNumberFormat="0" applyAlignment="0" applyProtection="0"/>
    <xf numFmtId="0" fontId="38" fillId="57" borderId="34" applyNumberFormat="0" applyFont="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61" fillId="57" borderId="34"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61" fillId="57" borderId="34" applyNumberFormat="0" applyFont="0" applyAlignment="0" applyProtection="0"/>
    <xf numFmtId="0" fontId="11" fillId="0" borderId="0"/>
    <xf numFmtId="0" fontId="11" fillId="0" borderId="0"/>
    <xf numFmtId="167" fontId="11" fillId="0" borderId="0" applyFont="0" applyFill="0" applyBorder="0" applyAlignment="0" applyProtection="0"/>
    <xf numFmtId="0" fontId="176" fillId="54" borderId="35" applyNumberFormat="0" applyAlignment="0" applyProtection="0"/>
    <xf numFmtId="9" fontId="11" fillId="0" borderId="0" applyFont="0" applyFill="0" applyBorder="0" applyAlignment="0" applyProtection="0"/>
    <xf numFmtId="0" fontId="11" fillId="0" borderId="0"/>
    <xf numFmtId="0" fontId="212" fillId="0" borderId="58"/>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86" fillId="0" borderId="58"/>
    <xf numFmtId="0" fontId="227" fillId="66"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6" fillId="54" borderId="35" applyNumberFormat="0" applyAlignment="0" applyProtection="0"/>
    <xf numFmtId="0" fontId="155" fillId="54" borderId="28" applyNumberFormat="0" applyAlignment="0" applyProtection="0"/>
    <xf numFmtId="0" fontId="156" fillId="54" borderId="28" applyNumberFormat="0" applyAlignment="0" applyProtection="0"/>
    <xf numFmtId="4" fontId="240" fillId="68" borderId="63" applyNumberFormat="0" applyProtection="0">
      <alignment vertical="center"/>
    </xf>
    <xf numFmtId="0" fontId="178" fillId="68" borderId="63" applyNumberFormat="0" applyProtection="0">
      <alignment horizontal="left" vertical="top" indent="1"/>
    </xf>
    <xf numFmtId="4" fontId="242" fillId="71" borderId="63" applyNumberFormat="0" applyProtection="0">
      <alignment horizontal="right" vertical="center"/>
    </xf>
    <xf numFmtId="4" fontId="242" fillId="74" borderId="63" applyNumberFormat="0" applyProtection="0">
      <alignment horizontal="right" vertical="center"/>
    </xf>
    <xf numFmtId="0" fontId="150" fillId="64" borderId="63" applyNumberFormat="0" applyProtection="0">
      <alignment horizontal="left" vertical="top" indent="1"/>
    </xf>
    <xf numFmtId="0" fontId="150" fillId="80" borderId="63" applyNumberFormat="0" applyProtection="0">
      <alignment horizontal="left" vertical="top" indent="1"/>
    </xf>
    <xf numFmtId="0" fontId="38" fillId="80" borderId="63" applyNumberFormat="0" applyProtection="0">
      <alignment horizontal="left" vertical="center" indent="1"/>
    </xf>
    <xf numFmtId="0" fontId="178" fillId="0" borderId="37" applyNumberFormat="0" applyFill="0" applyAlignment="0" applyProtection="0"/>
    <xf numFmtId="0" fontId="155" fillId="54" borderId="28" applyNumberFormat="0" applyAlignment="0" applyProtection="0"/>
    <xf numFmtId="0" fontId="268" fillId="41" borderId="28" applyNumberFormat="0" applyAlignment="0" applyProtection="0"/>
    <xf numFmtId="0" fontId="156" fillId="54" borderId="28" applyNumberFormat="0" applyAlignment="0" applyProtection="0"/>
    <xf numFmtId="0" fontId="38" fillId="57" borderId="34" applyNumberFormat="0" applyFont="0" applyAlignment="0" applyProtection="0"/>
    <xf numFmtId="0" fontId="38" fillId="57" borderId="34" applyNumberFormat="0" applyFont="0" applyAlignment="0" applyProtection="0"/>
    <xf numFmtId="0" fontId="38" fillId="79" borderId="63" applyNumberFormat="0" applyProtection="0">
      <alignment horizontal="left" vertical="top" indent="1"/>
    </xf>
    <xf numFmtId="0" fontId="112" fillId="41" borderId="28" applyNumberFormat="0" applyAlignment="0" applyProtection="0"/>
    <xf numFmtId="0" fontId="38" fillId="81" borderId="63" applyNumberFormat="0" applyProtection="0">
      <alignment horizontal="left" vertical="top"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9" fillId="57" borderId="34" applyNumberFormat="0" applyFont="0" applyAlignment="0" applyProtection="0"/>
    <xf numFmtId="230" fontId="183" fillId="0" borderId="53"/>
    <xf numFmtId="0" fontId="59" fillId="57" borderId="34" applyNumberFormat="0" applyFont="0" applyAlignment="0" applyProtection="0"/>
    <xf numFmtId="0" fontId="227" fillId="66" borderId="58"/>
    <xf numFmtId="0" fontId="220" fillId="59" borderId="58"/>
    <xf numFmtId="0" fontId="220" fillId="59" borderId="58"/>
    <xf numFmtId="0" fontId="220" fillId="0" borderId="58"/>
    <xf numFmtId="0" fontId="209" fillId="0" borderId="58"/>
    <xf numFmtId="0" fontId="209" fillId="0" borderId="58"/>
    <xf numFmtId="0" fontId="212" fillId="0" borderId="58"/>
    <xf numFmtId="0" fontId="223" fillId="0" borderId="54"/>
    <xf numFmtId="0" fontId="109" fillId="0" borderId="52">
      <alignment horizontal="left" vertical="center"/>
    </xf>
    <xf numFmtId="0" fontId="270" fillId="54" borderId="28" applyNumberFormat="0" applyAlignment="0" applyProtection="0"/>
    <xf numFmtId="0" fontId="38" fillId="81" borderId="63" applyNumberFormat="0" applyProtection="0">
      <alignment horizontal="left" vertical="center" indent="1"/>
    </xf>
    <xf numFmtId="0" fontId="212" fillId="0" borderId="58"/>
    <xf numFmtId="4" fontId="242" fillId="75" borderId="63" applyNumberFormat="0" applyProtection="0">
      <alignment horizontal="right" vertical="center"/>
    </xf>
    <xf numFmtId="4" fontId="242" fillId="61"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59" fillId="57" borderId="34" applyNumberFormat="0" applyFont="0" applyAlignment="0" applyProtection="0"/>
    <xf numFmtId="0" fontId="59"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59" fillId="57" borderId="34" applyNumberFormat="0" applyFont="0" applyAlignment="0" applyProtection="0"/>
    <xf numFmtId="43" fontId="11" fillId="0" borderId="0" applyFont="0" applyFill="0" applyBorder="0" applyAlignment="0" applyProtection="0"/>
    <xf numFmtId="0" fontId="59" fillId="57" borderId="34" applyNumberFormat="0" applyFont="0" applyAlignment="0" applyProtection="0"/>
    <xf numFmtId="0" fontId="61"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78" fillId="0" borderId="37" applyNumberFormat="0" applyFill="0" applyAlignment="0" applyProtection="0"/>
    <xf numFmtId="0" fontId="186" fillId="0" borderId="58"/>
    <xf numFmtId="43" fontId="11" fillId="0" borderId="0" applyFont="0" applyFill="0" applyBorder="0" applyAlignment="0" applyProtection="0"/>
    <xf numFmtId="0" fontId="186" fillId="0" borderId="58"/>
    <xf numFmtId="0" fontId="61" fillId="57" borderId="34" applyNumberFormat="0" applyFont="0" applyAlignment="0" applyProtection="0"/>
    <xf numFmtId="0" fontId="69" fillId="57" borderId="34" applyNumberFormat="0" applyFont="0" applyAlignment="0" applyProtection="0"/>
    <xf numFmtId="0" fontId="274" fillId="0" borderId="37" applyNumberFormat="0" applyFill="0" applyAlignment="0" applyProtection="0"/>
    <xf numFmtId="0" fontId="269" fillId="54" borderId="35" applyNumberFormat="0" applyAlignment="0" applyProtection="0"/>
    <xf numFmtId="0" fontId="38" fillId="79" borderId="63" applyNumberFormat="0" applyProtection="0">
      <alignment horizontal="left" vertical="top" indent="1"/>
    </xf>
    <xf numFmtId="0" fontId="210"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9"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68" borderId="63" applyNumberFormat="0" applyProtection="0">
      <alignment vertical="center"/>
    </xf>
    <xf numFmtId="4" fontId="242" fillId="68" borderId="63" applyNumberFormat="0" applyProtection="0">
      <alignment horizontal="left" vertical="center"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73" borderId="63" applyNumberFormat="0" applyProtection="0">
      <alignment horizontal="right" vertical="center"/>
    </xf>
    <xf numFmtId="4" fontId="242" fillId="76" borderId="63" applyNumberFormat="0" applyProtection="0">
      <alignment horizontal="right" vertical="center"/>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44" fontId="11" fillId="0" borderId="0" applyFont="0" applyFill="0" applyBorder="0" applyAlignment="0" applyProtection="0"/>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9" borderId="63" applyNumberFormat="0" applyProtection="0">
      <alignment horizontal="left" vertical="center" indent="1"/>
    </xf>
    <xf numFmtId="17" fontId="213" fillId="62" borderId="73"/>
    <xf numFmtId="0" fontId="178" fillId="0" borderId="37" applyNumberFormat="0" applyFill="0" applyAlignment="0" applyProtection="0"/>
    <xf numFmtId="0" fontId="17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64" fillId="57" borderId="34" applyNumberFormat="0" applyFont="0" applyAlignment="0" applyProtection="0"/>
    <xf numFmtId="0" fontId="220" fillId="59" borderId="58"/>
    <xf numFmtId="0" fontId="212" fillId="0" borderId="58"/>
    <xf numFmtId="0" fontId="158"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212" fillId="0" borderId="58"/>
    <xf numFmtId="0" fontId="209" fillId="0" borderId="58"/>
    <xf numFmtId="0" fontId="209" fillId="0" borderId="58"/>
    <xf numFmtId="0" fontId="220" fillId="0" borderId="58"/>
    <xf numFmtId="0" fontId="220" fillId="59" borderId="58"/>
    <xf numFmtId="0" fontId="220" fillId="59" borderId="58"/>
    <xf numFmtId="0" fontId="109" fillId="0" borderId="52">
      <alignment horizontal="left" vertical="center"/>
    </xf>
    <xf numFmtId="0" fontId="102" fillId="54" borderId="28" applyNumberFormat="0" applyAlignment="0" applyProtection="0"/>
    <xf numFmtId="0" fontId="223" fillId="0" borderId="54"/>
    <xf numFmtId="0" fontId="227" fillId="66" borderId="58"/>
    <xf numFmtId="0" fontId="38" fillId="79" borderId="63" applyNumberFormat="0" applyProtection="0">
      <alignment horizontal="left" vertical="center" indent="1"/>
    </xf>
    <xf numFmtId="0" fontId="38" fillId="80" borderId="63" applyNumberFormat="0" applyProtection="0">
      <alignment horizontal="left" vertical="center" indent="1"/>
    </xf>
    <xf numFmtId="0" fontId="59"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57" borderId="34" applyNumberFormat="0" applyFont="0" applyAlignment="0" applyProtection="0"/>
    <xf numFmtId="177" fontId="39"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69" borderId="63" applyNumberFormat="0" applyProtection="0">
      <alignment horizontal="left" vertical="top" indent="1"/>
    </xf>
    <xf numFmtId="0" fontId="196" fillId="60" borderId="58"/>
    <xf numFmtId="0" fontId="177" fillId="54" borderId="35" applyNumberFormat="0" applyAlignment="0" applyProtection="0"/>
    <xf numFmtId="0" fontId="11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4" fontId="242" fillId="81" borderId="6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57" borderId="34" applyNumberFormat="0" applyFont="0" applyAlignment="0" applyProtection="0"/>
    <xf numFmtId="0" fontId="112" fillId="41" borderId="28" applyNumberFormat="0" applyAlignment="0" applyProtection="0"/>
    <xf numFmtId="0" fontId="109" fillId="0" borderId="72"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59" fillId="57" borderId="34" applyNumberFormat="0" applyFont="0" applyAlignment="0" applyProtection="0"/>
    <xf numFmtId="0" fontId="11" fillId="0" borderId="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64"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86" fillId="0" borderId="58"/>
    <xf numFmtId="0" fontId="178" fillId="0" borderId="37" applyNumberFormat="0" applyFill="0" applyAlignment="0" applyProtection="0"/>
    <xf numFmtId="0" fontId="179" fillId="0" borderId="37" applyNumberFormat="0" applyFill="0" applyAlignment="0" applyProtection="0"/>
    <xf numFmtId="0" fontId="61"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0" fillId="59" borderId="58"/>
    <xf numFmtId="0" fontId="178" fillId="0" borderId="37" applyNumberFormat="0" applyFill="0" applyAlignment="0" applyProtection="0"/>
    <xf numFmtId="0" fontId="156" fillId="54" borderId="28" applyNumberFormat="0" applyAlignment="0" applyProtection="0"/>
    <xf numFmtId="0" fontId="186" fillId="0" borderId="58"/>
    <xf numFmtId="0" fontId="227"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6" fillId="54" borderId="35" applyNumberFormat="0" applyAlignment="0" applyProtection="0"/>
    <xf numFmtId="0" fontId="11" fillId="0" borderId="0"/>
    <xf numFmtId="0" fontId="177" fillId="54" borderId="35" applyNumberFormat="0" applyAlignment="0" applyProtection="0"/>
    <xf numFmtId="0" fontId="38" fillId="57" borderId="34" applyNumberFormat="0" applyFont="0" applyAlignment="0" applyProtection="0"/>
    <xf numFmtId="0" fontId="11" fillId="0" borderId="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78" fillId="0" borderId="37" applyNumberFormat="0" applyFill="0" applyAlignment="0" applyProtection="0"/>
    <xf numFmtId="0" fontId="38" fillId="79" borderId="63" applyNumberFormat="0" applyProtection="0">
      <alignment horizontal="left" vertical="center" indent="1"/>
    </xf>
    <xf numFmtId="0" fontId="11" fillId="0" borderId="0"/>
    <xf numFmtId="0" fontId="169" fillId="41" borderId="28" applyNumberFormat="0" applyAlignment="0" applyProtection="0"/>
    <xf numFmtId="0" fontId="155" fillId="54" borderId="28" applyNumberFormat="0" applyAlignment="0" applyProtection="0"/>
    <xf numFmtId="0" fontId="169" fillId="41" borderId="28" applyNumberFormat="0" applyAlignment="0" applyProtection="0"/>
    <xf numFmtId="0" fontId="170" fillId="41" borderId="28" applyNumberFormat="0" applyAlignment="0" applyProtection="0"/>
    <xf numFmtId="0" fontId="11" fillId="0" borderId="0"/>
    <xf numFmtId="0" fontId="11" fillId="0" borderId="0"/>
    <xf numFmtId="0" fontId="11" fillId="0" borderId="0"/>
    <xf numFmtId="0" fontId="11" fillId="0" borderId="0"/>
    <xf numFmtId="0" fontId="38" fillId="57" borderId="34" applyNumberFormat="0" applyFont="0" applyAlignment="0" applyProtection="0"/>
    <xf numFmtId="1" fontId="197" fillId="0" borderId="71">
      <alignment vertical="top"/>
    </xf>
    <xf numFmtId="0" fontId="116" fillId="54" borderId="35" applyNumberFormat="0" applyAlignment="0" applyProtection="0"/>
    <xf numFmtId="0" fontId="116" fillId="54" borderId="35"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12" fillId="41" borderId="28" applyNumberFormat="0" applyAlignment="0" applyProtection="0"/>
    <xf numFmtId="0" fontId="176"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3" fillId="81" borderId="63" applyNumberFormat="0" applyProtection="0">
      <alignment vertical="center"/>
    </xf>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77" fillId="54" borderId="35" applyNumberFormat="0" applyAlignment="0" applyProtection="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177" fontId="176" fillId="54" borderId="35" applyNumberFormat="0" applyAlignment="0" applyProtection="0"/>
    <xf numFmtId="4" fontId="242" fillId="74" borderId="63" applyNumberFormat="0" applyProtection="0">
      <alignment horizontal="right" vertical="center"/>
    </xf>
    <xf numFmtId="0" fontId="156" fillId="54" borderId="28" applyNumberFormat="0" applyAlignment="0" applyProtection="0"/>
    <xf numFmtId="0" fontId="220" fillId="59" borderId="58"/>
    <xf numFmtId="9" fontId="11" fillId="0" borderId="0" applyFont="0" applyFill="0" applyBorder="0" applyAlignment="0" applyProtection="0"/>
    <xf numFmtId="0" fontId="64" fillId="57" borderId="34" applyNumberFormat="0" applyFont="0" applyAlignment="0" applyProtection="0"/>
    <xf numFmtId="9" fontId="11" fillId="0" borderId="0" applyFont="0" applyFill="0" applyBorder="0" applyAlignment="0" applyProtection="0"/>
    <xf numFmtId="0" fontId="116" fillId="54" borderId="35" applyNumberFormat="0" applyAlignment="0" applyProtection="0"/>
    <xf numFmtId="9" fontId="11" fillId="0" borderId="0" applyFont="0" applyFill="0" applyBorder="0" applyAlignment="0" applyProtection="0"/>
    <xf numFmtId="0" fontId="169" fillId="41"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155" fillId="54" borderId="28" applyNumberFormat="0" applyAlignment="0" applyProtection="0"/>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118" fillId="0" borderId="37" applyNumberFormat="0" applyFill="0" applyAlignment="0" applyProtection="0"/>
    <xf numFmtId="0" fontId="210" fillId="0" borderId="58"/>
    <xf numFmtId="0" fontId="212" fillId="0" borderId="58"/>
    <xf numFmtId="0" fontId="220" fillId="0" borderId="58"/>
    <xf numFmtId="0" fontId="227" fillId="0" borderId="58"/>
    <xf numFmtId="0" fontId="251" fillId="0" borderId="58"/>
    <xf numFmtId="0" fontId="176" fillId="54" borderId="35" applyNumberFormat="0" applyAlignment="0" applyProtection="0"/>
    <xf numFmtId="0" fontId="59" fillId="57" borderId="34" applyNumberFormat="0" applyFont="0" applyAlignment="0" applyProtection="0"/>
    <xf numFmtId="0" fontId="155" fillId="54" borderId="28" applyNumberFormat="0" applyAlignment="0" applyProtection="0"/>
    <xf numFmtId="0" fontId="59" fillId="57" borderId="34" applyNumberFormat="0" applyFont="0" applyAlignment="0" applyProtection="0"/>
    <xf numFmtId="0" fontId="155" fillId="54" borderId="28" applyNumberFormat="0" applyAlignment="0" applyProtection="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20" fillId="59" borderId="58"/>
    <xf numFmtId="0" fontId="11" fillId="0" borderId="0"/>
    <xf numFmtId="0" fontId="209" fillId="0" borderId="58"/>
    <xf numFmtId="167" fontId="11" fillId="0" borderId="0" applyFont="0" applyFill="0" applyBorder="0" applyAlignment="0" applyProtection="0"/>
    <xf numFmtId="0" fontId="59" fillId="57" borderId="34" applyNumberFormat="0" applyFont="0" applyAlignment="0" applyProtection="0"/>
    <xf numFmtId="0" fontId="158" fillId="57" borderId="34" applyNumberFormat="0" applyFont="0" applyAlignment="0" applyProtection="0"/>
    <xf numFmtId="4" fontId="242" fillId="61" borderId="63" applyNumberFormat="0" applyProtection="0">
      <alignment horizontal="right" vertical="center"/>
    </xf>
    <xf numFmtId="0" fontId="227" fillId="0" borderId="58"/>
    <xf numFmtId="0" fontId="11" fillId="0" borderId="0"/>
    <xf numFmtId="0" fontId="11" fillId="0" borderId="0"/>
    <xf numFmtId="0" fontId="11" fillId="0" borderId="0"/>
    <xf numFmtId="0" fontId="11" fillId="0" borderId="0"/>
    <xf numFmtId="0" fontId="155" fillId="54" borderId="28" applyNumberFormat="0" applyAlignment="0" applyProtection="0"/>
    <xf numFmtId="0" fontId="155" fillId="54" borderId="28" applyNumberFormat="0" applyAlignment="0" applyProtection="0"/>
    <xf numFmtId="4" fontId="242" fillId="61" borderId="63" applyNumberFormat="0" applyProtection="0">
      <alignment horizontal="right" vertical="center"/>
    </xf>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4" fontId="242" fillId="81" borderId="63" applyNumberFormat="0" applyProtection="0">
      <alignment horizontal="right" vertical="center"/>
    </xf>
    <xf numFmtId="0" fontId="156" fillId="54" borderId="28" applyNumberFormat="0" applyAlignment="0" applyProtection="0"/>
    <xf numFmtId="0" fontId="59" fillId="57" borderId="34" applyNumberFormat="0" applyFont="0" applyAlignment="0" applyProtection="0"/>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09" fillId="0" borderId="52">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212" fillId="0" borderId="58"/>
    <xf numFmtId="0" fontId="64" fillId="57" borderId="34" applyNumberFormat="0" applyFont="0" applyAlignment="0" applyProtection="0"/>
    <xf numFmtId="0" fontId="170" fillId="41" borderId="28" applyNumberFormat="0" applyAlignment="0" applyProtection="0"/>
    <xf numFmtId="9" fontId="11" fillId="0" borderId="0" applyFont="0" applyFill="0" applyBorder="0" applyAlignment="0" applyProtection="0"/>
    <xf numFmtId="0" fontId="155" fillId="54" borderId="28" applyNumberFormat="0" applyAlignment="0" applyProtection="0"/>
    <xf numFmtId="4" fontId="242" fillId="81" borderId="63" applyNumberFormat="0" applyProtection="0">
      <alignment vertical="center"/>
    </xf>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 fontId="245" fillId="81" borderId="63" applyNumberFormat="0" applyProtection="0">
      <alignment horizontal="right" vertical="center"/>
    </xf>
    <xf numFmtId="0" fontId="209" fillId="0" borderId="58"/>
    <xf numFmtId="0" fontId="59" fillId="57" borderId="34" applyNumberFormat="0" applyFont="0" applyAlignment="0" applyProtection="0"/>
    <xf numFmtId="4" fontId="242" fillId="74" borderId="63" applyNumberFormat="0" applyProtection="0">
      <alignment horizontal="right" vertical="center"/>
    </xf>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09" fillId="0" borderId="52">
      <alignment horizontal="left" vertical="center"/>
    </xf>
    <xf numFmtId="0" fontId="223" fillId="0" borderId="54"/>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236" fontId="11" fillId="0" borderId="0"/>
    <xf numFmtId="236" fontId="11" fillId="0" borderId="0"/>
    <xf numFmtId="236"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9" fontId="11" fillId="0" borderId="0" applyFont="0" applyFill="0" applyBorder="0" applyAlignment="0" applyProtection="0"/>
    <xf numFmtId="0"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 fillId="0" borderId="0"/>
    <xf numFmtId="43" fontId="11" fillId="0" borderId="0" applyFont="0" applyFill="0" applyBorder="0" applyAlignment="0" applyProtection="0"/>
    <xf numFmtId="0" fontId="11" fillId="0" borderId="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 fillId="0" borderId="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18" fillId="0" borderId="3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2"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2" fillId="41" borderId="28" applyNumberFormat="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191" fontId="11" fillId="0" borderId="0" applyFont="0" applyFill="0" applyBorder="0" applyAlignment="0" applyProtection="0"/>
    <xf numFmtId="9" fontId="11" fillId="0" borderId="0" applyFont="0" applyFill="0" applyBorder="0" applyAlignment="0" applyProtection="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2"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2" fillId="54" borderId="28" applyNumberFormat="0" applyAlignment="0" applyProtection="0"/>
    <xf numFmtId="0" fontId="118" fillId="0" borderId="37"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7" fontId="3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6"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8" fillId="0" borderId="37" applyNumberFormat="0" applyFill="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64" fillId="57" borderId="34" applyNumberFormat="0" applyFont="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91"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28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2" fillId="41" borderId="28" applyNumberFormat="0" applyAlignment="0" applyProtection="0"/>
    <xf numFmtId="0" fontId="11" fillId="0" borderId="0"/>
    <xf numFmtId="0" fontId="11" fillId="0" borderId="0"/>
    <xf numFmtId="0" fontId="116"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6" fillId="54" borderId="35" applyNumberFormat="0" applyAlignment="0" applyProtection="0"/>
    <xf numFmtId="0" fontId="116"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42" fillId="76" borderId="63" applyNumberFormat="0" applyProtection="0">
      <alignment horizontal="right" vertical="center"/>
    </xf>
    <xf numFmtId="4" fontId="243" fillId="81" borderId="63" applyNumberFormat="0" applyProtection="0">
      <alignment vertical="center"/>
    </xf>
    <xf numFmtId="230" fontId="183" fillId="0" borderId="53"/>
    <xf numFmtId="0" fontId="102" fillId="54" borderId="28" applyNumberFormat="0" applyAlignment="0" applyProtection="0"/>
    <xf numFmtId="0" fontId="112" fillId="41" borderId="28" applyNumberFormat="0" applyAlignment="0" applyProtection="0"/>
    <xf numFmtId="0" fontId="196" fillId="60" borderId="58"/>
    <xf numFmtId="0" fontId="102" fillId="54" borderId="28" applyNumberFormat="0" applyAlignment="0" applyProtection="0"/>
    <xf numFmtId="0" fontId="186" fillId="0" borderId="58"/>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59" fillId="57" borderId="34" applyNumberFormat="0" applyFont="0" applyAlignment="0" applyProtection="0"/>
    <xf numFmtId="177"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12" fillId="41"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0" fontId="155" fillId="54" borderId="28" applyNumberFormat="0" applyAlignment="0" applyProtection="0"/>
    <xf numFmtId="177" fontId="178" fillId="0" borderId="37" applyNumberFormat="0" applyFill="0" applyAlignment="0" applyProtection="0"/>
    <xf numFmtId="0" fontId="38" fillId="57" borderId="34" applyNumberFormat="0" applyFont="0" applyAlignment="0" applyProtection="0"/>
    <xf numFmtId="4" fontId="245" fillId="81" borderId="63" applyNumberFormat="0" applyProtection="0">
      <alignment horizontal="right" vertical="center"/>
    </xf>
    <xf numFmtId="4" fontId="242" fillId="74" borderId="63" applyNumberFormat="0" applyProtection="0">
      <alignment horizontal="right" vertical="center"/>
    </xf>
    <xf numFmtId="0" fontId="156"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56" fillId="54" borderId="28" applyNumberFormat="0" applyAlignment="0" applyProtection="0"/>
    <xf numFmtId="17" fontId="213" fillId="62" borderId="73"/>
    <xf numFmtId="0" fontId="176" fillId="54" borderId="35" applyNumberFormat="0" applyAlignment="0" applyProtection="0"/>
    <xf numFmtId="0" fontId="155" fillId="54" borderId="28" applyNumberFormat="0" applyAlignment="0" applyProtection="0"/>
    <xf numFmtId="0" fontId="155" fillId="54" borderId="28" applyNumberFormat="0" applyAlignment="0" applyProtection="0"/>
    <xf numFmtId="177" fontId="39" fillId="57" borderId="34" applyNumberFormat="0" applyFon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209" fillId="0" borderId="58"/>
    <xf numFmtId="0" fontId="220" fillId="59" borderId="58"/>
    <xf numFmtId="0" fontId="177" fillId="54" borderId="35"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38" fillId="69" borderId="63" applyNumberFormat="0" applyProtection="0">
      <alignment horizontal="left" vertical="top" indent="1"/>
    </xf>
    <xf numFmtId="0" fontId="169" fillId="41" borderId="28" applyNumberFormat="0" applyAlignment="0" applyProtection="0"/>
    <xf numFmtId="0" fontId="61" fillId="57" borderId="34" applyNumberFormat="0" applyFont="0" applyAlignment="0" applyProtection="0"/>
    <xf numFmtId="0" fontId="176" fillId="54" borderId="35" applyNumberFormat="0" applyAlignment="0" applyProtection="0"/>
    <xf numFmtId="0" fontId="38" fillId="57" borderId="34" applyNumberFormat="0" applyFont="0" applyAlignment="0" applyProtection="0"/>
    <xf numFmtId="0" fontId="38" fillId="57" borderId="34" applyNumberFormat="0" applyFont="0" applyAlignment="0" applyProtection="0"/>
    <xf numFmtId="0" fontId="179" fillId="0" borderId="37" applyNumberFormat="0" applyFill="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59" fillId="57" borderId="34" applyNumberFormat="0" applyFont="0" applyAlignment="0" applyProtection="0"/>
    <xf numFmtId="4" fontId="240" fillId="78" borderId="70" applyNumberFormat="0" applyProtection="0">
      <alignment horizontal="left" vertical="center" indent="1"/>
    </xf>
    <xf numFmtId="0" fontId="169" fillId="41" borderId="28" applyNumberFormat="0" applyAlignment="0" applyProtection="0"/>
    <xf numFmtId="0" fontId="176" fillId="54" borderId="35" applyNumberFormat="0" applyAlignment="0" applyProtection="0"/>
    <xf numFmtId="0" fontId="209" fillId="0" borderId="58"/>
    <xf numFmtId="0" fontId="179" fillId="0" borderId="37" applyNumberFormat="0" applyFill="0" applyAlignment="0" applyProtection="0"/>
    <xf numFmtId="0" fontId="176" fillId="54" borderId="35" applyNumberFormat="0" applyAlignment="0" applyProtection="0"/>
    <xf numFmtId="0" fontId="59" fillId="57" borderId="34" applyNumberFormat="0" applyFont="0" applyAlignment="0" applyProtection="0"/>
    <xf numFmtId="177" fontId="176" fillId="54" borderId="35" applyNumberFormat="0" applyAlignment="0" applyProtection="0"/>
    <xf numFmtId="0" fontId="38" fillId="81" borderId="63" applyNumberFormat="0" applyProtection="0">
      <alignment horizontal="left" vertical="center" indent="1"/>
    </xf>
    <xf numFmtId="0" fontId="170" fillId="41" borderId="28" applyNumberFormat="0" applyAlignment="0" applyProtection="0"/>
    <xf numFmtId="0" fontId="178" fillId="0" borderId="37" applyNumberFormat="0" applyFill="0" applyAlignment="0" applyProtection="0"/>
    <xf numFmtId="177" fontId="178" fillId="0" borderId="37" applyNumberFormat="0" applyFill="0" applyAlignment="0" applyProtection="0"/>
    <xf numFmtId="0" fontId="156" fillId="54"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77" fillId="54" borderId="35" applyNumberFormat="0" applyAlignment="0" applyProtection="0"/>
    <xf numFmtId="0" fontId="223" fillId="0" borderId="54"/>
    <xf numFmtId="177" fontId="155" fillId="54" borderId="28" applyNumberFormat="0" applyAlignment="0" applyProtection="0"/>
    <xf numFmtId="0" fontId="177" fillId="54" borderId="35" applyNumberFormat="0" applyAlignment="0" applyProtection="0"/>
    <xf numFmtId="0" fontId="38" fillId="57" borderId="34" applyNumberFormat="0" applyFont="0" applyAlignment="0" applyProtection="0"/>
    <xf numFmtId="0" fontId="270" fillId="54" borderId="28" applyNumberFormat="0" applyAlignment="0" applyProtection="0"/>
    <xf numFmtId="0" fontId="227" fillId="0" borderId="58"/>
    <xf numFmtId="0" fontId="38" fillId="69" borderId="63" applyNumberFormat="0" applyProtection="0">
      <alignment horizontal="left" vertical="center" indent="1"/>
    </xf>
    <xf numFmtId="0" fontId="212" fillId="0" borderId="58"/>
    <xf numFmtId="4" fontId="245" fillId="81" borderId="63" applyNumberFormat="0" applyProtection="0">
      <alignment horizontal="right" vertical="center"/>
    </xf>
    <xf numFmtId="4" fontId="240" fillId="79" borderId="63" applyNumberFormat="0" applyProtection="0">
      <alignment horizontal="left" vertical="center" indent="1"/>
    </xf>
    <xf numFmtId="4" fontId="240" fillId="79" borderId="65" applyNumberFormat="0" applyProtection="0">
      <alignment horizontal="left" vertical="center" indent="1"/>
    </xf>
    <xf numFmtId="4" fontId="242" fillId="73"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0" fontId="109" fillId="0" borderId="52">
      <alignment horizontal="left" vertical="center"/>
    </xf>
    <xf numFmtId="0" fontId="170" fillId="41" borderId="28" applyNumberFormat="0" applyAlignment="0" applyProtection="0"/>
    <xf numFmtId="4" fontId="242" fillId="77" borderId="63" applyNumberFormat="0" applyProtection="0">
      <alignment horizontal="right" vertical="center"/>
    </xf>
    <xf numFmtId="4" fontId="240" fillId="79" borderId="65" applyNumberFormat="0" applyProtection="0">
      <alignment horizontal="left" vertical="center" indent="1"/>
    </xf>
    <xf numFmtId="0" fontId="102" fillId="54" borderId="28"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9"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212" fillId="0" borderId="58"/>
    <xf numFmtId="0" fontId="169" fillId="41" borderId="28" applyNumberFormat="0" applyAlignment="0" applyProtection="0"/>
    <xf numFmtId="0" fontId="268" fillId="41" borderId="28" applyNumberFormat="0" applyAlignment="0" applyProtection="0"/>
    <xf numFmtId="0" fontId="38" fillId="57" borderId="34" applyNumberFormat="0" applyFont="0" applyAlignment="0" applyProtection="0"/>
    <xf numFmtId="0" fontId="176" fillId="54" borderId="35" applyNumberFormat="0" applyAlignment="0" applyProtection="0"/>
    <xf numFmtId="0" fontId="169" fillId="41" borderId="28" applyNumberFormat="0" applyAlignment="0" applyProtection="0"/>
    <xf numFmtId="0" fontId="155" fillId="54" borderId="28" applyNumberFormat="0" applyAlignment="0" applyProtection="0"/>
    <xf numFmtId="0" fontId="196" fillId="60" borderId="58"/>
    <xf numFmtId="230" fontId="183" fillId="0" borderId="53"/>
    <xf numFmtId="0" fontId="176" fillId="54" borderId="35" applyNumberFormat="0" applyAlignment="0" applyProtection="0"/>
    <xf numFmtId="0" fontId="17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76" fillId="54" borderId="35"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38" fillId="79" borderId="63" applyNumberFormat="0" applyProtection="0">
      <alignment horizontal="left" vertical="center" indent="1"/>
    </xf>
    <xf numFmtId="177" fontId="169" fillId="41" borderId="28" applyNumberFormat="0" applyAlignment="0" applyProtection="0"/>
    <xf numFmtId="0" fontId="186" fillId="0" borderId="58"/>
    <xf numFmtId="0" fontId="186" fillId="0" borderId="58"/>
    <xf numFmtId="0" fontId="196" fillId="60" borderId="58"/>
    <xf numFmtId="0" fontId="112" fillId="41" borderId="28" applyNumberFormat="0" applyAlignment="0" applyProtection="0"/>
    <xf numFmtId="0" fontId="169" fillId="41" borderId="28" applyNumberFormat="0" applyAlignment="0" applyProtection="0"/>
    <xf numFmtId="0" fontId="155" fillId="54" borderId="28" applyNumberFormat="0" applyAlignment="0" applyProtection="0"/>
    <xf numFmtId="0" fontId="59" fillId="57" borderId="34" applyNumberFormat="0" applyFont="0" applyAlignment="0" applyProtection="0"/>
    <xf numFmtId="0" fontId="176" fillId="54" borderId="35" applyNumberFormat="0" applyAlignment="0" applyProtection="0"/>
    <xf numFmtId="0" fontId="212" fillId="0" borderId="58"/>
    <xf numFmtId="0" fontId="209" fillId="0" borderId="58"/>
    <xf numFmtId="0" fontId="209" fillId="0" borderId="58"/>
    <xf numFmtId="0" fontId="220" fillId="0" borderId="58"/>
    <xf numFmtId="0" fontId="220" fillId="59" borderId="58"/>
    <xf numFmtId="0" fontId="220" fillId="59" borderId="58"/>
    <xf numFmtId="0" fontId="227" fillId="66" borderId="58"/>
    <xf numFmtId="0" fontId="61" fillId="57" borderId="34" applyNumberFormat="0" applyFont="0" applyAlignment="0" applyProtection="0"/>
    <xf numFmtId="0" fontId="176" fillId="54" borderId="35" applyNumberFormat="0" applyAlignment="0" applyProtection="0"/>
    <xf numFmtId="0" fontId="274" fillId="0" borderId="37" applyNumberFormat="0" applyFill="0" applyAlignment="0" applyProtection="0"/>
    <xf numFmtId="0" fontId="269" fillId="54" borderId="35" applyNumberFormat="0" applyAlignment="0" applyProtection="0"/>
    <xf numFmtId="0" fontId="179" fillId="0" borderId="37" applyNumberFormat="0" applyFill="0" applyAlignment="0" applyProtection="0"/>
    <xf numFmtId="0" fontId="210" fillId="0" borderId="58"/>
    <xf numFmtId="4" fontId="244" fillId="80" borderId="65" applyNumberFormat="0" applyProtection="0">
      <alignment horizontal="left" vertical="center" indent="1"/>
    </xf>
    <xf numFmtId="4" fontId="243" fillId="81" borderId="63" applyNumberFormat="0" applyProtection="0">
      <alignment horizontal="right" vertical="center"/>
    </xf>
    <xf numFmtId="4" fontId="242" fillId="81" borderId="63" applyNumberFormat="0" applyProtection="0">
      <alignment vertical="center"/>
    </xf>
    <xf numFmtId="4" fontId="242" fillId="76" borderId="63" applyNumberFormat="0" applyProtection="0">
      <alignment horizontal="right" vertical="center"/>
    </xf>
    <xf numFmtId="4" fontId="242" fillId="61" borderId="63" applyNumberFormat="0" applyProtection="0">
      <alignment horizontal="right" vertical="center"/>
    </xf>
    <xf numFmtId="4" fontId="241" fillId="68" borderId="63" applyNumberFormat="0" applyProtection="0">
      <alignment vertical="center"/>
    </xf>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38" fillId="57" borderId="34" applyNumberFormat="0" applyFont="0" applyAlignment="0" applyProtection="0"/>
    <xf numFmtId="0" fontId="170" fillId="41" borderId="28" applyNumberFormat="0" applyAlignment="0" applyProtection="0"/>
    <xf numFmtId="0" fontId="268" fillId="41" borderId="28" applyNumberFormat="0" applyAlignment="0" applyProtection="0"/>
    <xf numFmtId="230" fontId="183" fillId="0" borderId="53"/>
    <xf numFmtId="0" fontId="227" fillId="66" borderId="58"/>
    <xf numFmtId="0" fontId="223" fillId="0" borderId="54"/>
    <xf numFmtId="0" fontId="220" fillId="0" borderId="58"/>
    <xf numFmtId="0" fontId="209" fillId="0" borderId="58"/>
    <xf numFmtId="0" fontId="223" fillId="0" borderId="54"/>
    <xf numFmtId="0" fontId="169" fillId="41" borderId="28" applyNumberFormat="0" applyAlignment="0" applyProtection="0"/>
    <xf numFmtId="4" fontId="240" fillId="68" borderId="63" applyNumberFormat="0" applyProtection="0">
      <alignment vertical="center"/>
    </xf>
    <xf numFmtId="4" fontId="243" fillId="81" borderId="63" applyNumberFormat="0" applyProtection="0">
      <alignment horizontal="right" vertical="center"/>
    </xf>
    <xf numFmtId="0" fontId="102" fillId="54" borderId="28" applyNumberFormat="0" applyAlignment="0" applyProtection="0"/>
    <xf numFmtId="0" fontId="112" fillId="41" borderId="28" applyNumberFormat="0" applyAlignment="0" applyProtection="0"/>
    <xf numFmtId="0" fontId="186" fillId="0" borderId="58"/>
    <xf numFmtId="0" fontId="169" fillId="41" borderId="28"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38" fillId="80" borderId="63" applyNumberFormat="0" applyProtection="0">
      <alignment horizontal="left" vertical="top" indent="1"/>
    </xf>
    <xf numFmtId="0" fontId="38" fillId="57" borderId="34" applyNumberFormat="0" applyFon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0" fontId="155" fillId="54" borderId="28" applyNumberFormat="0" applyAlignment="0" applyProtection="0"/>
    <xf numFmtId="0" fontId="270" fillId="54" borderId="28" applyNumberFormat="0" applyAlignment="0" applyProtection="0"/>
    <xf numFmtId="4" fontId="241" fillId="68" borderId="63" applyNumberFormat="0" applyProtection="0">
      <alignment vertical="center"/>
    </xf>
    <xf numFmtId="17" fontId="213" fillId="62" borderId="73"/>
    <xf numFmtId="0" fontId="178" fillId="0" borderId="37" applyNumberFormat="0" applyFill="0" applyAlignment="0" applyProtection="0"/>
    <xf numFmtId="0" fontId="169" fillId="41"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4" fontId="243" fillId="81" borderId="63" applyNumberFormat="0" applyProtection="0">
      <alignment horizontal="right" vertical="center"/>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86" fillId="0" borderId="58"/>
    <xf numFmtId="0" fontId="178" fillId="0" borderId="37" applyNumberFormat="0" applyFill="0" applyAlignment="0" applyProtection="0"/>
    <xf numFmtId="0" fontId="177" fillId="54" borderId="35" applyNumberFormat="0" applyAlignment="0" applyProtection="0"/>
    <xf numFmtId="0" fontId="169" fillId="41" borderId="28" applyNumberFormat="0" applyAlignment="0" applyProtection="0"/>
    <xf numFmtId="4" fontId="241" fillId="68" borderId="63" applyNumberFormat="0" applyProtection="0">
      <alignment vertical="center"/>
    </xf>
    <xf numFmtId="0" fontId="17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77" fillId="54" borderId="35"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227" fillId="66" borderId="58"/>
    <xf numFmtId="4" fontId="240" fillId="79" borderId="63" applyNumberFormat="0" applyProtection="0">
      <alignment horizontal="left" vertical="center" indent="1"/>
    </xf>
    <xf numFmtId="0" fontId="112" fillId="41" borderId="28" applyNumberFormat="0" applyAlignment="0" applyProtection="0"/>
    <xf numFmtId="0" fontId="61" fillId="57" borderId="34" applyNumberFormat="0" applyFont="0" applyAlignment="0" applyProtection="0"/>
    <xf numFmtId="0" fontId="158" fillId="57" borderId="34" applyNumberFormat="0" applyFont="0" applyAlignment="0" applyProtection="0"/>
    <xf numFmtId="0" fontId="38" fillId="80" borderId="63" applyNumberFormat="0" applyProtection="0">
      <alignment horizontal="left" vertical="top" indent="1"/>
    </xf>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220" fillId="0" borderId="58"/>
    <xf numFmtId="4" fontId="242" fillId="72" borderId="63" applyNumberFormat="0" applyProtection="0">
      <alignment horizontal="right" vertical="center"/>
    </xf>
    <xf numFmtId="0" fontId="38" fillId="80" borderId="63" applyNumberFormat="0" applyProtection="0">
      <alignment horizontal="left" vertical="center" indent="1"/>
    </xf>
    <xf numFmtId="0" fontId="212" fillId="0" borderId="58"/>
    <xf numFmtId="0" fontId="156" fillId="54" borderId="28" applyNumberFormat="0" applyAlignment="0" applyProtection="0"/>
    <xf numFmtId="0" fontId="38" fillId="81" borderId="63" applyNumberFormat="0" applyProtection="0">
      <alignment horizontal="left" vertical="center" indent="1"/>
    </xf>
    <xf numFmtId="0" fontId="283" fillId="83" borderId="72" applyNumberFormat="0">
      <alignment horizontal="left" vertical="top"/>
      <protection hidden="1"/>
    </xf>
    <xf numFmtId="0" fontId="177" fillId="54" borderId="35" applyNumberFormat="0" applyAlignment="0" applyProtection="0"/>
    <xf numFmtId="0" fontId="155" fillId="54" borderId="28" applyNumberFormat="0" applyAlignment="0" applyProtection="0"/>
    <xf numFmtId="0" fontId="155" fillId="54" borderId="28" applyNumberFormat="0" applyAlignment="0" applyProtection="0"/>
    <xf numFmtId="0" fontId="118" fillId="0" borderId="37" applyNumberFormat="0" applyFill="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4" fontId="242" fillId="71" borderId="63" applyNumberFormat="0" applyProtection="0">
      <alignment horizontal="right" vertical="center"/>
    </xf>
    <xf numFmtId="0" fontId="64" fillId="57" borderId="34" applyNumberFormat="0" applyFont="0" applyAlignment="0" applyProtection="0"/>
    <xf numFmtId="4" fontId="240" fillId="78" borderId="70" applyNumberFormat="0" applyProtection="0">
      <alignment horizontal="left" vertical="center" indent="1"/>
    </xf>
    <xf numFmtId="0" fontId="179" fillId="0" borderId="37" applyNumberFormat="0" applyFill="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227" fillId="66" borderId="58"/>
    <xf numFmtId="0" fontId="155" fillId="54" borderId="28" applyNumberFormat="0" applyAlignment="0" applyProtection="0"/>
    <xf numFmtId="0" fontId="169" fillId="41" borderId="28" applyNumberFormat="0" applyAlignment="0" applyProtection="0"/>
    <xf numFmtId="0" fontId="176" fillId="54" borderId="35" applyNumberFormat="0" applyAlignment="0" applyProtection="0"/>
    <xf numFmtId="0" fontId="59" fillId="57" borderId="34" applyNumberFormat="0" applyFont="0" applyAlignment="0" applyProtection="0"/>
    <xf numFmtId="177" fontId="178" fillId="0" borderId="37" applyNumberFormat="0" applyFill="0" applyAlignment="0" applyProtection="0"/>
    <xf numFmtId="4" fontId="242" fillId="79" borderId="63" applyNumberFormat="0" applyProtection="0">
      <alignment horizontal="right" vertical="center"/>
    </xf>
    <xf numFmtId="0" fontId="112" fillId="41" borderId="28" applyNumberFormat="0" applyAlignment="0" applyProtection="0"/>
    <xf numFmtId="0" fontId="178" fillId="0" borderId="37" applyNumberFormat="0" applyFill="0" applyAlignment="0" applyProtection="0"/>
    <xf numFmtId="0" fontId="61" fillId="57" borderId="34" applyNumberFormat="0" applyFont="0" applyAlignment="0" applyProtection="0"/>
    <xf numFmtId="4" fontId="242" fillId="81" borderId="63" applyNumberFormat="0" applyProtection="0">
      <alignment horizontal="right" vertical="center"/>
    </xf>
    <xf numFmtId="0" fontId="118" fillId="0" borderId="37" applyNumberFormat="0" applyFill="0" applyAlignment="0" applyProtection="0"/>
    <xf numFmtId="0" fontId="169" fillId="41" borderId="28" applyNumberFormat="0" applyAlignment="0" applyProtection="0"/>
    <xf numFmtId="4" fontId="240" fillId="79" borderId="65" applyNumberFormat="0" applyProtection="0">
      <alignment horizontal="left" vertical="center" indent="1"/>
    </xf>
    <xf numFmtId="0" fontId="170" fillId="41" borderId="28" applyNumberFormat="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4" fontId="242" fillId="72" borderId="63" applyNumberFormat="0" applyProtection="0">
      <alignment horizontal="right" vertical="center"/>
    </xf>
    <xf numFmtId="0" fontId="38" fillId="68" borderId="74" applyNumberFormat="0" applyBorder="0">
      <protection locked="0"/>
    </xf>
    <xf numFmtId="4" fontId="242" fillId="75" borderId="63" applyNumberFormat="0" applyProtection="0">
      <alignment horizontal="right" vertical="center"/>
    </xf>
    <xf numFmtId="0" fontId="155" fillId="54" borderId="28" applyNumberFormat="0" applyAlignment="0" applyProtection="0"/>
    <xf numFmtId="0" fontId="176" fillId="54" borderId="35" applyNumberFormat="0" applyAlignment="0" applyProtection="0"/>
    <xf numFmtId="0" fontId="156" fillId="54" borderId="28" applyNumberFormat="0" applyAlignment="0" applyProtection="0"/>
    <xf numFmtId="0" fontId="38" fillId="57" borderId="34" applyNumberFormat="0" applyFont="0" applyAlignment="0" applyProtection="0"/>
    <xf numFmtId="0" fontId="169" fillId="41" borderId="28" applyNumberFormat="0" applyAlignment="0" applyProtection="0"/>
    <xf numFmtId="0" fontId="178" fillId="0" borderId="37" applyNumberFormat="0" applyFill="0" applyAlignment="0" applyProtection="0"/>
    <xf numFmtId="0" fontId="112" fillId="41" borderId="28" applyNumberFormat="0" applyAlignment="0" applyProtection="0"/>
    <xf numFmtId="0" fontId="38" fillId="81" borderId="63" applyNumberFormat="0" applyProtection="0">
      <alignment horizontal="left" vertical="top" indent="1"/>
    </xf>
    <xf numFmtId="0" fontId="156" fillId="54" borderId="28" applyNumberFormat="0" applyAlignment="0" applyProtection="0"/>
    <xf numFmtId="0" fontId="38" fillId="80" borderId="63" applyNumberFormat="0" applyProtection="0">
      <alignment horizontal="left" vertical="top" indent="1"/>
    </xf>
    <xf numFmtId="0" fontId="64" fillId="57" borderId="34" applyNumberFormat="0" applyFont="0" applyAlignment="0" applyProtection="0"/>
    <xf numFmtId="4" fontId="241" fillId="68" borderId="63" applyNumberFormat="0" applyProtection="0">
      <alignment vertical="center"/>
    </xf>
    <xf numFmtId="4" fontId="242" fillId="70" borderId="63" applyNumberFormat="0" applyProtection="0">
      <alignment horizontal="right" vertical="center"/>
    </xf>
    <xf numFmtId="0" fontId="38" fillId="69" borderId="63" applyNumberFormat="0" applyProtection="0">
      <alignment horizontal="left" vertical="center" indent="1"/>
    </xf>
    <xf numFmtId="0" fontId="170" fillId="41" borderId="28" applyNumberFormat="0" applyAlignment="0" applyProtection="0"/>
    <xf numFmtId="0" fontId="38" fillId="57" borderId="34" applyNumberFormat="0" applyFont="0" applyAlignment="0" applyProtection="0"/>
    <xf numFmtId="0" fontId="102" fillId="54" borderId="28" applyNumberFormat="0" applyAlignment="0" applyProtection="0"/>
    <xf numFmtId="4" fontId="242" fillId="68" borderId="63" applyNumberFormat="0" applyProtection="0">
      <alignment horizontal="left" vertical="center" indent="1"/>
    </xf>
    <xf numFmtId="4" fontId="242" fillId="79" borderId="63" applyNumberFormat="0" applyProtection="0">
      <alignment horizontal="right" vertical="center"/>
    </xf>
    <xf numFmtId="0" fontId="150" fillId="80" borderId="63" applyNumberFormat="0" applyProtection="0">
      <alignment horizontal="left" vertical="top" indent="1"/>
    </xf>
    <xf numFmtId="0" fontId="274" fillId="0" borderId="37" applyNumberFormat="0" applyFill="0" applyAlignment="0" applyProtection="0"/>
    <xf numFmtId="0" fontId="118" fillId="0" borderId="37" applyNumberFormat="0" applyFill="0" applyAlignment="0" applyProtection="0"/>
    <xf numFmtId="177" fontId="176" fillId="54" borderId="35" applyNumberFormat="0" applyAlignment="0" applyProtection="0"/>
    <xf numFmtId="0" fontId="169"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186" fillId="0" borderId="58"/>
    <xf numFmtId="0" fontId="38" fillId="57" borderId="34" applyNumberFormat="0" applyFont="0" applyAlignment="0" applyProtection="0"/>
    <xf numFmtId="0" fontId="155" fillId="54" borderId="28" applyNumberFormat="0" applyAlignment="0" applyProtection="0"/>
    <xf numFmtId="0" fontId="179" fillId="0" borderId="37" applyNumberFormat="0" applyFill="0" applyAlignment="0" applyProtection="0"/>
    <xf numFmtId="0" fontId="176" fillId="54" borderId="35" applyNumberFormat="0" applyAlignment="0" applyProtection="0"/>
    <xf numFmtId="0" fontId="38" fillId="57" borderId="34" applyNumberFormat="0" applyFont="0" applyAlignment="0" applyProtection="0"/>
    <xf numFmtId="0" fontId="177" fillId="54" borderId="35" applyNumberFormat="0" applyAlignment="0" applyProtection="0"/>
    <xf numFmtId="0" fontId="38" fillId="81" borderId="63" applyNumberFormat="0" applyProtection="0">
      <alignment horizontal="left" vertical="top" indent="1"/>
    </xf>
    <xf numFmtId="0" fontId="61" fillId="57" borderId="34" applyNumberFormat="0" applyFont="0" applyAlignment="0" applyProtection="0"/>
    <xf numFmtId="0" fontId="251" fillId="0" borderId="58"/>
    <xf numFmtId="0" fontId="59" fillId="57" borderId="34" applyNumberFormat="0" applyFont="0" applyAlignment="0" applyProtection="0"/>
    <xf numFmtId="0" fontId="38" fillId="57" borderId="34" applyNumberFormat="0" applyFont="0" applyAlignment="0" applyProtection="0"/>
    <xf numFmtId="0" fontId="170" fillId="41" borderId="28" applyNumberFormat="0" applyAlignment="0" applyProtection="0"/>
    <xf numFmtId="0" fontId="178" fillId="68" borderId="63" applyNumberFormat="0" applyProtection="0">
      <alignment horizontal="left" vertical="top" indent="1"/>
    </xf>
    <xf numFmtId="4" fontId="242" fillId="75" borderId="63" applyNumberFormat="0" applyProtection="0">
      <alignment horizontal="right" vertical="center"/>
    </xf>
    <xf numFmtId="0" fontId="170" fillId="41" borderId="28" applyNumberFormat="0" applyAlignment="0" applyProtection="0"/>
    <xf numFmtId="0" fontId="61" fillId="57" borderId="34" applyNumberFormat="0" applyFont="0" applyAlignment="0" applyProtection="0"/>
    <xf numFmtId="0" fontId="169" fillId="41"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220" fillId="59" borderId="58"/>
    <xf numFmtId="0" fontId="220" fillId="59" borderId="58"/>
    <xf numFmtId="0" fontId="220" fillId="59" borderId="58"/>
    <xf numFmtId="0" fontId="64" fillId="57" borderId="34" applyNumberFormat="0" applyFont="0" applyAlignment="0" applyProtection="0"/>
    <xf numFmtId="0" fontId="59" fillId="57" borderId="34" applyNumberFormat="0" applyFont="0" applyAlignment="0" applyProtection="0"/>
    <xf numFmtId="0" fontId="251" fillId="0" borderId="58"/>
    <xf numFmtId="0" fontId="116" fillId="54" borderId="35" applyNumberFormat="0" applyAlignment="0" applyProtection="0"/>
    <xf numFmtId="0" fontId="156" fillId="54" borderId="28" applyNumberFormat="0" applyAlignment="0" applyProtection="0"/>
    <xf numFmtId="0" fontId="170" fillId="41" borderId="28" applyNumberFormat="0" applyAlignment="0" applyProtection="0"/>
    <xf numFmtId="0" fontId="155" fillId="54" borderId="28" applyNumberFormat="0" applyAlignment="0" applyProtection="0"/>
    <xf numFmtId="0" fontId="64" fillId="57" borderId="34" applyNumberFormat="0" applyFont="0" applyAlignment="0" applyProtection="0"/>
    <xf numFmtId="0" fontId="155" fillId="54" borderId="28" applyNumberFormat="0" applyAlignment="0" applyProtection="0"/>
    <xf numFmtId="0" fontId="118" fillId="0" borderId="37" applyNumberFormat="0" applyFill="0" applyAlignment="0" applyProtection="0"/>
    <xf numFmtId="0" fontId="59" fillId="57" borderId="34" applyNumberFormat="0" applyFont="0" applyAlignment="0" applyProtection="0"/>
    <xf numFmtId="4" fontId="240" fillId="79" borderId="63" applyNumberFormat="0" applyProtection="0">
      <alignment horizontal="left" vertical="center" indent="1"/>
    </xf>
    <xf numFmtId="0" fontId="170" fillId="41" borderId="28" applyNumberFormat="0" applyAlignment="0" applyProtection="0"/>
    <xf numFmtId="0" fontId="169" fillId="41" borderId="28" applyNumberFormat="0" applyAlignment="0" applyProtection="0"/>
    <xf numFmtId="177" fontId="176" fillId="54" borderId="35"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64" fillId="57" borderId="34" applyNumberFormat="0" applyFont="0" applyAlignment="0" applyProtection="0"/>
    <xf numFmtId="4" fontId="242" fillId="77" borderId="63" applyNumberFormat="0" applyProtection="0">
      <alignment horizontal="right" vertical="center"/>
    </xf>
    <xf numFmtId="0" fontId="102" fillId="54" borderId="28" applyNumberFormat="0" applyAlignment="0" applyProtection="0"/>
    <xf numFmtId="4" fontId="243" fillId="81" borderId="63" applyNumberFormat="0" applyProtection="0">
      <alignment vertical="center"/>
    </xf>
    <xf numFmtId="0" fontId="169" fillId="41" borderId="28" applyNumberFormat="0" applyAlignment="0" applyProtection="0"/>
    <xf numFmtId="177" fontId="155" fillId="54" borderId="28" applyNumberFormat="0" applyAlignment="0" applyProtection="0"/>
    <xf numFmtId="0" fontId="169" fillId="41" borderId="28" applyNumberFormat="0" applyAlignment="0" applyProtection="0"/>
    <xf numFmtId="0" fontId="178" fillId="0" borderId="37" applyNumberFormat="0" applyFill="0" applyAlignment="0" applyProtection="0"/>
    <xf numFmtId="0" fontId="38" fillId="57" borderId="34" applyNumberFormat="0" applyFont="0" applyAlignment="0" applyProtection="0"/>
    <xf numFmtId="0" fontId="178" fillId="0" borderId="37" applyNumberFormat="0" applyFill="0" applyAlignment="0" applyProtection="0"/>
    <xf numFmtId="0" fontId="209" fillId="0" borderId="58"/>
    <xf numFmtId="0" fontId="112" fillId="41" borderId="28" applyNumberFormat="0" applyAlignment="0" applyProtection="0"/>
    <xf numFmtId="0" fontId="116" fillId="54" borderId="35" applyNumberFormat="0" applyAlignment="0" applyProtection="0"/>
    <xf numFmtId="0" fontId="269" fillId="54" borderId="35" applyNumberForma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210" fillId="0" borderId="58"/>
    <xf numFmtId="4" fontId="242" fillId="72" borderId="63" applyNumberFormat="0" applyProtection="0">
      <alignment horizontal="right" vertical="center"/>
    </xf>
    <xf numFmtId="0" fontId="227" fillId="0" borderId="58"/>
    <xf numFmtId="0" fontId="38" fillId="79" borderId="63" applyNumberFormat="0" applyProtection="0">
      <alignment horizontal="left" vertical="top" indent="1"/>
    </xf>
    <xf numFmtId="0" fontId="176" fillId="54" borderId="35" applyNumberFormat="0" applyAlignment="0" applyProtection="0"/>
    <xf numFmtId="0" fontId="170" fillId="41" borderId="28" applyNumberFormat="0" applyAlignment="0" applyProtection="0"/>
    <xf numFmtId="0" fontId="170" fillId="41" borderId="28" applyNumberFormat="0" applyAlignment="0" applyProtection="0"/>
    <xf numFmtId="0" fontId="102" fillId="54" borderId="28" applyNumberFormat="0" applyAlignment="0" applyProtection="0"/>
    <xf numFmtId="4" fontId="240" fillId="79" borderId="65" applyNumberFormat="0" applyProtection="0">
      <alignment horizontal="left" vertical="center" indent="1"/>
    </xf>
    <xf numFmtId="0" fontId="64" fillId="57" borderId="34" applyNumberFormat="0" applyFont="0" applyAlignment="0" applyProtection="0"/>
    <xf numFmtId="0" fontId="102" fillId="54" borderId="28" applyNumberFormat="0" applyAlignment="0" applyProtection="0"/>
    <xf numFmtId="4" fontId="242" fillId="73" borderId="63" applyNumberFormat="0" applyProtection="0">
      <alignment horizontal="right" vertical="center"/>
    </xf>
    <xf numFmtId="0" fontId="196" fillId="60" borderId="58"/>
    <xf numFmtId="0" fontId="155" fillId="54" borderId="28" applyNumberFormat="0" applyAlignment="0" applyProtection="0"/>
    <xf numFmtId="0" fontId="150" fillId="80" borderId="63" applyNumberFormat="0" applyProtection="0">
      <alignment horizontal="left" vertical="top" indent="1"/>
    </xf>
    <xf numFmtId="0" fontId="156" fillId="54" borderId="28" applyNumberFormat="0" applyAlignment="0" applyProtection="0"/>
    <xf numFmtId="0" fontId="156" fillId="54" borderId="28" applyNumberFormat="0" applyAlignment="0" applyProtection="0"/>
    <xf numFmtId="0" fontId="112" fillId="41" borderId="28" applyNumberFormat="0" applyAlignment="0" applyProtection="0"/>
    <xf numFmtId="0" fontId="116" fillId="54" borderId="35" applyNumberFormat="0" applyAlignment="0" applyProtection="0"/>
    <xf numFmtId="0" fontId="155" fillId="54" borderId="28" applyNumberFormat="0" applyAlignment="0" applyProtection="0"/>
    <xf numFmtId="0" fontId="116" fillId="54" borderId="35" applyNumberFormat="0" applyAlignment="0" applyProtection="0"/>
    <xf numFmtId="0" fontId="116" fillId="54" borderId="35" applyNumberFormat="0" applyAlignment="0" applyProtection="0"/>
    <xf numFmtId="0" fontId="61" fillId="57" borderId="34" applyNumberFormat="0" applyFont="0" applyAlignment="0" applyProtection="0"/>
    <xf numFmtId="0" fontId="155" fillId="54" borderId="28" applyNumberFormat="0" applyAlignment="0" applyProtection="0"/>
    <xf numFmtId="0" fontId="59" fillId="57" borderId="34" applyNumberFormat="0" applyFont="0" applyAlignment="0" applyProtection="0"/>
    <xf numFmtId="4" fontId="242" fillId="77" borderId="63" applyNumberFormat="0" applyProtection="0">
      <alignment horizontal="right" vertical="center"/>
    </xf>
    <xf numFmtId="0" fontId="150" fillId="64" borderId="63" applyNumberFormat="0" applyProtection="0">
      <alignment horizontal="left" vertical="top" indent="1"/>
    </xf>
    <xf numFmtId="0" fontId="209" fillId="0" borderId="58"/>
    <xf numFmtId="0" fontId="169" fillId="41" borderId="28" applyNumberFormat="0" applyAlignment="0" applyProtection="0"/>
    <xf numFmtId="0" fontId="102" fillId="54" borderId="28" applyNumberFormat="0" applyAlignment="0" applyProtection="0"/>
    <xf numFmtId="0" fontId="155" fillId="54" borderId="28" applyNumberFormat="0" applyAlignment="0" applyProtection="0"/>
    <xf numFmtId="4" fontId="244" fillId="80" borderId="65" applyNumberFormat="0" applyProtection="0">
      <alignment horizontal="left" vertical="center" indent="1"/>
    </xf>
    <xf numFmtId="0" fontId="64" fillId="57" borderId="34" applyNumberFormat="0" applyFont="0" applyAlignment="0" applyProtection="0"/>
    <xf numFmtId="0" fontId="178" fillId="68" borderId="63" applyNumberFormat="0" applyProtection="0">
      <alignment horizontal="left" vertical="top" indent="1"/>
    </xf>
    <xf numFmtId="0" fontId="102" fillId="54" borderId="28" applyNumberFormat="0" applyAlignment="0" applyProtection="0"/>
    <xf numFmtId="0" fontId="220" fillId="0" borderId="58"/>
    <xf numFmtId="0" fontId="196" fillId="60" borderId="58"/>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86" fillId="0" borderId="58"/>
    <xf numFmtId="17" fontId="213" fillId="62" borderId="73"/>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17" fontId="213" fillId="62" borderId="73"/>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38" fillId="68" borderId="74" applyNumberFormat="0" applyBorder="0">
      <protection locked="0"/>
    </xf>
    <xf numFmtId="17" fontId="213" fillId="62" borderId="73"/>
    <xf numFmtId="17" fontId="213" fillId="62" borderId="73"/>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0" fontId="186" fillId="0" borderId="58"/>
    <xf numFmtId="0" fontId="38" fillId="68" borderId="74" applyNumberFormat="0" applyBorder="0">
      <protection locked="0"/>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0" fontId="11" fillId="0" borderId="0"/>
    <xf numFmtId="0" fontId="11" fillId="0" borderId="0"/>
    <xf numFmtId="177" fontId="11" fillId="0" borderId="0"/>
    <xf numFmtId="0" fontId="11" fillId="0" borderId="0"/>
    <xf numFmtId="0" fontId="283" fillId="83" borderId="72" applyNumberFormat="0">
      <alignment horizontal="left" vertical="top"/>
      <protection hidden="1"/>
    </xf>
    <xf numFmtId="177" fontId="11" fillId="0" borderId="0"/>
    <xf numFmtId="0" fontId="11" fillId="0" borderId="0"/>
    <xf numFmtId="0" fontId="11" fillId="0" borderId="0"/>
    <xf numFmtId="177" fontId="11" fillId="0" borderId="0"/>
    <xf numFmtId="0" fontId="186" fillId="0" borderId="58"/>
    <xf numFmtId="1" fontId="197" fillId="0" borderId="71">
      <alignment vertical="top"/>
    </xf>
    <xf numFmtId="0" fontId="11" fillId="0" borderId="0"/>
    <xf numFmtId="0" fontId="186" fillId="0" borderId="58"/>
    <xf numFmtId="0" fontId="186" fillId="0" borderId="58"/>
    <xf numFmtId="0" fontId="186" fillId="0" borderId="58"/>
    <xf numFmtId="0" fontId="11" fillId="0" borderId="0"/>
    <xf numFmtId="0" fontId="11" fillId="5" borderId="18" applyNumberFormat="0" applyFont="0" applyAlignment="0" applyProtection="0"/>
    <xf numFmtId="0" fontId="38" fillId="68" borderId="74" applyNumberFormat="0" applyBorder="0">
      <protection locked="0"/>
    </xf>
    <xf numFmtId="9" fontId="11" fillId="0" borderId="0" applyFont="0" applyFill="0" applyBorder="0" applyAlignment="0" applyProtection="0"/>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38" fillId="68" borderId="74" applyNumberFormat="0" applyBorder="0">
      <protection locked="0"/>
    </xf>
    <xf numFmtId="9" fontId="11" fillId="0" borderId="0" applyFont="0" applyFill="0" applyBorder="0" applyAlignment="0" applyProtection="0"/>
    <xf numFmtId="0" fontId="11" fillId="0" borderId="0"/>
    <xf numFmtId="17" fontId="213" fillId="62" borderId="73"/>
    <xf numFmtId="0" fontId="11" fillId="0" borderId="0" applyFont="0" applyFill="0" applyBorder="0" applyAlignment="0" applyProtection="0"/>
    <xf numFmtId="0" fontId="109" fillId="0" borderId="72" applyNumberFormat="0" applyAlignment="0" applyProtection="0">
      <alignment horizontal="left" vertical="center"/>
    </xf>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38" fillId="68" borderId="74" applyNumberFormat="0" applyBorder="0">
      <protection locked="0"/>
    </xf>
    <xf numFmtId="167" fontId="11" fillId="0" borderId="0" applyFont="0" applyFill="0" applyBorder="0" applyAlignment="0" applyProtection="0"/>
    <xf numFmtId="9" fontId="11" fillId="0" borderId="0" applyFont="0" applyFill="0" applyBorder="0" applyAlignment="0" applyProtection="0"/>
    <xf numFmtId="0" fontId="11" fillId="0" borderId="0"/>
    <xf numFmtId="0" fontId="109" fillId="0" borderId="72" applyNumberFormat="0" applyAlignment="0" applyProtection="0">
      <alignment horizontal="lef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1" fontId="197" fillId="0" borderId="71">
      <alignment vertical="top"/>
    </xf>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17" fontId="213" fillId="62" borderId="73"/>
    <xf numFmtId="1" fontId="197" fillId="0" borderId="71">
      <alignment vertical="top"/>
    </xf>
    <xf numFmtId="0" fontId="283" fillId="83" borderId="72" applyNumberFormat="0">
      <alignment horizontal="left" vertical="top"/>
      <protection hidden="1"/>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3" fillId="83" borderId="72" applyNumberFormat="0">
      <alignment horizontal="left" vertical="top"/>
      <protection hidden="1"/>
    </xf>
    <xf numFmtId="1" fontId="197" fillId="0" borderId="71">
      <alignment vertical="top"/>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109" fillId="0" borderId="72" applyNumberFormat="0" applyAlignment="0" applyProtection="0">
      <alignment horizontal="left" vertical="center"/>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7" fontId="213" fillId="62" borderId="73"/>
    <xf numFmtId="0" fontId="38" fillId="68" borderId="74" applyNumberFormat="0" applyBorder="0">
      <protection locked="0"/>
    </xf>
    <xf numFmtId="0" fontId="38" fillId="68" borderId="74" applyNumberFormat="0" applyBorder="0">
      <protection locked="0"/>
    </xf>
    <xf numFmtId="0" fontId="186" fillId="0" borderId="58"/>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11" fillId="0" borderId="0"/>
    <xf numFmtId="4" fontId="240" fillId="78" borderId="70" applyNumberFormat="0" applyProtection="0">
      <alignment horizontal="left" vertical="center" indent="1"/>
    </xf>
    <xf numFmtId="17" fontId="213" fillId="62" borderId="73"/>
    <xf numFmtId="17" fontId="213" fillId="62" borderId="73"/>
    <xf numFmtId="1" fontId="197" fillId="0" borderId="71">
      <alignment vertical="top"/>
    </xf>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0" fontId="186" fillId="0" borderId="58"/>
    <xf numFmtId="17" fontId="213" fillId="62" borderId="73"/>
    <xf numFmtId="4" fontId="240" fillId="78" borderId="70" applyNumberFormat="0" applyProtection="0">
      <alignment horizontal="left" vertical="center" indent="1"/>
    </xf>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0" fontId="283" fillId="83" borderId="72" applyNumberFormat="0">
      <alignment horizontal="left" vertical="top"/>
      <protection hidden="1"/>
    </xf>
    <xf numFmtId="17" fontId="213" fillId="62" borderId="73"/>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 fontId="197" fillId="0" borderId="71">
      <alignment vertical="top"/>
    </xf>
    <xf numFmtId="0" fontId="38" fillId="68" borderId="74" applyNumberFormat="0" applyBorder="0">
      <protection locked="0"/>
    </xf>
    <xf numFmtId="0" fontId="11" fillId="0" borderId="0"/>
    <xf numFmtId="17" fontId="213" fillId="62" borderId="73"/>
    <xf numFmtId="17" fontId="213" fillId="62" borderId="73"/>
    <xf numFmtId="0" fontId="38" fillId="68" borderId="74" applyNumberFormat="0" applyBorder="0">
      <protection locked="0"/>
    </xf>
    <xf numFmtId="0" fontId="38" fillId="68" borderId="74" applyNumberFormat="0" applyBorder="0">
      <protection locked="0"/>
    </xf>
    <xf numFmtId="43" fontId="11" fillId="0" borderId="0" applyFont="0" applyFill="0" applyBorder="0" applyAlignment="0" applyProtection="0"/>
    <xf numFmtId="1" fontId="197" fillId="0" borderId="71">
      <alignment vertical="top"/>
    </xf>
    <xf numFmtId="43" fontId="11" fillId="0" borderId="0" applyFont="0" applyFill="0" applyBorder="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0" borderId="72" applyNumberFormat="0" applyAlignment="0" applyProtection="0">
      <alignment horizontal="left" vertical="center"/>
    </xf>
    <xf numFmtId="4" fontId="240" fillId="78" borderId="70" applyNumberFormat="0" applyProtection="0">
      <alignment horizontal="left" vertical="center" inden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78" borderId="70" applyNumberFormat="0" applyProtection="0">
      <alignment horizontal="left" vertical="center" indent="1"/>
    </xf>
    <xf numFmtId="0" fontId="186" fillId="0" borderId="58"/>
    <xf numFmtId="44" fontId="11" fillId="0" borderId="0" applyFont="0" applyFill="0" applyBorder="0" applyAlignment="0" applyProtection="0"/>
    <xf numFmtId="17" fontId="213" fillId="62" borderId="73"/>
    <xf numFmtId="17" fontId="213" fillId="62" borderId="73"/>
    <xf numFmtId="4" fontId="240" fillId="78" borderId="70" applyNumberFormat="0" applyProtection="0">
      <alignment horizontal="left" vertical="center" indent="1"/>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38" fillId="68" borderId="74" applyNumberFormat="0" applyBorder="0">
      <protection locked="0"/>
    </xf>
    <xf numFmtId="0" fontId="109" fillId="0" borderId="72" applyNumberFormat="0" applyAlignment="0" applyProtection="0">
      <alignment horizontal="left" vertical="center"/>
    </xf>
    <xf numFmtId="0" fontId="186" fillId="0" borderId="58"/>
    <xf numFmtId="0" fontId="186" fillId="0" borderId="58"/>
    <xf numFmtId="0" fontId="38" fillId="68" borderId="74" applyNumberFormat="0" applyBorder="0">
      <protection locked="0"/>
    </xf>
    <xf numFmtId="0" fontId="186" fillId="0" borderId="58"/>
    <xf numFmtId="0" fontId="186" fillId="0" borderId="58"/>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68" borderId="74" applyNumberFormat="0" applyBorder="0">
      <protection locked="0"/>
    </xf>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58"/>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17" fontId="213" fillId="62" borderId="73"/>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0" fontId="11" fillId="0" borderId="0"/>
    <xf numFmtId="0" fontId="11" fillId="0" borderId="0"/>
    <xf numFmtId="1" fontId="197" fillId="0" borderId="71">
      <alignment vertical="top"/>
    </xf>
    <xf numFmtId="0" fontId="11" fillId="0" borderId="0"/>
    <xf numFmtId="0" fontId="283" fillId="83" borderId="72" applyNumberFormat="0">
      <alignment horizontal="left" vertical="top"/>
      <protection hidden="1"/>
    </xf>
    <xf numFmtId="4" fontId="240" fillId="78" borderId="70" applyNumberFormat="0" applyProtection="0">
      <alignment horizontal="left" vertical="center" indent="1"/>
    </xf>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17" fontId="213" fillId="62" borderId="73"/>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17" fontId="213" fillId="62" borderId="73"/>
    <xf numFmtId="0" fontId="186" fillId="0" borderId="58"/>
    <xf numFmtId="0" fontId="109" fillId="0" borderId="72" applyNumberFormat="0" applyAlignment="0" applyProtection="0">
      <alignment horizontal="left" vertical="center"/>
    </xf>
    <xf numFmtId="1" fontId="197" fillId="0" borderId="71">
      <alignment vertical="top"/>
    </xf>
    <xf numFmtId="0" fontId="186"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0" fontId="283" fillId="83" borderId="72" applyNumberFormat="0">
      <alignment horizontal="left" vertical="top"/>
      <protection hidden="1"/>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9" fillId="0" borderId="72" applyNumberFormat="0" applyAlignment="0" applyProtection="0">
      <alignment horizontal="left" vertical="center"/>
    </xf>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4" fontId="240" fillId="78" borderId="70" applyNumberFormat="0" applyProtection="0">
      <alignment horizontal="left" vertical="center" indent="1"/>
    </xf>
    <xf numFmtId="1" fontId="197" fillId="0" borderId="71">
      <alignment vertical="top"/>
    </xf>
    <xf numFmtId="1" fontId="197" fillId="0" borderId="71">
      <alignment vertical="top"/>
    </xf>
    <xf numFmtId="0" fontId="186" fillId="0" borderId="58"/>
    <xf numFmtId="0" fontId="11" fillId="0" borderId="0"/>
    <xf numFmtId="43" fontId="11" fillId="0" borderId="0" applyFont="0" applyFill="0" applyBorder="0" applyAlignment="0" applyProtection="0"/>
    <xf numFmtId="0" fontId="11" fillId="5" borderId="18" applyNumberFormat="0" applyFont="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86" fillId="0" borderId="58"/>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09" fillId="0" borderId="72" applyNumberFormat="0" applyAlignment="0" applyProtection="0">
      <alignment horizontal="left" vertical="center"/>
    </xf>
    <xf numFmtId="167" fontId="11" fillId="0" borderId="0" applyFont="0" applyFill="0" applyBorder="0" applyAlignment="0" applyProtection="0"/>
    <xf numFmtId="17" fontId="213" fillId="62" borderId="73"/>
    <xf numFmtId="4" fontId="240" fillId="78" borderId="70" applyNumberFormat="0" applyProtection="0">
      <alignment horizontal="left" vertical="center" indent="1"/>
    </xf>
    <xf numFmtId="0" fontId="186" fillId="0" borderId="58"/>
    <xf numFmtId="0" fontId="11" fillId="0" borderId="0"/>
    <xf numFmtId="0" fontId="11" fillId="0" borderId="0"/>
    <xf numFmtId="0" fontId="11" fillId="0" borderId="0"/>
    <xf numFmtId="0" fontId="11" fillId="0" borderId="0"/>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17" fontId="213" fillId="62" borderId="73"/>
    <xf numFmtId="43" fontId="11" fillId="0" borderId="0" applyFont="0" applyFill="0" applyBorder="0" applyAlignment="0" applyProtection="0"/>
    <xf numFmtId="43" fontId="11" fillId="0" borderId="0" applyFont="0" applyFill="0" applyBorder="0" applyAlignment="0" applyProtection="0"/>
    <xf numFmtId="17" fontId="213" fillId="62" borderId="73"/>
    <xf numFmtId="9" fontId="11" fillId="0" borderId="0" applyFont="0" applyFill="0" applyBorder="0" applyAlignment="0" applyProtection="0"/>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6" fillId="54" borderId="35" applyNumberFormat="0" applyAlignment="0" applyProtection="0"/>
    <xf numFmtId="0" fontId="59" fillId="57" borderId="34"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 fontId="197" fillId="0" borderId="71">
      <alignment vertical="top"/>
    </xf>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212" fillId="0" borderId="58"/>
    <xf numFmtId="0" fontId="186" fillId="0" borderId="58"/>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51" fillId="0" borderId="58"/>
    <xf numFmtId="43" fontId="11" fillId="0" borderId="0" applyFont="0" applyFill="0" applyBorder="0" applyAlignment="0" applyProtection="0"/>
    <xf numFmtId="43" fontId="11" fillId="0" borderId="0" applyFont="0" applyFill="0" applyBorder="0" applyAlignment="0" applyProtection="0"/>
    <xf numFmtId="0" fontId="170" fillId="41" borderId="28" applyNumberFormat="0" applyAlignment="0" applyProtection="0"/>
    <xf numFmtId="0" fontId="178" fillId="0" borderId="37" applyNumberFormat="0" applyFill="0" applyAlignment="0" applyProtection="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0" fontId="186" fillId="0" borderId="58"/>
    <xf numFmtId="0" fontId="179" fillId="0" borderId="37" applyNumberFormat="0" applyFill="0" applyAlignment="0" applyProtection="0"/>
    <xf numFmtId="177" fontId="11" fillId="0" borderId="0"/>
    <xf numFmtId="0" fontId="11" fillId="0" borderId="0"/>
    <xf numFmtId="0" fontId="59" fillId="57" borderId="34" applyNumberFormat="0" applyFont="0" applyAlignment="0" applyProtection="0"/>
    <xf numFmtId="0" fontId="176" fillId="54" borderId="35" applyNumberFormat="0" applyAlignment="0" applyProtection="0"/>
    <xf numFmtId="0" fontId="169" fillId="41" borderId="28" applyNumberFormat="0" applyAlignment="0" applyProtection="0"/>
    <xf numFmtId="177" fontId="11" fillId="0" borderId="0"/>
    <xf numFmtId="4" fontId="242" fillId="77" borderId="63" applyNumberFormat="0" applyProtection="0">
      <alignment horizontal="right" vertical="center"/>
    </xf>
    <xf numFmtId="0" fontId="274" fillId="0" borderId="37" applyNumberFormat="0" applyFill="0" applyAlignment="0" applyProtection="0"/>
    <xf numFmtId="0" fontId="11" fillId="0" borderId="0"/>
    <xf numFmtId="0" fontId="155" fillId="54" borderId="28" applyNumberFormat="0" applyAlignment="0" applyProtection="0"/>
    <xf numFmtId="0" fontId="11" fillId="0" borderId="0"/>
    <xf numFmtId="177" fontId="11" fillId="0" borderId="0"/>
    <xf numFmtId="0" fontId="112"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9" fontId="11" fillId="0" borderId="0" applyFont="0" applyFill="0" applyBorder="0" applyAlignment="0" applyProtection="0"/>
    <xf numFmtId="0" fontId="11" fillId="0" borderId="0"/>
    <xf numFmtId="0" fontId="176" fillId="54" borderId="35" applyNumberFormat="0" applyAlignment="0" applyProtection="0"/>
    <xf numFmtId="0" fontId="11" fillId="0" borderId="0" applyFont="0" applyFill="0" applyBorder="0" applyAlignment="0" applyProtection="0"/>
    <xf numFmtId="0" fontId="169" fillId="41" borderId="28" applyNumberFormat="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61" fillId="57" borderId="34"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76" fillId="54" borderId="35" applyNumberFormat="0" applyAlignment="0" applyProtection="0"/>
    <xf numFmtId="9" fontId="11" fillId="0" borderId="0" applyFont="0" applyFill="0" applyBorder="0" applyAlignment="0" applyProtection="0"/>
    <xf numFmtId="0" fontId="11" fillId="0" borderId="0"/>
    <xf numFmtId="0" fontId="212" fillId="0" borderId="58"/>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240" fillId="68" borderId="63" applyNumberFormat="0" applyProtection="0">
      <alignment vertical="center"/>
    </xf>
    <xf numFmtId="0" fontId="178" fillId="68" borderId="63" applyNumberFormat="0" applyProtection="0">
      <alignment horizontal="left" vertical="top" indent="1"/>
    </xf>
    <xf numFmtId="4" fontId="242" fillId="71" borderId="63" applyNumberFormat="0" applyProtection="0">
      <alignment horizontal="right" vertical="center"/>
    </xf>
    <xf numFmtId="4" fontId="242" fillId="74" borderId="63" applyNumberFormat="0" applyProtection="0">
      <alignment horizontal="right" vertical="center"/>
    </xf>
    <xf numFmtId="0" fontId="150" fillId="64" borderId="63" applyNumberFormat="0" applyProtection="0">
      <alignment horizontal="left" vertical="top" indent="1"/>
    </xf>
    <xf numFmtId="0" fontId="150" fillId="80" borderId="63" applyNumberFormat="0" applyProtection="0">
      <alignment horizontal="left" vertical="top" indent="1"/>
    </xf>
    <xf numFmtId="0" fontId="38" fillId="80" borderId="63" applyNumberFormat="0" applyProtection="0">
      <alignment horizontal="left" vertical="center" indent="1"/>
    </xf>
    <xf numFmtId="0" fontId="268" fillId="41" borderId="28" applyNumberFormat="0" applyAlignment="0" applyProtection="0"/>
    <xf numFmtId="0" fontId="156" fillId="54" borderId="28" applyNumberFormat="0" applyAlignment="0" applyProtection="0"/>
    <xf numFmtId="0" fontId="38" fillId="57" borderId="34" applyNumberFormat="0" applyFont="0" applyAlignment="0" applyProtection="0"/>
    <xf numFmtId="0" fontId="3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0" fontId="183" fillId="0" borderId="53"/>
    <xf numFmtId="0" fontId="227" fillId="66" borderId="58"/>
    <xf numFmtId="0" fontId="220" fillId="59" borderId="58"/>
    <xf numFmtId="0" fontId="220" fillId="59" borderId="58"/>
    <xf numFmtId="0" fontId="220" fillId="0" borderId="58"/>
    <xf numFmtId="0" fontId="209" fillId="0" borderId="58"/>
    <xf numFmtId="0" fontId="209" fillId="0" borderId="58"/>
    <xf numFmtId="0" fontId="212" fillId="0" borderId="58"/>
    <xf numFmtId="0" fontId="223" fillId="0" borderId="54"/>
    <xf numFmtId="0" fontId="109" fillId="0" borderId="52">
      <alignment horizontal="lef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59" fillId="57" borderId="34" applyNumberFormat="0" applyFont="0" applyAlignment="0" applyProtection="0"/>
    <xf numFmtId="43" fontId="11" fillId="0" borderId="0" applyFont="0" applyFill="0" applyBorder="0" applyAlignment="0" applyProtection="0"/>
    <xf numFmtId="0" fontId="59" fillId="57" borderId="34" applyNumberFormat="0" applyFont="0" applyAlignment="0" applyProtection="0"/>
    <xf numFmtId="0" fontId="61"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78" fillId="0" borderId="37" applyNumberFormat="0" applyFill="0" applyAlignment="0" applyProtection="0"/>
    <xf numFmtId="0" fontId="186" fillId="0" borderId="58"/>
    <xf numFmtId="43" fontId="11" fillId="0" borderId="0" applyFont="0" applyFill="0" applyBorder="0" applyAlignment="0" applyProtection="0"/>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 fontId="240" fillId="68" borderId="63" applyNumberFormat="0" applyProtection="0">
      <alignment vertical="center"/>
    </xf>
    <xf numFmtId="4" fontId="242" fillId="68" borderId="63" applyNumberFormat="0" applyProtection="0">
      <alignment horizontal="left" vertical="center"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73" borderId="63" applyNumberFormat="0" applyProtection="0">
      <alignment horizontal="right" vertical="center"/>
    </xf>
    <xf numFmtId="4" fontId="242" fillId="76" borderId="63" applyNumberFormat="0" applyProtection="0">
      <alignment horizontal="right" vertical="center"/>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44" fontId="11" fillId="0" borderId="0" applyFont="0" applyFill="0" applyBorder="0" applyAlignment="0" applyProtection="0"/>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150" fillId="64" borderId="63" applyNumberFormat="0" applyProtection="0">
      <alignment horizontal="left" vertical="top" indent="1"/>
    </xf>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9" borderId="63" applyNumberFormat="0" applyProtection="0">
      <alignment horizontal="left" vertical="center" indent="1"/>
    </xf>
    <xf numFmtId="17" fontId="213" fillId="62" borderId="73"/>
    <xf numFmtId="0" fontId="212" fillId="0" borderId="58"/>
    <xf numFmtId="0" fontId="209" fillId="0" borderId="58"/>
    <xf numFmtId="0" fontId="209" fillId="0" borderId="58"/>
    <xf numFmtId="0" fontId="220" fillId="0" borderId="58"/>
    <xf numFmtId="0" fontId="220" fillId="59" borderId="58"/>
    <xf numFmtId="0" fontId="220" fillId="59" borderId="58"/>
    <xf numFmtId="0" fontId="109" fillId="0" borderId="52">
      <alignment horizontal="left" vertical="center"/>
    </xf>
    <xf numFmtId="0" fontId="102" fillId="54" borderId="28" applyNumberFormat="0" applyAlignment="0" applyProtection="0"/>
    <xf numFmtId="0" fontId="223" fillId="0" borderId="54"/>
    <xf numFmtId="0" fontId="227" fillId="66" borderId="58"/>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6" fillId="6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4" fontId="242" fillId="81" borderId="6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57" borderId="34" applyNumberFormat="0" applyFont="0" applyAlignment="0" applyProtection="0"/>
    <xf numFmtId="0" fontId="112" fillId="41" borderId="28" applyNumberFormat="0" applyAlignment="0" applyProtection="0"/>
    <xf numFmtId="0" fontId="109" fillId="0" borderId="72"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11" fillId="0" borderId="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86" fillId="0" borderId="58"/>
    <xf numFmtId="0" fontId="179"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0" borderId="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69" fillId="41" borderId="28" applyNumberFormat="0" applyAlignment="0" applyProtection="0"/>
    <xf numFmtId="0" fontId="11" fillId="0" borderId="0"/>
    <xf numFmtId="0" fontId="11" fillId="0" borderId="0"/>
    <xf numFmtId="0" fontId="11" fillId="0" borderId="0"/>
    <xf numFmtId="0" fontId="11" fillId="0" borderId="0"/>
    <xf numFmtId="0" fontId="38" fillId="57" borderId="34" applyNumberFormat="0" applyFont="0" applyAlignment="0" applyProtection="0"/>
    <xf numFmtId="1" fontId="197" fillId="0" borderId="71">
      <alignment vertical="top"/>
    </xf>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4" fillId="57" borderId="34" applyNumberFormat="0" applyFont="0" applyAlignment="0" applyProtection="0"/>
    <xf numFmtId="9" fontId="11" fillId="0" borderId="0" applyFont="0" applyFill="0" applyBorder="0" applyAlignment="0" applyProtection="0"/>
    <xf numFmtId="0" fontId="116" fillId="54" borderId="35" applyNumberFormat="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118" fillId="0" borderId="37" applyNumberFormat="0" applyFill="0" applyAlignment="0" applyProtection="0"/>
    <xf numFmtId="0" fontId="210" fillId="0" borderId="58"/>
    <xf numFmtId="0" fontId="212" fillId="0" borderId="58"/>
    <xf numFmtId="0" fontId="220" fillId="0" borderId="58"/>
    <xf numFmtId="0" fontId="227" fillId="0" borderId="58"/>
    <xf numFmtId="0" fontId="251" fillId="0" borderId="58"/>
    <xf numFmtId="0" fontId="59"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20" fillId="59" borderId="58"/>
    <xf numFmtId="0" fontId="11" fillId="0" borderId="0"/>
    <xf numFmtId="0" fontId="209" fillId="0" borderId="58"/>
    <xf numFmtId="167" fontId="11" fillId="0" borderId="0" applyFont="0" applyFill="0" applyBorder="0" applyAlignment="0" applyProtection="0"/>
    <xf numFmtId="0" fontId="59" fillId="57" borderId="34" applyNumberFormat="0" applyFont="0" applyAlignment="0" applyProtection="0"/>
    <xf numFmtId="4" fontId="242" fillId="61" borderId="63" applyNumberFormat="0" applyProtection="0">
      <alignment horizontal="right" vertical="center"/>
    </xf>
    <xf numFmtId="0" fontId="227" fillId="0" borderId="58"/>
    <xf numFmtId="17" fontId="213" fillId="62" borderId="73"/>
    <xf numFmtId="0" fontId="11" fillId="0" borderId="0"/>
    <xf numFmtId="0" fontId="11" fillId="0" borderId="0"/>
    <xf numFmtId="0" fontId="11" fillId="0" borderId="0"/>
    <xf numFmtId="0" fontId="11" fillId="0" borderId="0"/>
    <xf numFmtId="0" fontId="155" fillId="54"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59" fillId="57" borderId="34" applyNumberFormat="0" applyFont="0" applyAlignment="0" applyProtection="0"/>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09" fillId="0" borderId="52">
      <alignment horizontal="left" vertical="center"/>
    </xf>
    <xf numFmtId="43" fontId="11" fillId="0" borderId="0" applyFont="0" applyFill="0" applyBorder="0" applyAlignment="0" applyProtection="0"/>
    <xf numFmtId="43" fontId="11" fillId="0" borderId="0" applyFont="0" applyFill="0" applyBorder="0" applyAlignment="0" applyProtection="0"/>
    <xf numFmtId="0" fontId="212" fillId="0" borderId="58"/>
    <xf numFmtId="0" fontId="64" fillId="57" borderId="34" applyNumberFormat="0" applyFont="0" applyAlignment="0" applyProtection="0"/>
    <xf numFmtId="0" fontId="170" fillId="41" borderId="28" applyNumberFormat="0" applyAlignment="0" applyProtection="0"/>
    <xf numFmtId="9" fontId="11" fillId="0" borderId="0" applyFont="0" applyFill="0" applyBorder="0" applyAlignment="0" applyProtection="0"/>
    <xf numFmtId="0" fontId="155" fillId="54" borderId="28" applyNumberFormat="0" applyAlignment="0" applyProtection="0"/>
    <xf numFmtId="0" fontId="38" fillId="57" borderId="34" applyNumberFormat="0" applyFont="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209" fillId="0" borderId="58"/>
    <xf numFmtId="0" fontId="59" fillId="57" borderId="34" applyNumberFormat="0" applyFont="0" applyAlignment="0" applyProtection="0"/>
    <xf numFmtId="4" fontId="242" fillId="74" borderId="63" applyNumberFormat="0" applyProtection="0">
      <alignment horizontal="right" vertical="center"/>
    </xf>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283" fillId="83" borderId="72" applyNumberFormat="0">
      <alignment horizontal="left" vertical="top"/>
      <protection hidden="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 fontId="213" fillId="62" borderId="73"/>
    <xf numFmtId="0" fontId="283" fillId="83" borderId="72" applyNumberFormat="0">
      <alignment horizontal="left" vertical="top"/>
      <protection hidden="1"/>
    </xf>
    <xf numFmtId="0" fontId="11" fillId="0" borderId="0"/>
    <xf numFmtId="177" fontId="11" fillId="0" borderId="0"/>
    <xf numFmtId="0" fontId="11" fillId="0" borderId="0"/>
    <xf numFmtId="177" fontId="11" fillId="0" borderId="0"/>
    <xf numFmtId="0" fontId="11" fillId="0" borderId="0"/>
    <xf numFmtId="177" fontId="11" fillId="0" borderId="0"/>
    <xf numFmtId="17" fontId="213" fillId="62" borderId="73"/>
    <xf numFmtId="9" fontId="11" fillId="0" borderId="0" applyFont="0" applyFill="0" applyBorder="0" applyAlignment="0" applyProtection="0"/>
    <xf numFmtId="0" fontId="38" fillId="68" borderId="74" applyNumberFormat="0" applyBorder="0">
      <protection locked="0"/>
    </xf>
    <xf numFmtId="9" fontId="11" fillId="0" borderId="0" applyFont="0" applyFill="0" applyBorder="0" applyAlignment="0" applyProtection="0"/>
    <xf numFmtId="0"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78" borderId="70" applyNumberFormat="0" applyProtection="0">
      <alignment horizontal="left" vertical="center" indent="1"/>
    </xf>
    <xf numFmtId="43" fontId="11" fillId="0" borderId="0" applyFont="0" applyFill="0" applyBorder="0" applyAlignment="0" applyProtection="0"/>
    <xf numFmtId="0" fontId="11" fillId="5" borderId="18" applyNumberFormat="0" applyFon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38" fillId="68" borderId="74" applyNumberFormat="0" applyBorder="0">
      <protection locked="0"/>
    </xf>
    <xf numFmtId="1" fontId="197" fillId="0" borderId="71">
      <alignment vertical="top"/>
    </xf>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5" borderId="1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86" fillId="0" borderId="58"/>
    <xf numFmtId="0" fontId="38" fillId="68" borderId="74" applyNumberFormat="0" applyBorder="0">
      <protection locked="0"/>
    </xf>
    <xf numFmtId="17" fontId="213" fillId="62" borderId="73"/>
    <xf numFmtId="0" fontId="11" fillId="0" borderId="0"/>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0" fontId="11" fillId="0" borderId="0"/>
    <xf numFmtId="17" fontId="213" fillId="62" borderId="73"/>
    <xf numFmtId="17" fontId="213" fillId="62" borderId="73"/>
    <xf numFmtId="0" fontId="186" fillId="0" borderId="58"/>
    <xf numFmtId="43" fontId="11" fillId="0" borderId="0" applyFont="0" applyFill="0" applyBorder="0" applyAlignment="0" applyProtection="0"/>
    <xf numFmtId="17" fontId="213" fillId="62" borderId="73"/>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1" fillId="0" borderId="0"/>
    <xf numFmtId="17" fontId="213" fillId="62" borderId="73"/>
    <xf numFmtId="43" fontId="11" fillId="0" borderId="0" applyFont="0" applyFill="0" applyBorder="0" applyAlignment="0" applyProtection="0"/>
    <xf numFmtId="4" fontId="240" fillId="78" borderId="70" applyNumberFormat="0" applyProtection="0">
      <alignment horizontal="left" vertical="center" indent="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1" fillId="0" borderId="0"/>
    <xf numFmtId="0" fontId="11" fillId="0" borderId="0"/>
    <xf numFmtId="0" fontId="38" fillId="68" borderId="74" applyNumberFormat="0" applyBorder="0">
      <protection locked="0"/>
    </xf>
    <xf numFmtId="4" fontId="240" fillId="78" borderId="70" applyNumberFormat="0" applyProtection="0">
      <alignment horizontal="left" vertical="center" indent="1"/>
    </xf>
    <xf numFmtId="17" fontId="213" fillId="62" borderId="73"/>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6" fillId="0" borderId="58"/>
    <xf numFmtId="0" fontId="11" fillId="0" borderId="0"/>
    <xf numFmtId="0" fontId="283" fillId="83" borderId="72" applyNumberFormat="0">
      <alignment horizontal="left" vertical="top"/>
      <protection hidden="1"/>
    </xf>
    <xf numFmtId="43" fontId="11" fillId="0" borderId="0" applyFont="0" applyFill="0" applyBorder="0" applyAlignment="0" applyProtection="0"/>
    <xf numFmtId="0" fontId="11" fillId="0" borderId="0"/>
    <xf numFmtId="0" fontId="38" fillId="68" borderId="74" applyNumberFormat="0" applyBorder="0">
      <protection locked="0"/>
    </xf>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86" fillId="0" borderId="58"/>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 fontId="240" fillId="78" borderId="70"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38" fillId="68" borderId="74" applyNumberFormat="0" applyBorder="0">
      <protection locked="0"/>
    </xf>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283" fillId="83" borderId="72" applyNumberFormat="0">
      <alignment horizontal="left" vertical="top"/>
      <protection hidden="1"/>
    </xf>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43" fontId="11" fillId="0" borderId="0" applyFont="0" applyFill="0" applyBorder="0" applyAlignment="0" applyProtection="0"/>
    <xf numFmtId="191" fontId="11" fillId="0" borderId="0" applyFont="0" applyFill="0" applyBorder="0" applyAlignment="0" applyProtection="0"/>
    <xf numFmtId="17" fontId="213" fillId="62" borderId="73"/>
    <xf numFmtId="9" fontId="11" fillId="0" borderId="0" applyFont="0" applyFill="0" applyBorder="0" applyAlignment="0" applyProtection="0"/>
    <xf numFmtId="191" fontId="11" fillId="0" borderId="0" applyFont="0" applyFill="0" applyBorder="0" applyAlignment="0" applyProtection="0"/>
    <xf numFmtId="0" fontId="11" fillId="0" borderId="0"/>
    <xf numFmtId="17" fontId="213" fillId="62" borderId="73"/>
    <xf numFmtId="17" fontId="213" fillId="62" borderId="73"/>
    <xf numFmtId="0" fontId="11" fillId="0" borderId="0"/>
    <xf numFmtId="0" fontId="11" fillId="0" borderId="0"/>
    <xf numFmtId="0" fontId="11" fillId="0" borderId="0"/>
    <xf numFmtId="191" fontId="11" fillId="0" borderId="0" applyFont="0" applyFill="0" applyBorder="0" applyAlignment="0" applyProtection="0"/>
    <xf numFmtId="4" fontId="240" fillId="78" borderId="70" applyNumberFormat="0" applyProtection="0">
      <alignment horizontal="left" vertical="center" indent="1"/>
    </xf>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4" fontId="240" fillId="78" borderId="70" applyNumberFormat="0" applyProtection="0">
      <alignment horizontal="left" vertical="center" indent="1"/>
    </xf>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38" fillId="68" borderId="74" applyNumberFormat="0" applyBorder="0">
      <protection locked="0"/>
    </xf>
    <xf numFmtId="4" fontId="240" fillId="78" borderId="70" applyNumberFormat="0" applyProtection="0">
      <alignment horizontal="left" vertical="center" indent="1"/>
    </xf>
    <xf numFmtId="0" fontId="11" fillId="0" borderId="0"/>
    <xf numFmtId="0" fontId="11" fillId="0" borderId="0"/>
    <xf numFmtId="177" fontId="11" fillId="0" borderId="0"/>
    <xf numFmtId="0" fontId="11" fillId="0" borderId="0"/>
    <xf numFmtId="0" fontId="11" fillId="0" borderId="0"/>
    <xf numFmtId="177" fontId="11" fillId="0" borderId="0"/>
    <xf numFmtId="0" fontId="109" fillId="0" borderId="72" applyNumberFormat="0" applyAlignment="0" applyProtection="0">
      <alignment horizontal="left" vertical="center"/>
    </xf>
    <xf numFmtId="0" fontId="11" fillId="0" borderId="0"/>
    <xf numFmtId="0" fontId="11" fillId="0" borderId="0"/>
    <xf numFmtId="43" fontId="11" fillId="0" borderId="0" applyFont="0" applyFill="0" applyBorder="0" applyAlignment="0" applyProtection="0"/>
    <xf numFmtId="0" fontId="11" fillId="0" borderId="0"/>
    <xf numFmtId="17" fontId="213" fillId="62" borderId="73"/>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 fontId="240" fillId="78" borderId="70" applyNumberFormat="0" applyProtection="0">
      <alignment horizontal="left" vertical="center" indent="1"/>
    </xf>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77" fontId="11" fillId="0" borderId="0"/>
    <xf numFmtId="0" fontId="11" fillId="0" borderId="0"/>
    <xf numFmtId="177"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86" fillId="0"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 fontId="197" fillId="0" borderId="71">
      <alignment vertical="top"/>
    </xf>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1" fontId="197" fillId="0" borderId="71">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 fontId="213" fillId="62" borderId="73"/>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0" fontId="11" fillId="0" borderId="0"/>
    <xf numFmtId="0" fontId="38" fillId="68" borderId="74" applyNumberFormat="0" applyBorder="0">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38" fillId="68" borderId="74" applyNumberFormat="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91"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28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72" applyNumberFormat="0" applyAlignment="0" applyProtection="0">
      <alignment horizontal="left" vertical="center"/>
    </xf>
    <xf numFmtId="17" fontId="213" fillId="62" borderId="73"/>
    <xf numFmtId="0" fontId="11" fillId="0" borderId="0"/>
    <xf numFmtId="0" fontId="283" fillId="83" borderId="72" applyNumberFormat="0">
      <alignment horizontal="left" vertical="top"/>
      <protection hidden="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1"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 fontId="240" fillId="78" borderId="70" applyNumberFormat="0" applyProtection="0">
      <alignment horizontal="left" vertical="center" indent="1"/>
    </xf>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 fontId="240" fillId="78" borderId="70" applyNumberFormat="0" applyProtection="0">
      <alignment horizontal="left" vertical="center" indent="1"/>
    </xf>
    <xf numFmtId="0" fontId="196" fillId="60" borderId="58"/>
    <xf numFmtId="0" fontId="186" fillId="0" borderId="58"/>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177"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56" fillId="54" borderId="28" applyNumberFormat="0" applyAlignment="0" applyProtection="0"/>
    <xf numFmtId="17" fontId="213" fillId="62" borderId="73"/>
    <xf numFmtId="0" fontId="155" fillId="54" borderId="28" applyNumberFormat="0" applyAlignment="0" applyProtection="0"/>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220" fillId="59" borderId="58"/>
    <xf numFmtId="0" fontId="177" fillId="54" borderId="35"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186" fillId="0" borderId="58"/>
    <xf numFmtId="0" fontId="38" fillId="69" borderId="63" applyNumberFormat="0" applyProtection="0">
      <alignment horizontal="left" vertical="top" indent="1"/>
    </xf>
    <xf numFmtId="0" fontId="61" fillId="57" borderId="34" applyNumberFormat="0" applyFont="0" applyAlignment="0" applyProtection="0"/>
    <xf numFmtId="0" fontId="176" fillId="54" borderId="35" applyNumberFormat="0" applyAlignment="0" applyProtection="0"/>
    <xf numFmtId="0" fontId="38" fillId="57" borderId="34" applyNumberFormat="0" applyFont="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59" fillId="57" borderId="34" applyNumberFormat="0" applyFont="0" applyAlignment="0" applyProtection="0"/>
    <xf numFmtId="4" fontId="240" fillId="78" borderId="70" applyNumberFormat="0" applyProtection="0">
      <alignment horizontal="left" vertical="center" indent="1"/>
    </xf>
    <xf numFmtId="0" fontId="179" fillId="0" borderId="37" applyNumberFormat="0" applyFill="0" applyAlignment="0" applyProtection="0"/>
    <xf numFmtId="0" fontId="176" fillId="54" borderId="35" applyNumberFormat="0" applyAlignment="0" applyProtection="0"/>
    <xf numFmtId="177" fontId="176" fillId="54" borderId="35" applyNumberFormat="0" applyAlignment="0" applyProtection="0"/>
    <xf numFmtId="0" fontId="38" fillId="81" borderId="63" applyNumberFormat="0" applyProtection="0">
      <alignment horizontal="left" vertical="center" indent="1"/>
    </xf>
    <xf numFmtId="0" fontId="178" fillId="0" borderId="37" applyNumberFormat="0" applyFill="0" applyAlignment="0" applyProtection="0"/>
    <xf numFmtId="0" fontId="156" fillId="54" borderId="28" applyNumberFormat="0" applyAlignment="0" applyProtection="0"/>
    <xf numFmtId="0" fontId="223" fillId="0" borderId="54"/>
    <xf numFmtId="0" fontId="38" fillId="57" borderId="34" applyNumberFormat="0" applyFont="0" applyAlignment="0" applyProtection="0"/>
    <xf numFmtId="0" fontId="270" fillId="54" borderId="28" applyNumberFormat="0" applyAlignment="0" applyProtection="0"/>
    <xf numFmtId="0" fontId="227" fillId="0" borderId="58"/>
    <xf numFmtId="0" fontId="38" fillId="69" borderId="63" applyNumberFormat="0" applyProtection="0">
      <alignment horizontal="left" vertical="center" indent="1"/>
    </xf>
    <xf numFmtId="0" fontId="212" fillId="0" borderId="58"/>
    <xf numFmtId="4" fontId="245" fillId="81" borderId="63" applyNumberFormat="0" applyProtection="0">
      <alignment horizontal="right" vertical="center"/>
    </xf>
    <xf numFmtId="4" fontId="240" fillId="79" borderId="63" applyNumberFormat="0" applyProtection="0">
      <alignment horizontal="left" vertical="center" indent="1"/>
    </xf>
    <xf numFmtId="4" fontId="240" fillId="79" borderId="65" applyNumberFormat="0" applyProtection="0">
      <alignment horizontal="left" vertical="center" indent="1"/>
    </xf>
    <xf numFmtId="4" fontId="242" fillId="73" borderId="63" applyNumberFormat="0" applyProtection="0">
      <alignment horizontal="right" vertical="center"/>
    </xf>
    <xf numFmtId="4" fontId="242" fillId="70" borderId="63" applyNumberFormat="0" applyProtection="0">
      <alignment horizontal="right" vertical="center"/>
    </xf>
    <xf numFmtId="4" fontId="242" fillId="68" borderId="63" applyNumberFormat="0" applyProtection="0">
      <alignment horizontal="left" vertical="center" indent="1"/>
    </xf>
    <xf numFmtId="17" fontId="213" fillId="62" borderId="73"/>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9"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55" fillId="54" borderId="28" applyNumberFormat="0" applyAlignment="0" applyProtection="0"/>
    <xf numFmtId="0" fontId="196" fillId="60" borderId="58"/>
    <xf numFmtId="230" fontId="183" fillId="0" borderId="53"/>
    <xf numFmtId="0" fontId="17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76" fillId="54" borderId="35"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4" fontId="242" fillId="79" borderId="63" applyNumberFormat="0" applyProtection="0">
      <alignment horizontal="right" vertical="center"/>
    </xf>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38" fillId="79" borderId="63" applyNumberFormat="0" applyProtection="0">
      <alignment horizontal="left" vertical="center" indent="1"/>
    </xf>
    <xf numFmtId="0" fontId="186" fillId="0" borderId="58"/>
    <xf numFmtId="0" fontId="186" fillId="0" borderId="58"/>
    <xf numFmtId="0" fontId="196" fillId="60" borderId="58"/>
    <xf numFmtId="0" fontId="112" fillId="41" borderId="28" applyNumberFormat="0" applyAlignment="0" applyProtection="0"/>
    <xf numFmtId="0" fontId="109" fillId="0" borderId="72" applyNumberFormat="0" applyAlignment="0" applyProtection="0">
      <alignment horizontal="left" vertical="center"/>
    </xf>
    <xf numFmtId="0" fontId="155" fillId="54" borderId="28" applyNumberFormat="0" applyAlignment="0" applyProtection="0"/>
    <xf numFmtId="0" fontId="212" fillId="0" borderId="58"/>
    <xf numFmtId="0" fontId="209" fillId="0" borderId="58"/>
    <xf numFmtId="0" fontId="209" fillId="0" borderId="58"/>
    <xf numFmtId="0" fontId="220" fillId="0" borderId="58"/>
    <xf numFmtId="0" fontId="220" fillId="59" borderId="58"/>
    <xf numFmtId="0" fontId="220" fillId="59" borderId="58"/>
    <xf numFmtId="0" fontId="227" fillId="66" borderId="58"/>
    <xf numFmtId="0" fontId="61" fillId="57" borderId="34" applyNumberFormat="0" applyFont="0" applyAlignment="0" applyProtection="0"/>
    <xf numFmtId="0" fontId="274" fillId="0" borderId="37" applyNumberFormat="0" applyFill="0" applyAlignment="0" applyProtection="0"/>
    <xf numFmtId="0" fontId="269" fillId="54" borderId="35" applyNumberFormat="0" applyAlignment="0" applyProtection="0"/>
    <xf numFmtId="0" fontId="210" fillId="0" borderId="58"/>
    <xf numFmtId="4" fontId="244" fillId="80" borderId="65" applyNumberFormat="0" applyProtection="0">
      <alignment horizontal="left" vertical="center" indent="1"/>
    </xf>
    <xf numFmtId="4" fontId="243" fillId="81" borderId="63" applyNumberFormat="0" applyProtection="0">
      <alignment horizontal="right" vertical="center"/>
    </xf>
    <xf numFmtId="4" fontId="242" fillId="81" borderId="63" applyNumberFormat="0" applyProtection="0">
      <alignment vertical="center"/>
    </xf>
    <xf numFmtId="4" fontId="242" fillId="76" borderId="63" applyNumberFormat="0" applyProtection="0">
      <alignment horizontal="right" vertical="center"/>
    </xf>
    <xf numFmtId="4" fontId="242" fillId="61" borderId="63" applyNumberFormat="0" applyProtection="0">
      <alignment horizontal="right" vertical="center"/>
    </xf>
    <xf numFmtId="4" fontId="241" fillId="68" borderId="63" applyNumberFormat="0" applyProtection="0">
      <alignment vertical="center"/>
    </xf>
    <xf numFmtId="0" fontId="38" fillId="57" borderId="34" applyNumberFormat="0" applyFont="0" applyAlignment="0" applyProtection="0"/>
    <xf numFmtId="0" fontId="227" fillId="66" borderId="58"/>
    <xf numFmtId="0" fontId="223" fillId="0" borderId="54"/>
    <xf numFmtId="0" fontId="220" fillId="0" borderId="58"/>
    <xf numFmtId="0" fontId="209" fillId="0" borderId="58"/>
    <xf numFmtId="0" fontId="186" fillId="0" borderId="58"/>
    <xf numFmtId="0" fontId="178" fillId="0" borderId="37" applyNumberFormat="0" applyFill="0" applyAlignment="0" applyProtection="0"/>
    <xf numFmtId="0" fontId="178" fillId="0" borderId="37" applyNumberFormat="0" applyFill="0" applyAlignment="0" applyProtection="0"/>
    <xf numFmtId="0" fontId="59" fillId="57" borderId="34" applyNumberFormat="0" applyFont="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38" fillId="57" borderId="34" applyNumberFormat="0" applyFon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27" fillId="0" borderId="58"/>
    <xf numFmtId="0" fontId="251" fillId="0" borderId="58"/>
    <xf numFmtId="17" fontId="213" fillId="62" borderId="73"/>
    <xf numFmtId="0" fontId="268" fillId="41" borderId="28" applyNumberFormat="0" applyAlignment="0" applyProtection="0"/>
    <xf numFmtId="0" fontId="269" fillId="54" borderId="35" applyNumberFormat="0" applyAlignment="0" applyProtection="0"/>
    <xf numFmtId="0" fontId="270" fillId="54" borderId="28" applyNumberFormat="0" applyAlignment="0" applyProtection="0"/>
    <xf numFmtId="0" fontId="274" fillId="0" borderId="37" applyNumberFormat="0" applyFill="0" applyAlignment="0" applyProtection="0"/>
    <xf numFmtId="0" fontId="69" fillId="57" borderId="34" applyNumberFormat="0" applyFont="0" applyAlignment="0" applyProtection="0"/>
    <xf numFmtId="0" fontId="156" fillId="54" borderId="28" applyNumberFormat="0" applyAlignment="0" applyProtection="0"/>
    <xf numFmtId="0" fontId="38" fillId="68" borderId="74" applyNumberFormat="0" applyBorder="0">
      <protection locked="0"/>
    </xf>
    <xf numFmtId="0" fontId="38" fillId="57" borderId="34" applyNumberFormat="0" applyFont="0" applyAlignment="0" applyProtection="0"/>
    <xf numFmtId="0" fontId="61"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230" fontId="183" fillId="0" borderId="53"/>
    <xf numFmtId="4" fontId="240" fillId="78" borderId="70" applyNumberFormat="0" applyProtection="0">
      <alignment horizontal="left" vertical="center" indent="1"/>
    </xf>
    <xf numFmtId="0" fontId="178" fillId="0" borderId="37" applyNumberFormat="0" applyFill="0" applyAlignment="0" applyProtection="0"/>
    <xf numFmtId="0" fontId="177"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17" fontId="213" fillId="62" borderId="73"/>
    <xf numFmtId="0" fontId="61" fillId="57" borderId="34" applyNumberFormat="0" applyFont="0" applyAlignment="0" applyProtection="0"/>
    <xf numFmtId="0" fontId="158"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283" fillId="83" borderId="72" applyNumberFormat="0">
      <alignment horizontal="left" vertical="top"/>
      <protection hidden="1"/>
    </xf>
    <xf numFmtId="0" fontId="109" fillId="0" borderId="72" applyNumberFormat="0" applyAlignment="0" applyProtection="0">
      <alignment horizontal="left" vertical="center"/>
    </xf>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4" fontId="240" fillId="78" borderId="70" applyNumberFormat="0" applyProtection="0">
      <alignment horizontal="left" vertical="center" indent="1"/>
    </xf>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86" fillId="0" borderId="58"/>
    <xf numFmtId="0" fontId="118" fillId="0" borderId="37" applyNumberFormat="0" applyFill="0" applyAlignment="0" applyProtection="0"/>
    <xf numFmtId="0" fontId="118" fillId="0" borderId="37" applyNumberFormat="0" applyFill="0" applyAlignment="0" applyProtection="0"/>
    <xf numFmtId="0" fontId="227" fillId="66" borderId="58"/>
    <xf numFmtId="0" fontId="155" fillId="54" borderId="28" applyNumberFormat="0" applyAlignment="0" applyProtection="0"/>
    <xf numFmtId="0" fontId="176" fillId="54" borderId="35" applyNumberFormat="0" applyAlignment="0" applyProtection="0"/>
    <xf numFmtId="0" fontId="112" fillId="41" borderId="28" applyNumberFormat="0" applyAlignment="0" applyProtection="0"/>
    <xf numFmtId="0" fontId="170" fillId="41" borderId="28" applyNumberFormat="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38" fillId="68" borderId="74" applyNumberFormat="0" applyBorder="0">
      <protection locked="0"/>
    </xf>
    <xf numFmtId="4" fontId="242" fillId="75" borderId="63" applyNumberFormat="0" applyProtection="0">
      <alignment horizontal="right" vertical="center"/>
    </xf>
    <xf numFmtId="0" fontId="155" fillId="54" borderId="28" applyNumberFormat="0" applyAlignment="0" applyProtection="0"/>
    <xf numFmtId="0" fontId="176" fillId="54" borderId="35" applyNumberFormat="0" applyAlignment="0" applyProtection="0"/>
    <xf numFmtId="0" fontId="156" fillId="54" borderId="28" applyNumberFormat="0" applyAlignment="0" applyProtection="0"/>
    <xf numFmtId="0" fontId="38" fillId="68" borderId="74" applyNumberFormat="0" applyBorder="0">
      <protection locked="0"/>
    </xf>
    <xf numFmtId="0" fontId="112" fillId="41" borderId="28" applyNumberFormat="0" applyAlignment="0" applyProtection="0"/>
    <xf numFmtId="0" fontId="156" fillId="54" borderId="28" applyNumberFormat="0" applyAlignment="0" applyProtection="0"/>
    <xf numFmtId="0" fontId="38" fillId="80" borderId="63" applyNumberFormat="0" applyProtection="0">
      <alignment horizontal="left" vertical="top" indent="1"/>
    </xf>
    <xf numFmtId="0" fontId="64" fillId="57" borderId="34" applyNumberFormat="0" applyFont="0" applyAlignment="0" applyProtection="0"/>
    <xf numFmtId="4" fontId="241" fillId="68" borderId="63" applyNumberFormat="0" applyProtection="0">
      <alignment vertical="center"/>
    </xf>
    <xf numFmtId="0" fontId="102" fillId="54" borderId="28" applyNumberFormat="0" applyAlignment="0" applyProtection="0"/>
    <xf numFmtId="0" fontId="118" fillId="0" borderId="37" applyNumberFormat="0" applyFill="0" applyAlignment="0" applyProtection="0"/>
    <xf numFmtId="177" fontId="176" fillId="54" borderId="35" applyNumberFormat="0" applyAlignment="0" applyProtection="0"/>
    <xf numFmtId="0" fontId="169" fillId="41"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55" fillId="54" borderId="28" applyNumberFormat="0" applyAlignment="0" applyProtection="0"/>
    <xf numFmtId="0" fontId="176" fillId="54" borderId="35" applyNumberFormat="0" applyAlignment="0" applyProtection="0"/>
    <xf numFmtId="0" fontId="177" fillId="54" borderId="35" applyNumberFormat="0" applyAlignment="0" applyProtection="0"/>
    <xf numFmtId="0" fontId="38" fillId="81" borderId="63" applyNumberFormat="0" applyProtection="0">
      <alignment horizontal="left" vertical="top" indent="1"/>
    </xf>
    <xf numFmtId="0" fontId="59" fillId="57" borderId="34" applyNumberFormat="0" applyFont="0" applyAlignment="0" applyProtection="0"/>
    <xf numFmtId="0" fontId="170" fillId="41" borderId="28" applyNumberFormat="0" applyAlignment="0" applyProtection="0"/>
    <xf numFmtId="0" fontId="178" fillId="68" borderId="63" applyNumberFormat="0" applyProtection="0">
      <alignment horizontal="left" vertical="top" indent="1"/>
    </xf>
    <xf numFmtId="4" fontId="242" fillId="75" borderId="63" applyNumberFormat="0" applyProtection="0">
      <alignment horizontal="right" vertical="center"/>
    </xf>
    <xf numFmtId="0" fontId="170" fillId="41" borderId="28" applyNumberFormat="0" applyAlignment="0" applyProtection="0"/>
    <xf numFmtId="0" fontId="220" fillId="59" borderId="58"/>
    <xf numFmtId="0" fontId="220" fillId="59" borderId="58"/>
    <xf numFmtId="0" fontId="64" fillId="57" borderId="34" applyNumberFormat="0" applyFont="0" applyAlignment="0" applyProtection="0"/>
    <xf numFmtId="0" fontId="59" fillId="57" borderId="34" applyNumberFormat="0" applyFont="0" applyAlignment="0" applyProtection="0"/>
    <xf numFmtId="0" fontId="116" fillId="54" borderId="35" applyNumberFormat="0" applyAlignment="0" applyProtection="0"/>
    <xf numFmtId="0" fontId="170" fillId="41" borderId="28" applyNumberFormat="0" applyAlignment="0" applyProtection="0"/>
    <xf numFmtId="0" fontId="155" fillId="54" borderId="28" applyNumberFormat="0" applyAlignment="0" applyProtection="0"/>
    <xf numFmtId="0" fontId="118" fillId="0" borderId="37" applyNumberFormat="0" applyFill="0" applyAlignment="0" applyProtection="0"/>
    <xf numFmtId="0" fontId="109" fillId="0" borderId="72" applyNumberFormat="0" applyAlignment="0" applyProtection="0">
      <alignment horizontal="left" vertical="center"/>
    </xf>
    <xf numFmtId="0" fontId="169" fillId="41" borderId="28" applyNumberFormat="0" applyAlignment="0" applyProtection="0"/>
    <xf numFmtId="0" fontId="64" fillId="57" borderId="34" applyNumberFormat="0" applyFont="0" applyAlignment="0" applyProtection="0"/>
    <xf numFmtId="4" fontId="242" fillId="77" borderId="63" applyNumberFormat="0" applyProtection="0">
      <alignment horizontal="right" vertical="center"/>
    </xf>
    <xf numFmtId="0" fontId="102" fillId="54" borderId="28" applyNumberFormat="0" applyAlignment="0" applyProtection="0"/>
    <xf numFmtId="4" fontId="243" fillId="81" borderId="63" applyNumberFormat="0" applyProtection="0">
      <alignment vertical="center"/>
    </xf>
    <xf numFmtId="0" fontId="169" fillId="41" borderId="28" applyNumberFormat="0" applyAlignment="0" applyProtection="0"/>
    <xf numFmtId="177" fontId="155" fillId="54" borderId="28" applyNumberFormat="0" applyAlignment="0" applyProtection="0"/>
    <xf numFmtId="0" fontId="178" fillId="0" borderId="37" applyNumberFormat="0" applyFill="0" applyAlignment="0" applyProtection="0"/>
    <xf numFmtId="0" fontId="38" fillId="57" borderId="34" applyNumberFormat="0" applyFont="0" applyAlignment="0" applyProtection="0"/>
    <xf numFmtId="0" fontId="209" fillId="0" borderId="58"/>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177" fontId="39" fillId="57" borderId="34" applyNumberFormat="0" applyFont="0" applyAlignment="0" applyProtection="0"/>
    <xf numFmtId="4" fontId="242" fillId="72" borderId="63" applyNumberFormat="0" applyProtection="0">
      <alignment horizontal="right" vertical="center"/>
    </xf>
    <xf numFmtId="0" fontId="38" fillId="79" borderId="63" applyNumberFormat="0" applyProtection="0">
      <alignment horizontal="left" vertical="top" indent="1"/>
    </xf>
    <xf numFmtId="0" fontId="170" fillId="41" borderId="28" applyNumberFormat="0" applyAlignment="0" applyProtection="0"/>
    <xf numFmtId="0" fontId="102" fillId="54" borderId="28" applyNumberFormat="0" applyAlignment="0" applyProtection="0"/>
    <xf numFmtId="4" fontId="240" fillId="79" borderId="65" applyNumberFormat="0" applyProtection="0">
      <alignment horizontal="left" vertical="center" indent="1"/>
    </xf>
    <xf numFmtId="0" fontId="64" fillId="57" borderId="34" applyNumberFormat="0" applyFont="0" applyAlignment="0" applyProtection="0"/>
    <xf numFmtId="0" fontId="102" fillId="54" borderId="28" applyNumberFormat="0" applyAlignment="0" applyProtection="0"/>
    <xf numFmtId="0" fontId="112" fillId="41" borderId="28"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02" fillId="54" borderId="28" applyNumberFormat="0" applyAlignment="0" applyProtection="0"/>
    <xf numFmtId="0" fontId="64" fillId="57" borderId="34" applyNumberFormat="0" applyFont="0" applyAlignment="0" applyProtection="0"/>
    <xf numFmtId="0" fontId="102"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3" fillId="83" borderId="72" applyNumberFormat="0">
      <alignment horizontal="left" vertical="top"/>
      <protection hidden="1"/>
    </xf>
    <xf numFmtId="0" fontId="109" fillId="0" borderId="72" applyNumberFormat="0" applyAlignment="0" applyProtection="0">
      <alignment horizontal="left" vertical="center"/>
    </xf>
    <xf numFmtId="17" fontId="213" fillId="62" borderId="73"/>
    <xf numFmtId="17" fontId="213" fillId="62" borderId="73"/>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09" fillId="0" borderId="72" applyNumberFormat="0" applyAlignment="0" applyProtection="0">
      <alignment horizontal="left" vertical="center"/>
    </xf>
    <xf numFmtId="0" fontId="109" fillId="0" borderId="72" applyNumberFormat="0" applyAlignment="0" applyProtection="0">
      <alignment horizontal="left" vertical="center"/>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0" fontId="109" fillId="0" borderId="72" applyNumberFormat="0" applyAlignment="0" applyProtection="0">
      <alignment horizontal="left" vertical="center"/>
    </xf>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1" fontId="197" fillId="0" borderId="71">
      <alignment vertical="top"/>
    </xf>
    <xf numFmtId="0" fontId="109" fillId="0" borderId="72" applyNumberFormat="0" applyAlignment="0" applyProtection="0">
      <alignment horizontal="left" vertical="center"/>
    </xf>
    <xf numFmtId="17" fontId="213" fillId="62" borderId="73"/>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0" fontId="186" fillId="0" borderId="58"/>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283" fillId="83" borderId="72" applyNumberFormat="0">
      <alignment horizontal="left" vertical="top"/>
      <protection hidden="1"/>
    </xf>
    <xf numFmtId="17" fontId="213" fillId="62" borderId="73"/>
    <xf numFmtId="1" fontId="197" fillId="0" borderId="71">
      <alignment vertical="top"/>
    </xf>
    <xf numFmtId="0" fontId="109" fillId="0" borderId="72" applyNumberFormat="0" applyAlignment="0" applyProtection="0">
      <alignment horizontal="left" vertical="center"/>
    </xf>
    <xf numFmtId="17" fontId="213" fillId="62" borderId="73"/>
    <xf numFmtId="17" fontId="213" fillId="62" borderId="73"/>
    <xf numFmtId="0" fontId="38" fillId="68" borderId="74" applyNumberFormat="0" applyBorder="0">
      <protection locked="0"/>
    </xf>
    <xf numFmtId="17" fontId="213" fillId="62" borderId="73"/>
    <xf numFmtId="0" fontId="38" fillId="68" borderId="74" applyNumberFormat="0" applyBorder="0">
      <protection locked="0"/>
    </xf>
    <xf numFmtId="0" fontId="38" fillId="68" borderId="74" applyNumberFormat="0" applyBorder="0">
      <protection locked="0"/>
    </xf>
    <xf numFmtId="0" fontId="283" fillId="83" borderId="72" applyNumberFormat="0">
      <alignment horizontal="left" vertical="top"/>
      <protection hidden="1"/>
    </xf>
    <xf numFmtId="1" fontId="197" fillId="0" borderId="71">
      <alignment vertical="top"/>
    </xf>
    <xf numFmtId="0" fontId="38" fillId="68" borderId="74" applyNumberFormat="0" applyBorder="0">
      <protection locked="0"/>
    </xf>
    <xf numFmtId="0" fontId="186" fillId="0" borderId="58"/>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109" fillId="0" borderId="72" applyNumberFormat="0" applyAlignment="0" applyProtection="0">
      <alignment horizontal="left" vertical="center"/>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4" fontId="240" fillId="78" borderId="70" applyNumberFormat="0" applyProtection="0">
      <alignment horizontal="left" vertical="center" indent="1"/>
    </xf>
    <xf numFmtId="17" fontId="213" fillId="62" borderId="73"/>
    <xf numFmtId="17" fontId="213" fillId="62" borderId="73"/>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283" fillId="83" borderId="72" applyNumberFormat="0">
      <alignment horizontal="left" vertical="top"/>
      <protection hidden="1"/>
    </xf>
    <xf numFmtId="0" fontId="186" fillId="0" borderId="58"/>
    <xf numFmtId="0" fontId="38" fillId="68" borderId="74" applyNumberFormat="0" applyBorder="0">
      <protection locked="0"/>
    </xf>
    <xf numFmtId="1" fontId="197" fillId="0" borderId="71">
      <alignment vertical="top"/>
    </xf>
    <xf numFmtId="0" fontId="186" fillId="0" borderId="58"/>
    <xf numFmtId="0" fontId="109" fillId="0" borderId="72" applyNumberFormat="0" applyAlignment="0" applyProtection="0">
      <alignment horizontal="left" vertical="center"/>
    </xf>
    <xf numFmtId="0" fontId="186" fillId="0" borderId="58"/>
    <xf numFmtId="4" fontId="240" fillId="78" borderId="70" applyNumberFormat="0" applyProtection="0">
      <alignment horizontal="left" vertical="center" indent="1"/>
    </xf>
    <xf numFmtId="0" fontId="38" fillId="68" borderId="74" applyNumberFormat="0" applyBorder="0">
      <protection locked="0"/>
    </xf>
    <xf numFmtId="0" fontId="11" fillId="0" borderId="0"/>
    <xf numFmtId="0" fontId="38" fillId="68" borderId="74" applyNumberFormat="0" applyBorder="0">
      <protection locked="0"/>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1" fontId="197" fillId="0" borderId="71">
      <alignment vertical="top"/>
    </xf>
    <xf numFmtId="17" fontId="213" fillId="62" borderId="73"/>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0" fontId="186" fillId="0" borderId="58"/>
    <xf numFmtId="4" fontId="240" fillId="78" borderId="70" applyNumberFormat="0" applyProtection="0">
      <alignment horizontal="left" vertical="center" indent="1"/>
    </xf>
    <xf numFmtId="17" fontId="213" fillId="62" borderId="73"/>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0" fontId="38" fillId="68" borderId="74" applyNumberFormat="0" applyBorder="0">
      <protection locked="0"/>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0" fontId="186" fillId="0" borderId="58"/>
    <xf numFmtId="4" fontId="240" fillId="78" borderId="70" applyNumberFormat="0" applyProtection="0">
      <alignment horizontal="left" vertical="center" indent="1"/>
    </xf>
    <xf numFmtId="17" fontId="213" fillId="62" borderId="73"/>
    <xf numFmtId="0" fontId="283" fillId="83" borderId="72" applyNumberFormat="0">
      <alignment horizontal="left" vertical="top"/>
      <protection hidden="1"/>
    </xf>
    <xf numFmtId="17" fontId="213" fillId="62" borderId="73"/>
    <xf numFmtId="0" fontId="109" fillId="0" borderId="72" applyNumberFormat="0" applyAlignment="0" applyProtection="0">
      <alignment horizontal="left" vertical="center"/>
    </xf>
    <xf numFmtId="0" fontId="38" fillId="68" borderId="74" applyNumberFormat="0" applyBorder="0">
      <protection locked="0"/>
    </xf>
    <xf numFmtId="17" fontId="213" fillId="62" borderId="73"/>
    <xf numFmtId="0" fontId="186" fillId="0" borderId="58"/>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38" fillId="68" borderId="74" applyNumberFormat="0" applyBorder="0">
      <protection locked="0"/>
    </xf>
    <xf numFmtId="0" fontId="109" fillId="0" borderId="72" applyNumberFormat="0" applyAlignment="0" applyProtection="0">
      <alignment horizontal="left" vertical="center"/>
    </xf>
    <xf numFmtId="1" fontId="197" fillId="0" borderId="71">
      <alignment vertical="top"/>
    </xf>
    <xf numFmtId="17" fontId="213" fillId="62" borderId="73"/>
    <xf numFmtId="0" fontId="186" fillId="0" borderId="58"/>
    <xf numFmtId="0" fontId="186" fillId="0" borderId="58"/>
    <xf numFmtId="17" fontId="213" fillId="62" borderId="73"/>
    <xf numFmtId="1" fontId="197" fillId="0" borderId="71">
      <alignment vertical="top"/>
    </xf>
    <xf numFmtId="0" fontId="186" fillId="0" borderId="58"/>
    <xf numFmtId="1" fontId="197" fillId="0" borderId="71">
      <alignment vertical="top"/>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0" fontId="186" fillId="0" borderId="58"/>
    <xf numFmtId="0" fontId="38" fillId="68" borderId="74" applyNumberFormat="0" applyBorder="0">
      <protection locked="0"/>
    </xf>
    <xf numFmtId="0" fontId="38" fillId="68" borderId="74" applyNumberFormat="0" applyBorder="0">
      <protection locked="0"/>
    </xf>
    <xf numFmtId="1" fontId="197" fillId="0" borderId="71">
      <alignment vertical="top"/>
    </xf>
    <xf numFmtId="0" fontId="283" fillId="83" borderId="72" applyNumberFormat="0">
      <alignment horizontal="left" vertical="top"/>
      <protection hidden="1"/>
    </xf>
    <xf numFmtId="0" fontId="38" fillId="68" borderId="74" applyNumberFormat="0" applyBorder="0">
      <protection locked="0"/>
    </xf>
    <xf numFmtId="17" fontId="213" fillId="62" borderId="73"/>
    <xf numFmtId="1" fontId="197" fillId="0" borderId="71">
      <alignment vertical="top"/>
    </xf>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17" fontId="213" fillId="62" borderId="73"/>
    <xf numFmtId="0" fontId="38" fillId="68" borderId="74" applyNumberFormat="0" applyBorder="0">
      <protection locked="0"/>
    </xf>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1" fontId="197" fillId="0" borderId="71">
      <alignment vertical="top"/>
    </xf>
    <xf numFmtId="1" fontId="197" fillId="0" borderId="71">
      <alignment vertical="top"/>
    </xf>
    <xf numFmtId="0" fontId="283" fillId="83" borderId="72" applyNumberFormat="0">
      <alignment horizontal="left" vertical="top"/>
      <protection hidden="1"/>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0" fontId="109" fillId="0" borderId="72" applyNumberFormat="0" applyAlignment="0" applyProtection="0">
      <alignment horizontal="left" vertical="center"/>
    </xf>
    <xf numFmtId="0" fontId="186" fillId="0" borderId="58"/>
    <xf numFmtId="0" fontId="186" fillId="0" borderId="58"/>
    <xf numFmtId="0" fontId="38" fillId="68" borderId="74" applyNumberFormat="0" applyBorder="0">
      <protection locked="0"/>
    </xf>
    <xf numFmtId="1" fontId="197" fillId="0" borderId="71">
      <alignment vertical="top"/>
    </xf>
    <xf numFmtId="0" fontId="38" fillId="68" borderId="74" applyNumberFormat="0" applyBorder="0">
      <protection locked="0"/>
    </xf>
    <xf numFmtId="0" fontId="38" fillId="68" borderId="74" applyNumberFormat="0" applyBorder="0">
      <protection locked="0"/>
    </xf>
    <xf numFmtId="4" fontId="240" fillId="78" borderId="70" applyNumberFormat="0" applyProtection="0">
      <alignment horizontal="left" vertical="center" indent="1"/>
    </xf>
    <xf numFmtId="0" fontId="38" fillId="68" borderId="74" applyNumberFormat="0" applyBorder="0">
      <protection locked="0"/>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0" fontId="283" fillId="83" borderId="72" applyNumberFormat="0">
      <alignment horizontal="left" vertical="top"/>
      <protection hidden="1"/>
    </xf>
    <xf numFmtId="1" fontId="197" fillId="0" borderId="71">
      <alignment vertical="top"/>
    </xf>
    <xf numFmtId="17" fontId="213" fillId="62" borderId="73"/>
    <xf numFmtId="17" fontId="213" fillId="62" borderId="73"/>
    <xf numFmtId="0" fontId="283" fillId="83" borderId="72" applyNumberFormat="0">
      <alignment horizontal="left" vertical="top"/>
      <protection hidden="1"/>
    </xf>
    <xf numFmtId="0" fontId="186" fillId="0" borderId="58"/>
    <xf numFmtId="17" fontId="213" fillId="62" borderId="73"/>
    <xf numFmtId="0" fontId="283" fillId="83" borderId="72" applyNumberFormat="0">
      <alignment horizontal="left" vertical="top"/>
      <protection hidden="1"/>
    </xf>
    <xf numFmtId="0" fontId="283" fillId="83" borderId="72" applyNumberFormat="0">
      <alignment horizontal="left" vertical="top"/>
      <protection hidden="1"/>
    </xf>
    <xf numFmtId="4" fontId="240" fillId="78" borderId="70" applyNumberFormat="0" applyProtection="0">
      <alignment horizontal="left" vertical="center" indent="1"/>
    </xf>
    <xf numFmtId="17" fontId="213" fillId="62" borderId="73"/>
    <xf numFmtId="0" fontId="186" fillId="0" borderId="58"/>
    <xf numFmtId="0" fontId="186" fillId="0" borderId="58"/>
    <xf numFmtId="17" fontId="213" fillId="62" borderId="73"/>
    <xf numFmtId="17" fontId="213" fillId="62" borderId="73"/>
    <xf numFmtId="0" fontId="109" fillId="0" borderId="72" applyNumberFormat="0" applyAlignment="0" applyProtection="0">
      <alignment horizontal="left" vertical="center"/>
    </xf>
    <xf numFmtId="0" fontId="186" fillId="0" borderId="58"/>
    <xf numFmtId="0" fontId="109" fillId="0" borderId="72" applyNumberFormat="0" applyAlignment="0" applyProtection="0">
      <alignment horizontal="left" vertical="center"/>
    </xf>
    <xf numFmtId="0" fontId="186" fillId="0" borderId="58"/>
    <xf numFmtId="0" fontId="186" fillId="0" borderId="58"/>
    <xf numFmtId="4" fontId="240" fillId="78" borderId="70" applyNumberFormat="0" applyProtection="0">
      <alignment horizontal="left" vertical="center" indent="1"/>
    </xf>
    <xf numFmtId="0" fontId="186" fillId="0" borderId="58"/>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17" fontId="213" fillId="62" borderId="73"/>
    <xf numFmtId="0" fontId="186" fillId="0" borderId="58"/>
    <xf numFmtId="0" fontId="186" fillId="0" borderId="58"/>
    <xf numFmtId="0" fontId="109" fillId="0" borderId="72" applyNumberFormat="0" applyAlignment="0" applyProtection="0">
      <alignment horizontal="left" vertical="center"/>
    </xf>
    <xf numFmtId="0" fontId="38" fillId="68" borderId="74" applyNumberFormat="0" applyBorder="0">
      <protection locked="0"/>
    </xf>
    <xf numFmtId="0" fontId="109" fillId="0" borderId="72" applyNumberFormat="0" applyAlignment="0" applyProtection="0">
      <alignment horizontal="left" vertical="center"/>
    </xf>
    <xf numFmtId="1" fontId="197" fillId="0" borderId="71">
      <alignment vertical="top"/>
    </xf>
    <xf numFmtId="17" fontId="213" fillId="62" borderId="73"/>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186" fillId="0" borderId="58"/>
    <xf numFmtId="17" fontId="213" fillId="62" borderId="73"/>
    <xf numFmtId="17" fontId="213" fillId="62" borderId="73"/>
    <xf numFmtId="0" fontId="38" fillId="68" borderId="74" applyNumberFormat="0" applyBorder="0">
      <protection locked="0"/>
    </xf>
    <xf numFmtId="17" fontId="213" fillId="62" borderId="73"/>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0" fontId="38" fillId="68" borderId="74" applyNumberFormat="0" applyBorder="0">
      <protection locked="0"/>
    </xf>
    <xf numFmtId="17" fontId="213" fillId="62" borderId="73"/>
    <xf numFmtId="1" fontId="197" fillId="0" borderId="71">
      <alignment vertical="top"/>
    </xf>
    <xf numFmtId="0" fontId="186" fillId="0" borderId="58"/>
    <xf numFmtId="17" fontId="213" fillId="62" borderId="73"/>
    <xf numFmtId="0" fontId="186" fillId="0" borderId="58"/>
    <xf numFmtId="0" fontId="109" fillId="0" borderId="72" applyNumberFormat="0" applyAlignment="0" applyProtection="0">
      <alignment horizontal="left" vertical="center"/>
    </xf>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17" fontId="213" fillId="62" borderId="73"/>
    <xf numFmtId="0" fontId="38" fillId="68" borderId="74" applyNumberFormat="0" applyBorder="0">
      <protection locked="0"/>
    </xf>
    <xf numFmtId="0" fontId="38" fillId="68" borderId="74" applyNumberFormat="0" applyBorder="0">
      <protection locked="0"/>
    </xf>
    <xf numFmtId="17" fontId="213" fillId="62" borderId="73"/>
    <xf numFmtId="0" fontId="109" fillId="0" borderId="72" applyNumberFormat="0" applyAlignment="0" applyProtection="0">
      <alignment horizontal="left" vertical="center"/>
    </xf>
    <xf numFmtId="1" fontId="197" fillId="0" borderId="71">
      <alignment vertical="top"/>
    </xf>
    <xf numFmtId="0" fontId="283" fillId="83" borderId="72" applyNumberFormat="0">
      <alignment horizontal="left" vertical="top"/>
      <protection hidden="1"/>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283" fillId="83" borderId="72" applyNumberFormat="0">
      <alignment horizontal="left" vertical="top"/>
      <protection hidden="1"/>
    </xf>
    <xf numFmtId="0" fontId="38" fillId="68" borderId="74" applyNumberFormat="0" applyBorder="0">
      <protection locked="0"/>
    </xf>
    <xf numFmtId="4" fontId="240" fillId="78" borderId="70" applyNumberFormat="0" applyProtection="0">
      <alignment horizontal="left" vertical="center" indent="1"/>
    </xf>
    <xf numFmtId="4" fontId="240" fillId="78" borderId="70" applyNumberFormat="0" applyProtection="0">
      <alignment horizontal="left" vertical="center" indent="1"/>
    </xf>
    <xf numFmtId="0" fontId="38" fillId="68" borderId="74" applyNumberFormat="0" applyBorder="0">
      <protection locked="0"/>
    </xf>
    <xf numFmtId="1" fontId="197" fillId="0" borderId="71">
      <alignment vertical="top"/>
    </xf>
    <xf numFmtId="0" fontId="11" fillId="0" borderId="0"/>
    <xf numFmtId="1" fontId="197" fillId="0" borderId="71">
      <alignment vertical="top"/>
    </xf>
    <xf numFmtId="4" fontId="240" fillId="78" borderId="70" applyNumberFormat="0" applyProtection="0">
      <alignment horizontal="left" vertical="center" indent="1"/>
    </xf>
    <xf numFmtId="0" fontId="38" fillId="68" borderId="74" applyNumberFormat="0" applyBorder="0">
      <protection locked="0"/>
    </xf>
    <xf numFmtId="0" fontId="186" fillId="0" borderId="58"/>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0" fontId="186" fillId="0" borderId="58"/>
    <xf numFmtId="1" fontId="197" fillId="0" borderId="71">
      <alignment vertical="top"/>
    </xf>
    <xf numFmtId="17" fontId="213" fillId="62" borderId="73"/>
    <xf numFmtId="0" fontId="283" fillId="83" borderId="72" applyNumberFormat="0">
      <alignment horizontal="left" vertical="top"/>
      <protection hidden="1"/>
    </xf>
    <xf numFmtId="1" fontId="197" fillId="0" borderId="71">
      <alignment vertical="top"/>
    </xf>
    <xf numFmtId="0" fontId="186" fillId="0" borderId="58"/>
    <xf numFmtId="4" fontId="240" fillId="78" borderId="70" applyNumberFormat="0" applyProtection="0">
      <alignment horizontal="left" vertical="center" indent="1"/>
    </xf>
    <xf numFmtId="17" fontId="213" fillId="62" borderId="73"/>
    <xf numFmtId="17" fontId="213" fillId="62" borderId="73"/>
    <xf numFmtId="0" fontId="283" fillId="83" borderId="72" applyNumberFormat="0">
      <alignment horizontal="left" vertical="top"/>
      <protection hidden="1"/>
    </xf>
    <xf numFmtId="1" fontId="197" fillId="0" borderId="71">
      <alignment vertical="top"/>
    </xf>
    <xf numFmtId="17" fontId="213" fillId="62" borderId="73"/>
    <xf numFmtId="0" fontId="283" fillId="83" borderId="72" applyNumberFormat="0">
      <alignment horizontal="left" vertical="top"/>
      <protection hidden="1"/>
    </xf>
    <xf numFmtId="4" fontId="240" fillId="78" borderId="70" applyNumberFormat="0" applyProtection="0">
      <alignment horizontal="left" vertical="center" indent="1"/>
    </xf>
    <xf numFmtId="1" fontId="197" fillId="0" borderId="71">
      <alignment vertical="top"/>
    </xf>
    <xf numFmtId="0" fontId="186" fillId="0" borderId="58"/>
    <xf numFmtId="17" fontId="213" fillId="62" borderId="73"/>
    <xf numFmtId="0" fontId="283" fillId="83" borderId="72" applyNumberFormat="0">
      <alignment horizontal="left" vertical="top"/>
      <protection hidden="1"/>
    </xf>
    <xf numFmtId="0" fontId="186" fillId="0" borderId="58"/>
    <xf numFmtId="4" fontId="240" fillId="78" borderId="70" applyNumberFormat="0" applyProtection="0">
      <alignment horizontal="left" vertical="center" indent="1"/>
    </xf>
    <xf numFmtId="0" fontId="11" fillId="0" borderId="0"/>
    <xf numFmtId="43" fontId="11" fillId="0" borderId="0" applyFont="0" applyFill="0" applyBorder="0" applyAlignment="0" applyProtection="0"/>
    <xf numFmtId="165" fontId="11" fillId="0" borderId="0" applyFont="0" applyFill="0" applyBorder="0" applyAlignment="0" applyProtection="0"/>
    <xf numFmtId="0" fontId="11" fillId="0" borderId="0"/>
    <xf numFmtId="0" fontId="227" fillId="66" borderId="58"/>
    <xf numFmtId="0" fontId="170" fillId="41" borderId="28" applyNumberFormat="0" applyAlignment="0" applyProtection="0"/>
    <xf numFmtId="0" fontId="223" fillId="0" borderId="54"/>
    <xf numFmtId="0" fontId="209" fillId="0" borderId="58"/>
    <xf numFmtId="0" fontId="209" fillId="0" borderId="58"/>
    <xf numFmtId="0" fontId="212" fillId="0" borderId="58"/>
    <xf numFmtId="0" fontId="112" fillId="41" borderId="28" applyNumberFormat="0" applyAlignment="0" applyProtection="0"/>
    <xf numFmtId="0" fontId="186" fillId="0" borderId="58"/>
    <xf numFmtId="0" fontId="186" fillId="0" borderId="58"/>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7"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5" fillId="54" borderId="28" applyNumberFormat="0" applyAlignment="0" applyProtection="0"/>
    <xf numFmtId="0" fontId="59" fillId="57" borderId="34" applyNumberFormat="0" applyFon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59" fillId="57" borderId="34" applyNumberFormat="0" applyFon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156" fillId="54" borderId="28" applyNumberFormat="0" applyAlignment="0" applyProtection="0"/>
    <xf numFmtId="0" fontId="155" fillId="54" borderId="28" applyNumberFormat="0" applyAlignment="0" applyProtection="0"/>
    <xf numFmtId="0" fontId="112" fillId="41"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86" fillId="0" borderId="58"/>
    <xf numFmtId="0" fontId="186" fillId="0" borderId="58"/>
    <xf numFmtId="0" fontId="196" fillId="60" borderId="58"/>
    <xf numFmtId="0" fontId="156" fillId="54" borderId="28" applyNumberFormat="0" applyAlignment="0" applyProtection="0"/>
    <xf numFmtId="0" fontId="109" fillId="0" borderId="52">
      <alignment horizontal="left" vertical="center"/>
    </xf>
    <xf numFmtId="0" fontId="109" fillId="0" borderId="72" applyNumberFormat="0" applyAlignment="0" applyProtection="0">
      <alignment horizontal="left" vertical="center"/>
    </xf>
    <xf numFmtId="0" fontId="220" fillId="59" borderId="58"/>
    <xf numFmtId="0" fontId="220" fillId="59" borderId="58"/>
    <xf numFmtId="0" fontId="220" fillId="0" borderId="58"/>
    <xf numFmtId="1" fontId="197" fillId="0" borderId="71">
      <alignment vertical="top"/>
    </xf>
    <xf numFmtId="0" fontId="156" fillId="54" borderId="28" applyNumberFormat="0" applyAlignment="0" applyProtection="0"/>
    <xf numFmtId="0" fontId="212" fillId="0" borderId="58"/>
    <xf numFmtId="0" fontId="209" fillId="0" borderId="58"/>
    <xf numFmtId="0" fontId="209" fillId="0" borderId="58"/>
    <xf numFmtId="0" fontId="196" fillId="60" borderId="58"/>
    <xf numFmtId="0" fontId="220" fillId="0" borderId="58"/>
    <xf numFmtId="0" fontId="220" fillId="59" borderId="58"/>
    <xf numFmtId="0" fontId="220" fillId="59" borderId="58"/>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170" fillId="41" borderId="28" applyNumberFormat="0" applyAlignment="0" applyProtection="0"/>
    <xf numFmtId="0" fontId="227" fillId="66" borderId="58"/>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2" fillId="41" borderId="28" applyNumberFormat="0" applyAlignment="0" applyProtection="0"/>
    <xf numFmtId="0" fontId="112" fillId="41" borderId="28" applyNumberFormat="0" applyAlignment="0" applyProtection="0"/>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02" fillId="54" borderId="28" applyNumberFormat="0" applyAlignment="0" applyProtection="0"/>
    <xf numFmtId="0" fontId="102" fillId="54" borderId="28" applyNumberFormat="0" applyAlignment="0" applyProtection="0"/>
    <xf numFmtId="0" fontId="176" fillId="54" borderId="35" applyNumberFormat="0" applyAlignment="0" applyProtection="0"/>
    <xf numFmtId="0" fontId="155" fillId="54"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55" fillId="54" borderId="28" applyNumberForma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86" fillId="0" borderId="58"/>
    <xf numFmtId="0" fontId="186" fillId="0" borderId="58"/>
    <xf numFmtId="0" fontId="186" fillId="0" borderId="58"/>
    <xf numFmtId="0" fontId="186" fillId="0" borderId="58"/>
    <xf numFmtId="0" fontId="196" fillId="60" borderId="58"/>
    <xf numFmtId="0" fontId="156" fillId="54" borderId="28" applyNumberFormat="0" applyAlignment="0" applyProtection="0"/>
    <xf numFmtId="4" fontId="240" fillId="78" borderId="70" applyNumberFormat="0" applyProtection="0">
      <alignment horizontal="left" vertical="center" indent="1"/>
    </xf>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70" fillId="41" borderId="28" applyNumberFormat="0" applyAlignment="0" applyProtection="0"/>
    <xf numFmtId="0" fontId="227" fillId="66" borderId="58"/>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86" fillId="0" borderId="58"/>
    <xf numFmtId="0" fontId="102" fillId="54" borderId="28" applyNumberFormat="0" applyAlignment="0" applyProtection="0"/>
    <xf numFmtId="0" fontId="102" fillId="54"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55" fillId="54" borderId="28" applyNumberFormat="0" applyAlignment="0" applyProtection="0"/>
    <xf numFmtId="0" fontId="186" fillId="0" borderId="58"/>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02" fillId="54" borderId="28" applyNumberFormat="0" applyAlignment="0" applyProtection="0"/>
    <xf numFmtId="0" fontId="112" fillId="41" borderId="28" applyNumberFormat="0" applyAlignment="0" applyProtection="0"/>
    <xf numFmtId="0" fontId="116" fillId="54" borderId="35" applyNumberFormat="0" applyAlignment="0" applyProtection="0"/>
    <xf numFmtId="0" fontId="155" fillId="54" borderId="28"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9" fillId="0" borderId="37" applyNumberFormat="0" applyFill="0" applyAlignment="0" applyProtection="0"/>
    <xf numFmtId="0" fontId="178" fillId="0" borderId="37" applyNumberFormat="0" applyFill="0" applyAlignment="0" applyProtection="0"/>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86" fillId="0" borderId="58"/>
    <xf numFmtId="0" fontId="186" fillId="0" borderId="58"/>
    <xf numFmtId="0" fontId="186" fillId="0" borderId="58"/>
    <xf numFmtId="0" fontId="186" fillId="0" borderId="58"/>
    <xf numFmtId="0" fontId="196" fillId="60" borderId="58"/>
    <xf numFmtId="0" fontId="156" fillId="54" borderId="28" applyNumberFormat="0" applyAlignment="0" applyProtection="0"/>
    <xf numFmtId="1" fontId="197" fillId="0" borderId="71">
      <alignment vertical="top"/>
    </xf>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09" fillId="0" borderId="72" applyNumberFormat="0" applyAlignment="0" applyProtection="0">
      <alignment horizontal="left" vertical="center"/>
    </xf>
    <xf numFmtId="0" fontId="170" fillId="41" borderId="28" applyNumberFormat="0" applyAlignment="0" applyProtection="0"/>
    <xf numFmtId="0" fontId="227" fillId="66" borderId="58"/>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86" fillId="0" borderId="58"/>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86" fillId="0" borderId="58"/>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188" fontId="127" fillId="0" borderId="0"/>
    <xf numFmtId="190" fontId="38" fillId="0" borderId="0" applyFont="0" applyFill="0" applyBorder="0" applyAlignment="0" applyProtection="0"/>
    <xf numFmtId="189" fontId="38" fillId="0" borderId="0" applyFont="0" applyFill="0" applyBorder="0" applyAlignment="0" applyProtection="0"/>
    <xf numFmtId="180" fontId="38" fillId="0" borderId="0" applyFont="0" applyFill="0" applyBorder="0" applyAlignment="0" applyProtection="0"/>
    <xf numFmtId="181" fontId="38" fillId="0" borderId="0" applyFont="0" applyFill="0" applyBorder="0" applyAlignment="0" applyProtection="0"/>
    <xf numFmtId="0" fontId="23"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177" fontId="169" fillId="41" borderId="28" applyNumberFormat="0" applyAlignment="0" applyProtection="0"/>
    <xf numFmtId="0" fontId="64" fillId="57" borderId="34" applyNumberFormat="0" applyFont="0" applyAlignment="0" applyProtection="0"/>
    <xf numFmtId="0" fontId="169" fillId="41" borderId="28" applyNumberForma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42" fillId="74" borderId="63" applyNumberFormat="0" applyProtection="0">
      <alignment horizontal="right" vertical="center"/>
    </xf>
    <xf numFmtId="0" fontId="109" fillId="0" borderId="72" applyNumberFormat="0" applyAlignment="0" applyProtection="0">
      <alignment horizontal="lef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5" borderId="63" applyNumberFormat="0" applyProtection="0">
      <alignment horizontal="right" vertical="center"/>
    </xf>
    <xf numFmtId="0" fontId="38" fillId="79" borderId="63" applyNumberFormat="0" applyProtection="0">
      <alignment horizontal="left" vertical="center" indent="1"/>
    </xf>
    <xf numFmtId="0" fontId="179" fillId="0" borderId="37" applyNumberFormat="0" applyFill="0" applyAlignment="0" applyProtection="0"/>
    <xf numFmtId="0" fontId="251" fillId="0" borderId="58"/>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178" fontId="11" fillId="0" borderId="0" applyFont="0" applyFill="0" applyBorder="0" applyAlignment="0" applyProtection="0"/>
    <xf numFmtId="0" fontId="11" fillId="0" borderId="0"/>
    <xf numFmtId="0" fontId="169" fillId="41" borderId="28" applyNumberFormat="0" applyAlignment="0" applyProtection="0"/>
    <xf numFmtId="0" fontId="178" fillId="68" borderId="63" applyNumberFormat="0" applyProtection="0">
      <alignment horizontal="left" vertical="top" indent="1"/>
    </xf>
    <xf numFmtId="4" fontId="242" fillId="61" borderId="63" applyNumberFormat="0" applyProtection="0">
      <alignment horizontal="right" vertical="center"/>
    </xf>
    <xf numFmtId="4" fontId="242" fillId="76" borderId="63" applyNumberFormat="0" applyProtection="0">
      <alignment horizontal="right" vertical="center"/>
    </xf>
    <xf numFmtId="0" fontId="38" fillId="69" borderId="63" applyNumberFormat="0" applyProtection="0">
      <alignment horizontal="left" vertical="top" indent="1"/>
    </xf>
    <xf numFmtId="4" fontId="240" fillId="79" borderId="65" applyNumberFormat="0" applyProtection="0">
      <alignment horizontal="left" vertical="center" indent="1"/>
    </xf>
    <xf numFmtId="0" fontId="112" fillId="41" borderId="28" applyNumberFormat="0" applyAlignment="0" applyProtection="0"/>
    <xf numFmtId="0" fontId="118" fillId="0" borderId="37" applyNumberFormat="0" applyFill="0" applyAlignment="0" applyProtection="0"/>
    <xf numFmtId="177" fontId="11" fillId="0" borderId="0"/>
    <xf numFmtId="0" fontId="177"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12" fillId="41" borderId="28" applyNumberFormat="0" applyAlignment="0" applyProtection="0"/>
    <xf numFmtId="0" fontId="177" fillId="54" borderId="35" applyNumberFormat="0" applyAlignment="0" applyProtection="0"/>
    <xf numFmtId="4" fontId="240" fillId="68" borderId="63" applyNumberFormat="0" applyProtection="0">
      <alignment vertical="center"/>
    </xf>
    <xf numFmtId="0" fontId="38" fillId="69" borderId="63" applyNumberFormat="0" applyProtection="0">
      <alignment horizontal="left" vertical="center" indent="1"/>
    </xf>
    <xf numFmtId="0" fontId="38" fillId="81" borderId="63" applyNumberFormat="0" applyProtection="0">
      <alignment horizontal="left" vertical="center" indent="1"/>
    </xf>
    <xf numFmtId="0" fontId="11" fillId="0" borderId="0"/>
    <xf numFmtId="0" fontId="59" fillId="57" borderId="34" applyNumberFormat="0" applyFont="0" applyAlignment="0" applyProtection="0"/>
    <xf numFmtId="177" fontId="11" fillId="0" borderId="0"/>
    <xf numFmtId="0" fontId="155" fillId="54" borderId="28" applyNumberFormat="0" applyAlignment="0" applyProtection="0"/>
    <xf numFmtId="0" fontId="170"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177"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220" fillId="59" borderId="58"/>
    <xf numFmtId="0" fontId="116" fillId="54" borderId="35" applyNumberFormat="0" applyAlignment="0" applyProtection="0"/>
    <xf numFmtId="0" fontId="177" fillId="54" borderId="35" applyNumberFormat="0" applyAlignment="0" applyProtection="0"/>
    <xf numFmtId="0" fontId="186" fillId="0" borderId="58"/>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76" fillId="54" borderId="35" applyNumberFormat="0" applyAlignment="0" applyProtection="0"/>
    <xf numFmtId="0" fontId="59" fillId="57" borderId="34" applyNumberFormat="0" applyFon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 fillId="0" borderId="0"/>
    <xf numFmtId="0" fontId="155" fillId="54" borderId="28" applyNumberFormat="0" applyAlignment="0" applyProtection="0"/>
    <xf numFmtId="177"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177" fontId="155" fillId="54"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4" fontId="244" fillId="80" borderId="65" applyNumberFormat="0" applyProtection="0">
      <alignment horizontal="left" vertical="center" indent="1"/>
    </xf>
    <xf numFmtId="0" fontId="156" fillId="54" borderId="28" applyNumberFormat="0" applyAlignment="0" applyProtection="0"/>
    <xf numFmtId="0" fontId="179" fillId="0" borderId="37"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59" fillId="57" borderId="34"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59" fillId="57" borderId="34"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79" fillId="0" borderId="37" applyNumberFormat="0" applyFill="0" applyAlignment="0" applyProtection="0"/>
    <xf numFmtId="0" fontId="178" fillId="0" borderId="37" applyNumberFormat="0" applyFill="0" applyAlignment="0" applyProtection="0"/>
    <xf numFmtId="0" fontId="11" fillId="0" borderId="0"/>
    <xf numFmtId="43" fontId="11" fillId="0" borderId="0" applyFont="0" applyFill="0" applyBorder="0" applyAlignment="0" applyProtection="0"/>
    <xf numFmtId="0" fontId="11" fillId="0" borderId="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177" fontId="155" fillId="54" borderId="28" applyNumberFormat="0" applyAlignment="0" applyProtection="0"/>
    <xf numFmtId="0" fontId="169"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86" fillId="0" borderId="58"/>
    <xf numFmtId="0" fontId="186" fillId="0" borderId="58"/>
    <xf numFmtId="0" fontId="196" fillId="60" borderId="58"/>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20"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9" fillId="0" borderId="37" applyNumberFormat="0" applyFill="0" applyAlignment="0" applyProtection="0"/>
    <xf numFmtId="0" fontId="169" fillId="41" borderId="28" applyNumberFormat="0" applyAlignment="0" applyProtection="0"/>
    <xf numFmtId="0" fontId="59" fillId="57" borderId="34" applyNumberFormat="0" applyFont="0" applyAlignment="0" applyProtection="0"/>
    <xf numFmtId="0" fontId="178" fillId="0" borderId="37" applyNumberFormat="0" applyFill="0" applyAlignment="0" applyProtection="0"/>
    <xf numFmtId="0" fontId="186" fillId="0" borderId="58"/>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177"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8"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67" fillId="0" borderId="32" applyNumberFormat="0" applyFill="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02" fillId="54" borderId="28" applyNumberFormat="0" applyAlignment="0" applyProtection="0"/>
    <xf numFmtId="0" fontId="156" fillId="54" borderId="28" applyNumberFormat="0" applyAlignment="0" applyProtection="0"/>
    <xf numFmtId="0" fontId="169" fillId="41" borderId="28" applyNumberFormat="0" applyAlignment="0" applyProtection="0"/>
    <xf numFmtId="0" fontId="11" fillId="0" borderId="0"/>
    <xf numFmtId="0" fontId="11" fillId="0" borderId="0"/>
    <xf numFmtId="0" fontId="209" fillId="0" borderId="58"/>
    <xf numFmtId="0" fontId="220" fillId="59" borderId="58"/>
    <xf numFmtId="0" fontId="169" fillId="41" borderId="28" applyNumberFormat="0" applyAlignment="0" applyProtection="0"/>
    <xf numFmtId="0" fontId="170" fillId="41" borderId="28" applyNumberFormat="0" applyAlignment="0" applyProtection="0"/>
    <xf numFmtId="0" fontId="170" fillId="41" borderId="28" applyNumberFormat="0" applyAlignment="0" applyProtection="0"/>
    <xf numFmtId="177" fontId="11" fillId="0" borderId="0"/>
    <xf numFmtId="0" fontId="11" fillId="0" borderId="0"/>
    <xf numFmtId="0" fontId="156" fillId="54" borderId="28" applyNumberFormat="0" applyAlignment="0" applyProtection="0"/>
    <xf numFmtId="0" fontId="155" fillId="54" borderId="28" applyNumberFormat="0" applyAlignment="0" applyProtection="0"/>
    <xf numFmtId="4" fontId="242" fillId="70" borderId="63" applyNumberFormat="0" applyProtection="0">
      <alignment horizontal="right" vertical="center"/>
    </xf>
    <xf numFmtId="4" fontId="242" fillId="73" borderId="63" applyNumberFormat="0" applyProtection="0">
      <alignment horizontal="right" vertical="center"/>
    </xf>
    <xf numFmtId="4" fontId="242" fillId="77" borderId="63" applyNumberFormat="0" applyProtection="0">
      <alignment horizontal="right" vertical="center"/>
    </xf>
    <xf numFmtId="0" fontId="38" fillId="79" borderId="63" applyNumberFormat="0" applyProtection="0">
      <alignment horizontal="left" vertical="top" indent="1"/>
    </xf>
    <xf numFmtId="0" fontId="227" fillId="0" borderId="58"/>
    <xf numFmtId="0" fontId="112" fillId="41" borderId="28" applyNumberFormat="0" applyAlignment="0" applyProtection="0"/>
    <xf numFmtId="0" fontId="155" fillId="54" borderId="28" applyNumberFormat="0" applyAlignment="0" applyProtection="0"/>
    <xf numFmtId="0" fontId="169" fillId="41" borderId="28" applyNumberFormat="0" applyAlignment="0" applyProtection="0"/>
    <xf numFmtId="0" fontId="179" fillId="0" borderId="37" applyNumberFormat="0" applyFill="0" applyAlignment="0" applyProtection="0"/>
    <xf numFmtId="0" fontId="177" fillId="54" borderId="35" applyNumberFormat="0" applyAlignment="0" applyProtection="0"/>
    <xf numFmtId="177" fontId="176" fillId="54" borderId="35" applyNumberFormat="0" applyAlignment="0" applyProtection="0"/>
    <xf numFmtId="0" fontId="179" fillId="0" borderId="37" applyNumberFormat="0" applyFill="0" applyAlignment="0" applyProtection="0"/>
    <xf numFmtId="0" fontId="179" fillId="0" borderId="37" applyNumberFormat="0" applyFill="0" applyAlignment="0" applyProtection="0"/>
    <xf numFmtId="0" fontId="169" fillId="41" borderId="28" applyNumberFormat="0" applyAlignment="0" applyProtection="0"/>
    <xf numFmtId="0" fontId="116" fillId="54" borderId="35" applyNumberFormat="0" applyAlignment="0" applyProtection="0"/>
    <xf numFmtId="0" fontId="116" fillId="54" borderId="35" applyNumberFormat="0" applyAlignment="0" applyProtection="0"/>
    <xf numFmtId="177" fontId="11" fillId="0" borderId="0"/>
    <xf numFmtId="0" fontId="112" fillId="41" borderId="28" applyNumberFormat="0" applyAlignment="0" applyProtection="0"/>
    <xf numFmtId="0" fontId="11" fillId="0" borderId="0"/>
    <xf numFmtId="0" fontId="11" fillId="0" borderId="0"/>
    <xf numFmtId="177" fontId="11" fillId="0" borderId="0"/>
    <xf numFmtId="4" fontId="242" fillId="71" borderId="63" applyNumberFormat="0" applyProtection="0">
      <alignment horizontal="right" vertical="center"/>
    </xf>
    <xf numFmtId="0" fontId="38" fillId="80" borderId="63" applyNumberFormat="0" applyProtection="0">
      <alignment horizontal="left" vertical="top" indent="1"/>
    </xf>
    <xf numFmtId="0" fontId="150" fillId="64" borderId="63" applyNumberFormat="0" applyProtection="0">
      <alignment horizontal="left" vertical="top" indent="1"/>
    </xf>
    <xf numFmtId="0" fontId="179" fillId="0" borderId="37" applyNumberFormat="0" applyFill="0" applyAlignment="0" applyProtection="0"/>
    <xf numFmtId="0" fontId="186" fillId="0" borderId="58"/>
    <xf numFmtId="177" fontId="39" fillId="57" borderId="34" applyNumberFormat="0" applyFont="0" applyAlignment="0" applyProtection="0"/>
    <xf numFmtId="0" fontId="102" fillId="54" borderId="28" applyNumberFormat="0" applyAlignment="0" applyProtection="0"/>
    <xf numFmtId="0" fontId="116" fillId="54" borderId="35" applyNumberFormat="0" applyAlignment="0" applyProtection="0"/>
    <xf numFmtId="177" fontId="39" fillId="57" borderId="34" applyNumberFormat="0" applyFont="0" applyAlignment="0" applyProtection="0"/>
    <xf numFmtId="0" fontId="59" fillId="57" borderId="34" applyNumberFormat="0" applyFon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4" fontId="242" fillId="70" borderId="63" applyNumberFormat="0" applyProtection="0">
      <alignment horizontal="right" vertical="center"/>
    </xf>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6" fillId="54" borderId="35"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86" fillId="0" borderId="58"/>
    <xf numFmtId="0" fontId="186" fillId="0" borderId="58"/>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0" fontId="156" fillId="54" borderId="28" applyNumberFormat="0" applyAlignment="0" applyProtection="0"/>
    <xf numFmtId="0" fontId="156"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0" borderId="52">
      <alignment horizontal="left" vertical="center"/>
    </xf>
    <xf numFmtId="0" fontId="223" fillId="0" borderId="54"/>
    <xf numFmtId="0" fontId="170" fillId="41" borderId="28" applyNumberFormat="0" applyAlignment="0" applyProtection="0"/>
    <xf numFmtId="0" fontId="227" fillId="66" borderId="58"/>
    <xf numFmtId="0" fontId="170" fillId="41" borderId="28" applyNumberFormat="0" applyAlignment="0" applyProtection="0"/>
    <xf numFmtId="0" fontId="223" fillId="0" borderId="54"/>
    <xf numFmtId="0" fontId="109" fillId="0" borderId="52">
      <alignment horizontal="left" vertical="center"/>
    </xf>
    <xf numFmtId="0" fontId="220" fillId="59" borderId="58"/>
    <xf numFmtId="0" fontId="209" fillId="0" borderId="58"/>
    <xf numFmtId="0" fontId="209" fillId="0" borderId="58"/>
    <xf numFmtId="0" fontId="212"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69" borderId="63" applyNumberFormat="0" applyProtection="0">
      <alignment horizontal="left" vertical="top" indent="1"/>
    </xf>
    <xf numFmtId="0" fontId="38" fillId="80" borderId="63" applyNumberFormat="0" applyProtection="0">
      <alignment horizontal="left" vertical="center" indent="1"/>
    </xf>
    <xf numFmtId="4" fontId="242" fillId="77" borderId="63" applyNumberFormat="0" applyProtection="0">
      <alignment horizontal="right" vertical="center"/>
    </xf>
    <xf numFmtId="0" fontId="227"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112" fillId="41" borderId="28" applyNumberFormat="0" applyAlignment="0" applyProtection="0"/>
    <xf numFmtId="0" fontId="112" fillId="41" borderId="28" applyNumberFormat="0" applyAlignment="0" applyProtection="0"/>
    <xf numFmtId="43" fontId="11" fillId="0" borderId="0" applyFont="0" applyFill="0" applyBorder="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8" fillId="0" borderId="37" applyNumberFormat="0" applyFill="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9"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6" fillId="0" borderId="58"/>
    <xf numFmtId="44" fontId="11" fillId="0" borderId="0" applyFont="0" applyFill="0" applyBorder="0" applyAlignment="0" applyProtection="0"/>
    <xf numFmtId="44" fontId="11" fillId="0" borderId="0" applyFont="0" applyFill="0" applyBorder="0" applyAlignment="0" applyProtection="0"/>
    <xf numFmtId="0" fontId="186" fillId="0" borderId="58"/>
    <xf numFmtId="0" fontId="186" fillId="0" borderId="58"/>
    <xf numFmtId="0" fontId="196" fillId="60" borderId="58"/>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70" fillId="41" borderId="28" applyNumberFormat="0" applyAlignment="0" applyProtection="0"/>
    <xf numFmtId="0" fontId="227" fillId="66" borderId="58"/>
    <xf numFmtId="1" fontId="197" fillId="0" borderId="71">
      <alignment vertical="top"/>
    </xf>
    <xf numFmtId="0" fontId="156" fillId="54" borderId="28" applyNumberFormat="0" applyAlignment="0" applyProtection="0"/>
    <xf numFmtId="0" fontId="212" fillId="0" borderId="58"/>
    <xf numFmtId="0" fontId="209" fillId="0" borderId="58"/>
    <xf numFmtId="0" fontId="209" fillId="0" borderId="58"/>
    <xf numFmtId="0" fontId="196" fillId="60" borderId="58"/>
    <xf numFmtId="177" fontId="155" fillId="54" borderId="28" applyNumberFormat="0" applyAlignment="0" applyProtection="0"/>
    <xf numFmtId="0" fontId="170" fillId="41" borderId="28" applyNumberFormat="0" applyAlignment="0" applyProtection="0"/>
    <xf numFmtId="0" fontId="59" fillId="57" borderId="34" applyNumberFormat="0" applyFont="0" applyAlignment="0" applyProtection="0"/>
    <xf numFmtId="0" fontId="176" fillId="54" borderId="35" applyNumberFormat="0" applyAlignment="0" applyProtection="0"/>
    <xf numFmtId="0" fontId="112" fillId="41" borderId="28" applyNumberFormat="0" applyAlignment="0" applyProtection="0"/>
    <xf numFmtId="0" fontId="64" fillId="57" borderId="34" applyNumberFormat="0" applyFont="0" applyAlignment="0" applyProtection="0"/>
    <xf numFmtId="0" fontId="220" fillId="0" borderId="58"/>
    <xf numFmtId="0" fontId="220" fillId="59" borderId="58"/>
    <xf numFmtId="0" fontId="220" fillId="59" borderId="58"/>
    <xf numFmtId="0" fontId="109" fillId="0" borderId="52">
      <alignment horizontal="left" vertical="center"/>
    </xf>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223" fillId="0" borderId="54"/>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170"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227" fillId="66" borderId="58"/>
    <xf numFmtId="0" fontId="61"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7" fillId="54" borderId="3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0" fillId="41" borderId="28" applyNumberFormat="0" applyAlignment="0" applyProtection="0"/>
    <xf numFmtId="0" fontId="176" fillId="54" borderId="35" applyNumberFormat="0" applyAlignment="0" applyProtection="0"/>
    <xf numFmtId="0" fontId="156" fillId="54" borderId="28" applyNumberFormat="0" applyAlignment="0" applyProtection="0"/>
    <xf numFmtId="0" fontId="11" fillId="0" borderId="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80" borderId="63" applyNumberFormat="0" applyProtection="0">
      <alignment horizontal="left" vertical="center" indent="1"/>
    </xf>
    <xf numFmtId="4" fontId="243" fillId="81" borderId="63" applyNumberFormat="0" applyProtection="0">
      <alignment vertical="center"/>
    </xf>
    <xf numFmtId="4" fontId="242" fillId="81" borderId="63" applyNumberFormat="0" applyProtection="0">
      <alignment vertical="center"/>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251" fillId="0" borderId="58"/>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155" fillId="54" borderId="28" applyNumberFormat="0" applyAlignment="0" applyProtection="0"/>
    <xf numFmtId="0" fontId="118" fillId="0" borderId="37" applyNumberFormat="0" applyFill="0" applyAlignment="0" applyProtection="0"/>
    <xf numFmtId="0" fontId="116" fillId="54" borderId="35"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86" fillId="0" borderId="58"/>
    <xf numFmtId="0" fontId="170"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6" fillId="54" borderId="35" applyNumberFormat="0" applyAlignment="0" applyProtection="0"/>
    <xf numFmtId="0" fontId="5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177"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177"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54" borderId="28" applyNumberFormat="0" applyAlignment="0" applyProtection="0"/>
    <xf numFmtId="0" fontId="102" fillId="54" borderId="28" applyNumberFormat="0" applyAlignment="0" applyProtection="0"/>
    <xf numFmtId="0" fontId="11" fillId="0" borderId="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1" fillId="0" borderId="0"/>
    <xf numFmtId="177" fontId="155" fillId="54" borderId="28" applyNumberFormat="0" applyAlignment="0" applyProtection="0"/>
    <xf numFmtId="0" fontId="156"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70" fillId="41" borderId="28" applyNumberFormat="0" applyAlignment="0" applyProtection="0"/>
    <xf numFmtId="0" fontId="11" fillId="0" borderId="0"/>
    <xf numFmtId="0" fontId="169" fillId="41" borderId="28" applyNumberFormat="0" applyAlignment="0" applyProtection="0"/>
    <xf numFmtId="0" fontId="170"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58"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1" fillId="0" borderId="0"/>
    <xf numFmtId="0" fontId="11" fillId="0" borderId="0"/>
    <xf numFmtId="0" fontId="11" fillId="0" borderId="0"/>
    <xf numFmtId="0" fontId="177" fillId="54" borderId="35" applyNumberFormat="0" applyAlignment="0" applyProtection="0"/>
    <xf numFmtId="222" fontId="11" fillId="0" borderId="0">
      <protection locked="0"/>
    </xf>
    <xf numFmtId="0" fontId="178" fillId="0" borderId="37" applyNumberFormat="0" applyFill="0" applyAlignment="0" applyProtection="0"/>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8" fillId="0" borderId="37" applyNumberFormat="0" applyFill="0" applyAlignment="0" applyProtection="0"/>
    <xf numFmtId="0" fontId="118" fillId="0" borderId="37" applyNumberFormat="0" applyFill="0" applyAlignment="0" applyProtection="0"/>
    <xf numFmtId="0" fontId="64" fillId="57" borderId="34" applyNumberFormat="0" applyFont="0" applyAlignment="0" applyProtection="0"/>
    <xf numFmtId="0" fontId="11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11" fillId="0" borderId="0"/>
    <xf numFmtId="0" fontId="11" fillId="0" borderId="0"/>
    <xf numFmtId="0" fontId="11" fillId="0" borderId="0"/>
    <xf numFmtId="0" fontId="11" fillId="0" borderId="0"/>
    <xf numFmtId="0" fontId="169" fillId="41"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6" fillId="54" borderId="35"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77" fillId="54" borderId="3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0" fontId="210" fillId="0" borderId="58"/>
    <xf numFmtId="0" fontId="212" fillId="0" borderId="58"/>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0" fillId="78" borderId="70" applyNumberFormat="0" applyProtection="0">
      <alignment horizontal="left" vertical="center" indent="1"/>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78" fillId="0" borderId="37" applyNumberFormat="0" applyFill="0" applyAlignment="0" applyProtection="0"/>
    <xf numFmtId="0" fontId="11" fillId="0" borderId="0"/>
    <xf numFmtId="0" fontId="209" fillId="0" borderId="58"/>
    <xf numFmtId="0" fontId="112" fillId="41" borderId="28" applyNumberFormat="0" applyAlignment="0" applyProtection="0"/>
    <xf numFmtId="43" fontId="11" fillId="0" borderId="0" applyFont="0" applyFill="0" applyBorder="0" applyAlignment="0" applyProtection="0"/>
    <xf numFmtId="0" fontId="102" fillId="54" borderId="28" applyNumberFormat="0" applyAlignment="0" applyProtection="0"/>
    <xf numFmtId="4" fontId="242" fillId="76"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79" borderId="63" applyNumberFormat="0" applyProtection="0">
      <alignment horizontal="left" vertical="top" indent="1"/>
    </xf>
    <xf numFmtId="4" fontId="245" fillId="81" borderId="63" applyNumberFormat="0" applyProtection="0">
      <alignment horizontal="right" vertical="center"/>
    </xf>
    <xf numFmtId="0" fontId="178" fillId="0" borderId="37" applyNumberFormat="0" applyFill="0" applyAlignment="0" applyProtection="0"/>
    <xf numFmtId="178" fontId="11" fillId="0" borderId="0" applyFont="0" applyFill="0" applyBorder="0" applyAlignment="0" applyProtection="0"/>
    <xf numFmtId="0" fontId="220" fillId="59" borderId="58"/>
    <xf numFmtId="0" fontId="169" fillId="41" borderId="28" applyNumberFormat="0" applyAlignment="0" applyProtection="0"/>
    <xf numFmtId="4" fontId="242" fillId="72" borderId="63" applyNumberFormat="0" applyProtection="0">
      <alignment horizontal="right" vertical="center"/>
    </xf>
    <xf numFmtId="4" fontId="242" fillId="75" borderId="63" applyNumberFormat="0" applyProtection="0">
      <alignment horizontal="right" vertical="center"/>
    </xf>
    <xf numFmtId="4" fontId="242" fillId="79" borderId="63" applyNumberFormat="0" applyProtection="0">
      <alignment horizontal="right" vertical="center"/>
    </xf>
    <xf numFmtId="0" fontId="38" fillId="79" borderId="63" applyNumberFormat="0" applyProtection="0">
      <alignment horizontal="left" vertical="center" indent="1"/>
    </xf>
    <xf numFmtId="0" fontId="116" fillId="54" borderId="35" applyNumberFormat="0" applyAlignment="0" applyProtection="0"/>
    <xf numFmtId="0" fontId="155" fillId="54" borderId="28" applyNumberFormat="0" applyAlignment="0" applyProtection="0"/>
    <xf numFmtId="0" fontId="169" fillId="41" borderId="28" applyNumberFormat="0" applyAlignment="0" applyProtection="0"/>
    <xf numFmtId="177" fontId="11" fillId="0" borderId="0"/>
    <xf numFmtId="0" fontId="176" fillId="54" borderId="35" applyNumberFormat="0" applyAlignment="0" applyProtection="0"/>
    <xf numFmtId="0" fontId="176" fillId="54" borderId="35" applyNumberFormat="0" applyAlignment="0" applyProtection="0"/>
    <xf numFmtId="0" fontId="179" fillId="0" borderId="37" applyNumberFormat="0" applyFill="0" applyAlignment="0" applyProtection="0"/>
    <xf numFmtId="0" fontId="178" fillId="0" borderId="37" applyNumberFormat="0" applyFill="0" applyAlignment="0" applyProtection="0"/>
    <xf numFmtId="0" fontId="112" fillId="41" borderId="28" applyNumberFormat="0" applyAlignment="0" applyProtection="0"/>
    <xf numFmtId="0" fontId="11" fillId="0" borderId="0"/>
    <xf numFmtId="0" fontId="59" fillId="57" borderId="34" applyNumberFormat="0" applyFont="0" applyAlignment="0" applyProtection="0"/>
    <xf numFmtId="177" fontId="11" fillId="0" borderId="0"/>
    <xf numFmtId="43" fontId="11" fillId="0" borderId="0" applyFont="0" applyFill="0" applyBorder="0" applyAlignment="0" applyProtection="0"/>
    <xf numFmtId="0" fontId="59" fillId="57" borderId="34" applyNumberFormat="0" applyFon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6" fillId="54" borderId="35" applyNumberFormat="0" applyAlignment="0" applyProtection="0"/>
    <xf numFmtId="0" fontId="179" fillId="0" borderId="37" applyNumberFormat="0" applyFill="0" applyAlignment="0" applyProtection="0"/>
    <xf numFmtId="0" fontId="111" fillId="0" borderId="32" applyNumberFormat="0" applyFill="0" applyAlignment="0" applyProtection="0"/>
    <xf numFmtId="0" fontId="59" fillId="57" borderId="34" applyNumberFormat="0" applyFon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77" fillId="54" borderId="35" applyNumberFormat="0" applyAlignment="0" applyProtection="0"/>
    <xf numFmtId="0" fontId="112" fillId="41" borderId="28" applyNumberFormat="0" applyAlignment="0" applyProtection="0"/>
    <xf numFmtId="0" fontId="156" fillId="54" borderId="28" applyNumberFormat="0" applyAlignment="0" applyProtection="0"/>
    <xf numFmtId="0" fontId="59" fillId="57" borderId="34" applyNumberFormat="0" applyFont="0" applyAlignment="0" applyProtection="0"/>
    <xf numFmtId="0" fontId="17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61" fillId="57" borderId="34"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227" fillId="66"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78" fillId="0" borderId="37" applyNumberFormat="0" applyFill="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0" fontId="169" fillId="41" borderId="28" applyNumberFormat="0" applyAlignment="0" applyProtection="0"/>
    <xf numFmtId="177" fontId="11" fillId="0" borderId="0"/>
    <xf numFmtId="0" fontId="11" fillId="0" borderId="0"/>
    <xf numFmtId="0" fontId="156" fillId="54" borderId="28" applyNumberFormat="0" applyAlignment="0" applyProtection="0"/>
    <xf numFmtId="0" fontId="169" fillId="41" borderId="28" applyNumberFormat="0" applyAlignment="0" applyProtection="0"/>
    <xf numFmtId="0" fontId="38" fillId="57" borderId="34" applyNumberFormat="0" applyFont="0" applyAlignment="0" applyProtection="0"/>
    <xf numFmtId="4" fontId="242" fillId="68" borderId="63" applyNumberFormat="0" applyProtection="0">
      <alignment horizontal="left" vertical="center" indent="1"/>
    </xf>
    <xf numFmtId="4" fontId="242" fillId="74" borderId="63" applyNumberFormat="0" applyProtection="0">
      <alignment horizontal="right" vertical="center"/>
    </xf>
    <xf numFmtId="0" fontId="64" fillId="57" borderId="34" applyNumberFormat="0" applyFont="0" applyAlignment="0" applyProtection="0"/>
    <xf numFmtId="0" fontId="179" fillId="0" borderId="37" applyNumberFormat="0" applyFill="0" applyAlignment="0" applyProtection="0"/>
    <xf numFmtId="177" fontId="178" fillId="0" borderId="37" applyNumberFormat="0" applyFill="0" applyAlignment="0" applyProtection="0"/>
    <xf numFmtId="0" fontId="116" fillId="54" borderId="35" applyNumberFormat="0" applyAlignment="0" applyProtection="0"/>
    <xf numFmtId="177" fontId="11" fillId="0" borderId="0"/>
    <xf numFmtId="0" fontId="11" fillId="0" borderId="0"/>
    <xf numFmtId="0" fontId="11" fillId="0" borderId="0"/>
    <xf numFmtId="177" fontId="11" fillId="0" borderId="0"/>
    <xf numFmtId="0" fontId="61" fillId="57" borderId="34" applyNumberFormat="0" applyFont="0" applyAlignment="0" applyProtection="0"/>
    <xf numFmtId="0" fontId="64" fillId="57" borderId="34" applyNumberFormat="0" applyFont="0" applyAlignment="0" applyProtection="0"/>
    <xf numFmtId="0" fontId="155" fillId="54" borderId="28" applyNumberFormat="0" applyAlignment="0" applyProtection="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02" fillId="54" borderId="28" applyNumberFormat="0" applyAlignment="0" applyProtection="0"/>
    <xf numFmtId="9" fontId="11" fillId="0" borderId="0" applyFont="0" applyFill="0" applyBorder="0" applyAlignment="0" applyProtection="0"/>
    <xf numFmtId="0" fontId="169" fillId="41" borderId="28" applyNumberForma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86" fillId="0" borderId="58"/>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0" fontId="186" fillId="0" borderId="58"/>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78" fillId="0" borderId="37" applyNumberFormat="0" applyFill="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2" fillId="41" borderId="28" applyNumberForma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186" fillId="0" borderId="58"/>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96" fillId="60" borderId="58"/>
    <xf numFmtId="0" fontId="156"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 fontId="240" fillId="78" borderId="70" applyNumberFormat="0" applyProtection="0">
      <alignment horizontal="left" vertical="center" indent="1"/>
    </xf>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70" fillId="41" borderId="28" applyNumberFormat="0" applyAlignment="0" applyProtection="0"/>
    <xf numFmtId="0" fontId="227" fillId="66"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38" fillId="57" borderId="34"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0" fontId="177" fillId="54" borderId="35"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43" fontId="11" fillId="0" borderId="0" applyFont="0" applyFill="0" applyBorder="0" applyAlignment="0" applyProtection="0"/>
    <xf numFmtId="0" fontId="186" fillId="0" borderId="58"/>
    <xf numFmtId="178" fontId="11" fillId="0" borderId="0" applyFont="0" applyFill="0" applyBorder="0" applyAlignment="0" applyProtection="0"/>
    <xf numFmtId="177" fontId="11" fillId="0" borderId="0"/>
    <xf numFmtId="0" fontId="11" fillId="0" borderId="0"/>
    <xf numFmtId="177" fontId="11" fillId="0" borderId="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 fillId="0" borderId="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0" fontId="11" fillId="5" borderId="18"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9" fontId="11" fillId="0" borderId="0" applyFont="0" applyFill="0" applyBorder="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0" fontId="38" fillId="80" borderId="63" applyNumberFormat="0" applyProtection="0">
      <alignment horizontal="left" vertical="top" indent="1"/>
    </xf>
    <xf numFmtId="43" fontId="11" fillId="0" borderId="0" applyFont="0" applyFill="0" applyBorder="0" applyAlignment="0" applyProtection="0"/>
    <xf numFmtId="44" fontId="11" fillId="0" borderId="0" applyFont="0" applyFill="0" applyBorder="0" applyAlignment="0" applyProtection="0"/>
    <xf numFmtId="0" fontId="169" fillId="41" borderId="28" applyNumberFormat="0" applyAlignment="0" applyProtection="0"/>
    <xf numFmtId="43" fontId="11" fillId="0" borderId="0" applyFont="0" applyFill="0" applyBorder="0" applyAlignment="0" applyProtection="0"/>
    <xf numFmtId="0" fontId="158"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54" borderId="28"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59" fillId="57" borderId="3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2" fillId="54" borderId="28" applyNumberFormat="0" applyAlignment="0" applyProtection="0"/>
    <xf numFmtId="0" fontId="38" fillId="57" borderId="34" applyNumberFormat="0" applyFont="0" applyAlignment="0" applyProtection="0"/>
    <xf numFmtId="0" fontId="177" fillId="54" borderId="35" applyNumberFormat="0" applyAlignment="0" applyProtection="0"/>
    <xf numFmtId="0" fontId="239" fillId="0" borderId="57">
      <alignment horizontal="center"/>
    </xf>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1" fillId="0" borderId="0"/>
    <xf numFmtId="0" fontId="178" fillId="0" borderId="37" applyNumberFormat="0" applyFill="0" applyAlignment="0" applyProtection="0"/>
    <xf numFmtId="0" fontId="169" fillId="41" borderId="28" applyNumberFormat="0" applyAlignment="0" applyProtection="0"/>
    <xf numFmtId="0" fontId="176" fillId="54" borderId="35" applyNumberFormat="0" applyAlignment="0" applyProtection="0"/>
    <xf numFmtId="0" fontId="176" fillId="54" borderId="35" applyNumberFormat="0" applyAlignment="0" applyProtection="0"/>
    <xf numFmtId="0" fontId="61"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70" fillId="41" borderId="28" applyNumberFormat="0" applyAlignment="0" applyProtection="0"/>
    <xf numFmtId="0" fontId="155" fillId="54" borderId="28" applyNumberFormat="0" applyAlignment="0" applyProtection="0"/>
    <xf numFmtId="0" fontId="64" fillId="57" borderId="34" applyNumberFormat="0" applyFont="0" applyAlignment="0" applyProtection="0"/>
    <xf numFmtId="0" fontId="112" fillId="41" borderId="28" applyNumberFormat="0" applyAlignment="0" applyProtection="0"/>
    <xf numFmtId="0" fontId="102" fillId="54" borderId="28" applyNumberFormat="0" applyAlignment="0" applyProtection="0"/>
    <xf numFmtId="0" fontId="179" fillId="0" borderId="37" applyNumberFormat="0" applyFill="0" applyAlignment="0" applyProtection="0"/>
    <xf numFmtId="0" fontId="176" fillId="54" borderId="35"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69" fillId="41" borderId="28" applyNumberFormat="0" applyAlignment="0" applyProtection="0"/>
    <xf numFmtId="0" fontId="169" fillId="41" borderId="28" applyNumberFormat="0" applyAlignment="0" applyProtection="0"/>
    <xf numFmtId="0" fontId="155" fillId="54" borderId="28" applyNumberFormat="0" applyAlignment="0" applyProtection="0"/>
    <xf numFmtId="0" fontId="156" fillId="54" borderId="28" applyNumberFormat="0" applyAlignment="0" applyProtection="0"/>
    <xf numFmtId="0" fontId="116" fillId="54" borderId="35" applyNumberFormat="0" applyAlignment="0" applyProtection="0"/>
    <xf numFmtId="0" fontId="38" fillId="81" borderId="63" applyNumberFormat="0" applyProtection="0">
      <alignment horizontal="left" vertical="top" indent="1"/>
    </xf>
    <xf numFmtId="4" fontId="241" fillId="68" borderId="63" applyNumberFormat="0" applyProtection="0">
      <alignment vertical="center"/>
    </xf>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56" fillId="54" borderId="28" applyNumberFormat="0" applyAlignment="0" applyProtection="0"/>
    <xf numFmtId="0" fontId="170" fillId="41" borderId="28" applyNumberFormat="0" applyAlignment="0" applyProtection="0"/>
    <xf numFmtId="0" fontId="155"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220" fillId="0" borderId="58"/>
    <xf numFmtId="0" fontId="212" fillId="0" borderId="58"/>
    <xf numFmtId="0" fontId="17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177" fontId="169" fillId="41" borderId="28" applyNumberFormat="0" applyAlignment="0" applyProtection="0"/>
    <xf numFmtId="0" fontId="169" fillId="41" borderId="28" applyNumberFormat="0" applyAlignment="0" applyProtection="0"/>
    <xf numFmtId="0" fontId="112"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6" fillId="54" borderId="35" applyNumberFormat="0" applyAlignment="0" applyProtection="0"/>
    <xf numFmtId="0" fontId="155" fillId="54"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69" fillId="41" borderId="28" applyNumberFormat="0" applyAlignment="0" applyProtection="0"/>
    <xf numFmtId="0" fontId="186" fillId="0" borderId="58"/>
    <xf numFmtId="0" fontId="112" fillId="41" borderId="28" applyNumberFormat="0" applyAlignment="0" applyProtection="0"/>
    <xf numFmtId="0" fontId="186" fillId="0" borderId="58"/>
    <xf numFmtId="0" fontId="169" fillId="41" borderId="28" applyNumberFormat="0" applyAlignment="0" applyProtection="0"/>
    <xf numFmtId="0" fontId="112" fillId="41" borderId="28" applyNumberFormat="0" applyAlignment="0" applyProtection="0"/>
    <xf numFmtId="0" fontId="186" fillId="0" borderId="58"/>
    <xf numFmtId="0" fontId="186" fillId="0" borderId="58"/>
    <xf numFmtId="0" fontId="178" fillId="0" borderId="37" applyNumberFormat="0" applyFill="0" applyAlignment="0" applyProtection="0"/>
    <xf numFmtId="0" fontId="176" fillId="54" borderId="35" applyNumberFormat="0" applyAlignment="0" applyProtection="0"/>
    <xf numFmtId="0" fontId="169" fillId="41" borderId="28" applyNumberFormat="0" applyAlignment="0" applyProtection="0"/>
    <xf numFmtId="0" fontId="64" fillId="57" borderId="34" applyNumberFormat="0" applyFont="0" applyAlignment="0" applyProtection="0"/>
    <xf numFmtId="0" fontId="112" fillId="41" borderId="28" applyNumberFormat="0" applyAlignment="0" applyProtection="0"/>
    <xf numFmtId="0" fontId="176" fillId="54" borderId="35" applyNumberFormat="0" applyAlignment="0" applyProtection="0"/>
    <xf numFmtId="0" fontId="61" fillId="57" borderId="34" applyNumberFormat="0" applyFont="0" applyAlignment="0" applyProtection="0"/>
    <xf numFmtId="0" fontId="169" fillId="41" borderId="28" applyNumberFormat="0" applyAlignment="0" applyProtection="0"/>
    <xf numFmtId="0" fontId="156" fillId="54" borderId="28" applyNumberFormat="0" applyAlignment="0" applyProtection="0"/>
    <xf numFmtId="0" fontId="196" fillId="60" borderId="58"/>
    <xf numFmtId="0" fontId="156" fillId="54" borderId="28" applyNumberFormat="0" applyAlignment="0" applyProtection="0"/>
    <xf numFmtId="1" fontId="197" fillId="0" borderId="71">
      <alignment vertical="top"/>
    </xf>
    <xf numFmtId="0" fontId="186" fillId="0" borderId="58"/>
    <xf numFmtId="0" fontId="212" fillId="0" borderId="58"/>
    <xf numFmtId="0" fontId="186" fillId="0" borderId="58"/>
    <xf numFmtId="0" fontId="209" fillId="0" borderId="58"/>
    <xf numFmtId="0" fontId="209" fillId="0" borderId="58"/>
    <xf numFmtId="0" fontId="220" fillId="0" borderId="58"/>
    <xf numFmtId="0" fontId="220" fillId="59" borderId="58"/>
    <xf numFmtId="0" fontId="220" fillId="59" borderId="58"/>
    <xf numFmtId="0" fontId="109" fillId="0" borderId="72" applyNumberFormat="0" applyAlignment="0" applyProtection="0">
      <alignment horizontal="left" vertical="center"/>
    </xf>
    <xf numFmtId="0" fontId="170" fillId="41" borderId="28" applyNumberFormat="0" applyAlignment="0" applyProtection="0"/>
    <xf numFmtId="0" fontId="227" fillId="66" borderId="58"/>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9" fillId="0" borderId="37" applyNumberFormat="0" applyFill="0" applyAlignment="0" applyProtection="0"/>
    <xf numFmtId="0" fontId="59" fillId="57" borderId="34" applyNumberFormat="0" applyFont="0" applyAlignment="0" applyProtection="0"/>
    <xf numFmtId="0" fontId="61"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177" fontId="39" fillId="57" borderId="34" applyNumberFormat="0" applyFont="0" applyAlignment="0" applyProtection="0"/>
    <xf numFmtId="0" fontId="158" fillId="57" borderId="34" applyNumberFormat="0" applyFont="0" applyAlignment="0" applyProtection="0"/>
    <xf numFmtId="0" fontId="59" fillId="57" borderId="34" applyNumberFormat="0" applyFont="0" applyAlignment="0" applyProtection="0"/>
    <xf numFmtId="0" fontId="118" fillId="0" borderId="37" applyNumberFormat="0" applyFill="0" applyAlignment="0" applyProtection="0"/>
    <xf numFmtId="0" fontId="116" fillId="54" borderId="35" applyNumberFormat="0" applyAlignment="0" applyProtection="0"/>
    <xf numFmtId="0" fontId="116" fillId="54" borderId="35"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102" fillId="54" borderId="28" applyNumberFormat="0" applyAlignment="0" applyProtection="0"/>
    <xf numFmtId="0" fontId="102" fillId="54" borderId="28" applyNumberFormat="0" applyAlignment="0" applyProtection="0"/>
    <xf numFmtId="0" fontId="38" fillId="57" borderId="34" applyNumberFormat="0" applyFont="0" applyAlignment="0" applyProtection="0"/>
    <xf numFmtId="0" fontId="177" fillId="54" borderId="35" applyNumberFormat="0" applyAlignment="0" applyProtection="0"/>
    <xf numFmtId="4" fontId="240" fillId="68" borderId="63" applyNumberFormat="0" applyProtection="0">
      <alignment vertical="center"/>
    </xf>
    <xf numFmtId="4" fontId="241" fillId="68" borderId="63" applyNumberFormat="0" applyProtection="0">
      <alignment vertical="center"/>
    </xf>
    <xf numFmtId="4" fontId="242" fillId="68" borderId="63" applyNumberFormat="0" applyProtection="0">
      <alignment horizontal="left" vertical="center" indent="1"/>
    </xf>
    <xf numFmtId="0" fontId="178" fillId="68" borderId="63" applyNumberFormat="0" applyProtection="0">
      <alignment horizontal="left" vertical="top" indent="1"/>
    </xf>
    <xf numFmtId="4" fontId="242" fillId="70" borderId="63" applyNumberFormat="0" applyProtection="0">
      <alignment horizontal="right" vertical="center"/>
    </xf>
    <xf numFmtId="4" fontId="242" fillId="71" borderId="63" applyNumberFormat="0" applyProtection="0">
      <alignment horizontal="right" vertical="center"/>
    </xf>
    <xf numFmtId="4" fontId="242" fillId="72" borderId="63" applyNumberFormat="0" applyProtection="0">
      <alignment horizontal="right" vertical="center"/>
    </xf>
    <xf numFmtId="4" fontId="242" fillId="61" borderId="63" applyNumberFormat="0" applyProtection="0">
      <alignment horizontal="right" vertical="center"/>
    </xf>
    <xf numFmtId="4" fontId="242" fillId="73" borderId="63" applyNumberFormat="0" applyProtection="0">
      <alignment horizontal="right" vertical="center"/>
    </xf>
    <xf numFmtId="4" fontId="242" fillId="74" borderId="63" applyNumberFormat="0" applyProtection="0">
      <alignment horizontal="right" vertical="center"/>
    </xf>
    <xf numFmtId="4" fontId="242" fillId="75" borderId="63" applyNumberFormat="0" applyProtection="0">
      <alignment horizontal="right" vertical="center"/>
    </xf>
    <xf numFmtId="4" fontId="242" fillId="76" borderId="63" applyNumberFormat="0" applyProtection="0">
      <alignment horizontal="right" vertical="center"/>
    </xf>
    <xf numFmtId="4" fontId="242" fillId="77" borderId="63" applyNumberFormat="0" applyProtection="0">
      <alignment horizontal="right" vertical="center"/>
    </xf>
    <xf numFmtId="4" fontId="242" fillId="79" borderId="63" applyNumberFormat="0" applyProtection="0">
      <alignment horizontal="right" vertical="center"/>
    </xf>
    <xf numFmtId="0" fontId="38" fillId="69" borderId="63" applyNumberFormat="0" applyProtection="0">
      <alignment horizontal="left" vertical="center" indent="1"/>
    </xf>
    <xf numFmtId="0" fontId="38" fillId="69" borderId="63" applyNumberFormat="0" applyProtection="0">
      <alignment horizontal="left" vertical="top" indent="1"/>
    </xf>
    <xf numFmtId="0" fontId="38" fillId="80" borderId="63" applyNumberFormat="0" applyProtection="0">
      <alignment horizontal="left" vertical="center" indent="1"/>
    </xf>
    <xf numFmtId="0" fontId="38" fillId="80" borderId="63" applyNumberFormat="0" applyProtection="0">
      <alignment horizontal="left" vertical="top" indent="1"/>
    </xf>
    <xf numFmtId="0" fontId="38" fillId="79" borderId="63" applyNumberFormat="0" applyProtection="0">
      <alignment horizontal="left" vertical="center" indent="1"/>
    </xf>
    <xf numFmtId="0" fontId="38" fillId="79" borderId="63" applyNumberFormat="0" applyProtection="0">
      <alignment horizontal="left" vertical="top" indent="1"/>
    </xf>
    <xf numFmtId="0" fontId="38" fillId="81" borderId="63" applyNumberFormat="0" applyProtection="0">
      <alignment horizontal="left" vertical="center" indent="1"/>
    </xf>
    <xf numFmtId="0" fontId="38" fillId="81" borderId="63" applyNumberFormat="0" applyProtection="0">
      <alignment horizontal="left" vertical="top" indent="1"/>
    </xf>
    <xf numFmtId="4" fontId="242" fillId="81" borderId="63" applyNumberFormat="0" applyProtection="0">
      <alignment vertical="center"/>
    </xf>
    <xf numFmtId="4" fontId="243" fillId="81" borderId="63" applyNumberFormat="0" applyProtection="0">
      <alignment vertical="center"/>
    </xf>
    <xf numFmtId="4" fontId="240" fillId="79" borderId="65" applyNumberFormat="0" applyProtection="0">
      <alignment horizontal="left" vertical="center" indent="1"/>
    </xf>
    <xf numFmtId="0" fontId="150" fillId="64" borderId="63" applyNumberFormat="0" applyProtection="0">
      <alignment horizontal="left" vertical="top" indent="1"/>
    </xf>
    <xf numFmtId="4" fontId="242" fillId="81" borderId="63" applyNumberFormat="0" applyProtection="0">
      <alignment horizontal="right" vertical="center"/>
    </xf>
    <xf numFmtId="4" fontId="243" fillId="81" borderId="63" applyNumberFormat="0" applyProtection="0">
      <alignment horizontal="right" vertical="center"/>
    </xf>
    <xf numFmtId="4" fontId="240" fillId="79" borderId="63" applyNumberFormat="0" applyProtection="0">
      <alignment horizontal="left" vertical="center" indent="1"/>
    </xf>
    <xf numFmtId="0" fontId="150" fillId="80" borderId="63" applyNumberFormat="0" applyProtection="0">
      <alignment horizontal="left" vertical="top" indent="1"/>
    </xf>
    <xf numFmtId="4" fontId="244" fillId="80" borderId="65" applyNumberFormat="0" applyProtection="0">
      <alignment horizontal="left" vertical="center" indent="1"/>
    </xf>
    <xf numFmtId="4" fontId="245" fillId="81" borderId="63" applyNumberFormat="0" applyProtection="0">
      <alignment horizontal="right" vertical="center"/>
    </xf>
    <xf numFmtId="0" fontId="210" fillId="0" borderId="58"/>
    <xf numFmtId="0" fontId="212" fillId="0" borderId="58"/>
    <xf numFmtId="0" fontId="179" fillId="0" borderId="37" applyNumberFormat="0" applyFill="0" applyAlignment="0" applyProtection="0"/>
    <xf numFmtId="0" fontId="227" fillId="0" borderId="58"/>
    <xf numFmtId="0" fontId="251" fillId="0" borderId="58"/>
    <xf numFmtId="0" fontId="186" fillId="0" borderId="58"/>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86" fillId="0" borderId="58"/>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69" fillId="41"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02" fillId="54"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112" fillId="41" borderId="28" applyNumberForma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64" fillId="57" borderId="34" applyNumberFormat="0" applyFon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6" fillId="54" borderId="35" applyNumberFormat="0" applyAlignment="0" applyProtection="0"/>
    <xf numFmtId="0" fontId="118" fillId="0" borderId="37" applyNumberFormat="0" applyFill="0" applyAlignment="0" applyProtection="0"/>
    <xf numFmtId="0" fontId="118" fillId="0" borderId="37" applyNumberFormat="0" applyFill="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177"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6"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55" fillId="54"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177"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70"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169" fillId="41" borderId="28" applyNumberFormat="0" applyAlignment="0" applyProtection="0"/>
    <xf numFmtId="0" fontId="59" fillId="57" borderId="34" applyNumberFormat="0" applyFont="0" applyAlignment="0" applyProtection="0"/>
    <xf numFmtId="0" fontId="59" fillId="57" borderId="34" applyNumberFormat="0" applyFont="0" applyAlignment="0" applyProtection="0"/>
    <xf numFmtId="0" fontId="158" fillId="57" borderId="34" applyNumberFormat="0" applyFont="0" applyAlignment="0" applyProtection="0"/>
    <xf numFmtId="177" fontId="3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61"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59" fillId="57" borderId="34" applyNumberFormat="0" applyFon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177"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7"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6" fillId="54" borderId="35" applyNumberFormat="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177"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9"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78" fillId="0" borderId="37" applyNumberFormat="0" applyFill="0" applyAlignment="0" applyProtection="0"/>
    <xf numFmtId="0" fontId="155" fillId="54" borderId="28" applyNumberFormat="0" applyAlignment="0" applyProtection="0"/>
    <xf numFmtId="0" fontId="155" fillId="54" borderId="28" applyNumberFormat="0" applyAlignment="0" applyProtection="0"/>
    <xf numFmtId="0" fontId="38" fillId="57" borderId="34" applyNumberFormat="0" applyFont="0" applyAlignment="0" applyProtection="0"/>
    <xf numFmtId="0" fontId="178" fillId="0" borderId="37" applyNumberFormat="0" applyFill="0" applyAlignment="0" applyProtection="0"/>
    <xf numFmtId="0" fontId="116" fillId="54" borderId="35" applyNumberFormat="0" applyAlignment="0" applyProtection="0"/>
    <xf numFmtId="0" fontId="178" fillId="0" borderId="37" applyNumberFormat="0" applyFill="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0" fontId="118" fillId="0" borderId="37" applyNumberFormat="0" applyFill="0" applyAlignment="0" applyProtection="0"/>
    <xf numFmtId="0" fontId="64" fillId="57" borderId="34" applyNumberFormat="0" applyFont="0" applyAlignment="0" applyProtection="0"/>
    <xf numFmtId="0" fontId="116" fillId="54" borderId="35" applyNumberFormat="0" applyAlignment="0" applyProtection="0"/>
    <xf numFmtId="0" fontId="178" fillId="0" borderId="37" applyNumberFormat="0" applyFill="0" applyAlignment="0" applyProtection="0"/>
    <xf numFmtId="0" fontId="112" fillId="41" borderId="28" applyNumberFormat="0" applyAlignment="0" applyProtection="0"/>
    <xf numFmtId="0" fontId="155" fillId="54" borderId="28" applyNumberFormat="0" applyAlignment="0" applyProtection="0"/>
    <xf numFmtId="0" fontId="155" fillId="54" borderId="28" applyNumberFormat="0" applyAlignment="0" applyProtection="0"/>
    <xf numFmtId="0" fontId="178" fillId="0" borderId="37" applyNumberFormat="0" applyFill="0" applyAlignment="0" applyProtection="0"/>
    <xf numFmtId="0" fontId="179" fillId="0" borderId="37" applyNumberFormat="0" applyFill="0" applyAlignment="0" applyProtection="0"/>
    <xf numFmtId="0" fontId="156" fillId="54" borderId="28" applyNumberFormat="0" applyAlignment="0" applyProtection="0"/>
    <xf numFmtId="0" fontId="155" fillId="54" borderId="28" applyNumberFormat="0" applyAlignment="0" applyProtection="0"/>
    <xf numFmtId="0" fontId="177" fillId="54" borderId="35" applyNumberFormat="0" applyAlignment="0" applyProtection="0"/>
    <xf numFmtId="0" fontId="178" fillId="0" borderId="37" applyNumberFormat="0" applyFill="0" applyAlignment="0" applyProtection="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190" fontId="38"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190" fontId="38" fillId="0" borderId="0" applyFont="0" applyFill="0" applyBorder="0" applyAlignment="0" applyProtection="0"/>
    <xf numFmtId="9" fontId="52" fillId="0" borderId="0" applyFont="0" applyFill="0" applyBorder="0" applyAlignment="0" applyProtection="0"/>
    <xf numFmtId="9" fontId="11"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190" fontId="38" fillId="0" borderId="0" applyFont="0" applyFill="0" applyBorder="0" applyAlignment="0" applyProtection="0"/>
    <xf numFmtId="0" fontId="52" fillId="0" borderId="0"/>
    <xf numFmtId="43" fontId="52" fillId="0" borderId="0" applyFont="0" applyFill="0" applyBorder="0" applyAlignment="0" applyProtection="0"/>
    <xf numFmtId="9" fontId="52" fillId="0" borderId="0" applyFont="0" applyFill="0" applyBorder="0" applyAlignment="0" applyProtection="0"/>
    <xf numFmtId="190" fontId="38"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190" fontId="38"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190" fontId="38"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190" fontId="3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38"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11" fillId="0" borderId="0"/>
    <xf numFmtId="0" fontId="39"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93" fillId="59" borderId="58"/>
    <xf numFmtId="0" fontId="11" fillId="0" borderId="0"/>
    <xf numFmtId="1" fontId="197" fillId="0" borderId="59">
      <alignment vertical="top"/>
    </xf>
    <xf numFmtId="178" fontId="11" fillId="0" borderId="0" applyFont="0" applyFill="0" applyBorder="0" applyAlignment="0" applyProtection="0"/>
    <xf numFmtId="0" fontId="11" fillId="0" borderId="0"/>
    <xf numFmtId="177" fontId="11" fillId="0" borderId="0"/>
    <xf numFmtId="0" fontId="109" fillId="0" borderId="86" applyNumberFormat="0" applyAlignment="0" applyProtection="0">
      <alignment horizontal="left" vertical="center"/>
    </xf>
    <xf numFmtId="0" fontId="11" fillId="0" borderId="0"/>
    <xf numFmtId="177" fontId="11" fillId="0" borderId="0"/>
    <xf numFmtId="0" fontId="11" fillId="0" borderId="0"/>
    <xf numFmtId="0" fontId="293" fillId="59" borderId="58"/>
    <xf numFmtId="0" fontId="293" fillId="59" borderId="58"/>
    <xf numFmtId="1" fontId="197" fillId="0" borderId="82">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293" fillId="59" borderId="58"/>
    <xf numFmtId="0" fontId="293" fillId="59" borderId="58"/>
    <xf numFmtId="0" fontId="293" fillId="59" borderId="58"/>
    <xf numFmtId="0" fontId="293" fillId="59" borderId="58"/>
    <xf numFmtId="4" fontId="240" fillId="78" borderId="64" applyNumberFormat="0" applyProtection="0">
      <alignment horizontal="left" vertical="center" indent="1"/>
    </xf>
    <xf numFmtId="0" fontId="293" fillId="59"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3" fillId="59" borderId="58"/>
    <xf numFmtId="0" fontId="293" fillId="59" borderId="58"/>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293" fillId="59" borderId="58"/>
    <xf numFmtId="4" fontId="240" fillId="78" borderId="64" applyNumberFormat="0" applyProtection="0">
      <alignment horizontal="left" vertical="center" indent="1"/>
    </xf>
    <xf numFmtId="0" fontId="293" fillId="59" borderId="58"/>
    <xf numFmtId="0" fontId="293" fillId="59" borderId="58"/>
    <xf numFmtId="0" fontId="11" fillId="0" borderId="0"/>
    <xf numFmtId="0" fontId="11" fillId="5" borderId="18" applyNumberFormat="0" applyFont="0" applyAlignment="0" applyProtection="0"/>
    <xf numFmtId="0" fontId="109" fillId="0" borderId="62" applyNumberFormat="0" applyAlignment="0" applyProtection="0">
      <alignment horizontal="left" vertical="center"/>
    </xf>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293" fillId="59" borderId="58"/>
    <xf numFmtId="0" fontId="11" fillId="0" borderId="0"/>
    <xf numFmtId="0" fontId="293" fillId="59" borderId="58"/>
    <xf numFmtId="0" fontId="293" fillId="60" borderId="76"/>
    <xf numFmtId="0" fontId="186" fillId="0" borderId="58"/>
    <xf numFmtId="0" fontId="293" fillId="59"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3" fontId="143" fillId="0" borderId="75"/>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93" fillId="59" borderId="58"/>
    <xf numFmtId="0" fontId="293" fillId="59" borderId="58"/>
    <xf numFmtId="0" fontId="293" fillId="59"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3" fillId="59" borderId="58"/>
    <xf numFmtId="0" fontId="11" fillId="0" borderId="0"/>
    <xf numFmtId="4" fontId="240" fillId="78" borderId="84" applyNumberFormat="0" applyProtection="0">
      <alignment horizontal="left" vertical="center" indent="1"/>
    </xf>
    <xf numFmtId="0" fontId="109" fillId="0" borderId="72" applyNumberFormat="0" applyAlignment="0" applyProtection="0">
      <alignment horizontal="left" vertical="center"/>
    </xf>
    <xf numFmtId="0" fontId="293" fillId="59"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3" fillId="59"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93" fillId="59" borderId="58"/>
    <xf numFmtId="0" fontId="11" fillId="0" borderId="0"/>
    <xf numFmtId="1" fontId="197" fillId="0" borderId="79">
      <alignment vertical="top"/>
    </xf>
    <xf numFmtId="0" fontId="293" fillId="59" borderId="58"/>
    <xf numFmtId="189" fontId="209" fillId="0" borderId="75" applyNumberFormat="0" applyFont="0" applyFill="0" applyAlignment="0">
      <alignment horizontal="left"/>
    </xf>
    <xf numFmtId="241" fontId="38" fillId="0" borderId="77">
      <alignment vertical="center"/>
    </xf>
    <xf numFmtId="200" fontId="38" fillId="0" borderId="77">
      <alignment vertical="center"/>
    </xf>
    <xf numFmtId="0" fontId="223" fillId="0" borderId="54"/>
    <xf numFmtId="10" fontId="147" fillId="64" borderId="75" applyNumberFormat="0" applyBorder="0" applyAlignment="0" applyProtection="0"/>
    <xf numFmtId="189" fontId="226" fillId="66" borderId="75" applyNumberFormat="0" applyAlignment="0">
      <alignment horizontal="left"/>
    </xf>
    <xf numFmtId="1" fontId="197" fillId="0" borderId="79">
      <alignment vertical="top"/>
    </xf>
    <xf numFmtId="0" fontId="231" fillId="0" borderId="75">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3" fillId="59"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3" fillId="59"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80"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3" fillId="59"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62" applyNumberFormat="0" applyAlignment="0" applyProtection="0">
      <alignment horizontal="left" vertical="center"/>
    </xf>
    <xf numFmtId="0" fontId="11" fillId="0" borderId="0"/>
    <xf numFmtId="0" fontId="293" fillId="59" borderId="58"/>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3" fillId="59"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39" fillId="0" borderId="2">
      <alignment horizontal="center"/>
    </xf>
    <xf numFmtId="0" fontId="11" fillId="0" borderId="0"/>
    <xf numFmtId="0" fontId="293" fillId="59" borderId="58"/>
    <xf numFmtId="189" fontId="209" fillId="0" borderId="75" applyNumberFormat="0" applyFont="0" applyFill="0" applyAlignment="0">
      <alignment horizontal="left"/>
    </xf>
    <xf numFmtId="189" fontId="226" fillId="0" borderId="78" applyNumberFormat="0" applyFill="0" applyAlignment="0">
      <alignment horizontal="left"/>
    </xf>
    <xf numFmtId="189" fontId="226" fillId="0" borderId="75" applyNumberFormat="0" applyFill="0" applyAlignment="0">
      <alignment horizontal="left"/>
    </xf>
    <xf numFmtId="0" fontId="11" fillId="0" borderId="0"/>
    <xf numFmtId="43" fontId="11" fillId="0" borderId="0" applyFont="0" applyFill="0" applyBorder="0" applyAlignment="0" applyProtection="0"/>
    <xf numFmtId="0" fontId="293" fillId="59" borderId="58"/>
    <xf numFmtId="178" fontId="11" fillId="0" borderId="0" applyFont="0" applyFill="0" applyBorder="0" applyAlignment="0" applyProtection="0"/>
    <xf numFmtId="177" fontId="11" fillId="0" borderId="0"/>
    <xf numFmtId="0" fontId="11" fillId="0" borderId="0"/>
    <xf numFmtId="177" fontId="11" fillId="0" borderId="0"/>
    <xf numFmtId="43" fontId="11" fillId="0" borderId="0" applyFont="0" applyFill="0" applyBorder="0" applyAlignment="0" applyProtection="0"/>
    <xf numFmtId="0" fontId="293" fillId="59" borderId="58"/>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 fontId="240" fillId="78" borderId="70" applyNumberFormat="0" applyProtection="0">
      <alignment horizontal="left" vertical="center" indent="1"/>
    </xf>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240" fillId="78" borderId="81" applyNumberFormat="0" applyProtection="0">
      <alignment horizontal="left" vertical="center" indent="1"/>
    </xf>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0" fontId="293" fillId="59" borderId="58"/>
    <xf numFmtId="9" fontId="11" fillId="0" borderId="0" applyFont="0" applyFill="0" applyBorder="0" applyAlignment="0" applyProtection="0"/>
    <xf numFmtId="0" fontId="293" fillId="59" borderId="58"/>
    <xf numFmtId="9" fontId="11" fillId="0" borderId="0" applyFont="0" applyFill="0" applyBorder="0" applyAlignment="0" applyProtection="0"/>
    <xf numFmtId="0" fontId="293" fillId="59" borderId="58"/>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93" fillId="59" borderId="58"/>
    <xf numFmtId="0" fontId="293" fillId="60" borderId="76"/>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86" fillId="0" borderId="58"/>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0" fontId="186" fillId="0" borderId="58"/>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293" fillId="59" borderId="58"/>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68" fontId="11" fillId="0" borderId="0" applyFont="0" applyFill="0" applyBorder="0" applyAlignment="0" applyProtection="0"/>
    <xf numFmtId="0" fontId="11" fillId="0" borderId="0"/>
    <xf numFmtId="0" fontId="293" fillId="59" borderId="58"/>
    <xf numFmtId="0" fontId="293" fillId="60" borderId="76"/>
    <xf numFmtId="0" fontId="186" fillId="0" borderId="58"/>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218" fontId="11" fillId="14" borderId="0" applyNumberFormat="0" applyBorder="0" applyAlignment="0" applyProtection="0"/>
    <xf numFmtId="219" fontId="11" fillId="14" borderId="0" applyNumberFormat="0" applyBorder="0" applyAlignment="0" applyProtection="0"/>
    <xf numFmtId="22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3" fillId="59"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93" fillId="59" borderId="58"/>
    <xf numFmtId="0" fontId="186" fillId="0" borderId="58"/>
    <xf numFmtId="0" fontId="293" fillId="60" borderId="76"/>
    <xf numFmtId="0" fontId="293" fillId="59" borderId="58"/>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22" fontId="11" fillId="0" borderId="0">
      <protection locked="0"/>
    </xf>
    <xf numFmtId="252" fontId="11" fillId="0" borderId="0">
      <protection locked="0"/>
    </xf>
    <xf numFmtId="0" fontId="11"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36" fontId="11" fillId="0" borderId="0"/>
    <xf numFmtId="0" fontId="11" fillId="0" borderId="0"/>
    <xf numFmtId="0" fontId="11" fillId="0" borderId="0"/>
    <xf numFmtId="0" fontId="11" fillId="0" borderId="0"/>
    <xf numFmtId="0" fontId="11" fillId="0" borderId="0"/>
    <xf numFmtId="0" fontId="11" fillId="0" borderId="0"/>
    <xf numFmtId="0" fontId="293" fillId="59" borderId="58"/>
    <xf numFmtId="0" fontId="11" fillId="5" borderId="18" applyNumberFormat="0" applyFont="0" applyAlignment="0" applyProtection="0"/>
    <xf numFmtId="0" fontId="11" fillId="5" borderId="18" applyNumberFormat="0" applyFont="0" applyAlignment="0" applyProtection="0"/>
    <xf numFmtId="0" fontId="11" fillId="5"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93" fillId="59" borderId="58"/>
    <xf numFmtId="43" fontId="11" fillId="0" borderId="0" applyFont="0" applyFill="0" applyBorder="0" applyAlignment="0" applyProtection="0"/>
    <xf numFmtId="0" fontId="293" fillId="59" borderId="58"/>
    <xf numFmtId="0" fontId="186" fillId="0" borderId="58"/>
    <xf numFmtId="178" fontId="11" fillId="0" borderId="0" applyFont="0" applyFill="0" applyBorder="0" applyAlignment="0" applyProtection="0"/>
    <xf numFmtId="177" fontId="11" fillId="0" borderId="0"/>
    <xf numFmtId="0" fontId="11" fillId="0" borderId="0"/>
    <xf numFmtId="177" fontId="11" fillId="0" borderId="0"/>
    <xf numFmtId="43" fontId="11" fillId="0" borderId="0" applyFont="0" applyFill="0" applyBorder="0" applyAlignment="0" applyProtection="0"/>
    <xf numFmtId="1" fontId="197" fillId="0" borderId="59">
      <alignment vertical="top"/>
    </xf>
    <xf numFmtId="0" fontId="293" fillId="60" borderId="76"/>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86" fillId="0" borderId="58"/>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1" fontId="197" fillId="0" borderId="85">
      <alignment vertical="top"/>
    </xf>
    <xf numFmtId="0" fontId="11" fillId="5" borderId="18" applyNumberFormat="0" applyFont="0" applyAlignment="0" applyProtection="0"/>
    <xf numFmtId="9" fontId="11" fillId="0" borderId="0" applyFont="0" applyFill="0" applyBorder="0" applyAlignment="0" applyProtection="0"/>
    <xf numFmtId="1" fontId="197" fillId="0" borderId="71">
      <alignment vertical="top"/>
    </xf>
    <xf numFmtId="9" fontId="11" fillId="0" borderId="0" applyFont="0" applyFill="0" applyBorder="0" applyAlignment="0" applyProtection="0"/>
    <xf numFmtId="0" fontId="293" fillId="60" borderId="76"/>
    <xf numFmtId="0" fontId="293" fillId="60" borderId="76"/>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78" fontId="11" fillId="0" borderId="0" applyFont="0" applyFill="0" applyBorder="0" applyAlignment="0" applyProtection="0"/>
    <xf numFmtId="0" fontId="11" fillId="0" borderId="0"/>
    <xf numFmtId="177" fontId="11" fillId="0" borderId="0"/>
    <xf numFmtId="0" fontId="11" fillId="0" borderId="0"/>
    <xf numFmtId="177"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77" fontId="11" fillId="0" borderId="0"/>
    <xf numFmtId="0" fontId="11" fillId="0" borderId="0"/>
    <xf numFmtId="177" fontId="11" fillId="0" borderId="0"/>
    <xf numFmtId="0" fontId="11" fillId="0" borderId="0"/>
    <xf numFmtId="0" fontId="11" fillId="0" borderId="0"/>
    <xf numFmtId="177" fontId="11" fillId="0" borderId="0"/>
    <xf numFmtId="0" fontId="11" fillId="0" borderId="0"/>
    <xf numFmtId="0" fontId="11" fillId="5" borderId="18"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3" fillId="59" borderId="58"/>
    <xf numFmtId="0" fontId="293" fillId="59" borderId="58"/>
    <xf numFmtId="0" fontId="293" fillId="59" borderId="58"/>
    <xf numFmtId="0" fontId="109" fillId="0" borderId="80" applyNumberFormat="0" applyAlignment="0" applyProtection="0">
      <alignment horizontal="left" vertical="center"/>
    </xf>
    <xf numFmtId="4" fontId="240" fillId="78" borderId="81" applyNumberFormat="0" applyProtection="0">
      <alignment horizontal="left" vertical="center" indent="1"/>
    </xf>
    <xf numFmtId="0" fontId="293" fillId="59" borderId="58"/>
    <xf numFmtId="0" fontId="293" fillId="59" borderId="58"/>
    <xf numFmtId="0" fontId="293" fillId="59" borderId="58"/>
    <xf numFmtId="0" fontId="109" fillId="0" borderId="83" applyNumberFormat="0" applyAlignment="0" applyProtection="0">
      <alignment horizontal="left" vertical="center"/>
    </xf>
    <xf numFmtId="0" fontId="293" fillId="59" borderId="58"/>
    <xf numFmtId="1" fontId="197" fillId="0" borderId="71">
      <alignment vertical="top"/>
    </xf>
    <xf numFmtId="0" fontId="293" fillId="59" borderId="58"/>
    <xf numFmtId="0" fontId="293" fillId="59" borderId="58"/>
    <xf numFmtId="0" fontId="293" fillId="59" borderId="58"/>
    <xf numFmtId="0" fontId="293" fillId="59" borderId="58"/>
    <xf numFmtId="0" fontId="293" fillId="59" borderId="58"/>
    <xf numFmtId="0" fontId="109" fillId="0" borderId="72" applyNumberFormat="0" applyAlignment="0" applyProtection="0">
      <alignment horizontal="left" vertical="center"/>
    </xf>
    <xf numFmtId="0" fontId="293" fillId="59" borderId="58"/>
    <xf numFmtId="0" fontId="293" fillId="59" borderId="58"/>
    <xf numFmtId="0" fontId="293" fillId="59" borderId="58"/>
    <xf numFmtId="0" fontId="293" fillId="59" borderId="58"/>
    <xf numFmtId="0" fontId="293" fillId="59" borderId="58"/>
    <xf numFmtId="0" fontId="293" fillId="59" borderId="58"/>
    <xf numFmtId="0" fontId="109" fillId="0" borderId="83" applyNumberFormat="0" applyAlignment="0" applyProtection="0">
      <alignment horizontal="left" vertical="center"/>
    </xf>
    <xf numFmtId="0" fontId="293" fillId="59" borderId="58"/>
    <xf numFmtId="1" fontId="197" fillId="0" borderId="82">
      <alignment vertical="top"/>
    </xf>
    <xf numFmtId="0" fontId="109" fillId="0" borderId="86" applyNumberFormat="0" applyAlignment="0" applyProtection="0">
      <alignment horizontal="left" vertical="center"/>
    </xf>
    <xf numFmtId="0" fontId="293" fillId="59" borderId="58"/>
    <xf numFmtId="0" fontId="293" fillId="59" borderId="58"/>
    <xf numFmtId="0" fontId="293" fillId="59" borderId="58"/>
    <xf numFmtId="0" fontId="11" fillId="0" borderId="0"/>
    <xf numFmtId="0" fontId="293" fillId="59" borderId="58"/>
    <xf numFmtId="4" fontId="240" fillId="78" borderId="84" applyNumberFormat="0" applyProtection="0">
      <alignment horizontal="left" vertical="center" indent="1"/>
    </xf>
    <xf numFmtId="1" fontId="197" fillId="0" borderId="85">
      <alignment vertical="top"/>
    </xf>
    <xf numFmtId="0" fontId="293" fillId="59" borderId="58"/>
    <xf numFmtId="4" fontId="240" fillId="78" borderId="70" applyNumberFormat="0" applyProtection="0">
      <alignment horizontal="left" vertical="center" indent="1"/>
    </xf>
    <xf numFmtId="0" fontId="293" fillId="59" borderId="58"/>
    <xf numFmtId="0" fontId="293" fillId="59" borderId="58"/>
    <xf numFmtId="198" fontId="149" fillId="0" borderId="0"/>
    <xf numFmtId="43" fontId="149" fillId="0" borderId="0" applyFont="0" applyFill="0" applyBorder="0" applyAlignment="0" applyProtection="0"/>
    <xf numFmtId="9" fontId="149" fillId="0" borderId="0" applyFont="0" applyFill="0" applyBorder="0" applyAlignment="0" applyProtection="0"/>
    <xf numFmtId="191" fontId="11" fillId="0" borderId="0"/>
    <xf numFmtId="191" fontId="11" fillId="0" borderId="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6"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3"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4"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49"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0"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1"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52"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7"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48"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4" fillId="53"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5" fillId="37" borderId="0" applyNumberFormat="0" applyBorder="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6" fillId="54" borderId="28"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0" fontId="297" fillId="55" borderId="2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167" fontId="23" fillId="0" borderId="0" applyFon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299" fillId="38" borderId="0" applyNumberFormat="0" applyBorder="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0" fillId="0" borderId="30"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1" fillId="0" borderId="31"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3" fillId="41" borderId="28" applyNumberFormat="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4" fillId="0" borderId="33" applyNumberFormat="0" applyFill="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0" fontId="305" fillId="56" borderId="0" applyNumberFormat="0" applyBorder="0" applyAlignment="0" applyProtection="0"/>
    <xf numFmtId="169" fontId="11" fillId="0" borderId="0"/>
    <xf numFmtId="191" fontId="11" fillId="0" borderId="0"/>
    <xf numFmtId="169" fontId="11" fillId="0" borderId="0"/>
    <xf numFmtId="169" fontId="11" fillId="0" borderId="0"/>
    <xf numFmtId="169" fontId="11" fillId="0" borderId="0"/>
    <xf numFmtId="169" fontId="11" fillId="0" borderId="0"/>
    <xf numFmtId="191" fontId="11" fillId="0" borderId="0"/>
    <xf numFmtId="198" fontId="38" fillId="0" borderId="0"/>
    <xf numFmtId="0" fontId="11" fillId="0" borderId="0"/>
    <xf numFmtId="0" fontId="23" fillId="0" borderId="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8" fillId="57" borderId="34" applyNumberFormat="0" applyFon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0" fontId="306" fillId="54" borderId="35" applyNumberFormat="0" applyAlignment="0" applyProtection="0"/>
    <xf numFmtId="9" fontId="11" fillId="0" borderId="0" applyFont="0" applyFill="0" applyBorder="0" applyAlignment="0" applyProtection="0"/>
    <xf numFmtId="9" fontId="63" fillId="0" borderId="0" applyFont="0" applyFill="0" applyBorder="0" applyAlignment="0" applyProtection="0"/>
    <xf numFmtId="9" fontId="23" fillId="0" borderId="0" applyFon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8" fillId="0" borderId="37" applyNumberFormat="0" applyFill="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98" fontId="149" fillId="0" borderId="0"/>
    <xf numFmtId="43" fontId="149" fillId="0" borderId="0" applyFont="0" applyFill="0" applyBorder="0" applyAlignment="0" applyProtection="0"/>
    <xf numFmtId="9" fontId="149" fillId="0" borderId="0" applyFont="0" applyFill="0" applyBorder="0" applyAlignment="0" applyProtection="0"/>
    <xf numFmtId="0" fontId="52" fillId="0" borderId="0"/>
    <xf numFmtId="43" fontId="52" fillId="0" borderId="0" applyFont="0" applyFill="0" applyBorder="0" applyAlignment="0" applyProtection="0"/>
    <xf numFmtId="9" fontId="52"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0" fontId="314" fillId="0" borderId="0"/>
    <xf numFmtId="9" fontId="314" fillId="0" borderId="0" applyFont="0" applyFill="0" applyBorder="0" applyAlignment="0" applyProtection="0"/>
    <xf numFmtId="0" fontId="44" fillId="0" borderId="0"/>
    <xf numFmtId="9" fontId="64" fillId="0" borderId="0" applyFont="0" applyFill="0" applyBorder="0" applyAlignment="0" applyProtection="0"/>
    <xf numFmtId="0" fontId="44" fillId="0" borderId="0"/>
    <xf numFmtId="0" fontId="44" fillId="0" borderId="0"/>
    <xf numFmtId="0" fontId="9" fillId="0" borderId="0"/>
    <xf numFmtId="0" fontId="62" fillId="0" borderId="0"/>
    <xf numFmtId="43" fontId="314" fillId="0" borderId="0" applyFont="0" applyFill="0" applyBorder="0" applyAlignment="0" applyProtection="0"/>
    <xf numFmtId="0" fontId="125" fillId="0" borderId="0"/>
    <xf numFmtId="43" fontId="12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25"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5" borderId="18"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9"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52" fillId="0" borderId="0" applyFont="0" applyFill="0" applyBorder="0" applyAlignment="0" applyProtection="0"/>
    <xf numFmtId="188" fontId="126" fillId="0" borderId="0"/>
    <xf numFmtId="167" fontId="8" fillId="0" borderId="0" applyFont="0" applyFill="0" applyBorder="0" applyAlignment="0" applyProtection="0"/>
    <xf numFmtId="0" fontId="69" fillId="0" borderId="0"/>
    <xf numFmtId="0" fontId="52" fillId="0" borderId="0"/>
    <xf numFmtId="0" fontId="38" fillId="0" borderId="0"/>
    <xf numFmtId="43" fontId="127" fillId="0" borderId="0" applyFont="0" applyFill="0" applyBorder="0" applyAlignment="0" applyProtection="0"/>
    <xf numFmtId="0" fontId="125" fillId="0" borderId="0"/>
    <xf numFmtId="0" fontId="8" fillId="0" borderId="0"/>
    <xf numFmtId="167" fontId="23"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5" borderId="18" applyNumberFormat="0" applyFont="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8" fillId="0" borderId="0">
      <protection locked="0"/>
    </xf>
    <xf numFmtId="9" fontId="38" fillId="0" borderId="0" applyFont="0" applyFill="0" applyBorder="0" applyAlignment="0" applyProtection="0"/>
    <xf numFmtId="0" fontId="44" fillId="0" borderId="0"/>
    <xf numFmtId="43" fontId="38" fillId="0" borderId="0" applyFont="0" applyFill="0" applyBorder="0" applyAlignment="0" applyProtection="0"/>
    <xf numFmtId="0" fontId="23" fillId="0" borderId="0"/>
    <xf numFmtId="0" fontId="4" fillId="0" borderId="0"/>
    <xf numFmtId="0" fontId="55"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23" fillId="0" borderId="0"/>
    <xf numFmtId="167" fontId="23" fillId="0" borderId="0" applyFont="0" applyFill="0" applyBorder="0" applyAlignment="0" applyProtection="0"/>
    <xf numFmtId="0" fontId="38" fillId="0" borderId="0"/>
    <xf numFmtId="167" fontId="38" fillId="0" borderId="0" applyFont="0" applyFill="0" applyBorder="0" applyAlignment="0" applyProtection="0"/>
    <xf numFmtId="43" fontId="38" fillId="0" borderId="0" applyFont="0" applyFill="0" applyBorder="0" applyAlignment="0" applyProtection="0"/>
    <xf numFmtId="0" fontId="23"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63"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6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39"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43" fontId="66"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4"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7" fontId="4" fillId="0" borderId="0"/>
    <xf numFmtId="177" fontId="4" fillId="0" borderId="0"/>
    <xf numFmtId="177" fontId="39" fillId="0" borderId="0"/>
    <xf numFmtId="177" fontId="4" fillId="0" borderId="0"/>
    <xf numFmtId="177" fontId="38" fillId="0" borderId="0"/>
    <xf numFmtId="177" fontId="4" fillId="0" borderId="0"/>
    <xf numFmtId="177" fontId="38" fillId="0" borderId="0"/>
    <xf numFmtId="177" fontId="4" fillId="0" borderId="0"/>
    <xf numFmtId="177" fontId="63" fillId="0" borderId="0"/>
    <xf numFmtId="177" fontId="23" fillId="0" borderId="0"/>
    <xf numFmtId="177" fontId="4" fillId="0" borderId="0"/>
    <xf numFmtId="177" fontId="62" fillId="0" borderId="0"/>
    <xf numFmtId="177" fontId="38" fillId="0" borderId="0"/>
    <xf numFmtId="177" fontId="4" fillId="0" borderId="0"/>
    <xf numFmtId="177" fontId="4" fillId="0" borderId="0"/>
    <xf numFmtId="177" fontId="66" fillId="0" borderId="0" applyFill="0" applyBorder="0" applyProtection="0">
      <alignment vertical="center"/>
    </xf>
    <xf numFmtId="177" fontId="4" fillId="0" borderId="0"/>
    <xf numFmtId="177" fontId="4" fillId="0" borderId="0"/>
    <xf numFmtId="177" fontId="4" fillId="0" borderId="0"/>
    <xf numFmtId="177"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66" fillId="0" borderId="0" applyFont="0" applyFill="0" applyBorder="0" applyAlignment="0" applyProtection="0"/>
    <xf numFmtId="177" fontId="4" fillId="0" borderId="0"/>
    <xf numFmtId="177" fontId="4" fillId="0" borderId="0"/>
    <xf numFmtId="177" fontId="4" fillId="0" borderId="0"/>
    <xf numFmtId="177" fontId="4" fillId="0" borderId="0"/>
    <xf numFmtId="177" fontId="4" fillId="0" borderId="0"/>
    <xf numFmtId="177" fontId="4" fillId="0" borderId="0"/>
    <xf numFmtId="9" fontId="4" fillId="0" borderId="0" applyFont="0" applyFill="0" applyBorder="0" applyAlignment="0" applyProtection="0"/>
    <xf numFmtId="9" fontId="4" fillId="0" borderId="0" applyFont="0" applyFill="0" applyBorder="0" applyAlignment="0" applyProtection="0"/>
    <xf numFmtId="177" fontId="4" fillId="0" borderId="0"/>
    <xf numFmtId="43" fontId="4" fillId="0" borderId="0" applyFont="0" applyFill="0" applyBorder="0" applyAlignment="0" applyProtection="0"/>
    <xf numFmtId="177" fontId="38" fillId="0" borderId="0"/>
    <xf numFmtId="177" fontId="4" fillId="0" borderId="0"/>
    <xf numFmtId="177"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applyFill="0" applyBorder="0" applyProtection="0">
      <alignment vertical="center"/>
    </xf>
    <xf numFmtId="0" fontId="4" fillId="0" borderId="0"/>
    <xf numFmtId="0" fontId="4" fillId="0" borderId="0"/>
    <xf numFmtId="0" fontId="4" fillId="0" borderId="0"/>
    <xf numFmtId="177"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38" fillId="0" borderId="0"/>
    <xf numFmtId="0" fontId="4" fillId="0" borderId="0"/>
    <xf numFmtId="0" fontId="4" fillId="0" borderId="0"/>
    <xf numFmtId="43" fontId="4" fillId="0" borderId="0" applyFont="0" applyFill="0" applyBorder="0" applyAlignment="0" applyProtection="0"/>
    <xf numFmtId="0" fontId="3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8" fillId="5" borderId="18"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5" borderId="18" applyNumberFormat="0" applyFont="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103" fillId="55" borderId="87" applyNumberFormat="0" applyAlignment="0" applyProtection="0"/>
    <xf numFmtId="0" fontId="103" fillId="55" borderId="87" applyNumberFormat="0" applyAlignment="0" applyProtection="0"/>
    <xf numFmtId="0" fontId="103" fillId="55" borderId="87" applyNumberFormat="0" applyAlignment="0" applyProtection="0"/>
    <xf numFmtId="0" fontId="103" fillId="55" borderId="87" applyNumberFormat="0" applyAlignment="0" applyProtection="0"/>
    <xf numFmtId="0" fontId="38" fillId="0" borderId="88" applyNumberFormat="0" applyFont="0" applyBorder="0" applyAlignment="0" applyProtection="0"/>
    <xf numFmtId="0" fontId="38" fillId="0" borderId="88" applyNumberFormat="0" applyFont="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5" borderId="18"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9"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88" fontId="324" fillId="0" borderId="0"/>
    <xf numFmtId="43" fontId="126"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88" fontId="126"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15"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cellStyleXfs>
  <cellXfs count="551">
    <xf numFmtId="0" fontId="0" fillId="0" borderId="0" xfId="0"/>
    <xf numFmtId="2" fontId="0" fillId="0" borderId="0" xfId="1" applyNumberFormat="1" applyFont="1"/>
    <xf numFmtId="0" fontId="27" fillId="0" borderId="0" xfId="0" applyFont="1" applyAlignment="1">
      <alignment wrapText="1"/>
    </xf>
    <xf numFmtId="168" fontId="0" fillId="0" borderId="0" xfId="0" applyNumberFormat="1"/>
    <xf numFmtId="168" fontId="0" fillId="0" borderId="0" xfId="2" applyNumberFormat="1" applyFont="1"/>
    <xf numFmtId="168" fontId="25" fillId="0" borderId="0" xfId="0" applyNumberFormat="1" applyFont="1"/>
    <xf numFmtId="0" fontId="28" fillId="0" borderId="0" xfId="0" applyFont="1"/>
    <xf numFmtId="0" fontId="28" fillId="0" borderId="3" xfId="0" applyFont="1" applyBorder="1"/>
    <xf numFmtId="0" fontId="29" fillId="0" borderId="0" xfId="0" applyFont="1"/>
    <xf numFmtId="0" fontId="30" fillId="0" borderId="0" xfId="0" applyFont="1"/>
    <xf numFmtId="11" fontId="0" fillId="0" borderId="0" xfId="0" applyNumberFormat="1"/>
    <xf numFmtId="2" fontId="0" fillId="0" borderId="0" xfId="0" applyNumberFormat="1"/>
    <xf numFmtId="0" fontId="35" fillId="0" borderId="0" xfId="0" applyFont="1" applyAlignment="1">
      <alignment wrapText="1"/>
    </xf>
    <xf numFmtId="0" fontId="35" fillId="0" borderId="0" xfId="0" applyFont="1" applyAlignment="1">
      <alignment horizontal="left" vertical="center" wrapText="1"/>
    </xf>
    <xf numFmtId="169" fontId="0" fillId="0" borderId="0" xfId="2" applyNumberFormat="1" applyFont="1"/>
    <xf numFmtId="0" fontId="35" fillId="0" borderId="0" xfId="0" applyFont="1"/>
    <xf numFmtId="170" fontId="0" fillId="0" borderId="0" xfId="0" applyNumberFormat="1"/>
    <xf numFmtId="0" fontId="0" fillId="0" borderId="0" xfId="0" applyAlignment="1">
      <alignment wrapText="1"/>
    </xf>
    <xf numFmtId="169" fontId="0" fillId="0" borderId="0" xfId="0" applyNumberFormat="1"/>
    <xf numFmtId="0" fontId="26" fillId="0" borderId="0" xfId="0" applyFont="1"/>
    <xf numFmtId="169" fontId="28" fillId="0" borderId="0" xfId="2" applyNumberFormat="1" applyFont="1"/>
    <xf numFmtId="169" fontId="28" fillId="0" borderId="0" xfId="0" applyNumberFormat="1" applyFont="1"/>
    <xf numFmtId="0" fontId="36" fillId="0" borderId="0" xfId="0" applyFont="1"/>
    <xf numFmtId="0" fontId="36" fillId="0" borderId="3" xfId="0" applyFont="1" applyBorder="1"/>
    <xf numFmtId="169" fontId="30" fillId="0" borderId="0" xfId="2" applyNumberFormat="1" applyFont="1"/>
    <xf numFmtId="0" fontId="37" fillId="0" borderId="0" xfId="0" applyFont="1"/>
    <xf numFmtId="169" fontId="37" fillId="0" borderId="0" xfId="2" applyNumberFormat="1" applyFont="1"/>
    <xf numFmtId="169" fontId="37" fillId="0" borderId="0" xfId="0" applyNumberFormat="1" applyFont="1"/>
    <xf numFmtId="0" fontId="24" fillId="0" borderId="0" xfId="0" applyFont="1"/>
    <xf numFmtId="0" fontId="39" fillId="2" borderId="0" xfId="6" applyFont="1" applyFill="1">
      <protection locked="0"/>
    </xf>
    <xf numFmtId="0" fontId="40" fillId="2" borderId="0" xfId="6" applyFont="1" applyFill="1">
      <protection locked="0"/>
    </xf>
    <xf numFmtId="168" fontId="39" fillId="2" borderId="0" xfId="6" applyNumberFormat="1" applyFont="1" applyFill="1">
      <protection locked="0"/>
    </xf>
    <xf numFmtId="168" fontId="39" fillId="2" borderId="0" xfId="6" applyNumberFormat="1" applyFont="1" applyFill="1" applyProtection="1"/>
    <xf numFmtId="0" fontId="39" fillId="2" borderId="0" xfId="9" applyFont="1" applyFill="1"/>
    <xf numFmtId="0" fontId="40" fillId="2" borderId="0" xfId="6" applyFont="1" applyFill="1" applyAlignment="1">
      <alignment horizontal="right"/>
      <protection locked="0"/>
    </xf>
    <xf numFmtId="168" fontId="39" fillId="2" borderId="0" xfId="9" applyNumberFormat="1" applyFont="1" applyFill="1"/>
    <xf numFmtId="0" fontId="27" fillId="0" borderId="0" xfId="3" applyFont="1"/>
    <xf numFmtId="1" fontId="53" fillId="0" borderId="0" xfId="3" applyNumberFormat="1" applyFont="1" applyAlignment="1">
      <alignment vertical="top"/>
    </xf>
    <xf numFmtId="169" fontId="27" fillId="0" borderId="0" xfId="4" applyNumberFormat="1" applyFont="1"/>
    <xf numFmtId="169" fontId="54" fillId="0" borderId="0" xfId="4" applyNumberFormat="1" applyFont="1"/>
    <xf numFmtId="169" fontId="39" fillId="0" borderId="0" xfId="4" applyNumberFormat="1" applyFont="1" applyAlignment="1">
      <alignment horizontal="right" indent="1"/>
    </xf>
    <xf numFmtId="9" fontId="39" fillId="0" borderId="0" xfId="13" applyFont="1"/>
    <xf numFmtId="1" fontId="54" fillId="0" borderId="0" xfId="14" applyNumberFormat="1" applyFont="1" applyAlignment="1">
      <alignment vertical="top" wrapText="1"/>
    </xf>
    <xf numFmtId="1" fontId="54" fillId="0" borderId="0" xfId="14" applyNumberFormat="1" applyFont="1"/>
    <xf numFmtId="0" fontId="26" fillId="0" borderId="0" xfId="14"/>
    <xf numFmtId="1" fontId="54" fillId="0" borderId="0" xfId="15" applyNumberFormat="1" applyFont="1" applyAlignment="1">
      <alignment horizontal="right"/>
    </xf>
    <xf numFmtId="1" fontId="53" fillId="0" borderId="0" xfId="14" applyNumberFormat="1" applyFont="1" applyAlignment="1">
      <alignment vertical="top" wrapText="1"/>
    </xf>
    <xf numFmtId="2" fontId="54" fillId="0" borderId="0" xfId="14" applyNumberFormat="1" applyFont="1"/>
    <xf numFmtId="2" fontId="54" fillId="0" borderId="0" xfId="14" applyNumberFormat="1" applyFont="1" applyAlignment="1">
      <alignment vertical="top" wrapText="1"/>
    </xf>
    <xf numFmtId="2" fontId="54" fillId="0" borderId="0" xfId="16" applyNumberFormat="1" applyFont="1"/>
    <xf numFmtId="2" fontId="54" fillId="0" borderId="0" xfId="17" applyNumberFormat="1" applyFont="1" applyAlignment="1">
      <alignment horizontal="right"/>
    </xf>
    <xf numFmtId="2" fontId="54" fillId="0" borderId="0" xfId="16" applyNumberFormat="1" applyFont="1" applyAlignment="1">
      <alignment horizontal="right"/>
    </xf>
    <xf numFmtId="168" fontId="54" fillId="0" borderId="0" xfId="17" applyNumberFormat="1" applyFont="1" applyAlignment="1">
      <alignment horizontal="right"/>
    </xf>
    <xf numFmtId="2" fontId="54" fillId="0" borderId="0" xfId="16" applyNumberFormat="1" applyFont="1" applyAlignment="1">
      <alignment horizontal="left"/>
    </xf>
    <xf numFmtId="168" fontId="54" fillId="0" borderId="0" xfId="14" applyNumberFormat="1" applyFont="1"/>
    <xf numFmtId="0" fontId="58" fillId="0" borderId="0" xfId="14" applyFont="1"/>
    <xf numFmtId="0" fontId="27" fillId="0" borderId="0" xfId="14" applyFont="1"/>
    <xf numFmtId="2" fontId="27" fillId="0" borderId="0" xfId="14" applyNumberFormat="1" applyFont="1"/>
    <xf numFmtId="0" fontId="39" fillId="0" borderId="0" xfId="25" applyFont="1"/>
    <xf numFmtId="1" fontId="39" fillId="0" borderId="0" xfId="26" applyNumberFormat="1" applyFont="1"/>
    <xf numFmtId="1" fontId="39" fillId="0" borderId="0" xfId="25" applyNumberFormat="1" applyFont="1"/>
    <xf numFmtId="169" fontId="39" fillId="0" borderId="0" xfId="13" applyNumberFormat="1" applyFont="1"/>
    <xf numFmtId="172" fontId="39" fillId="0" borderId="0" xfId="25" applyNumberFormat="1" applyFont="1"/>
    <xf numFmtId="0" fontId="60" fillId="0" borderId="0" xfId="29" applyFont="1"/>
    <xf numFmtId="0" fontId="31" fillId="0" borderId="0" xfId="29" applyFont="1"/>
    <xf numFmtId="0" fontId="32" fillId="0" borderId="0" xfId="29" applyFont="1"/>
    <xf numFmtId="43" fontId="31" fillId="0" borderId="0" xfId="30" applyFont="1"/>
    <xf numFmtId="0" fontId="32" fillId="0" borderId="0" xfId="29" applyFont="1" applyAlignment="1">
      <alignment horizontal="right" vertical="center" wrapText="1"/>
    </xf>
    <xf numFmtId="0" fontId="31" fillId="0" borderId="3" xfId="29" applyFont="1" applyBorder="1"/>
    <xf numFmtId="2" fontId="31" fillId="0" borderId="0" xfId="29" applyNumberFormat="1" applyFont="1"/>
    <xf numFmtId="10" fontId="27" fillId="0" borderId="0" xfId="14" applyNumberFormat="1" applyFont="1"/>
    <xf numFmtId="0" fontId="39" fillId="0" borderId="0" xfId="25" applyFont="1" applyAlignment="1">
      <alignment horizontal="center" vertical="center" wrapText="1"/>
    </xf>
    <xf numFmtId="3" fontId="39" fillId="0" borderId="0" xfId="25" applyNumberFormat="1" applyFont="1"/>
    <xf numFmtId="2" fontId="54" fillId="0" borderId="0" xfId="0" applyNumberFormat="1" applyFont="1"/>
    <xf numFmtId="168" fontId="39" fillId="2" borderId="0" xfId="383" applyNumberFormat="1" applyFont="1" applyFill="1"/>
    <xf numFmtId="0" fontId="39" fillId="2" borderId="0" xfId="34" applyNumberFormat="1" applyFont="1" applyFill="1"/>
    <xf numFmtId="2" fontId="60" fillId="0" borderId="0" xfId="1" applyNumberFormat="1" applyFont="1" applyAlignment="1">
      <alignment vertical="center" wrapText="1"/>
    </xf>
    <xf numFmtId="0" fontId="27" fillId="0" borderId="0" xfId="0" applyFont="1" applyAlignment="1">
      <alignment vertical="center" wrapText="1"/>
    </xf>
    <xf numFmtId="0" fontId="31" fillId="0" borderId="0" xfId="29" applyFont="1" applyAlignment="1">
      <alignment horizontal="right" vertical="center" wrapText="1"/>
    </xf>
    <xf numFmtId="2" fontId="32" fillId="0" borderId="0" xfId="3" applyNumberFormat="1" applyFont="1"/>
    <xf numFmtId="1" fontId="39" fillId="0" borderId="0" xfId="0" applyNumberFormat="1" applyFont="1"/>
    <xf numFmtId="172" fontId="39" fillId="0" borderId="0" xfId="0" applyNumberFormat="1" applyFont="1"/>
    <xf numFmtId="10" fontId="27" fillId="0" borderId="0" xfId="2" applyNumberFormat="1" applyFont="1"/>
    <xf numFmtId="0" fontId="45" fillId="2" borderId="0" xfId="646" applyFont="1" applyFill="1"/>
    <xf numFmtId="0" fontId="19" fillId="2" borderId="0" xfId="646" applyFill="1"/>
    <xf numFmtId="0" fontId="27" fillId="2" borderId="0" xfId="646" applyFont="1" applyFill="1"/>
    <xf numFmtId="1" fontId="27" fillId="2" borderId="0" xfId="646" applyNumberFormat="1" applyFont="1" applyFill="1"/>
    <xf numFmtId="0" fontId="48" fillId="2" borderId="0" xfId="646" applyFont="1" applyFill="1"/>
    <xf numFmtId="0" fontId="27" fillId="2" borderId="11" xfId="646" applyFont="1" applyFill="1" applyBorder="1"/>
    <xf numFmtId="0" fontId="27" fillId="2" borderId="1" xfId="646" applyFont="1" applyFill="1" applyBorder="1"/>
    <xf numFmtId="0" fontId="27" fillId="2" borderId="12" xfId="646" applyFont="1" applyFill="1" applyBorder="1"/>
    <xf numFmtId="0" fontId="27" fillId="2" borderId="13" xfId="646" applyFont="1" applyFill="1" applyBorder="1"/>
    <xf numFmtId="0" fontId="27" fillId="2" borderId="14" xfId="646" applyFont="1" applyFill="1" applyBorder="1"/>
    <xf numFmtId="0" fontId="27" fillId="2" borderId="0" xfId="0" applyFont="1" applyFill="1"/>
    <xf numFmtId="0" fontId="27" fillId="2" borderId="15" xfId="646" applyFont="1" applyFill="1" applyBorder="1"/>
    <xf numFmtId="0" fontId="27" fillId="2" borderId="2" xfId="646" applyFont="1" applyFill="1" applyBorder="1"/>
    <xf numFmtId="0" fontId="27" fillId="2" borderId="16" xfId="646" applyFont="1" applyFill="1" applyBorder="1"/>
    <xf numFmtId="168" fontId="27" fillId="2" borderId="0" xfId="646" applyNumberFormat="1" applyFont="1" applyFill="1"/>
    <xf numFmtId="10" fontId="27" fillId="2" borderId="0" xfId="647" applyNumberFormat="1" applyFont="1" applyFill="1"/>
    <xf numFmtId="0" fontId="75" fillId="2" borderId="0" xfId="34" applyNumberFormat="1" applyFont="1" applyFill="1" applyAlignment="1">
      <alignment horizontal="right"/>
    </xf>
    <xf numFmtId="0" fontId="43" fillId="2" borderId="0" xfId="650" applyFont="1" applyFill="1"/>
    <xf numFmtId="0" fontId="39" fillId="2" borderId="0" xfId="650" applyFont="1" applyFill="1" applyAlignment="1">
      <alignment horizontal="left" indent="1"/>
    </xf>
    <xf numFmtId="0" fontId="31" fillId="0" borderId="0" xfId="29" applyFont="1" applyAlignment="1">
      <alignment horizontal="center" vertical="center"/>
    </xf>
    <xf numFmtId="0" fontId="31" fillId="0" borderId="0" xfId="0" applyFont="1"/>
    <xf numFmtId="169" fontId="27" fillId="0" borderId="0" xfId="808" applyNumberFormat="1" applyFont="1"/>
    <xf numFmtId="169" fontId="39" fillId="0" borderId="0" xfId="808" applyNumberFormat="1" applyFont="1" applyAlignment="1">
      <alignment horizontal="right" indent="1"/>
    </xf>
    <xf numFmtId="2" fontId="28" fillId="0" borderId="0" xfId="1" applyNumberFormat="1" applyFont="1"/>
    <xf numFmtId="168" fontId="28" fillId="0" borderId="0" xfId="0" applyNumberFormat="1" applyFont="1"/>
    <xf numFmtId="168" fontId="31" fillId="0" borderId="0" xfId="0" applyNumberFormat="1" applyFont="1"/>
    <xf numFmtId="179" fontId="28" fillId="0" borderId="0" xfId="0" applyNumberFormat="1" applyFont="1"/>
    <xf numFmtId="179" fontId="31" fillId="0" borderId="0" xfId="0" applyNumberFormat="1" applyFont="1"/>
    <xf numFmtId="2" fontId="31" fillId="0" borderId="0" xfId="1" applyNumberFormat="1" applyFont="1"/>
    <xf numFmtId="2" fontId="28" fillId="0" borderId="0" xfId="0" applyNumberFormat="1" applyFont="1"/>
    <xf numFmtId="2" fontId="37" fillId="0" borderId="0" xfId="0" applyNumberFormat="1" applyFont="1"/>
    <xf numFmtId="14" fontId="39" fillId="0" borderId="0" xfId="14" applyNumberFormat="1" applyFont="1" applyAlignment="1">
      <alignment horizontal="right"/>
    </xf>
    <xf numFmtId="14" fontId="43" fillId="2" borderId="0" xfId="0" applyNumberFormat="1" applyFont="1" applyFill="1" applyAlignment="1">
      <alignment horizontal="right"/>
    </xf>
    <xf numFmtId="169" fontId="27" fillId="0" borderId="0" xfId="2" applyNumberFormat="1" applyFont="1"/>
    <xf numFmtId="0" fontId="31" fillId="0" borderId="0" xfId="29" applyFont="1" applyAlignment="1">
      <alignment wrapText="1"/>
    </xf>
    <xf numFmtId="0" fontId="32" fillId="0" borderId="0" xfId="29" applyFont="1" applyAlignment="1">
      <alignment wrapText="1"/>
    </xf>
    <xf numFmtId="168" fontId="31" fillId="0" borderId="0" xfId="29" applyNumberFormat="1" applyFont="1"/>
    <xf numFmtId="168" fontId="32" fillId="0" borderId="0" xfId="29" applyNumberFormat="1" applyFont="1"/>
    <xf numFmtId="0" fontId="18" fillId="0" borderId="0" xfId="29" applyFont="1"/>
    <xf numFmtId="9" fontId="18" fillId="0" borderId="0" xfId="31" applyFont="1"/>
    <xf numFmtId="2" fontId="31" fillId="0" borderId="0" xfId="29" applyNumberFormat="1" applyFont="1" applyAlignment="1">
      <alignment wrapText="1"/>
    </xf>
    <xf numFmtId="2" fontId="33" fillId="0" borderId="0" xfId="29" applyNumberFormat="1" applyFont="1"/>
    <xf numFmtId="2" fontId="18" fillId="0" borderId="0" xfId="29" applyNumberFormat="1" applyFont="1"/>
    <xf numFmtId="177" fontId="39" fillId="0" borderId="0" xfId="287" applyFont="1"/>
    <xf numFmtId="177" fontId="39" fillId="0" borderId="0" xfId="287" applyFont="1" applyAlignment="1">
      <alignment horizontal="center" vertical="center"/>
    </xf>
    <xf numFmtId="172" fontId="39" fillId="0" borderId="0" xfId="287" applyNumberFormat="1" applyFont="1"/>
    <xf numFmtId="3" fontId="39" fillId="0" borderId="0" xfId="287" applyNumberFormat="1" applyFont="1"/>
    <xf numFmtId="3" fontId="39" fillId="0" borderId="0" xfId="13" applyNumberFormat="1" applyFont="1"/>
    <xf numFmtId="177" fontId="43" fillId="0" borderId="0" xfId="287" applyFont="1"/>
    <xf numFmtId="168" fontId="39" fillId="0" borderId="0" xfId="287" applyNumberFormat="1" applyFont="1"/>
    <xf numFmtId="177" fontId="40" fillId="0" borderId="0" xfId="287" applyFont="1"/>
    <xf numFmtId="0" fontId="39" fillId="0" borderId="0" xfId="0" applyFont="1" applyAlignment="1">
      <alignment vertical="center"/>
    </xf>
    <xf numFmtId="3" fontId="43" fillId="0" borderId="0" xfId="287" applyNumberFormat="1" applyFont="1"/>
    <xf numFmtId="0" fontId="18" fillId="0" borderId="0" xfId="691"/>
    <xf numFmtId="1" fontId="39" fillId="0" borderId="0" xfId="13" applyNumberFormat="1" applyFont="1"/>
    <xf numFmtId="0" fontId="92" fillId="2" borderId="5" xfId="0" applyFont="1" applyFill="1" applyBorder="1" applyAlignment="1">
      <alignment wrapText="1"/>
    </xf>
    <xf numFmtId="0" fontId="92" fillId="2" borderId="5" xfId="0" applyFont="1" applyFill="1" applyBorder="1" applyAlignment="1">
      <alignment horizontal="center" vertical="center" wrapText="1"/>
    </xf>
    <xf numFmtId="182" fontId="93" fillId="2" borderId="5" xfId="0" applyNumberFormat="1" applyFont="1" applyFill="1" applyBorder="1" applyAlignment="1">
      <alignment horizontal="center" wrapText="1"/>
    </xf>
    <xf numFmtId="182" fontId="94" fillId="2" borderId="0" xfId="0" applyNumberFormat="1" applyFont="1" applyFill="1"/>
    <xf numFmtId="169" fontId="94" fillId="2" borderId="0" xfId="2" applyNumberFormat="1" applyFont="1" applyFill="1"/>
    <xf numFmtId="169" fontId="94" fillId="2" borderId="0" xfId="0" applyNumberFormat="1" applyFont="1" applyFill="1"/>
    <xf numFmtId="182" fontId="93" fillId="2" borderId="0" xfId="0" applyNumberFormat="1" applyFont="1" applyFill="1" applyAlignment="1">
      <alignment horizontal="left" indent="1"/>
    </xf>
    <xf numFmtId="182" fontId="93" fillId="2" borderId="0" xfId="0" applyNumberFormat="1" applyFont="1" applyFill="1"/>
    <xf numFmtId="9" fontId="93" fillId="2" borderId="0" xfId="2" applyFont="1" applyFill="1"/>
    <xf numFmtId="182" fontId="93" fillId="2" borderId="3" xfId="0" applyNumberFormat="1" applyFont="1" applyFill="1" applyBorder="1" applyAlignment="1">
      <alignment horizontal="left" indent="1"/>
    </xf>
    <xf numFmtId="182" fontId="93" fillId="2" borderId="3" xfId="0" applyNumberFormat="1" applyFont="1" applyFill="1" applyBorder="1"/>
    <xf numFmtId="9" fontId="93" fillId="2" borderId="3" xfId="2" applyFont="1" applyFill="1" applyBorder="1"/>
    <xf numFmtId="182" fontId="93" fillId="0" borderId="0" xfId="0" applyNumberFormat="1" applyFont="1"/>
    <xf numFmtId="182" fontId="94" fillId="2" borderId="4" xfId="0" applyNumberFormat="1" applyFont="1" applyFill="1" applyBorder="1"/>
    <xf numFmtId="9" fontId="27" fillId="0" borderId="0" xfId="2" applyFont="1"/>
    <xf numFmtId="14" fontId="95" fillId="2" borderId="0" xfId="0" applyNumberFormat="1" applyFont="1" applyFill="1" applyAlignment="1">
      <alignment horizontal="right"/>
    </xf>
    <xf numFmtId="14" fontId="95" fillId="0" borderId="0" xfId="0" applyNumberFormat="1" applyFont="1" applyAlignment="1">
      <alignment horizontal="center"/>
    </xf>
    <xf numFmtId="0" fontId="16" fillId="0" borderId="0" xfId="29" applyFont="1"/>
    <xf numFmtId="0" fontId="32" fillId="0" borderId="0" xfId="29" applyFont="1" applyAlignment="1">
      <alignment horizontal="right"/>
    </xf>
    <xf numFmtId="2" fontId="32" fillId="0" borderId="0" xfId="29" applyNumberFormat="1" applyFont="1"/>
    <xf numFmtId="4" fontId="39" fillId="0" borderId="0" xfId="0" applyNumberFormat="1" applyFont="1" applyAlignment="1">
      <alignment horizontal="right" indent="1"/>
    </xf>
    <xf numFmtId="4" fontId="39" fillId="0" borderId="3" xfId="0" applyNumberFormat="1" applyFont="1" applyBorder="1" applyAlignment="1">
      <alignment horizontal="right" indent="1"/>
    </xf>
    <xf numFmtId="0" fontId="96" fillId="2" borderId="0" xfId="646" applyFont="1" applyFill="1"/>
    <xf numFmtId="2" fontId="0" fillId="0" borderId="0" xfId="1" applyNumberFormat="1" applyFont="1" applyAlignment="1">
      <alignment wrapText="1"/>
    </xf>
    <xf numFmtId="0" fontId="25" fillId="0" borderId="0" xfId="0" applyFont="1"/>
    <xf numFmtId="0" fontId="0" fillId="0" borderId="0" xfId="2" applyNumberFormat="1" applyFont="1"/>
    <xf numFmtId="0" fontId="43" fillId="2" borderId="0" xfId="6" applyFont="1" applyFill="1">
      <protection locked="0"/>
    </xf>
    <xf numFmtId="0" fontId="97" fillId="2" borderId="0" xfId="816" applyFont="1" applyFill="1"/>
    <xf numFmtId="0" fontId="41" fillId="2" borderId="0" xfId="816" applyFont="1" applyFill="1"/>
    <xf numFmtId="168" fontId="43" fillId="2" borderId="0" xfId="6" applyNumberFormat="1" applyFont="1" applyFill="1" applyProtection="1"/>
    <xf numFmtId="168" fontId="41" fillId="2" borderId="0" xfId="650" applyNumberFormat="1" applyFont="1" applyFill="1"/>
    <xf numFmtId="2" fontId="41" fillId="2" borderId="0" xfId="650" applyNumberFormat="1" applyFont="1" applyFill="1"/>
    <xf numFmtId="183" fontId="39" fillId="0" borderId="0" xfId="19" applyNumberFormat="1" applyFont="1" applyAlignment="1">
      <alignment horizontal="right"/>
    </xf>
    <xf numFmtId="183" fontId="39" fillId="0" borderId="0" xfId="20" applyNumberFormat="1" applyFont="1" applyAlignment="1">
      <alignment horizontal="right" wrapText="1"/>
    </xf>
    <xf numFmtId="183" fontId="39" fillId="0" borderId="0" xfId="21" applyNumberFormat="1" applyFont="1" applyAlignment="1">
      <alignment horizontal="right" wrapText="1"/>
    </xf>
    <xf numFmtId="183" fontId="39" fillId="0" borderId="0" xfId="5" applyNumberFormat="1" applyFont="1" applyAlignment="1">
      <alignment horizontal="right"/>
    </xf>
    <xf numFmtId="183" fontId="39" fillId="0" borderId="0" xfId="5" applyNumberFormat="1" applyFont="1" applyAlignment="1">
      <alignment horizontal="center" vertical="center"/>
    </xf>
    <xf numFmtId="183" fontId="39" fillId="0" borderId="0" xfId="4" applyNumberFormat="1" applyFont="1" applyAlignment="1">
      <alignment horizontal="center" vertical="center"/>
    </xf>
    <xf numFmtId="183" fontId="39" fillId="0" borderId="0" xfId="5" applyNumberFormat="1" applyFont="1" applyAlignment="1">
      <alignment horizontal="center"/>
    </xf>
    <xf numFmtId="183" fontId="39" fillId="0" borderId="0" xfId="4" applyNumberFormat="1" applyFont="1" applyAlignment="1">
      <alignment horizontal="center"/>
    </xf>
    <xf numFmtId="183" fontId="39" fillId="2" borderId="0" xfId="1" applyNumberFormat="1" applyFont="1" applyFill="1" applyAlignment="1">
      <alignment horizontal="right"/>
    </xf>
    <xf numFmtId="183" fontId="38" fillId="2" borderId="0" xfId="1" applyNumberFormat="1" applyFont="1" applyFill="1" applyAlignment="1">
      <alignment horizontal="right"/>
    </xf>
    <xf numFmtId="183" fontId="39" fillId="2" borderId="0" xfId="1" applyNumberFormat="1" applyFont="1" applyFill="1" applyAlignment="1">
      <alignment horizontal="left"/>
    </xf>
    <xf numFmtId="184" fontId="38" fillId="2" borderId="0" xfId="1" applyNumberFormat="1" applyFont="1" applyFill="1" applyAlignment="1">
      <alignment horizontal="right"/>
    </xf>
    <xf numFmtId="167" fontId="39" fillId="0" borderId="0" xfId="1" applyFont="1" applyAlignment="1">
      <alignment horizontal="left" wrapText="1"/>
    </xf>
    <xf numFmtId="2" fontId="39" fillId="0" borderId="0" xfId="0" applyNumberFormat="1" applyFont="1" applyAlignment="1">
      <alignment horizontal="left" wrapText="1"/>
    </xf>
    <xf numFmtId="2" fontId="39" fillId="0" borderId="0" xfId="0" applyNumberFormat="1" applyFont="1" applyAlignment="1">
      <alignment horizontal="left" vertical="center" wrapText="1"/>
    </xf>
    <xf numFmtId="173" fontId="27" fillId="0" borderId="0" xfId="1" applyNumberFormat="1" applyFont="1"/>
    <xf numFmtId="169" fontId="39" fillId="0" borderId="0" xfId="2" applyNumberFormat="1" applyFont="1" applyAlignment="1">
      <alignment horizontal="right" indent="1"/>
    </xf>
    <xf numFmtId="172" fontId="39" fillId="0" borderId="0" xfId="0" applyNumberFormat="1" applyFont="1" applyAlignment="1">
      <alignment horizontal="right" indent="1"/>
    </xf>
    <xf numFmtId="169" fontId="39" fillId="0" borderId="0" xfId="2" applyNumberFormat="1" applyFont="1" applyAlignment="1">
      <alignment horizontal="right"/>
    </xf>
    <xf numFmtId="0" fontId="63" fillId="2" borderId="0" xfId="0" applyFont="1" applyFill="1" applyAlignment="1">
      <alignment vertical="center" wrapText="1"/>
    </xf>
    <xf numFmtId="0" fontId="63" fillId="2" borderId="0" xfId="0" applyFont="1" applyFill="1" applyAlignment="1">
      <alignment horizontal="right"/>
    </xf>
    <xf numFmtId="0" fontId="98" fillId="2" borderId="0" xfId="0" applyFont="1" applyFill="1" applyAlignment="1">
      <alignment vertical="center"/>
    </xf>
    <xf numFmtId="0" fontId="98" fillId="2" borderId="0" xfId="0" applyFont="1" applyFill="1" applyAlignment="1">
      <alignment horizontal="right"/>
    </xf>
    <xf numFmtId="0" fontId="38" fillId="2" borderId="0" xfId="0" applyFont="1" applyFill="1" applyAlignment="1">
      <alignment horizontal="right"/>
    </xf>
    <xf numFmtId="0" fontId="98" fillId="2" borderId="0" xfId="0" applyFont="1" applyFill="1" applyAlignment="1">
      <alignment horizontal="right" vertical="center"/>
    </xf>
    <xf numFmtId="0" fontId="98" fillId="2" borderId="0" xfId="0" applyFont="1" applyFill="1"/>
    <xf numFmtId="0" fontId="97" fillId="2" borderId="0" xfId="0" applyFont="1" applyFill="1" applyAlignment="1">
      <alignment horizontal="right" vertical="center"/>
    </xf>
    <xf numFmtId="0" fontId="95" fillId="2" borderId="0" xfId="0" applyFont="1" applyFill="1" applyAlignment="1">
      <alignment horizontal="right" vertical="center"/>
    </xf>
    <xf numFmtId="49" fontId="95" fillId="2" borderId="0" xfId="0" applyNumberFormat="1" applyFont="1" applyFill="1" applyAlignment="1">
      <alignment horizontal="right"/>
    </xf>
    <xf numFmtId="173" fontId="39" fillId="0" borderId="0" xfId="1" applyNumberFormat="1" applyFont="1" applyAlignment="1">
      <alignment horizontal="right"/>
    </xf>
    <xf numFmtId="173" fontId="38" fillId="2" borderId="0" xfId="1" applyNumberFormat="1" applyFont="1" applyFill="1" applyAlignment="1">
      <alignment horizontal="right"/>
    </xf>
    <xf numFmtId="0" fontId="60" fillId="2" borderId="0" xfId="646" applyFont="1" applyFill="1"/>
    <xf numFmtId="0" fontId="13" fillId="0" borderId="0" xfId="691" applyFont="1"/>
    <xf numFmtId="0" fontId="13" fillId="0" borderId="0" xfId="29" applyFont="1"/>
    <xf numFmtId="0" fontId="130" fillId="0" borderId="0" xfId="29" applyFont="1"/>
    <xf numFmtId="0" fontId="34" fillId="0" borderId="0" xfId="29" applyFont="1"/>
    <xf numFmtId="168" fontId="131" fillId="0" borderId="0" xfId="29" applyNumberFormat="1" applyFont="1"/>
    <xf numFmtId="168" fontId="130" fillId="0" borderId="0" xfId="29" applyNumberFormat="1" applyFont="1"/>
    <xf numFmtId="0" fontId="33" fillId="0" borderId="0" xfId="29" applyFont="1"/>
    <xf numFmtId="2" fontId="31" fillId="0" borderId="0" xfId="0" applyNumberFormat="1" applyFont="1"/>
    <xf numFmtId="168" fontId="37" fillId="0" borderId="0" xfId="0" applyNumberFormat="1" applyFont="1"/>
    <xf numFmtId="2" fontId="132" fillId="0" borderId="0" xfId="0" applyNumberFormat="1" applyFont="1"/>
    <xf numFmtId="168" fontId="132" fillId="0" borderId="0" xfId="0" applyNumberFormat="1" applyFont="1"/>
    <xf numFmtId="169" fontId="93" fillId="2" borderId="0" xfId="2" applyNumberFormat="1" applyFont="1" applyFill="1"/>
    <xf numFmtId="169" fontId="93" fillId="2" borderId="3" xfId="2" applyNumberFormat="1" applyFont="1" applyFill="1" applyBorder="1"/>
    <xf numFmtId="183" fontId="39" fillId="0" borderId="0" xfId="1" applyNumberFormat="1" applyFont="1" applyAlignment="1">
      <alignment horizontal="right"/>
    </xf>
    <xf numFmtId="183" fontId="38" fillId="0" borderId="0" xfId="1" applyNumberFormat="1" applyFont="1" applyAlignment="1">
      <alignment horizontal="right"/>
    </xf>
    <xf numFmtId="183" fontId="39" fillId="0" borderId="0" xfId="1" applyNumberFormat="1" applyFont="1" applyAlignment="1">
      <alignment horizontal="left"/>
    </xf>
    <xf numFmtId="184" fontId="38" fillId="0" borderId="0" xfId="1" applyNumberFormat="1" applyFont="1" applyAlignment="1">
      <alignment horizontal="right"/>
    </xf>
    <xf numFmtId="1" fontId="39" fillId="0" borderId="0" xfId="287" applyNumberFormat="1" applyFont="1"/>
    <xf numFmtId="182" fontId="144" fillId="2" borderId="0" xfId="0" applyNumberFormat="1" applyFont="1" applyFill="1"/>
    <xf numFmtId="9" fontId="144" fillId="2" borderId="0" xfId="2" applyFont="1" applyFill="1"/>
    <xf numFmtId="182" fontId="144" fillId="2" borderId="0" xfId="0" applyNumberFormat="1" applyFont="1" applyFill="1" applyAlignment="1">
      <alignment horizontal="left" indent="2"/>
    </xf>
    <xf numFmtId="0" fontId="41" fillId="0" borderId="0" xfId="0" applyFont="1"/>
    <xf numFmtId="9" fontId="39" fillId="0" borderId="0" xfId="2" applyFont="1"/>
    <xf numFmtId="169" fontId="39" fillId="0" borderId="0" xfId="2" applyNumberFormat="1" applyFont="1"/>
    <xf numFmtId="169" fontId="41" fillId="0" borderId="0" xfId="2" applyNumberFormat="1" applyFont="1"/>
    <xf numFmtId="172" fontId="41" fillId="0" borderId="0" xfId="0" applyNumberFormat="1" applyFont="1"/>
    <xf numFmtId="0" fontId="145" fillId="0" borderId="0" xfId="0" applyFont="1" applyAlignment="1">
      <alignment horizontal="justify" vertical="center"/>
    </xf>
    <xf numFmtId="1" fontId="39" fillId="2" borderId="0" xfId="6" applyNumberFormat="1" applyFont="1" applyFill="1" applyProtection="1"/>
    <xf numFmtId="1" fontId="39" fillId="2" borderId="0" xfId="6" applyNumberFormat="1" applyFont="1" applyFill="1">
      <protection locked="0"/>
    </xf>
    <xf numFmtId="9" fontId="41" fillId="2" borderId="0" xfId="2" applyFont="1" applyFill="1"/>
    <xf numFmtId="9" fontId="39" fillId="2" borderId="0" xfId="2" applyFont="1" applyFill="1" applyProtection="1">
      <protection locked="0"/>
    </xf>
    <xf numFmtId="0" fontId="39" fillId="2" borderId="0" xfId="25" applyFont="1" applyFill="1" applyAlignment="1">
      <alignment horizontal="center" vertical="center"/>
    </xf>
    <xf numFmtId="3" fontId="39" fillId="2" borderId="0" xfId="25" applyNumberFormat="1" applyFont="1" applyFill="1"/>
    <xf numFmtId="172" fontId="39" fillId="2" borderId="0" xfId="25" applyNumberFormat="1" applyFont="1" applyFill="1"/>
    <xf numFmtId="0" fontId="39" fillId="2" borderId="0" xfId="25" applyFont="1" applyFill="1"/>
    <xf numFmtId="1" fontId="39" fillId="2" borderId="0" xfId="25" applyNumberFormat="1" applyFont="1" applyFill="1"/>
    <xf numFmtId="3" fontId="39" fillId="2" borderId="0" xfId="0" applyNumberFormat="1" applyFont="1" applyFill="1"/>
    <xf numFmtId="172" fontId="39" fillId="2" borderId="0" xfId="0" applyNumberFormat="1" applyFont="1" applyFill="1"/>
    <xf numFmtId="1" fontId="39" fillId="2" borderId="0" xfId="0" applyNumberFormat="1" applyFont="1" applyFill="1"/>
    <xf numFmtId="1" fontId="39" fillId="2" borderId="0" xfId="561" applyNumberFormat="1" applyFont="1" applyFill="1"/>
    <xf numFmtId="0" fontId="39" fillId="2" borderId="0" xfId="0" applyFont="1" applyFill="1"/>
    <xf numFmtId="0" fontId="39" fillId="2" borderId="0" xfId="0" applyFont="1" applyFill="1" applyAlignment="1">
      <alignment horizontal="center"/>
    </xf>
    <xf numFmtId="1" fontId="39" fillId="2" borderId="0" xfId="386" applyNumberFormat="1" applyFont="1" applyFill="1"/>
    <xf numFmtId="0" fontId="39" fillId="2" borderId="0" xfId="25" applyFont="1" applyFill="1" applyAlignment="1">
      <alignment horizontal="center"/>
    </xf>
    <xf numFmtId="177" fontId="39" fillId="0" borderId="0" xfId="287" applyFont="1" applyAlignment="1">
      <alignment horizontal="center"/>
    </xf>
    <xf numFmtId="2" fontId="39" fillId="0" borderId="0" xfId="287" applyNumberFormat="1" applyFont="1" applyAlignment="1">
      <alignment horizontal="right"/>
    </xf>
    <xf numFmtId="172" fontId="39" fillId="0" borderId="0" xfId="146" applyNumberFormat="1" applyFont="1" applyAlignment="1">
      <alignment horizontal="right" vertical="center"/>
    </xf>
    <xf numFmtId="0" fontId="41" fillId="0" borderId="0" xfId="0" applyFont="1" applyAlignment="1">
      <alignment horizontal="left" indent="2"/>
    </xf>
    <xf numFmtId="168" fontId="41" fillId="0" borderId="0" xfId="734" applyNumberFormat="1" applyFont="1"/>
    <xf numFmtId="168" fontId="41" fillId="0" borderId="0" xfId="0" applyNumberFormat="1" applyFont="1"/>
    <xf numFmtId="3" fontId="41" fillId="0" borderId="0" xfId="0" applyNumberFormat="1" applyFont="1"/>
    <xf numFmtId="9" fontId="41" fillId="0" borderId="0" xfId="0" applyNumberFormat="1" applyFont="1"/>
    <xf numFmtId="168" fontId="39" fillId="0" borderId="0" xfId="287" applyNumberFormat="1" applyFont="1" applyAlignment="1">
      <alignment horizontal="right"/>
    </xf>
    <xf numFmtId="1" fontId="39" fillId="0" borderId="0" xfId="287" applyNumberFormat="1" applyFont="1" applyAlignment="1">
      <alignment horizontal="right"/>
    </xf>
    <xf numFmtId="177" fontId="39" fillId="0" borderId="0" xfId="287" applyFont="1" applyAlignment="1">
      <alignment horizontal="left" indent="2"/>
    </xf>
    <xf numFmtId="3" fontId="39" fillId="0" borderId="0" xfId="287" applyNumberFormat="1" applyFont="1" applyAlignment="1">
      <alignment horizontal="right"/>
    </xf>
    <xf numFmtId="0" fontId="97" fillId="0" borderId="0" xfId="14" applyFont="1"/>
    <xf numFmtId="168" fontId="27" fillId="0" borderId="0" xfId="14" applyNumberFormat="1" applyFont="1"/>
    <xf numFmtId="0" fontId="310" fillId="0" borderId="0" xfId="14" applyFont="1"/>
    <xf numFmtId="2" fontId="41" fillId="0" borderId="0" xfId="0" applyNumberFormat="1" applyFont="1"/>
    <xf numFmtId="0" fontId="10" fillId="0" borderId="0" xfId="14" applyFont="1"/>
    <xf numFmtId="2" fontId="10" fillId="0" borderId="0" xfId="14" applyNumberFormat="1" applyFont="1"/>
    <xf numFmtId="2" fontId="132" fillId="0" borderId="0" xfId="16" applyNumberFormat="1" applyFont="1"/>
    <xf numFmtId="2" fontId="311" fillId="86" borderId="0" xfId="0" applyNumberFormat="1" applyFont="1" applyFill="1"/>
    <xf numFmtId="2" fontId="312" fillId="0" borderId="0" xfId="0" applyNumberFormat="1" applyFont="1"/>
    <xf numFmtId="2" fontId="312" fillId="0" borderId="0" xfId="6327" applyNumberFormat="1" applyFont="1"/>
    <xf numFmtId="2" fontId="312" fillId="0" borderId="0" xfId="2" applyNumberFormat="1" applyFont="1"/>
    <xf numFmtId="179" fontId="312" fillId="0" borderId="0" xfId="0" applyNumberFormat="1" applyFont="1"/>
    <xf numFmtId="0" fontId="313" fillId="0" borderId="0" xfId="0" applyFont="1"/>
    <xf numFmtId="169" fontId="27" fillId="0" borderId="0" xfId="3" applyNumberFormat="1" applyFont="1"/>
    <xf numFmtId="169" fontId="39" fillId="0" borderId="0" xfId="12" applyNumberFormat="1" applyFont="1" applyAlignment="1">
      <alignment horizontal="right"/>
    </xf>
    <xf numFmtId="169" fontId="53" fillId="0" borderId="0" xfId="3" applyNumberFormat="1" applyFont="1" applyAlignment="1">
      <alignment vertical="top"/>
    </xf>
    <xf numFmtId="169" fontId="27" fillId="0" borderId="0" xfId="691" applyNumberFormat="1" applyFont="1"/>
    <xf numFmtId="169" fontId="54" fillId="0" borderId="0" xfId="3" applyNumberFormat="1" applyFont="1" applyAlignment="1">
      <alignment vertical="top"/>
    </xf>
    <xf numFmtId="1" fontId="27" fillId="0" borderId="0" xfId="3" applyNumberFormat="1" applyFont="1"/>
    <xf numFmtId="1" fontId="39" fillId="0" borderId="0" xfId="3" applyNumberFormat="1" applyFont="1"/>
    <xf numFmtId="1" fontId="51" fillId="0" borderId="0" xfId="3" applyNumberFormat="1" applyFont="1"/>
    <xf numFmtId="1" fontId="39" fillId="0" borderId="0" xfId="691" applyNumberFormat="1" applyFont="1"/>
    <xf numFmtId="168" fontId="34" fillId="0" borderId="0" xfId="29" applyNumberFormat="1" applyFont="1"/>
    <xf numFmtId="168" fontId="33" fillId="0" borderId="0" xfId="29" applyNumberFormat="1" applyFont="1"/>
    <xf numFmtId="0" fontId="96" fillId="2" borderId="0" xfId="37309" applyFont="1" applyFill="1" applyAlignment="1">
      <alignment horizontal="left"/>
    </xf>
    <xf numFmtId="1" fontId="96" fillId="2" borderId="0" xfId="37309" applyNumberFormat="1" applyFont="1" applyFill="1" applyAlignment="1">
      <alignment horizontal="right"/>
    </xf>
    <xf numFmtId="0" fontId="46" fillId="2" borderId="0" xfId="37309" applyFont="1" applyFill="1" applyAlignment="1">
      <alignment horizontal="left"/>
    </xf>
    <xf numFmtId="1" fontId="46" fillId="2" borderId="0" xfId="37309" applyNumberFormat="1" applyFont="1" applyFill="1" applyAlignment="1">
      <alignment horizontal="right"/>
    </xf>
    <xf numFmtId="0" fontId="46" fillId="2" borderId="0" xfId="37309" applyFont="1" applyFill="1"/>
    <xf numFmtId="0" fontId="96" fillId="2" borderId="0" xfId="37309" applyFont="1" applyFill="1"/>
    <xf numFmtId="168" fontId="96" fillId="2" borderId="0" xfId="37309" applyNumberFormat="1" applyFont="1" applyFill="1"/>
    <xf numFmtId="0" fontId="47" fillId="2" borderId="0" xfId="37309" applyFont="1" applyFill="1"/>
    <xf numFmtId="169" fontId="46" fillId="2" borderId="0" xfId="37310" applyNumberFormat="1" applyFont="1" applyFill="1" applyAlignment="1">
      <alignment horizontal="right"/>
    </xf>
    <xf numFmtId="168" fontId="46" fillId="2" borderId="0" xfId="37309" applyNumberFormat="1" applyFont="1" applyFill="1"/>
    <xf numFmtId="1" fontId="96" fillId="2" borderId="8" xfId="37309" applyNumberFormat="1" applyFont="1" applyFill="1" applyBorder="1" applyAlignment="1">
      <alignment horizontal="right"/>
    </xf>
    <xf numFmtId="1" fontId="46" fillId="2" borderId="8" xfId="37309" applyNumberFormat="1" applyFont="1" applyFill="1" applyBorder="1" applyAlignment="1">
      <alignment horizontal="right"/>
    </xf>
    <xf numFmtId="169" fontId="46" fillId="2" borderId="8" xfId="37310" applyNumberFormat="1" applyFont="1" applyFill="1" applyBorder="1" applyAlignment="1">
      <alignment horizontal="right"/>
    </xf>
    <xf numFmtId="0" fontId="46" fillId="2" borderId="3" xfId="37309" applyFont="1" applyFill="1" applyBorder="1" applyAlignment="1">
      <alignment horizontal="center"/>
    </xf>
    <xf numFmtId="0" fontId="46" fillId="2" borderId="7" xfId="37309" applyFont="1" applyFill="1" applyBorder="1" applyAlignment="1">
      <alignment horizontal="center"/>
    </xf>
    <xf numFmtId="0" fontId="46" fillId="2" borderId="3" xfId="37309" applyFont="1" applyFill="1" applyBorder="1"/>
    <xf numFmtId="1" fontId="46" fillId="2" borderId="3" xfId="37309" applyNumberFormat="1" applyFont="1" applyFill="1" applyBorder="1" applyAlignment="1">
      <alignment horizontal="right"/>
    </xf>
    <xf numFmtId="1" fontId="46" fillId="2" borderId="7" xfId="37309" applyNumberFormat="1" applyFont="1" applyFill="1" applyBorder="1" applyAlignment="1">
      <alignment horizontal="right"/>
    </xf>
    <xf numFmtId="0" fontId="96" fillId="2" borderId="4" xfId="37309" applyFont="1" applyFill="1" applyBorder="1"/>
    <xf numFmtId="1" fontId="96" fillId="2" borderId="4" xfId="37309" applyNumberFormat="1" applyFont="1" applyFill="1" applyBorder="1" applyAlignment="1">
      <alignment horizontal="right"/>
    </xf>
    <xf numFmtId="1" fontId="96" fillId="2" borderId="27" xfId="37309" applyNumberFormat="1" applyFont="1" applyFill="1" applyBorder="1" applyAlignment="1">
      <alignment horizontal="right"/>
    </xf>
    <xf numFmtId="0" fontId="46" fillId="2" borderId="3" xfId="37309" applyFont="1" applyFill="1" applyBorder="1" applyAlignment="1">
      <alignment horizontal="center" wrapText="1"/>
    </xf>
    <xf numFmtId="0" fontId="46" fillId="2" borderId="10" xfId="37309" applyFont="1" applyFill="1" applyBorder="1" applyAlignment="1">
      <alignment horizontal="center" wrapText="1"/>
    </xf>
    <xf numFmtId="1" fontId="46" fillId="2" borderId="9" xfId="37309" applyNumberFormat="1" applyFont="1" applyFill="1" applyBorder="1"/>
    <xf numFmtId="1" fontId="96" fillId="2" borderId="6" xfId="37309" applyNumberFormat="1" applyFont="1" applyFill="1" applyBorder="1"/>
    <xf numFmtId="1" fontId="46" fillId="2" borderId="10" xfId="37309" applyNumberFormat="1" applyFont="1" applyFill="1" applyBorder="1"/>
    <xf numFmtId="169" fontId="46" fillId="2" borderId="9" xfId="37310" applyNumberFormat="1" applyFont="1" applyFill="1" applyBorder="1"/>
    <xf numFmtId="1" fontId="96" fillId="2" borderId="6" xfId="37309" applyNumberFormat="1" applyFont="1" applyFill="1" applyBorder="1" applyAlignment="1">
      <alignment horizontal="right"/>
    </xf>
    <xf numFmtId="1" fontId="315" fillId="2" borderId="8" xfId="37309" applyNumberFormat="1" applyFont="1" applyFill="1" applyBorder="1" applyAlignment="1">
      <alignment horizontal="right"/>
    </xf>
    <xf numFmtId="1" fontId="49" fillId="2" borderId="8" xfId="37309" applyNumberFormat="1" applyFont="1" applyFill="1" applyBorder="1" applyAlignment="1">
      <alignment horizontal="right"/>
    </xf>
    <xf numFmtId="1" fontId="315" fillId="2" borderId="9" xfId="37309" applyNumberFormat="1" applyFont="1" applyFill="1" applyBorder="1" applyAlignment="1">
      <alignment horizontal="right"/>
    </xf>
    <xf numFmtId="168" fontId="315" fillId="2" borderId="0" xfId="37309" applyNumberFormat="1" applyFont="1" applyFill="1" applyAlignment="1">
      <alignment horizontal="right" wrapText="1"/>
    </xf>
    <xf numFmtId="1" fontId="49" fillId="2" borderId="9" xfId="37309" applyNumberFormat="1" applyFont="1" applyFill="1" applyBorder="1" applyAlignment="1">
      <alignment horizontal="right"/>
    </xf>
    <xf numFmtId="168" fontId="49" fillId="2" borderId="0" xfId="37309" applyNumberFormat="1" applyFont="1" applyFill="1" applyAlignment="1">
      <alignment horizontal="right" wrapText="1"/>
    </xf>
    <xf numFmtId="1" fontId="315" fillId="2" borderId="9" xfId="37309" applyNumberFormat="1" applyFont="1" applyFill="1" applyBorder="1"/>
    <xf numFmtId="1" fontId="49" fillId="2" borderId="9" xfId="37309" applyNumberFormat="1" applyFont="1" applyFill="1" applyBorder="1"/>
    <xf numFmtId="168" fontId="315" fillId="2" borderId="4" xfId="37309" applyNumberFormat="1" applyFont="1" applyFill="1" applyBorder="1" applyAlignment="1">
      <alignment horizontal="right" wrapText="1"/>
    </xf>
    <xf numFmtId="168" fontId="49" fillId="2" borderId="3" xfId="37309" applyNumberFormat="1" applyFont="1" applyFill="1" applyBorder="1" applyAlignment="1">
      <alignment horizontal="right" wrapText="1"/>
    </xf>
    <xf numFmtId="1" fontId="316" fillId="0" borderId="0" xfId="0" applyNumberFormat="1" applyFont="1"/>
    <xf numFmtId="2" fontId="316" fillId="0" borderId="0" xfId="0" applyNumberFormat="1" applyFont="1"/>
    <xf numFmtId="0" fontId="317" fillId="0" borderId="0" xfId="0" applyFont="1"/>
    <xf numFmtId="1" fontId="318" fillId="0" borderId="0" xfId="0" applyNumberFormat="1" applyFont="1"/>
    <xf numFmtId="2" fontId="318" fillId="0" borderId="0" xfId="0" applyNumberFormat="1" applyFont="1"/>
    <xf numFmtId="168" fontId="317" fillId="0" borderId="0" xfId="0" applyNumberFormat="1" applyFont="1"/>
    <xf numFmtId="2" fontId="317" fillId="0" borderId="0" xfId="0" applyNumberFormat="1" applyFont="1"/>
    <xf numFmtId="168" fontId="318" fillId="0" borderId="0" xfId="0" applyNumberFormat="1" applyFont="1"/>
    <xf numFmtId="0" fontId="46" fillId="2" borderId="10" xfId="37309" applyFont="1" applyFill="1" applyBorder="1" applyAlignment="1">
      <alignment horizontal="center"/>
    </xf>
    <xf numFmtId="169" fontId="94" fillId="2" borderId="4" xfId="2" applyNumberFormat="1" applyFont="1" applyFill="1" applyBorder="1"/>
    <xf numFmtId="169" fontId="94" fillId="2" borderId="4" xfId="0" applyNumberFormat="1" applyFont="1" applyFill="1" applyBorder="1"/>
    <xf numFmtId="169" fontId="144" fillId="2" borderId="0" xfId="2" applyNumberFormat="1" applyFont="1" applyFill="1"/>
    <xf numFmtId="2" fontId="27" fillId="0" borderId="0" xfId="3" applyNumberFormat="1" applyFont="1"/>
    <xf numFmtId="9" fontId="39" fillId="0" borderId="0" xfId="13" applyNumberFormat="1" applyFont="1"/>
    <xf numFmtId="9" fontId="15" fillId="0" borderId="0" xfId="832" applyNumberFormat="1"/>
    <xf numFmtId="9" fontId="27" fillId="0" borderId="0" xfId="3" applyNumberFormat="1" applyFont="1"/>
    <xf numFmtId="14" fontId="95" fillId="2" borderId="0" xfId="0" applyNumberFormat="1" applyFont="1" applyFill="1" applyBorder="1" applyAlignment="1">
      <alignment horizontal="right"/>
    </xf>
    <xf numFmtId="167" fontId="38" fillId="2" borderId="0" xfId="1" applyFont="1" applyFill="1" applyBorder="1" applyAlignment="1">
      <alignment horizontal="right"/>
    </xf>
    <xf numFmtId="184" fontId="38" fillId="2" borderId="0" xfId="1" applyNumberFormat="1" applyFont="1" applyFill="1" applyBorder="1" applyAlignment="1">
      <alignment horizontal="right"/>
    </xf>
    <xf numFmtId="0" fontId="39" fillId="0" borderId="0" xfId="20" applyNumberFormat="1" applyFont="1" applyAlignment="1">
      <alignment horizontal="right" wrapText="1"/>
    </xf>
    <xf numFmtId="14" fontId="39" fillId="0" borderId="0" xfId="0" applyNumberFormat="1" applyFont="1" applyFill="1" applyBorder="1" applyAlignment="1">
      <alignment horizontal="center"/>
    </xf>
    <xf numFmtId="173" fontId="39" fillId="0" borderId="0" xfId="1" applyNumberFormat="1" applyFont="1" applyFill="1" applyBorder="1" applyAlignment="1">
      <alignment horizontal="left"/>
    </xf>
    <xf numFmtId="173" fontId="39" fillId="0" borderId="0" xfId="0" applyNumberFormat="1" applyFont="1" applyFill="1" applyBorder="1" applyAlignment="1">
      <alignment horizontal="left"/>
    </xf>
    <xf numFmtId="0" fontId="43" fillId="0" borderId="39" xfId="0" applyFont="1" applyBorder="1" applyAlignment="1">
      <alignment horizontal="center" vertical="center" wrapText="1"/>
    </xf>
    <xf numFmtId="0" fontId="43" fillId="0" borderId="40" xfId="0" applyFont="1" applyBorder="1" applyAlignment="1">
      <alignment horizontal="center" vertical="center" wrapText="1"/>
    </xf>
    <xf numFmtId="0" fontId="39" fillId="0" borderId="41" xfId="0" applyFont="1" applyBorder="1" applyAlignment="1">
      <alignment horizontal="center" vertical="center" wrapText="1"/>
    </xf>
    <xf numFmtId="0" fontId="39" fillId="0" borderId="42" xfId="0" applyFont="1" applyBorder="1" applyAlignment="1">
      <alignment horizontal="right" vertical="center" wrapText="1"/>
    </xf>
    <xf numFmtId="0" fontId="39" fillId="0" borderId="45" xfId="0" applyFont="1" applyBorder="1" applyAlignment="1">
      <alignment horizontal="right" vertical="center" wrapText="1"/>
    </xf>
    <xf numFmtId="0" fontId="39" fillId="0" borderId="46" xfId="0" applyFont="1" applyBorder="1" applyAlignment="1">
      <alignment horizontal="right" vertical="center" wrapText="1"/>
    </xf>
    <xf numFmtId="0" fontId="39" fillId="0" borderId="44" xfId="0" applyFont="1" applyBorder="1" applyAlignment="1">
      <alignment horizontal="right" vertical="center" wrapText="1"/>
    </xf>
    <xf numFmtId="0" fontId="39" fillId="0" borderId="48" xfId="0" applyFont="1" applyBorder="1" applyAlignment="1">
      <alignment horizontal="right" vertical="center" wrapText="1"/>
    </xf>
    <xf numFmtId="0" fontId="60" fillId="0" borderId="0" xfId="691" applyFont="1"/>
    <xf numFmtId="0" fontId="7" fillId="0" borderId="0" xfId="29" applyFont="1"/>
    <xf numFmtId="0" fontId="31" fillId="0" borderId="0" xfId="0" applyFont="1" applyBorder="1"/>
    <xf numFmtId="2" fontId="31" fillId="0" borderId="0" xfId="0" applyNumberFormat="1" applyFont="1" applyBorder="1"/>
    <xf numFmtId="2" fontId="31" fillId="0" borderId="0" xfId="1" applyNumberFormat="1" applyFont="1" applyBorder="1"/>
    <xf numFmtId="168" fontId="31" fillId="0" borderId="0" xfId="0" applyNumberFormat="1" applyFont="1" applyBorder="1"/>
    <xf numFmtId="0" fontId="32" fillId="0" borderId="0" xfId="0" applyFont="1"/>
    <xf numFmtId="169" fontId="32" fillId="0" borderId="0" xfId="2" applyNumberFormat="1" applyFont="1"/>
    <xf numFmtId="0" fontId="60" fillId="0" borderId="0" xfId="0" applyFont="1"/>
    <xf numFmtId="2" fontId="132" fillId="0" borderId="0" xfId="0" applyNumberFormat="1" applyFont="1" applyFill="1" applyBorder="1"/>
    <xf numFmtId="0" fontId="39" fillId="2" borderId="0" xfId="622" applyFont="1" applyFill="1"/>
    <xf numFmtId="169" fontId="39" fillId="2" borderId="0" xfId="5871" applyNumberFormat="1" applyFont="1" applyFill="1"/>
    <xf numFmtId="169" fontId="43" fillId="2" borderId="0" xfId="5871" applyNumberFormat="1" applyFont="1" applyFill="1"/>
    <xf numFmtId="0" fontId="40" fillId="2" borderId="0" xfId="622" applyFont="1" applyFill="1"/>
    <xf numFmtId="0" fontId="39" fillId="2" borderId="0" xfId="650" applyFont="1" applyFill="1"/>
    <xf numFmtId="1" fontId="41" fillId="2" borderId="0" xfId="622" applyNumberFormat="1" applyFont="1" applyFill="1"/>
    <xf numFmtId="0" fontId="43" fillId="2" borderId="0" xfId="622" applyFont="1" applyFill="1"/>
    <xf numFmtId="0" fontId="97" fillId="2" borderId="0" xfId="622" applyFont="1" applyFill="1"/>
    <xf numFmtId="168" fontId="39" fillId="2" borderId="0" xfId="649" applyNumberFormat="1" applyFont="1" applyFill="1" applyBorder="1"/>
    <xf numFmtId="1" fontId="39" fillId="2" borderId="0" xfId="622" applyNumberFormat="1" applyFont="1" applyFill="1"/>
    <xf numFmtId="168" fontId="39" fillId="2" borderId="0" xfId="650" applyNumberFormat="1" applyFont="1" applyFill="1"/>
    <xf numFmtId="168" fontId="39" fillId="2" borderId="0" xfId="650" applyNumberFormat="1" applyFont="1" applyFill="1" applyAlignment="1">
      <alignment horizontal="left" indent="1"/>
    </xf>
    <xf numFmtId="168" fontId="39" fillId="2" borderId="0" xfId="5871" applyNumberFormat="1" applyFont="1" applyFill="1"/>
    <xf numFmtId="168" fontId="39" fillId="2" borderId="0" xfId="650" applyNumberFormat="1" applyFont="1" applyFill="1" applyAlignment="1">
      <alignment horizontal="right"/>
    </xf>
    <xf numFmtId="168" fontId="39" fillId="2" borderId="0" xfId="650" applyNumberFormat="1" applyFont="1" applyFill="1" applyAlignment="1">
      <alignment horizontal="left"/>
    </xf>
    <xf numFmtId="0" fontId="39" fillId="2" borderId="0" xfId="622" applyFont="1" applyFill="1" applyAlignment="1">
      <alignment horizontal="left" indent="1"/>
    </xf>
    <xf numFmtId="168" fontId="39" fillId="2" borderId="0" xfId="622" applyNumberFormat="1" applyFont="1" applyFill="1" applyAlignment="1">
      <alignment horizontal="left" indent="1"/>
    </xf>
    <xf numFmtId="0" fontId="39" fillId="2" borderId="0" xfId="622" applyFont="1" applyFill="1" applyAlignment="1">
      <alignment horizontal="left"/>
    </xf>
    <xf numFmtId="168" fontId="39" fillId="2" borderId="0" xfId="622" applyNumberFormat="1" applyFont="1" applyFill="1"/>
    <xf numFmtId="168" fontId="43" fillId="2" borderId="0" xfId="622" applyNumberFormat="1" applyFont="1" applyFill="1"/>
    <xf numFmtId="0" fontId="43" fillId="2" borderId="0" xfId="34" applyNumberFormat="1" applyFont="1" applyFill="1"/>
    <xf numFmtId="0" fontId="40" fillId="2" borderId="0" xfId="622" applyFont="1" applyFill="1" applyAlignment="1">
      <alignment horizontal="right"/>
    </xf>
    <xf numFmtId="1" fontId="43" fillId="2" borderId="0" xfId="622" applyNumberFormat="1" applyFont="1" applyFill="1"/>
    <xf numFmtId="0" fontId="320" fillId="2" borderId="0" xfId="25" applyFont="1" applyFill="1"/>
    <xf numFmtId="0" fontId="320" fillId="2" borderId="0" xfId="25" applyFont="1" applyFill="1" applyAlignment="1">
      <alignment horizontal="center"/>
    </xf>
    <xf numFmtId="3" fontId="320" fillId="2" borderId="0" xfId="25" applyNumberFormat="1" applyFont="1" applyFill="1"/>
    <xf numFmtId="172" fontId="320" fillId="2" borderId="0" xfId="25" applyNumberFormat="1" applyFont="1" applyFill="1"/>
    <xf numFmtId="1" fontId="320" fillId="2" borderId="0" xfId="25" applyNumberFormat="1" applyFont="1" applyFill="1"/>
    <xf numFmtId="4" fontId="39" fillId="0" borderId="0" xfId="25" applyNumberFormat="1" applyFont="1"/>
    <xf numFmtId="167" fontId="39" fillId="0" borderId="0" xfId="1" applyFont="1" applyFill="1" applyBorder="1" applyAlignment="1">
      <alignment horizontal="left"/>
    </xf>
    <xf numFmtId="14" fontId="39" fillId="0" borderId="0" xfId="0" applyNumberFormat="1" applyFont="1" applyAlignment="1">
      <alignment horizontal="center"/>
    </xf>
    <xf numFmtId="168" fontId="39" fillId="0" borderId="0" xfId="0" applyNumberFormat="1" applyFont="1" applyFill="1" applyBorder="1" applyAlignment="1">
      <alignment horizontal="center"/>
    </xf>
    <xf numFmtId="168" fontId="39" fillId="0" borderId="0" xfId="0" applyNumberFormat="1" applyFont="1" applyAlignment="1">
      <alignment horizontal="center"/>
    </xf>
    <xf numFmtId="182" fontId="321" fillId="2" borderId="4" xfId="0" applyNumberFormat="1" applyFont="1" applyFill="1" applyBorder="1"/>
    <xf numFmtId="182" fontId="92" fillId="2" borderId="0" xfId="0" applyNumberFormat="1" applyFont="1" applyFill="1"/>
    <xf numFmtId="0" fontId="39" fillId="0" borderId="0" xfId="0" applyFont="1" applyAlignment="1">
      <alignment horizontal="right" vertical="center" wrapText="1"/>
    </xf>
    <xf numFmtId="0" fontId="39" fillId="0" borderId="43" xfId="0" applyFont="1" applyBorder="1" applyAlignment="1">
      <alignment horizontal="right" vertical="center" wrapText="1"/>
    </xf>
    <xf numFmtId="0" fontId="41" fillId="0" borderId="0" xfId="0" applyFont="1" applyAlignment="1">
      <alignment horizontal="center" vertical="center" wrapText="1"/>
    </xf>
    <xf numFmtId="0" fontId="97" fillId="0" borderId="0" xfId="0" applyFont="1" applyAlignment="1">
      <alignment horizontal="center" vertical="center" wrapText="1"/>
    </xf>
    <xf numFmtId="0" fontId="310" fillId="0" borderId="0" xfId="0" applyFont="1" applyAlignment="1">
      <alignment horizontal="center" vertical="center" wrapText="1"/>
    </xf>
    <xf numFmtId="0" fontId="97" fillId="0" borderId="0" xfId="0" applyNumberFormat="1" applyFont="1"/>
    <xf numFmtId="2" fontId="97" fillId="0" borderId="0" xfId="0" applyNumberFormat="1" applyFont="1"/>
    <xf numFmtId="0" fontId="97" fillId="0" borderId="0" xfId="0" applyNumberFormat="1" applyFont="1" applyBorder="1"/>
    <xf numFmtId="2" fontId="97" fillId="0" borderId="0" xfId="0" applyNumberFormat="1" applyFont="1" applyBorder="1"/>
    <xf numFmtId="184" fontId="41" fillId="0" borderId="0" xfId="1" applyNumberFormat="1" applyFont="1" applyAlignment="1">
      <alignment horizontal="right" vertical="center" wrapText="1"/>
    </xf>
    <xf numFmtId="169" fontId="41" fillId="0" borderId="0" xfId="2" applyNumberFormat="1" applyFont="1" applyAlignment="1">
      <alignment horizontal="right" vertical="center" wrapText="1"/>
    </xf>
    <xf numFmtId="0" fontId="41" fillId="0" borderId="3" xfId="0" applyFont="1" applyBorder="1"/>
    <xf numFmtId="0" fontId="41" fillId="0" borderId="3" xfId="14" applyFont="1" applyBorder="1" applyAlignment="1">
      <alignment horizontal="center" vertical="center" wrapText="1"/>
    </xf>
    <xf numFmtId="0" fontId="41" fillId="0" borderId="3" xfId="0" applyFont="1" applyBorder="1" applyAlignment="1">
      <alignment horizontal="center" vertical="center" wrapText="1"/>
    </xf>
    <xf numFmtId="0" fontId="97" fillId="0" borderId="3" xfId="0" applyFont="1" applyBorder="1" applyAlignment="1">
      <alignment horizontal="center" vertical="center" wrapText="1"/>
    </xf>
    <xf numFmtId="0" fontId="27" fillId="87" borderId="4" xfId="0" applyFont="1" applyFill="1" applyBorder="1" applyAlignment="1">
      <alignment horizontal="center"/>
    </xf>
    <xf numFmtId="0" fontId="27" fillId="2" borderId="4" xfId="0" applyFont="1" applyFill="1" applyBorder="1"/>
    <xf numFmtId="1" fontId="27" fillId="2" borderId="4" xfId="0" applyNumberFormat="1" applyFont="1" applyFill="1" applyBorder="1" applyAlignment="1">
      <alignment horizontal="center" vertical="center"/>
    </xf>
    <xf numFmtId="0" fontId="6" fillId="0" borderId="0" xfId="691" applyFont="1"/>
    <xf numFmtId="169" fontId="31" fillId="0" borderId="0" xfId="2" applyNumberFormat="1" applyFont="1"/>
    <xf numFmtId="2" fontId="130" fillId="0" borderId="0" xfId="0" applyNumberFormat="1" applyFont="1"/>
    <xf numFmtId="2" fontId="5" fillId="0" borderId="0" xfId="37373" applyNumberFormat="1" applyFont="1" applyFill="1"/>
    <xf numFmtId="0" fontId="322" fillId="2" borderId="0" xfId="25" applyFont="1" applyFill="1"/>
    <xf numFmtId="9" fontId="93" fillId="2" borderId="3" xfId="2" quotePrefix="1" applyFont="1" applyFill="1" applyBorder="1" applyAlignment="1">
      <alignment horizontal="right"/>
    </xf>
    <xf numFmtId="182" fontId="38" fillId="2" borderId="0" xfId="1" applyNumberFormat="1" applyFont="1" applyFill="1" applyBorder="1" applyAlignment="1">
      <alignment horizontal="right"/>
    </xf>
    <xf numFmtId="179" fontId="27" fillId="0" borderId="0" xfId="14" applyNumberFormat="1" applyFont="1"/>
    <xf numFmtId="191" fontId="39" fillId="0" borderId="0" xfId="1" applyNumberFormat="1" applyFont="1" applyFill="1" applyBorder="1" applyAlignment="1">
      <alignment horizontal="right"/>
    </xf>
    <xf numFmtId="14" fontId="39" fillId="0" borderId="0" xfId="0" applyNumberFormat="1" applyFont="1" applyFill="1" applyBorder="1" applyAlignment="1">
      <alignment horizontal="right"/>
    </xf>
    <xf numFmtId="14" fontId="39" fillId="0" borderId="0" xfId="0" applyNumberFormat="1" applyFont="1" applyAlignment="1">
      <alignment horizontal="right"/>
    </xf>
    <xf numFmtId="14" fontId="39" fillId="0" borderId="3" xfId="0" applyNumberFormat="1" applyFont="1" applyBorder="1" applyAlignment="1">
      <alignment horizontal="right"/>
    </xf>
    <xf numFmtId="167" fontId="39" fillId="0" borderId="0" xfId="1" applyFont="1" applyFill="1" applyBorder="1" applyAlignment="1">
      <alignment horizontal="right"/>
    </xf>
    <xf numFmtId="172" fontId="323" fillId="0" borderId="0" xfId="0" applyNumberFormat="1" applyFont="1" applyAlignment="1">
      <alignment horizontal="right"/>
    </xf>
    <xf numFmtId="172" fontId="323" fillId="0" borderId="0" xfId="0" applyNumberFormat="1" applyFont="1" applyFill="1" applyAlignment="1">
      <alignment horizontal="right"/>
    </xf>
    <xf numFmtId="2" fontId="39" fillId="0" borderId="0" xfId="0" applyNumberFormat="1" applyFont="1" applyFill="1" applyBorder="1" applyAlignment="1">
      <alignment horizontal="right"/>
    </xf>
    <xf numFmtId="2" fontId="39" fillId="0" borderId="0" xfId="0" applyNumberFormat="1" applyFont="1" applyAlignment="1">
      <alignment horizontal="right"/>
    </xf>
    <xf numFmtId="2" fontId="39" fillId="0" borderId="3" xfId="0" applyNumberFormat="1" applyFont="1" applyBorder="1" applyAlignment="1">
      <alignment horizontal="right"/>
    </xf>
    <xf numFmtId="0" fontId="39" fillId="0" borderId="0" xfId="0" applyNumberFormat="1" applyFont="1" applyFill="1" applyBorder="1" applyAlignment="1">
      <alignment horizontal="right" vertical="top"/>
    </xf>
    <xf numFmtId="0" fontId="39" fillId="0" borderId="0" xfId="1" applyNumberFormat="1" applyFont="1" applyFill="1" applyBorder="1" applyAlignment="1">
      <alignment horizontal="right" vertical="top"/>
    </xf>
    <xf numFmtId="2" fontId="39" fillId="0" borderId="0" xfId="0" applyNumberFormat="1" applyFont="1" applyFill="1" applyBorder="1" applyAlignment="1">
      <alignment horizontal="right" vertical="top"/>
    </xf>
    <xf numFmtId="0" fontId="41" fillId="0" borderId="0" xfId="0" applyFont="1" applyFill="1" applyAlignment="1">
      <alignment horizontal="right" vertical="top"/>
    </xf>
    <xf numFmtId="0" fontId="27" fillId="89" borderId="0" xfId="14" applyFont="1" applyFill="1"/>
    <xf numFmtId="167" fontId="39" fillId="89" borderId="0" xfId="1" applyFont="1" applyFill="1" applyAlignment="1">
      <alignment horizontal="left" wrapText="1"/>
    </xf>
    <xf numFmtId="2" fontId="39" fillId="89" borderId="0" xfId="0" applyNumberFormat="1" applyFont="1" applyFill="1" applyAlignment="1">
      <alignment horizontal="left" wrapText="1"/>
    </xf>
    <xf numFmtId="0" fontId="58" fillId="89" borderId="0" xfId="14" applyFont="1" applyFill="1"/>
    <xf numFmtId="0" fontId="58" fillId="0" borderId="0" xfId="14" applyFont="1" applyFill="1"/>
    <xf numFmtId="167" fontId="39" fillId="0" borderId="0" xfId="1" applyFont="1" applyFill="1" applyAlignment="1">
      <alignment horizontal="left" wrapText="1"/>
    </xf>
    <xf numFmtId="2" fontId="39" fillId="0" borderId="0" xfId="0" applyNumberFormat="1" applyFont="1" applyFill="1" applyAlignment="1">
      <alignment horizontal="left" wrapText="1"/>
    </xf>
    <xf numFmtId="169" fontId="39" fillId="0" borderId="0" xfId="2" applyNumberFormat="1" applyFont="1" applyFill="1" applyBorder="1" applyAlignment="1">
      <alignment horizontal="right"/>
    </xf>
    <xf numFmtId="0" fontId="4" fillId="0" borderId="0" xfId="691" applyFont="1"/>
    <xf numFmtId="169" fontId="130" fillId="0" borderId="0" xfId="0" applyNumberFormat="1" applyFont="1"/>
    <xf numFmtId="169" fontId="33" fillId="0" borderId="0" xfId="2" applyNumberFormat="1" applyFont="1"/>
    <xf numFmtId="0" fontId="4" fillId="0" borderId="0" xfId="0" applyFont="1"/>
    <xf numFmtId="2" fontId="32" fillId="0" borderId="0" xfId="0" applyNumberFormat="1" applyFont="1"/>
    <xf numFmtId="169" fontId="32" fillId="0" borderId="0" xfId="0" applyNumberFormat="1" applyFont="1"/>
    <xf numFmtId="2" fontId="4" fillId="0" borderId="0" xfId="0" applyNumberFormat="1" applyFont="1"/>
    <xf numFmtId="0" fontId="32" fillId="0" borderId="3" xfId="0" applyFont="1" applyBorder="1"/>
    <xf numFmtId="2" fontId="32" fillId="0" borderId="3" xfId="1" applyNumberFormat="1" applyFont="1" applyBorder="1"/>
    <xf numFmtId="168" fontId="32" fillId="0" borderId="3" xfId="0" applyNumberFormat="1" applyFont="1" applyBorder="1"/>
    <xf numFmtId="0" fontId="31" fillId="0" borderId="0" xfId="0" applyFont="1" applyBorder="1"/>
    <xf numFmtId="2" fontId="31" fillId="0" borderId="0" xfId="0" applyNumberFormat="1" applyFont="1" applyBorder="1"/>
    <xf numFmtId="2" fontId="31" fillId="0" borderId="0" xfId="1" applyNumberFormat="1" applyFont="1" applyBorder="1"/>
    <xf numFmtId="168" fontId="31" fillId="0" borderId="0" xfId="0" applyNumberFormat="1" applyFont="1" applyBorder="1"/>
    <xf numFmtId="2" fontId="130" fillId="0" borderId="0" xfId="37381" applyNumberFormat="1" applyFont="1"/>
    <xf numFmtId="0" fontId="130" fillId="0" borderId="0" xfId="0" applyFont="1"/>
    <xf numFmtId="2" fontId="32" fillId="0" borderId="3" xfId="0" applyNumberFormat="1" applyFont="1" applyBorder="1"/>
    <xf numFmtId="2" fontId="31" fillId="0" borderId="0" xfId="0" applyNumberFormat="1" applyFont="1" applyBorder="1"/>
    <xf numFmtId="169" fontId="0" fillId="0" borderId="0" xfId="2" applyNumberFormat="1" applyFont="1"/>
    <xf numFmtId="0" fontId="37" fillId="0" borderId="0" xfId="0" applyFont="1"/>
    <xf numFmtId="0" fontId="31" fillId="0" borderId="0" xfId="0" applyFont="1"/>
    <xf numFmtId="2" fontId="28" fillId="0" borderId="0" xfId="0" applyNumberFormat="1" applyFont="1"/>
    <xf numFmtId="169" fontId="31" fillId="0" borderId="0" xfId="2" applyNumberFormat="1" applyFont="1"/>
    <xf numFmtId="0" fontId="32" fillId="0" borderId="0" xfId="0" applyFont="1"/>
    <xf numFmtId="0" fontId="3" fillId="0" borderId="0" xfId="37846"/>
    <xf numFmtId="0" fontId="3" fillId="0" borderId="0" xfId="0" applyFont="1"/>
    <xf numFmtId="0" fontId="3" fillId="0" borderId="0" xfId="37846" applyAlignment="1">
      <alignment horizontal="center"/>
    </xf>
    <xf numFmtId="169" fontId="0" fillId="0" borderId="0" xfId="37847" applyNumberFormat="1" applyFont="1"/>
    <xf numFmtId="171" fontId="0" fillId="0" borderId="0" xfId="37848" applyNumberFormat="1" applyFont="1"/>
    <xf numFmtId="0" fontId="0" fillId="0" borderId="0" xfId="37847" applyNumberFormat="1" applyFont="1"/>
    <xf numFmtId="169" fontId="3" fillId="0" borderId="0" xfId="0" applyNumberFormat="1" applyFont="1"/>
    <xf numFmtId="0" fontId="3" fillId="0" borderId="0" xfId="2" applyNumberFormat="1" applyFont="1"/>
    <xf numFmtId="169" fontId="3" fillId="0" borderId="0" xfId="2" applyNumberFormat="1" applyFont="1"/>
    <xf numFmtId="169" fontId="3" fillId="0" borderId="0" xfId="37846" applyNumberFormat="1"/>
    <xf numFmtId="2" fontId="3" fillId="0" borderId="0" xfId="37846" applyNumberFormat="1"/>
    <xf numFmtId="1" fontId="27" fillId="0" borderId="0" xfId="3" applyNumberFormat="1" applyFont="1" applyAlignment="1"/>
    <xf numFmtId="2" fontId="39" fillId="0" borderId="0" xfId="287" applyNumberFormat="1" applyFont="1"/>
    <xf numFmtId="0" fontId="27" fillId="87" borderId="0" xfId="0" applyFont="1" applyFill="1"/>
    <xf numFmtId="0" fontId="27" fillId="87" borderId="0" xfId="0" applyFont="1" applyFill="1" applyAlignment="1">
      <alignment horizontal="center"/>
    </xf>
    <xf numFmtId="0" fontId="50" fillId="87" borderId="0" xfId="0" applyFont="1" applyFill="1" applyAlignment="1">
      <alignment horizontal="right"/>
    </xf>
    <xf numFmtId="0" fontId="50" fillId="88" borderId="0" xfId="0" applyFont="1" applyFill="1"/>
    <xf numFmtId="168" fontId="27" fillId="88" borderId="0" xfId="0" applyNumberFormat="1" applyFont="1" applyFill="1" applyAlignment="1">
      <alignment horizontal="center" vertical="center"/>
    </xf>
    <xf numFmtId="168" fontId="27" fillId="2" borderId="0" xfId="0" applyNumberFormat="1" applyFont="1" applyFill="1" applyAlignment="1">
      <alignment horizontal="center" vertical="center"/>
    </xf>
    <xf numFmtId="0" fontId="27" fillId="88" borderId="0" xfId="0" applyFont="1" applyFill="1"/>
    <xf numFmtId="1" fontId="27" fillId="88" borderId="0" xfId="0" applyNumberFormat="1" applyFont="1" applyFill="1" applyAlignment="1">
      <alignment horizontal="center" vertical="center"/>
    </xf>
    <xf numFmtId="0" fontId="50" fillId="2" borderId="0" xfId="0" applyFont="1" applyFill="1"/>
    <xf numFmtId="0" fontId="39" fillId="0" borderId="0" xfId="1" applyNumberFormat="1" applyFont="1" applyAlignment="1">
      <alignment horizontal="right" wrapText="1"/>
    </xf>
    <xf numFmtId="2" fontId="39" fillId="0" borderId="0" xfId="0" applyNumberFormat="1" applyFont="1" applyAlignment="1">
      <alignment horizontal="left"/>
    </xf>
    <xf numFmtId="0" fontId="43" fillId="0" borderId="89" xfId="0" applyFont="1" applyBorder="1" applyAlignment="1">
      <alignment horizontal="center" vertical="center" wrapText="1"/>
    </xf>
    <xf numFmtId="0" fontId="43" fillId="0" borderId="90" xfId="0" applyFont="1" applyBorder="1" applyAlignment="1">
      <alignment horizontal="center" vertical="center" wrapText="1"/>
    </xf>
    <xf numFmtId="0" fontId="39" fillId="0" borderId="91" xfId="0" applyFont="1" applyBorder="1" applyAlignment="1">
      <alignment horizontal="right" vertical="center" wrapText="1"/>
    </xf>
    <xf numFmtId="0" fontId="39" fillId="0" borderId="92" xfId="0" applyFont="1" applyBorder="1" applyAlignment="1">
      <alignment horizontal="right" vertical="center" wrapText="1"/>
    </xf>
    <xf numFmtId="0" fontId="39" fillId="0" borderId="93" xfId="0" applyFont="1" applyBorder="1" applyAlignment="1">
      <alignment horizontal="right" vertical="center" wrapText="1"/>
    </xf>
    <xf numFmtId="0" fontId="39" fillId="0" borderId="94" xfId="0" applyFont="1" applyBorder="1" applyAlignment="1">
      <alignment horizontal="right" vertical="center" wrapText="1"/>
    </xf>
    <xf numFmtId="184" fontId="41" fillId="0" borderId="0" xfId="1" applyNumberFormat="1" applyFont="1" applyAlignment="1">
      <alignment horizontal="center" vertical="center" wrapText="1"/>
    </xf>
    <xf numFmtId="169" fontId="41" fillId="0" borderId="0" xfId="2" applyNumberFormat="1" applyFont="1" applyAlignment="1">
      <alignment horizontal="center" vertical="center" wrapText="1"/>
    </xf>
    <xf numFmtId="2" fontId="130" fillId="0" borderId="0" xfId="1" applyNumberFormat="1" applyFont="1"/>
    <xf numFmtId="169" fontId="130" fillId="0" borderId="0" xfId="2" applyNumberFormat="1" applyFont="1"/>
    <xf numFmtId="169" fontId="31" fillId="0" borderId="0" xfId="0" applyNumberFormat="1" applyFont="1"/>
    <xf numFmtId="0" fontId="131" fillId="0" borderId="0" xfId="29" applyFont="1"/>
    <xf numFmtId="2" fontId="60" fillId="0" borderId="0" xfId="29" applyNumberFormat="1" applyFont="1"/>
    <xf numFmtId="14" fontId="95" fillId="90" borderId="0" xfId="0" applyNumberFormat="1" applyFont="1" applyFill="1" applyAlignment="1">
      <alignment horizontal="right"/>
    </xf>
    <xf numFmtId="165" fontId="38" fillId="0" borderId="0" xfId="21" applyFont="1" applyFill="1" applyBorder="1" applyAlignment="1">
      <alignment horizontal="right" wrapText="1"/>
    </xf>
    <xf numFmtId="167" fontId="38" fillId="0" borderId="0" xfId="1" applyFont="1" applyFill="1" applyBorder="1" applyAlignment="1">
      <alignment horizontal="right"/>
    </xf>
    <xf numFmtId="0" fontId="38" fillId="0" borderId="0" xfId="1" applyNumberFormat="1" applyFont="1" applyFill="1" applyBorder="1" applyAlignment="1">
      <alignment horizontal="center" vertical="center"/>
    </xf>
    <xf numFmtId="0" fontId="38" fillId="0" borderId="0" xfId="2" applyNumberFormat="1" applyFont="1" applyFill="1" applyBorder="1" applyAlignment="1">
      <alignment horizontal="center" vertical="center"/>
    </xf>
    <xf numFmtId="169" fontId="38" fillId="0" borderId="0" xfId="2" applyNumberFormat="1" applyFont="1" applyFill="1" applyBorder="1" applyAlignment="1">
      <alignment horizontal="right"/>
    </xf>
    <xf numFmtId="0" fontId="27" fillId="2" borderId="0" xfId="37851" applyFont="1" applyFill="1" applyBorder="1" applyAlignment="1">
      <alignment horizontal="center"/>
    </xf>
    <xf numFmtId="0" fontId="27" fillId="2" borderId="0" xfId="11" applyFont="1" applyFill="1"/>
    <xf numFmtId="1" fontId="27" fillId="2" borderId="0" xfId="37851" applyNumberFormat="1" applyFont="1" applyFill="1" applyBorder="1"/>
    <xf numFmtId="49" fontId="48" fillId="2" borderId="0" xfId="37851" applyNumberFormat="1" applyFont="1" applyFill="1" applyBorder="1" applyAlignment="1">
      <alignment horizontal="center"/>
    </xf>
    <xf numFmtId="0" fontId="27" fillId="2" borderId="0" xfId="37853" applyFont="1" applyFill="1" applyBorder="1" applyAlignment="1">
      <alignment horizontal="center"/>
    </xf>
    <xf numFmtId="1" fontId="27" fillId="2" borderId="0" xfId="37853" applyNumberFormat="1" applyFont="1" applyFill="1" applyBorder="1"/>
    <xf numFmtId="49" fontId="48" fillId="2" borderId="0" xfId="37853" applyNumberFormat="1" applyFont="1" applyFill="1" applyBorder="1" applyAlignment="1">
      <alignment horizontal="center"/>
    </xf>
    <xf numFmtId="0" fontId="1" fillId="0" borderId="0" xfId="37846" applyFont="1"/>
    <xf numFmtId="10" fontId="39" fillId="0" borderId="0" xfId="2" applyNumberFormat="1" applyFont="1" applyAlignment="1">
      <alignment horizontal="right"/>
    </xf>
    <xf numFmtId="184" fontId="39" fillId="0" borderId="0" xfId="1" applyNumberFormat="1" applyFont="1" applyFill="1" applyBorder="1" applyAlignment="1">
      <alignment horizontal="left"/>
    </xf>
    <xf numFmtId="0" fontId="325" fillId="2" borderId="0" xfId="25" applyFont="1" applyFill="1"/>
    <xf numFmtId="0" fontId="325" fillId="2" borderId="0" xfId="25" applyFont="1" applyFill="1" applyAlignment="1">
      <alignment horizontal="center"/>
    </xf>
    <xf numFmtId="3" fontId="325" fillId="2" borderId="0" xfId="25" applyNumberFormat="1" applyFont="1" applyFill="1"/>
    <xf numFmtId="172" fontId="325" fillId="2" borderId="0" xfId="25" applyNumberFormat="1" applyFont="1" applyFill="1"/>
    <xf numFmtId="1" fontId="325" fillId="2" borderId="0" xfId="25" applyNumberFormat="1" applyFont="1" applyFill="1"/>
    <xf numFmtId="1" fontId="3" fillId="0" borderId="0" xfId="37846" applyNumberFormat="1"/>
    <xf numFmtId="0" fontId="3" fillId="0" borderId="0" xfId="37846" applyAlignment="1">
      <alignment horizontal="center"/>
    </xf>
    <xf numFmtId="2" fontId="39" fillId="2" borderId="0" xfId="9" applyNumberFormat="1" applyFont="1" applyFill="1" applyAlignment="1">
      <alignment horizontal="center" vertical="center" wrapText="1"/>
    </xf>
    <xf numFmtId="0" fontId="97" fillId="2" borderId="0" xfId="622" applyFont="1" applyFill="1" applyAlignment="1">
      <alignment horizontal="center" vertical="center"/>
    </xf>
    <xf numFmtId="1" fontId="54" fillId="0" borderId="0" xfId="14" applyNumberFormat="1" applyFont="1" applyAlignment="1">
      <alignment horizontal="center"/>
    </xf>
    <xf numFmtId="0" fontId="26" fillId="0" borderId="0" xfId="14" applyAlignment="1">
      <alignment horizontal="center"/>
    </xf>
    <xf numFmtId="2" fontId="54" fillId="0" borderId="0" xfId="14" applyNumberFormat="1" applyFont="1" applyAlignment="1">
      <alignment horizontal="left" vertical="top" wrapText="1"/>
    </xf>
    <xf numFmtId="0" fontId="43" fillId="0" borderId="50" xfId="0" applyFont="1" applyBorder="1" applyAlignment="1">
      <alignment vertical="center" wrapText="1"/>
    </xf>
    <xf numFmtId="0" fontId="43" fillId="0" borderId="51" xfId="0" applyFont="1" applyBorder="1" applyAlignment="1">
      <alignment vertical="center" wrapText="1"/>
    </xf>
    <xf numFmtId="0" fontId="43" fillId="0" borderId="48" xfId="0" applyFont="1" applyBorder="1" applyAlignment="1">
      <alignment vertical="center" wrapText="1"/>
    </xf>
    <xf numFmtId="0" fontId="43" fillId="0" borderId="47" xfId="0" applyFont="1" applyBorder="1" applyAlignment="1">
      <alignment vertical="center" wrapText="1"/>
    </xf>
    <xf numFmtId="0" fontId="319" fillId="0" borderId="49" xfId="0" applyFont="1" applyBorder="1" applyAlignment="1">
      <alignment vertical="center" wrapText="1"/>
    </xf>
    <xf numFmtId="0" fontId="319" fillId="0" borderId="44" xfId="0" applyFont="1" applyBorder="1" applyAlignment="1">
      <alignment vertical="center" wrapText="1"/>
    </xf>
    <xf numFmtId="0" fontId="319" fillId="0" borderId="43" xfId="0" applyFont="1" applyBorder="1" applyAlignment="1">
      <alignment vertical="center" wrapText="1"/>
    </xf>
    <xf numFmtId="0" fontId="43" fillId="0" borderId="43" xfId="0" applyFont="1" applyBorder="1" applyAlignment="1">
      <alignment vertical="center" wrapText="1"/>
    </xf>
    <xf numFmtId="0" fontId="43" fillId="0" borderId="44" xfId="0" applyFont="1" applyBorder="1" applyAlignment="1">
      <alignment vertical="center" wrapText="1"/>
    </xf>
    <xf numFmtId="0" fontId="47" fillId="2" borderId="0" xfId="37309" applyFont="1" applyFill="1" applyAlignment="1">
      <alignment horizontal="center" vertical="center"/>
    </xf>
    <xf numFmtId="0" fontId="47" fillId="2" borderId="3" xfId="37309" applyFont="1" applyFill="1" applyBorder="1" applyAlignment="1">
      <alignment horizontal="center" vertical="center"/>
    </xf>
    <xf numFmtId="49" fontId="46" fillId="2" borderId="10" xfId="37309" applyNumberFormat="1" applyFont="1" applyFill="1" applyBorder="1" applyAlignment="1">
      <alignment horizontal="center" wrapText="1"/>
    </xf>
    <xf numFmtId="49" fontId="46" fillId="2" borderId="3" xfId="37309" applyNumberFormat="1" applyFont="1" applyFill="1" applyBorder="1" applyAlignment="1">
      <alignment horizontal="center" wrapText="1"/>
    </xf>
    <xf numFmtId="0" fontId="31" fillId="0" borderId="0" xfId="691" applyFont="1" applyAlignment="1">
      <alignment horizontal="center" vertical="center"/>
    </xf>
    <xf numFmtId="0" fontId="31" fillId="0" borderId="0" xfId="29" applyFont="1" applyAlignment="1">
      <alignment horizontal="center" vertical="center"/>
    </xf>
    <xf numFmtId="0" fontId="31" fillId="4" borderId="0" xfId="29" applyFont="1" applyFill="1" applyAlignment="1">
      <alignment horizontal="center"/>
    </xf>
    <xf numFmtId="0" fontId="39" fillId="0" borderId="0" xfId="0" applyFont="1" applyAlignment="1">
      <alignment horizontal="center" vertical="center"/>
    </xf>
    <xf numFmtId="0" fontId="39" fillId="0" borderId="0" xfId="0" applyFont="1" applyAlignment="1">
      <alignment horizontal="center"/>
    </xf>
  </cellXfs>
  <cellStyles count="37861">
    <cellStyle name="_x0002_" xfId="3202" xr:uid="{00000000-0005-0000-0000-000000000000}"/>
    <cellStyle name="_x0004_" xfId="34388" xr:uid="{00000000-0005-0000-0000-000001000000}"/>
    <cellStyle name="_x0019_" xfId="34389" xr:uid="{00000000-0005-0000-0000-000002000000}"/>
    <cellStyle name="_x0002_ 10" xfId="17406" xr:uid="{00000000-0005-0000-0000-000003000000}"/>
    <cellStyle name="_x0002_ 10 2" xfId="29937" xr:uid="{00000000-0005-0000-0000-000004000000}"/>
    <cellStyle name="_x0002_ 11" xfId="17411" xr:uid="{00000000-0005-0000-0000-000005000000}"/>
    <cellStyle name="_x0002_ 11 2" xfId="29942" xr:uid="{00000000-0005-0000-0000-000006000000}"/>
    <cellStyle name="_x0002_ 12" xfId="17351" xr:uid="{00000000-0005-0000-0000-000007000000}"/>
    <cellStyle name="_x0002_ 12 2" xfId="29882" xr:uid="{00000000-0005-0000-0000-000008000000}"/>
    <cellStyle name="_x0002_ 13" xfId="17360" xr:uid="{00000000-0005-0000-0000-000009000000}"/>
    <cellStyle name="_x0002_ 13 2" xfId="29891" xr:uid="{00000000-0005-0000-0000-00000A000000}"/>
    <cellStyle name="_x0002_ 14" xfId="12599" xr:uid="{00000000-0005-0000-0000-00000B000000}"/>
    <cellStyle name="_x0002_ 14 2" xfId="25345" xr:uid="{00000000-0005-0000-0000-00000C000000}"/>
    <cellStyle name="_x0002_ 15" xfId="17421" xr:uid="{00000000-0005-0000-0000-00000D000000}"/>
    <cellStyle name="_x0002_ 15 2" xfId="29952" xr:uid="{00000000-0005-0000-0000-00000E000000}"/>
    <cellStyle name="_x0002_ 16" xfId="17424" xr:uid="{00000000-0005-0000-0000-00000F000000}"/>
    <cellStyle name="_x0002_ 16 2" xfId="29955" xr:uid="{00000000-0005-0000-0000-000010000000}"/>
    <cellStyle name="_x0002_ 17" xfId="17252" xr:uid="{00000000-0005-0000-0000-000011000000}"/>
    <cellStyle name="_x0002_ 17 2" xfId="29783" xr:uid="{00000000-0005-0000-0000-000012000000}"/>
    <cellStyle name="_x0002_ 18" xfId="17544" xr:uid="{00000000-0005-0000-0000-000013000000}"/>
    <cellStyle name="_x0002_ 18 2" xfId="30016" xr:uid="{00000000-0005-0000-0000-000014000000}"/>
    <cellStyle name="_x0002_ 19" xfId="17452" xr:uid="{00000000-0005-0000-0000-000015000000}"/>
    <cellStyle name="_x0002_ 19 2" xfId="29969" xr:uid="{00000000-0005-0000-0000-000016000000}"/>
    <cellStyle name="_x0002_ 2" xfId="8787" xr:uid="{00000000-0005-0000-0000-000017000000}"/>
    <cellStyle name="_x0004_ 2" xfId="35267" xr:uid="{00000000-0005-0000-0000-000018000000}"/>
    <cellStyle name="_x0019_ 2" xfId="35268" xr:uid="{00000000-0005-0000-0000-000019000000}"/>
    <cellStyle name="_x0002_ 2 10" xfId="12255" xr:uid="{00000000-0005-0000-0000-00001A000000}"/>
    <cellStyle name="_x0002_ 2 10 2" xfId="25001" xr:uid="{00000000-0005-0000-0000-00001B000000}"/>
    <cellStyle name="_x0002_ 2 11" xfId="17277" xr:uid="{00000000-0005-0000-0000-00001C000000}"/>
    <cellStyle name="_x0002_ 2 11 2" xfId="29808" xr:uid="{00000000-0005-0000-0000-00001D000000}"/>
    <cellStyle name="_x0002_ 2 12" xfId="12374" xr:uid="{00000000-0005-0000-0000-00001E000000}"/>
    <cellStyle name="_x0002_ 2 12 2" xfId="25120" xr:uid="{00000000-0005-0000-0000-00001F000000}"/>
    <cellStyle name="_x0002_ 2 13" xfId="16798" xr:uid="{00000000-0005-0000-0000-000020000000}"/>
    <cellStyle name="_x0002_ 2 13 2" xfId="29333" xr:uid="{00000000-0005-0000-0000-000021000000}"/>
    <cellStyle name="_x0002_ 2 14" xfId="16042" xr:uid="{00000000-0005-0000-0000-000022000000}"/>
    <cellStyle name="_x0002_ 2 14 2" xfId="28670" xr:uid="{00000000-0005-0000-0000-000023000000}"/>
    <cellStyle name="_x0002_ 2 15" xfId="17278" xr:uid="{00000000-0005-0000-0000-000024000000}"/>
    <cellStyle name="_x0002_ 2 15 2" xfId="29809" xr:uid="{00000000-0005-0000-0000-000025000000}"/>
    <cellStyle name="_x0002_ 2 16" xfId="19123" xr:uid="{00000000-0005-0000-0000-000026000000}"/>
    <cellStyle name="_x0002_ 2 16 2" xfId="30140" xr:uid="{00000000-0005-0000-0000-000027000000}"/>
    <cellStyle name="_x0002_ 2 17" xfId="20677" xr:uid="{00000000-0005-0000-0000-000028000000}"/>
    <cellStyle name="_x0002_ 2 17 2" xfId="30355" xr:uid="{00000000-0005-0000-0000-000029000000}"/>
    <cellStyle name="_x0002_ 2 18" xfId="22831" xr:uid="{00000000-0005-0000-0000-00002A000000}"/>
    <cellStyle name="_x0002_ 2 19" xfId="32245" xr:uid="{00000000-0005-0000-0000-00002B000000}"/>
    <cellStyle name="_x0002_ 2 2" xfId="11667" xr:uid="{00000000-0005-0000-0000-00002C000000}"/>
    <cellStyle name="_x0002_ 2 2 10" xfId="12269" xr:uid="{00000000-0005-0000-0000-00002D000000}"/>
    <cellStyle name="_x0002_ 2 2 10 2" xfId="25015" xr:uid="{00000000-0005-0000-0000-00002E000000}"/>
    <cellStyle name="_x0002_ 2 2 11" xfId="12984" xr:uid="{00000000-0005-0000-0000-00002F000000}"/>
    <cellStyle name="_x0002_ 2 2 11 2" xfId="25730" xr:uid="{00000000-0005-0000-0000-000030000000}"/>
    <cellStyle name="_x0002_ 2 2 12" xfId="12114" xr:uid="{00000000-0005-0000-0000-000031000000}"/>
    <cellStyle name="_x0002_ 2 2 12 2" xfId="24860" xr:uid="{00000000-0005-0000-0000-000032000000}"/>
    <cellStyle name="_x0002_ 2 2 13" xfId="24422" xr:uid="{00000000-0005-0000-0000-000033000000}"/>
    <cellStyle name="_x0002_ 2 2 2" xfId="16928" xr:uid="{00000000-0005-0000-0000-000034000000}"/>
    <cellStyle name="_x0002_ 2 2 2 2" xfId="29462" xr:uid="{00000000-0005-0000-0000-000035000000}"/>
    <cellStyle name="_x0002_ 2 2 3" xfId="17376" xr:uid="{00000000-0005-0000-0000-000036000000}"/>
    <cellStyle name="_x0002_ 2 2 3 2" xfId="29907" xr:uid="{00000000-0005-0000-0000-000037000000}"/>
    <cellStyle name="_x0002_ 2 2 4" xfId="13774" xr:uid="{00000000-0005-0000-0000-000038000000}"/>
    <cellStyle name="_x0002_ 2 2 4 2" xfId="26505" xr:uid="{00000000-0005-0000-0000-000039000000}"/>
    <cellStyle name="_x0002_ 2 2 5" xfId="17382" xr:uid="{00000000-0005-0000-0000-00003A000000}"/>
    <cellStyle name="_x0002_ 2 2 5 2" xfId="29913" xr:uid="{00000000-0005-0000-0000-00003B000000}"/>
    <cellStyle name="_x0002_ 2 2 6" xfId="17260" xr:uid="{00000000-0005-0000-0000-00003C000000}"/>
    <cellStyle name="_x0002_ 2 2 6 2" xfId="29791" xr:uid="{00000000-0005-0000-0000-00003D000000}"/>
    <cellStyle name="_x0002_ 2 2 7" xfId="17222" xr:uid="{00000000-0005-0000-0000-00003E000000}"/>
    <cellStyle name="_x0002_ 2 2 7 2" xfId="29753" xr:uid="{00000000-0005-0000-0000-00003F000000}"/>
    <cellStyle name="_x0002_ 2 2 8" xfId="12371" xr:uid="{00000000-0005-0000-0000-000040000000}"/>
    <cellStyle name="_x0002_ 2 2 8 2" xfId="25117" xr:uid="{00000000-0005-0000-0000-000041000000}"/>
    <cellStyle name="_x0002_ 2 2 9" xfId="12975" xr:uid="{00000000-0005-0000-0000-000042000000}"/>
    <cellStyle name="_x0002_ 2 2 9 2" xfId="25721" xr:uid="{00000000-0005-0000-0000-000043000000}"/>
    <cellStyle name="_x0002_ 2 20" xfId="33970" xr:uid="{00000000-0005-0000-0000-000044000000}"/>
    <cellStyle name="_x0002_ 2 21" xfId="31150" xr:uid="{00000000-0005-0000-0000-000045000000}"/>
    <cellStyle name="_x0002_ 2 22" xfId="35266" xr:uid="{00000000-0005-0000-0000-000046000000}"/>
    <cellStyle name="_x0002_ 2 23" xfId="36597" xr:uid="{00000000-0005-0000-0000-000047000000}"/>
    <cellStyle name="_x0002_ 2 24" xfId="35143" xr:uid="{00000000-0005-0000-0000-000048000000}"/>
    <cellStyle name="_x0002_ 2 25" xfId="34889" xr:uid="{00000000-0005-0000-0000-000049000000}"/>
    <cellStyle name="_x0002_ 2 26" xfId="34434" xr:uid="{00000000-0005-0000-0000-00004A000000}"/>
    <cellStyle name="_x0002_ 2 27" xfId="34328" xr:uid="{00000000-0005-0000-0000-00004B000000}"/>
    <cellStyle name="_x0002_ 2 28" xfId="36612" xr:uid="{00000000-0005-0000-0000-00004C000000}"/>
    <cellStyle name="_x0002_ 2 29" xfId="35104" xr:uid="{00000000-0005-0000-0000-00004D000000}"/>
    <cellStyle name="_x0002_ 2 3" xfId="6790" xr:uid="{00000000-0005-0000-0000-00004E000000}"/>
    <cellStyle name="_x0002_ 2 3 10" xfId="17161" xr:uid="{00000000-0005-0000-0000-00004F000000}"/>
    <cellStyle name="_x0002_ 2 3 10 2" xfId="29692" xr:uid="{00000000-0005-0000-0000-000050000000}"/>
    <cellStyle name="_x0002_ 2 3 11" xfId="16339" xr:uid="{00000000-0005-0000-0000-000051000000}"/>
    <cellStyle name="_x0002_ 2 3 11 2" xfId="28881" xr:uid="{00000000-0005-0000-0000-000052000000}"/>
    <cellStyle name="_x0002_ 2 3 12" xfId="12375" xr:uid="{00000000-0005-0000-0000-000053000000}"/>
    <cellStyle name="_x0002_ 2 3 12 2" xfId="25121" xr:uid="{00000000-0005-0000-0000-000054000000}"/>
    <cellStyle name="_x0002_ 2 3 13" xfId="21526" xr:uid="{00000000-0005-0000-0000-000055000000}"/>
    <cellStyle name="_x0002_ 2 3 2" xfId="13359" xr:uid="{00000000-0005-0000-0000-000056000000}"/>
    <cellStyle name="_x0002_ 2 3 2 2" xfId="26094" xr:uid="{00000000-0005-0000-0000-000057000000}"/>
    <cellStyle name="_x0002_ 2 3 3" xfId="12086" xr:uid="{00000000-0005-0000-0000-000058000000}"/>
    <cellStyle name="_x0002_ 2 3 3 2" xfId="24832" xr:uid="{00000000-0005-0000-0000-000059000000}"/>
    <cellStyle name="_x0002_ 2 3 4" xfId="17343" xr:uid="{00000000-0005-0000-0000-00005A000000}"/>
    <cellStyle name="_x0002_ 2 3 4 2" xfId="29874" xr:uid="{00000000-0005-0000-0000-00005B000000}"/>
    <cellStyle name="_x0002_ 2 3 5" xfId="13085" xr:uid="{00000000-0005-0000-0000-00005C000000}"/>
    <cellStyle name="_x0002_ 2 3 5 2" xfId="25830" xr:uid="{00000000-0005-0000-0000-00005D000000}"/>
    <cellStyle name="_x0002_ 2 3 6" xfId="12117" xr:uid="{00000000-0005-0000-0000-00005E000000}"/>
    <cellStyle name="_x0002_ 2 3 6 2" xfId="24863" xr:uid="{00000000-0005-0000-0000-00005F000000}"/>
    <cellStyle name="_x0002_ 2 3 7" xfId="17352" xr:uid="{00000000-0005-0000-0000-000060000000}"/>
    <cellStyle name="_x0002_ 2 3 7 2" xfId="29883" xr:uid="{00000000-0005-0000-0000-000061000000}"/>
    <cellStyle name="_x0002_ 2 3 8" xfId="17309" xr:uid="{00000000-0005-0000-0000-000062000000}"/>
    <cellStyle name="_x0002_ 2 3 8 2" xfId="29840" xr:uid="{00000000-0005-0000-0000-000063000000}"/>
    <cellStyle name="_x0002_ 2 3 9" xfId="17206" xr:uid="{00000000-0005-0000-0000-000064000000}"/>
    <cellStyle name="_x0002_ 2 3 9 2" xfId="29737" xr:uid="{00000000-0005-0000-0000-000065000000}"/>
    <cellStyle name="_x0002_ 2 30" xfId="34327" xr:uid="{00000000-0005-0000-0000-000066000000}"/>
    <cellStyle name="_x0002_ 2 31" xfId="34348" xr:uid="{00000000-0005-0000-0000-000067000000}"/>
    <cellStyle name="_x0002_ 2 4" xfId="7237" xr:uid="{00000000-0005-0000-0000-000068000000}"/>
    <cellStyle name="_x0002_ 2 4 2" xfId="21969" xr:uid="{00000000-0005-0000-0000-000069000000}"/>
    <cellStyle name="_x0002_ 2 5" xfId="15206" xr:uid="{00000000-0005-0000-0000-00006A000000}"/>
    <cellStyle name="_x0002_ 2 5 2" xfId="27864" xr:uid="{00000000-0005-0000-0000-00006B000000}"/>
    <cellStyle name="_x0002_ 2 6" xfId="17227" xr:uid="{00000000-0005-0000-0000-00006C000000}"/>
    <cellStyle name="_x0002_ 2 6 2" xfId="29758" xr:uid="{00000000-0005-0000-0000-00006D000000}"/>
    <cellStyle name="_x0002_ 2 7" xfId="17188" xr:uid="{00000000-0005-0000-0000-00006E000000}"/>
    <cellStyle name="_x0002_ 2 7 2" xfId="29719" xr:uid="{00000000-0005-0000-0000-00006F000000}"/>
    <cellStyle name="_x0002_ 2 8" xfId="12097" xr:uid="{00000000-0005-0000-0000-000070000000}"/>
    <cellStyle name="_x0002_ 2 8 2" xfId="24843" xr:uid="{00000000-0005-0000-0000-000071000000}"/>
    <cellStyle name="_x0002_ 2 9" xfId="17246" xr:uid="{00000000-0005-0000-0000-000072000000}"/>
    <cellStyle name="_x0002_ 2 9 2" xfId="29777" xr:uid="{00000000-0005-0000-0000-000073000000}"/>
    <cellStyle name="_x0002_ 20" xfId="21030" xr:uid="{00000000-0005-0000-0000-000074000000}"/>
    <cellStyle name="_x0002_ 21" xfId="30966" xr:uid="{00000000-0005-0000-0000-000075000000}"/>
    <cellStyle name="_x0002_ 22" xfId="30681" xr:uid="{00000000-0005-0000-0000-000076000000}"/>
    <cellStyle name="_x0002_ 23" xfId="30780" xr:uid="{00000000-0005-0000-0000-000077000000}"/>
    <cellStyle name="_x0002_ 24" xfId="34387" xr:uid="{00000000-0005-0000-0000-000078000000}"/>
    <cellStyle name="_x0002_ 25" xfId="34690" xr:uid="{00000000-0005-0000-0000-000079000000}"/>
    <cellStyle name="_x0002_ 26" xfId="34390" xr:uid="{00000000-0005-0000-0000-00007A000000}"/>
    <cellStyle name="_x0002_ 27" xfId="35956" xr:uid="{00000000-0005-0000-0000-00007B000000}"/>
    <cellStyle name="_x0002_ 28" xfId="35145" xr:uid="{00000000-0005-0000-0000-00007C000000}"/>
    <cellStyle name="_x0002_ 29" xfId="36617" xr:uid="{00000000-0005-0000-0000-00007D000000}"/>
    <cellStyle name="_x0002_ 3" xfId="6646" xr:uid="{00000000-0005-0000-0000-00007E000000}"/>
    <cellStyle name="_x0004_ 3" xfId="35398" xr:uid="{00000000-0005-0000-0000-00007F000000}"/>
    <cellStyle name="_x0019_ 3" xfId="35397" xr:uid="{00000000-0005-0000-0000-000080000000}"/>
    <cellStyle name="_x0002_ 3 10" xfId="17329" xr:uid="{00000000-0005-0000-0000-000081000000}"/>
    <cellStyle name="_x0002_ 3 10 2" xfId="29860" xr:uid="{00000000-0005-0000-0000-000082000000}"/>
    <cellStyle name="_x0002_ 3 11" xfId="17286" xr:uid="{00000000-0005-0000-0000-000083000000}"/>
    <cellStyle name="_x0002_ 3 11 2" xfId="29817" xr:uid="{00000000-0005-0000-0000-000084000000}"/>
    <cellStyle name="_x0002_ 3 12" xfId="12118" xr:uid="{00000000-0005-0000-0000-000085000000}"/>
    <cellStyle name="_x0002_ 3 12 2" xfId="24864" xr:uid="{00000000-0005-0000-0000-000086000000}"/>
    <cellStyle name="_x0002_ 3 13" xfId="19260" xr:uid="{00000000-0005-0000-0000-000087000000}"/>
    <cellStyle name="_x0002_ 3 13 2" xfId="30146" xr:uid="{00000000-0005-0000-0000-000088000000}"/>
    <cellStyle name="_x0002_ 3 14" xfId="20683" xr:uid="{00000000-0005-0000-0000-000089000000}"/>
    <cellStyle name="_x0002_ 3 14 2" xfId="30361" xr:uid="{00000000-0005-0000-0000-00008A000000}"/>
    <cellStyle name="_x0002_ 3 15" xfId="21391" xr:uid="{00000000-0005-0000-0000-00008B000000}"/>
    <cellStyle name="_x0002_ 3 16" xfId="32377" xr:uid="{00000000-0005-0000-0000-00008C000000}"/>
    <cellStyle name="_x0002_ 3 17" xfId="33986" xr:uid="{00000000-0005-0000-0000-00008D000000}"/>
    <cellStyle name="_x0002_ 3 18" xfId="31154" xr:uid="{00000000-0005-0000-0000-00008E000000}"/>
    <cellStyle name="_x0002_ 3 19" xfId="35399" xr:uid="{00000000-0005-0000-0000-00008F000000}"/>
    <cellStyle name="_x0002_ 3 2" xfId="13239" xr:uid="{00000000-0005-0000-0000-000090000000}"/>
    <cellStyle name="_x0002_ 3 2 2" xfId="25983" xr:uid="{00000000-0005-0000-0000-000091000000}"/>
    <cellStyle name="_x0002_ 3 20" xfId="36603" xr:uid="{00000000-0005-0000-0000-000092000000}"/>
    <cellStyle name="_x0002_ 3 21" xfId="36594" xr:uid="{00000000-0005-0000-0000-000093000000}"/>
    <cellStyle name="_x0002_ 3 22" xfId="35947" xr:uid="{00000000-0005-0000-0000-000094000000}"/>
    <cellStyle name="_x0002_ 3 23" xfId="35116" xr:uid="{00000000-0005-0000-0000-000095000000}"/>
    <cellStyle name="_x0002_ 3 24" xfId="34317" xr:uid="{00000000-0005-0000-0000-000096000000}"/>
    <cellStyle name="_x0002_ 3 25" xfId="34528" xr:uid="{00000000-0005-0000-0000-000097000000}"/>
    <cellStyle name="_x0002_ 3 26" xfId="36610" xr:uid="{00000000-0005-0000-0000-000098000000}"/>
    <cellStyle name="_x0002_ 3 27" xfId="36624" xr:uid="{00000000-0005-0000-0000-000099000000}"/>
    <cellStyle name="_x0002_ 3 28" xfId="36599" xr:uid="{00000000-0005-0000-0000-00009A000000}"/>
    <cellStyle name="_x0002_ 3 3" xfId="17070" xr:uid="{00000000-0005-0000-0000-00009B000000}"/>
    <cellStyle name="_x0002_ 3 3 2" xfId="29601" xr:uid="{00000000-0005-0000-0000-00009C000000}"/>
    <cellStyle name="_x0002_ 3 4" xfId="12358" xr:uid="{00000000-0005-0000-0000-00009D000000}"/>
    <cellStyle name="_x0002_ 3 4 2" xfId="25104" xr:uid="{00000000-0005-0000-0000-00009E000000}"/>
    <cellStyle name="_x0002_ 3 5" xfId="12119" xr:uid="{00000000-0005-0000-0000-00009F000000}"/>
    <cellStyle name="_x0002_ 3 5 2" xfId="24865" xr:uid="{00000000-0005-0000-0000-0000A0000000}"/>
    <cellStyle name="_x0002_ 3 6" xfId="17345" xr:uid="{00000000-0005-0000-0000-0000A1000000}"/>
    <cellStyle name="_x0002_ 3 6 2" xfId="29876" xr:uid="{00000000-0005-0000-0000-0000A2000000}"/>
    <cellStyle name="_x0002_ 3 7" xfId="17225" xr:uid="{00000000-0005-0000-0000-0000A3000000}"/>
    <cellStyle name="_x0002_ 3 7 2" xfId="29756" xr:uid="{00000000-0005-0000-0000-0000A4000000}"/>
    <cellStyle name="_x0002_ 3 8" xfId="16066" xr:uid="{00000000-0005-0000-0000-0000A5000000}"/>
    <cellStyle name="_x0002_ 3 8 2" xfId="28694" xr:uid="{00000000-0005-0000-0000-0000A6000000}"/>
    <cellStyle name="_x0002_ 3 9" xfId="17281" xr:uid="{00000000-0005-0000-0000-0000A7000000}"/>
    <cellStyle name="_x0002_ 3 9 2" xfId="29812" xr:uid="{00000000-0005-0000-0000-0000A8000000}"/>
    <cellStyle name="_x0002_ 30" xfId="36595" xr:uid="{00000000-0005-0000-0000-0000A9000000}"/>
    <cellStyle name="_x0002_ 31" xfId="36589" xr:uid="{00000000-0005-0000-0000-0000AA000000}"/>
    <cellStyle name="_x0002_ 32" xfId="34759" xr:uid="{00000000-0005-0000-0000-0000AB000000}"/>
    <cellStyle name="_x0002_ 33" xfId="34356" xr:uid="{00000000-0005-0000-0000-0000AC000000}"/>
    <cellStyle name="_x0002_ 4" xfId="7101" xr:uid="{00000000-0005-0000-0000-0000AD000000}"/>
    <cellStyle name="_x0004_ 4" xfId="35156" xr:uid="{00000000-0005-0000-0000-0000AE000000}"/>
    <cellStyle name="_x0019_ 4" xfId="35959" xr:uid="{00000000-0005-0000-0000-0000AF000000}"/>
    <cellStyle name="_x0002_ 4 10" xfId="17184" xr:uid="{00000000-0005-0000-0000-0000B0000000}"/>
    <cellStyle name="_x0002_ 4 10 2" xfId="29715" xr:uid="{00000000-0005-0000-0000-0000B1000000}"/>
    <cellStyle name="_x0002_ 4 11" xfId="12229" xr:uid="{00000000-0005-0000-0000-0000B2000000}"/>
    <cellStyle name="_x0002_ 4 11 2" xfId="24975" xr:uid="{00000000-0005-0000-0000-0000B3000000}"/>
    <cellStyle name="_x0002_ 4 12" xfId="15957" xr:uid="{00000000-0005-0000-0000-0000B4000000}"/>
    <cellStyle name="_x0002_ 4 12 2" xfId="28597" xr:uid="{00000000-0005-0000-0000-0000B5000000}"/>
    <cellStyle name="_x0002_ 4 13" xfId="19867" xr:uid="{00000000-0005-0000-0000-0000B6000000}"/>
    <cellStyle name="_x0002_ 4 13 2" xfId="30193" xr:uid="{00000000-0005-0000-0000-0000B7000000}"/>
    <cellStyle name="_x0002_ 4 14" xfId="20731" xr:uid="{00000000-0005-0000-0000-0000B8000000}"/>
    <cellStyle name="_x0002_ 4 14 2" xfId="30409" xr:uid="{00000000-0005-0000-0000-0000B9000000}"/>
    <cellStyle name="_x0002_ 4 15" xfId="21833" xr:uid="{00000000-0005-0000-0000-0000BA000000}"/>
    <cellStyle name="_x0002_ 4 16" xfId="32980" xr:uid="{00000000-0005-0000-0000-0000BB000000}"/>
    <cellStyle name="_x0002_ 4 17" xfId="34052" xr:uid="{00000000-0005-0000-0000-0000BC000000}"/>
    <cellStyle name="_x0002_ 4 18" xfId="30892" xr:uid="{00000000-0005-0000-0000-0000BD000000}"/>
    <cellStyle name="_x0002_ 4 19" xfId="35958" xr:uid="{00000000-0005-0000-0000-0000BE000000}"/>
    <cellStyle name="_x0002_ 4 2" xfId="13640" xr:uid="{00000000-0005-0000-0000-0000BF000000}"/>
    <cellStyle name="_x0002_ 4 2 2" xfId="26371" xr:uid="{00000000-0005-0000-0000-0000C0000000}"/>
    <cellStyle name="_x0002_ 4 20" xfId="36615" xr:uid="{00000000-0005-0000-0000-0000C1000000}"/>
    <cellStyle name="_x0002_ 4 21" xfId="34367" xr:uid="{00000000-0005-0000-0000-0000C2000000}"/>
    <cellStyle name="_x0002_ 4 22" xfId="35110" xr:uid="{00000000-0005-0000-0000-0000C3000000}"/>
    <cellStyle name="_x0002_ 4 23" xfId="34454" xr:uid="{00000000-0005-0000-0000-0000C4000000}"/>
    <cellStyle name="_x0002_ 4 24" xfId="34351" xr:uid="{00000000-0005-0000-0000-0000C5000000}"/>
    <cellStyle name="_x0002_ 4 25" xfId="34857" xr:uid="{00000000-0005-0000-0000-0000C6000000}"/>
    <cellStyle name="_x0002_ 4 26" xfId="36609" xr:uid="{00000000-0005-0000-0000-0000C7000000}"/>
    <cellStyle name="_x0002_ 4 27" xfId="36622" xr:uid="{00000000-0005-0000-0000-0000C8000000}"/>
    <cellStyle name="_x0002_ 4 28" xfId="34349" xr:uid="{00000000-0005-0000-0000-0000C9000000}"/>
    <cellStyle name="_x0002_ 4 3" xfId="12074" xr:uid="{00000000-0005-0000-0000-0000CA000000}"/>
    <cellStyle name="_x0002_ 4 3 2" xfId="24820" xr:uid="{00000000-0005-0000-0000-0000CB000000}"/>
    <cellStyle name="_x0002_ 4 4" xfId="17241" xr:uid="{00000000-0005-0000-0000-0000CC000000}"/>
    <cellStyle name="_x0002_ 4 4 2" xfId="29772" xr:uid="{00000000-0005-0000-0000-0000CD000000}"/>
    <cellStyle name="_x0002_ 4 5" xfId="17342" xr:uid="{00000000-0005-0000-0000-0000CE000000}"/>
    <cellStyle name="_x0002_ 4 5 2" xfId="29873" xr:uid="{00000000-0005-0000-0000-0000CF000000}"/>
    <cellStyle name="_x0002_ 4 6" xfId="12958" xr:uid="{00000000-0005-0000-0000-0000D0000000}"/>
    <cellStyle name="_x0002_ 4 6 2" xfId="25704" xr:uid="{00000000-0005-0000-0000-0000D1000000}"/>
    <cellStyle name="_x0002_ 4 7" xfId="12760" xr:uid="{00000000-0005-0000-0000-0000D2000000}"/>
    <cellStyle name="_x0002_ 4 7 2" xfId="25506" xr:uid="{00000000-0005-0000-0000-0000D3000000}"/>
    <cellStyle name="_x0002_ 4 8" xfId="12372" xr:uid="{00000000-0005-0000-0000-0000D4000000}"/>
    <cellStyle name="_x0002_ 4 8 2" xfId="25118" xr:uid="{00000000-0005-0000-0000-0000D5000000}"/>
    <cellStyle name="_x0002_ 4 9" xfId="17322" xr:uid="{00000000-0005-0000-0000-0000D6000000}"/>
    <cellStyle name="_x0002_ 4 9 2" xfId="29853" xr:uid="{00000000-0005-0000-0000-0000D7000000}"/>
    <cellStyle name="_x0002_ 5" xfId="11714" xr:uid="{00000000-0005-0000-0000-0000D8000000}"/>
    <cellStyle name="_x0004_ 5" xfId="35966" xr:uid="{00000000-0005-0000-0000-0000D9000000}"/>
    <cellStyle name="_x0019_ 5" xfId="35163" xr:uid="{00000000-0005-0000-0000-0000DA000000}"/>
    <cellStyle name="_x0002_ 5 10" xfId="17336" xr:uid="{00000000-0005-0000-0000-0000DB000000}"/>
    <cellStyle name="_x0002_ 5 10 2" xfId="29867" xr:uid="{00000000-0005-0000-0000-0000DC000000}"/>
    <cellStyle name="_x0002_ 5 11" xfId="12068" xr:uid="{00000000-0005-0000-0000-0000DD000000}"/>
    <cellStyle name="_x0002_ 5 11 2" xfId="24814" xr:uid="{00000000-0005-0000-0000-0000DE000000}"/>
    <cellStyle name="_x0002_ 5 12" xfId="17299" xr:uid="{00000000-0005-0000-0000-0000DF000000}"/>
    <cellStyle name="_x0002_ 5 12 2" xfId="29830" xr:uid="{00000000-0005-0000-0000-0000E0000000}"/>
    <cellStyle name="_x0002_ 5 13" xfId="18960" xr:uid="{00000000-0005-0000-0000-0000E1000000}"/>
    <cellStyle name="_x0002_ 5 13 2" xfId="30138" xr:uid="{00000000-0005-0000-0000-0000E2000000}"/>
    <cellStyle name="_x0002_ 5 14" xfId="20675" xr:uid="{00000000-0005-0000-0000-0000E3000000}"/>
    <cellStyle name="_x0002_ 5 14 2" xfId="30353" xr:uid="{00000000-0005-0000-0000-0000E4000000}"/>
    <cellStyle name="_x0002_ 5 15" xfId="24466" xr:uid="{00000000-0005-0000-0000-0000E5000000}"/>
    <cellStyle name="_x0002_ 5 16" xfId="32141" xr:uid="{00000000-0005-0000-0000-0000E6000000}"/>
    <cellStyle name="_x0002_ 5 17" xfId="33965" xr:uid="{00000000-0005-0000-0000-0000E7000000}"/>
    <cellStyle name="_x0002_ 5 18" xfId="31147" xr:uid="{00000000-0005-0000-0000-0000E8000000}"/>
    <cellStyle name="_x0002_ 5 19" xfId="35330" xr:uid="{00000000-0005-0000-0000-0000E9000000}"/>
    <cellStyle name="_x0002_ 5 2" xfId="16957" xr:uid="{00000000-0005-0000-0000-0000EA000000}"/>
    <cellStyle name="_x0002_ 5 2 2" xfId="29490" xr:uid="{00000000-0005-0000-0000-0000EB000000}"/>
    <cellStyle name="_x0002_ 5 20" xfId="36600" xr:uid="{00000000-0005-0000-0000-0000EC000000}"/>
    <cellStyle name="_x0002_ 5 21" xfId="34355" xr:uid="{00000000-0005-0000-0000-0000ED000000}"/>
    <cellStyle name="_x0002_ 5 22" xfId="34432" xr:uid="{00000000-0005-0000-0000-0000EE000000}"/>
    <cellStyle name="_x0002_ 5 23" xfId="35147" xr:uid="{00000000-0005-0000-0000-0000EF000000}"/>
    <cellStyle name="_x0002_ 5 24" xfId="35217" xr:uid="{00000000-0005-0000-0000-0000F0000000}"/>
    <cellStyle name="_x0002_ 5 25" xfId="34346" xr:uid="{00000000-0005-0000-0000-0000F1000000}"/>
    <cellStyle name="_x0002_ 5 26" xfId="36606" xr:uid="{00000000-0005-0000-0000-0000F2000000}"/>
    <cellStyle name="_x0002_ 5 27" xfId="34347" xr:uid="{00000000-0005-0000-0000-0000F3000000}"/>
    <cellStyle name="_x0002_ 5 28" xfId="36605" xr:uid="{00000000-0005-0000-0000-0000F4000000}"/>
    <cellStyle name="_x0002_ 5 3" xfId="17378" xr:uid="{00000000-0005-0000-0000-0000F5000000}"/>
    <cellStyle name="_x0002_ 5 3 2" xfId="29909" xr:uid="{00000000-0005-0000-0000-0000F6000000}"/>
    <cellStyle name="_x0002_ 5 4" xfId="12964" xr:uid="{00000000-0005-0000-0000-0000F7000000}"/>
    <cellStyle name="_x0002_ 5 4 2" xfId="25710" xr:uid="{00000000-0005-0000-0000-0000F8000000}"/>
    <cellStyle name="_x0002_ 5 5" xfId="17340" xr:uid="{00000000-0005-0000-0000-0000F9000000}"/>
    <cellStyle name="_x0002_ 5 5 2" xfId="29871" xr:uid="{00000000-0005-0000-0000-0000FA000000}"/>
    <cellStyle name="_x0002_ 5 6" xfId="17335" xr:uid="{00000000-0005-0000-0000-0000FB000000}"/>
    <cellStyle name="_x0002_ 5 6 2" xfId="29866" xr:uid="{00000000-0005-0000-0000-0000FC000000}"/>
    <cellStyle name="_x0002_ 5 7" xfId="17349" xr:uid="{00000000-0005-0000-0000-0000FD000000}"/>
    <cellStyle name="_x0002_ 5 7 2" xfId="29880" xr:uid="{00000000-0005-0000-0000-0000FE000000}"/>
    <cellStyle name="_x0002_ 5 8" xfId="12757" xr:uid="{00000000-0005-0000-0000-0000FF000000}"/>
    <cellStyle name="_x0002_ 5 8 2" xfId="25503" xr:uid="{00000000-0005-0000-0000-000000010000}"/>
    <cellStyle name="_x0002_ 5 9" xfId="17310" xr:uid="{00000000-0005-0000-0000-000001010000}"/>
    <cellStyle name="_x0002_ 5 9 2" xfId="29841" xr:uid="{00000000-0005-0000-0000-000002010000}"/>
    <cellStyle name="_x0002_ 6" xfId="11796" xr:uid="{00000000-0005-0000-0000-000003010000}"/>
    <cellStyle name="_x0004_ 6" xfId="35996" xr:uid="{00000000-0005-0000-0000-000004010000}"/>
    <cellStyle name="_x0019_ 6" xfId="35186" xr:uid="{00000000-0005-0000-0000-000005010000}"/>
    <cellStyle name="_x0002_ 6 10" xfId="34531" xr:uid="{00000000-0005-0000-0000-000006010000}"/>
    <cellStyle name="_x0002_ 6 11" xfId="34433" xr:uid="{00000000-0005-0000-0000-000007010000}"/>
    <cellStyle name="_x0002_ 6 12" xfId="34368" xr:uid="{00000000-0005-0000-0000-000008010000}"/>
    <cellStyle name="_x0002_ 6 13" xfId="36590" xr:uid="{00000000-0005-0000-0000-000009010000}"/>
    <cellStyle name="_x0002_ 6 14" xfId="36625" xr:uid="{00000000-0005-0000-0000-00000A010000}"/>
    <cellStyle name="_x0002_ 6 15" xfId="36616" xr:uid="{00000000-0005-0000-0000-00000B010000}"/>
    <cellStyle name="_x0002_ 6 16" xfId="36601" xr:uid="{00000000-0005-0000-0000-00000C010000}"/>
    <cellStyle name="_x0002_ 6 17" xfId="34458" xr:uid="{00000000-0005-0000-0000-00000D010000}"/>
    <cellStyle name="_x0002_ 6 2" xfId="18984" xr:uid="{00000000-0005-0000-0000-00000E010000}"/>
    <cellStyle name="_x0002_ 6 2 2" xfId="30139" xr:uid="{00000000-0005-0000-0000-00000F010000}"/>
    <cellStyle name="_x0002_ 6 3" xfId="20676" xr:uid="{00000000-0005-0000-0000-000010010000}"/>
    <cellStyle name="_x0002_ 6 3 2" xfId="30354" xr:uid="{00000000-0005-0000-0000-000011010000}"/>
    <cellStyle name="_x0002_ 6 4" xfId="24548" xr:uid="{00000000-0005-0000-0000-000012010000}"/>
    <cellStyle name="_x0002_ 6 5" xfId="32164" xr:uid="{00000000-0005-0000-0000-000013010000}"/>
    <cellStyle name="_x0002_ 6 6" xfId="33967" xr:uid="{00000000-0005-0000-0000-000014010000}"/>
    <cellStyle name="_x0002_ 6 7" xfId="33984" xr:uid="{00000000-0005-0000-0000-000015010000}"/>
    <cellStyle name="_x0002_ 6 8" xfId="35155" xr:uid="{00000000-0005-0000-0000-000016010000}"/>
    <cellStyle name="_x0002_ 6 9" xfId="36593" xr:uid="{00000000-0005-0000-0000-000017010000}"/>
    <cellStyle name="_x0002_ 7" xfId="12169" xr:uid="{00000000-0005-0000-0000-000018010000}"/>
    <cellStyle name="_x0004_ 7" xfId="35997" xr:uid="{00000000-0005-0000-0000-000019010000}"/>
    <cellStyle name="_x0019_ 7" xfId="35978" xr:uid="{00000000-0005-0000-0000-00001A010000}"/>
    <cellStyle name="_x0002_ 7 10" xfId="36619" xr:uid="{00000000-0005-0000-0000-00001B010000}"/>
    <cellStyle name="_x0002_ 7 11" xfId="34906" xr:uid="{00000000-0005-0000-0000-00001C010000}"/>
    <cellStyle name="_x0002_ 7 12" xfId="36588" xr:uid="{00000000-0005-0000-0000-00001D010000}"/>
    <cellStyle name="_x0002_ 7 13" xfId="34385" xr:uid="{00000000-0005-0000-0000-00001E010000}"/>
    <cellStyle name="_x0002_ 7 14" xfId="36608" xr:uid="{00000000-0005-0000-0000-00001F010000}"/>
    <cellStyle name="_x0002_ 7 15" xfId="34365" xr:uid="{00000000-0005-0000-0000-000020010000}"/>
    <cellStyle name="_x0002_ 7 16" xfId="36607" xr:uid="{00000000-0005-0000-0000-000021010000}"/>
    <cellStyle name="_x0002_ 7 17" xfId="34468" xr:uid="{00000000-0005-0000-0000-000022010000}"/>
    <cellStyle name="_x0002_ 7 2" xfId="19891" xr:uid="{00000000-0005-0000-0000-000023010000}"/>
    <cellStyle name="_x0002_ 7 2 2" xfId="30201" xr:uid="{00000000-0005-0000-0000-000024010000}"/>
    <cellStyle name="_x0002_ 7 3" xfId="20765" xr:uid="{00000000-0005-0000-0000-000025010000}"/>
    <cellStyle name="_x0002_ 7 3 2" xfId="30443" xr:uid="{00000000-0005-0000-0000-000026010000}"/>
    <cellStyle name="_x0002_ 7 4" xfId="24915" xr:uid="{00000000-0005-0000-0000-000027010000}"/>
    <cellStyle name="_x0002_ 7 5" xfId="33030" xr:uid="{00000000-0005-0000-0000-000028010000}"/>
    <cellStyle name="_x0002_ 7 6" xfId="34086" xr:uid="{00000000-0005-0000-0000-000029010000}"/>
    <cellStyle name="_x0002_ 7 7" xfId="31553" xr:uid="{00000000-0005-0000-0000-00002A010000}"/>
    <cellStyle name="_x0002_ 7 8" xfId="35396" xr:uid="{00000000-0005-0000-0000-00002B010000}"/>
    <cellStyle name="_x0002_ 7 9" xfId="36602" xr:uid="{00000000-0005-0000-0000-00002C010000}"/>
    <cellStyle name="_x0002_ 8" xfId="15974" xr:uid="{00000000-0005-0000-0000-00002D010000}"/>
    <cellStyle name="_x0002_ 8 2" xfId="28612" xr:uid="{00000000-0005-0000-0000-00002E010000}"/>
    <cellStyle name="_x0002_ 9" xfId="17402" xr:uid="{00000000-0005-0000-0000-00002F010000}"/>
    <cellStyle name="_x0002_ 9 2" xfId="29933" xr:uid="{00000000-0005-0000-0000-000030010000}"/>
    <cellStyle name="%" xfId="3203" xr:uid="{00000000-0005-0000-0000-000031010000}"/>
    <cellStyle name="%_13A.Recv-08" xfId="3204" xr:uid="{00000000-0005-0000-0000-000032010000}"/>
    <cellStyle name="%_19A.Payb-W1" xfId="3205" xr:uid="{00000000-0005-0000-0000-000033010000}"/>
    <cellStyle name="?" xfId="3206" xr:uid="{00000000-0005-0000-0000-000034010000}"/>
    <cellStyle name="? 10" xfId="30806" xr:uid="{00000000-0005-0000-0000-000035010000}"/>
    <cellStyle name="? 11" xfId="30781" xr:uid="{00000000-0005-0000-0000-000036010000}"/>
    <cellStyle name="? 2" xfId="8788" xr:uid="{00000000-0005-0000-0000-000037010000}"/>
    <cellStyle name="? 2 2" xfId="11668" xr:uid="{00000000-0005-0000-0000-000038010000}"/>
    <cellStyle name="? 2 2 2" xfId="16929" xr:uid="{00000000-0005-0000-0000-000039010000}"/>
    <cellStyle name="? 2 2 2 2" xfId="29463" xr:uid="{00000000-0005-0000-0000-00003A010000}"/>
    <cellStyle name="? 2 2 3" xfId="24423" xr:uid="{00000000-0005-0000-0000-00003B010000}"/>
    <cellStyle name="? 2 3" xfId="6792" xr:uid="{00000000-0005-0000-0000-00003C010000}"/>
    <cellStyle name="? 2 3 2" xfId="13361" xr:uid="{00000000-0005-0000-0000-00003D010000}"/>
    <cellStyle name="? 2 3 2 2" xfId="26096" xr:uid="{00000000-0005-0000-0000-00003E010000}"/>
    <cellStyle name="? 2 3 3" xfId="21528" xr:uid="{00000000-0005-0000-0000-00003F010000}"/>
    <cellStyle name="? 2 4" xfId="7301" xr:uid="{00000000-0005-0000-0000-000040010000}"/>
    <cellStyle name="? 2 4 2" xfId="22033" xr:uid="{00000000-0005-0000-0000-000041010000}"/>
    <cellStyle name="? 2 5" xfId="19124" xr:uid="{00000000-0005-0000-0000-000042010000}"/>
    <cellStyle name="? 2 5 2" xfId="30141" xr:uid="{00000000-0005-0000-0000-000043010000}"/>
    <cellStyle name="? 2 6" xfId="20678" xr:uid="{00000000-0005-0000-0000-000044010000}"/>
    <cellStyle name="? 2 6 2" xfId="30356" xr:uid="{00000000-0005-0000-0000-000045010000}"/>
    <cellStyle name="? 2 7" xfId="32246" xr:uid="{00000000-0005-0000-0000-000046010000}"/>
    <cellStyle name="? 2 8" xfId="33971" xr:uid="{00000000-0005-0000-0000-000047010000}"/>
    <cellStyle name="? 2 9" xfId="31151" xr:uid="{00000000-0005-0000-0000-000048010000}"/>
    <cellStyle name="? 3" xfId="6647" xr:uid="{00000000-0005-0000-0000-000049010000}"/>
    <cellStyle name="? 3 2" xfId="13240" xr:uid="{00000000-0005-0000-0000-00004A010000}"/>
    <cellStyle name="? 3 2 2" xfId="25984" xr:uid="{00000000-0005-0000-0000-00004B010000}"/>
    <cellStyle name="? 3 3" xfId="21392" xr:uid="{00000000-0005-0000-0000-00004C010000}"/>
    <cellStyle name="? 4" xfId="6530" xr:uid="{00000000-0005-0000-0000-00004D010000}"/>
    <cellStyle name="? 4 2" xfId="13129" xr:uid="{00000000-0005-0000-0000-00004E010000}"/>
    <cellStyle name="? 4 2 2" xfId="25874" xr:uid="{00000000-0005-0000-0000-00004F010000}"/>
    <cellStyle name="? 4 3" xfId="21280" xr:uid="{00000000-0005-0000-0000-000050010000}"/>
    <cellStyle name="? 5" xfId="11398" xr:uid="{00000000-0005-0000-0000-000051010000}"/>
    <cellStyle name="? 5 2" xfId="16707" xr:uid="{00000000-0005-0000-0000-000052010000}"/>
    <cellStyle name="? 5 2 2" xfId="29242" xr:uid="{00000000-0005-0000-0000-000053010000}"/>
    <cellStyle name="? 5 3" xfId="24156" xr:uid="{00000000-0005-0000-0000-000054010000}"/>
    <cellStyle name="? 6" xfId="11910" xr:uid="{00000000-0005-0000-0000-000055010000}"/>
    <cellStyle name="? 6 2" xfId="24660" xr:uid="{00000000-0005-0000-0000-000056010000}"/>
    <cellStyle name="? 7" xfId="17545" xr:uid="{00000000-0005-0000-0000-000057010000}"/>
    <cellStyle name="? 7 2" xfId="30017" xr:uid="{00000000-0005-0000-0000-000058010000}"/>
    <cellStyle name="? 8" xfId="17451" xr:uid="{00000000-0005-0000-0000-000059010000}"/>
    <cellStyle name="? 8 2" xfId="29968" xr:uid="{00000000-0005-0000-0000-00005A010000}"/>
    <cellStyle name="? 9" xfId="30967" xr:uid="{00000000-0005-0000-0000-00005B010000}"/>
    <cellStyle name="??" xfId="3207" xr:uid="{00000000-0005-0000-0000-00005C010000}"/>
    <cellStyle name="?? [0.00]_????? (2)" xfId="3208" xr:uid="{00000000-0005-0000-0000-00005D010000}"/>
    <cellStyle name="???? [0.00]_????? (2)" xfId="3209" xr:uid="{00000000-0005-0000-0000-00005E010000}"/>
    <cellStyle name="???????" xfId="3210" xr:uid="{00000000-0005-0000-0000-00005F010000}"/>
    <cellStyle name="????????????" xfId="3211" xr:uid="{00000000-0005-0000-0000-000060010000}"/>
    <cellStyle name="????_????? (2)" xfId="3212" xr:uid="{00000000-0005-0000-0000-000061010000}"/>
    <cellStyle name="??_????" xfId="3213" xr:uid="{00000000-0005-0000-0000-000062010000}"/>
    <cellStyle name="@_text" xfId="3214" xr:uid="{00000000-0005-0000-0000-000063010000}"/>
    <cellStyle name="@_text_sheet" xfId="3215" xr:uid="{00000000-0005-0000-0000-000064010000}"/>
    <cellStyle name="_BROK_VAL" xfId="1348" xr:uid="{00000000-0005-0000-0000-000065010000}"/>
    <cellStyle name="_Brokers" xfId="1349" xr:uid="{00000000-0005-0000-0000-000066010000}"/>
    <cellStyle name="_NRV test-FG(MI)" xfId="3216" xr:uid="{00000000-0005-0000-0000-000067010000}"/>
    <cellStyle name="_NRV test-FG(MI)_13A.Recv-08" xfId="3217" xr:uid="{00000000-0005-0000-0000-000068010000}"/>
    <cellStyle name="_NRV test-FG(MI)_19A.Payb-W1" xfId="3218" xr:uid="{00000000-0005-0000-0000-000069010000}"/>
    <cellStyle name="_PNE_Precision_30 09 07_HHPP4BB4" xfId="3219" xr:uid="{00000000-0005-0000-0000-00006A010000}"/>
    <cellStyle name="_Spansion 2007 (RAJ)" xfId="3220" xr:uid="{00000000-0005-0000-0000-00006B010000}"/>
    <cellStyle name="{Comma [0]}" xfId="3221" xr:uid="{00000000-0005-0000-0000-00006C010000}"/>
    <cellStyle name="{Comma}" xfId="3222" xr:uid="{00000000-0005-0000-0000-00006D010000}"/>
    <cellStyle name="{Date}" xfId="3223" xr:uid="{00000000-0005-0000-0000-00006E010000}"/>
    <cellStyle name="{Month}" xfId="3224" xr:uid="{00000000-0005-0000-0000-00006F010000}"/>
    <cellStyle name="{Percent}" xfId="3225" xr:uid="{00000000-0005-0000-0000-000070010000}"/>
    <cellStyle name="{Thousand [0]}" xfId="3226" xr:uid="{00000000-0005-0000-0000-000071010000}"/>
    <cellStyle name="{Thousand}" xfId="3227" xr:uid="{00000000-0005-0000-0000-000072010000}"/>
    <cellStyle name="{Z'0000(1 dec)}" xfId="3228" xr:uid="{00000000-0005-0000-0000-000073010000}"/>
    <cellStyle name="{Z'0000(4 dec)}" xfId="3229" xr:uid="{00000000-0005-0000-0000-000074010000}"/>
    <cellStyle name="=C:\WINNT\SYSTEM32\COMMAND.COM" xfId="6071" xr:uid="{00000000-0005-0000-0000-000075010000}"/>
    <cellStyle name="=C:\WINNT\SYSTEM32\COMMAND.COM 2" xfId="6070" xr:uid="{00000000-0005-0000-0000-000076010000}"/>
    <cellStyle name="=C:\WINNT\SYSTEM32\COMMAND.COM 2 2" xfId="6069" xr:uid="{00000000-0005-0000-0000-000077010000}"/>
    <cellStyle name="=C:\WINNT\SYSTEM32\COMMAND.COM 3" xfId="6068" xr:uid="{00000000-0005-0000-0000-000078010000}"/>
    <cellStyle name="=C:\WINNT\SYSTEM32\COMMAND.COM 3 2" xfId="6240" xr:uid="{00000000-0005-0000-0000-000079010000}"/>
    <cellStyle name="=C:\WINNT\SYSTEM32\COMMAND.COM 4" xfId="6195" xr:uid="{00000000-0005-0000-0000-00007A010000}"/>
    <cellStyle name="=C:\WINNT\SYSTEM32\COMMAND.COM_2012 Budget Breakdown by Cost Center Boroo_Base case" xfId="6310" xr:uid="{00000000-0005-0000-0000-00007B010000}"/>
    <cellStyle name="=C:\WINNT35\SYSTEM32\COMMAND.COM" xfId="830" xr:uid="{00000000-0005-0000-0000-00007C010000}"/>
    <cellStyle name="=C:\WINNT35\SYSTEM32\COMMAND.COM 2" xfId="1231" xr:uid="{00000000-0005-0000-0000-00007D010000}"/>
    <cellStyle name="=C:\WINNT35\SYSTEM32\COMMAND.COM 3" xfId="10952" xr:uid="{00000000-0005-0000-0000-00007E010000}"/>
    <cellStyle name="‡" xfId="6241" xr:uid="{00000000-0005-0000-0000-00007F010000}"/>
    <cellStyle name="‡_BOOK1" xfId="6242" xr:uid="{00000000-0005-0000-0000-000080010000}"/>
    <cellStyle name="‡_STA-DRP" xfId="6243" xr:uid="{00000000-0005-0000-0000-000081010000}"/>
    <cellStyle name="‡_STA-DRP_BOOK1" xfId="6244" xr:uid="{00000000-0005-0000-0000-000082010000}"/>
    <cellStyle name="•\Ž¦Ï‚Ý‚ÌƒnƒCƒp[ƒŠƒ“ƒN" xfId="3230" xr:uid="{00000000-0005-0000-0000-000083010000}"/>
    <cellStyle name="•W_Major Items" xfId="3231" xr:uid="{00000000-0005-0000-0000-000084010000}"/>
    <cellStyle name="ÊÝ [0.00]_PERSON2" xfId="3232" xr:uid="{00000000-0005-0000-0000-000085010000}"/>
    <cellStyle name="ÊÝ_PERSON2" xfId="3233" xr:uid="{00000000-0005-0000-0000-000086010000}"/>
    <cellStyle name="¹éºÐÀ²_±âÅ¸" xfId="6245" xr:uid="{00000000-0005-0000-0000-000087010000}"/>
    <cellStyle name="20% - Accent1" xfId="668" builtinId="30" customBuiltin="1"/>
    <cellStyle name="20% - Accent1 10" xfId="2252" xr:uid="{00000000-0005-0000-0000-000089010000}"/>
    <cellStyle name="20% - Accent1 10 2" xfId="36631" xr:uid="{00000000-0005-0000-0000-00008A010000}"/>
    <cellStyle name="20% - Accent1 11" xfId="2253" xr:uid="{00000000-0005-0000-0000-00008B010000}"/>
    <cellStyle name="20% - Accent1 11 2" xfId="36632" xr:uid="{00000000-0005-0000-0000-00008C010000}"/>
    <cellStyle name="20% - Accent1 12" xfId="2254" xr:uid="{00000000-0005-0000-0000-00008D010000}"/>
    <cellStyle name="20% - Accent1 12 2" xfId="36633" xr:uid="{00000000-0005-0000-0000-00008E010000}"/>
    <cellStyle name="20% - Accent1 13" xfId="7788" xr:uid="{00000000-0005-0000-0000-00008F010000}"/>
    <cellStyle name="20% - Accent1 13 2" xfId="14287" xr:uid="{00000000-0005-0000-0000-000090010000}"/>
    <cellStyle name="20% - Accent1 13 2 2" xfId="27001" xr:uid="{00000000-0005-0000-0000-000091010000}"/>
    <cellStyle name="20% - Accent1 13 3" xfId="22494" xr:uid="{00000000-0005-0000-0000-000092010000}"/>
    <cellStyle name="20% - Accent1 13 4" xfId="36634" xr:uid="{00000000-0005-0000-0000-000093010000}"/>
    <cellStyle name="20% - Accent1 14" xfId="8635" xr:uid="{00000000-0005-0000-0000-000094010000}"/>
    <cellStyle name="20% - Accent1 14 2" xfId="15124" xr:uid="{00000000-0005-0000-0000-000095010000}"/>
    <cellStyle name="20% - Accent1 14 2 2" xfId="27793" xr:uid="{00000000-0005-0000-0000-000096010000}"/>
    <cellStyle name="20% - Accent1 14 3" xfId="22707" xr:uid="{00000000-0005-0000-0000-000097010000}"/>
    <cellStyle name="20% - Accent1 14 4" xfId="36635" xr:uid="{00000000-0005-0000-0000-000098010000}"/>
    <cellStyle name="20% - Accent1 15" xfId="6426" xr:uid="{00000000-0005-0000-0000-000099010000}"/>
    <cellStyle name="20% - Accent1 15 2" xfId="13055" xr:uid="{00000000-0005-0000-0000-00009A010000}"/>
    <cellStyle name="20% - Accent1 15 2 2" xfId="25801" xr:uid="{00000000-0005-0000-0000-00009B010000}"/>
    <cellStyle name="20% - Accent1 15 3" xfId="21181" xr:uid="{00000000-0005-0000-0000-00009C010000}"/>
    <cellStyle name="20% - Accent1 15 4" xfId="36636" xr:uid="{00000000-0005-0000-0000-00009D010000}"/>
    <cellStyle name="20% - Accent1 16" xfId="12023" xr:uid="{00000000-0005-0000-0000-00009E010000}"/>
    <cellStyle name="20% - Accent1 16 2" xfId="24772" xr:uid="{00000000-0005-0000-0000-00009F010000}"/>
    <cellStyle name="20% - Accent1 16 3" xfId="36637" xr:uid="{00000000-0005-0000-0000-0000A0010000}"/>
    <cellStyle name="20% - Accent1 17" xfId="36638" xr:uid="{00000000-0005-0000-0000-0000A1010000}"/>
    <cellStyle name="20% - Accent1 18" xfId="2195" xr:uid="{00000000-0005-0000-0000-0000A2010000}"/>
    <cellStyle name="20% - Accent1 19" xfId="37335" xr:uid="{00000000-0005-0000-0000-0000A3010000}"/>
    <cellStyle name="20% - Accent1 2" xfId="836" xr:uid="{00000000-0005-0000-0000-0000A4010000}"/>
    <cellStyle name="20% - Accent1 2 2" xfId="2256" xr:uid="{00000000-0005-0000-0000-0000A5010000}"/>
    <cellStyle name="20% - Accent1 2 2 2" xfId="6338" xr:uid="{00000000-0005-0000-0000-0000A6010000}"/>
    <cellStyle name="20% - Accent1 2 2 2 2" xfId="8582" xr:uid="{00000000-0005-0000-0000-0000A7010000}"/>
    <cellStyle name="20% - Accent1 2 2 2 2 2" xfId="15071" xr:uid="{00000000-0005-0000-0000-0000A8010000}"/>
    <cellStyle name="20% - Accent1 2 2 2 2 2 2" xfId="27742" xr:uid="{00000000-0005-0000-0000-0000A9010000}"/>
    <cellStyle name="20% - Accent1 2 2 2 2 3" xfId="22659" xr:uid="{00000000-0005-0000-0000-0000AA010000}"/>
    <cellStyle name="20% - Accent1 2 2 2 3" xfId="9550" xr:uid="{00000000-0005-0000-0000-0000AB010000}"/>
    <cellStyle name="20% - Accent1 2 2 2 3 2" xfId="15912" xr:uid="{00000000-0005-0000-0000-0000AC010000}"/>
    <cellStyle name="20% - Accent1 2 2 2 3 2 2" xfId="28553" xr:uid="{00000000-0005-0000-0000-0000AD010000}"/>
    <cellStyle name="20% - Accent1 2 2 2 3 3" xfId="23537" xr:uid="{00000000-0005-0000-0000-0000AE010000}"/>
    <cellStyle name="20% - Accent1 2 2 2 4" xfId="7710" xr:uid="{00000000-0005-0000-0000-0000AF010000}"/>
    <cellStyle name="20% - Accent1 2 2 2 4 2" xfId="14212" xr:uid="{00000000-0005-0000-0000-0000B0010000}"/>
    <cellStyle name="20% - Accent1 2 2 2 4 2 2" xfId="26938" xr:uid="{00000000-0005-0000-0000-0000B1010000}"/>
    <cellStyle name="20% - Accent1 2 2 2 4 3" xfId="22434" xr:uid="{00000000-0005-0000-0000-0000B2010000}"/>
    <cellStyle name="20% - Accent1 2 2 2 5" xfId="13002" xr:uid="{00000000-0005-0000-0000-0000B3010000}"/>
    <cellStyle name="20% - Accent1 2 2 2 5 2" xfId="25748" xr:uid="{00000000-0005-0000-0000-0000B4010000}"/>
    <cellStyle name="20% - Accent1 2 2 2 6" xfId="21127" xr:uid="{00000000-0005-0000-0000-0000B5010000}"/>
    <cellStyle name="20% - Accent1 2 3" xfId="2257" xr:uid="{00000000-0005-0000-0000-0000B6010000}"/>
    <cellStyle name="20% - Accent1 2 4" xfId="10075" xr:uid="{00000000-0005-0000-0000-0000B7010000}"/>
    <cellStyle name="20% - Accent1 2 5" xfId="9809" xr:uid="{00000000-0005-0000-0000-0000B8010000}"/>
    <cellStyle name="20% - Accent1 2 6" xfId="36639" xr:uid="{00000000-0005-0000-0000-0000B9010000}"/>
    <cellStyle name="20% - Accent1 2 7" xfId="2255" xr:uid="{00000000-0005-0000-0000-0000BA010000}"/>
    <cellStyle name="20% - Accent1 20" xfId="37401" xr:uid="{00000000-0005-0000-0000-0000BB010000}"/>
    <cellStyle name="20% - Accent1 3" xfId="837" xr:uid="{00000000-0005-0000-0000-0000BC010000}"/>
    <cellStyle name="20% - Accent1 3 2" xfId="2259" xr:uid="{00000000-0005-0000-0000-0000BD010000}"/>
    <cellStyle name="20% - Accent1 3 3" xfId="3234" xr:uid="{00000000-0005-0000-0000-0000BE010000}"/>
    <cellStyle name="20% - Accent1 3 3 2" xfId="7865" xr:uid="{00000000-0005-0000-0000-0000BF010000}"/>
    <cellStyle name="20% - Accent1 3 3 2 2" xfId="14364" xr:uid="{00000000-0005-0000-0000-0000C0010000}"/>
    <cellStyle name="20% - Accent1 3 3 2 2 2" xfId="27052" xr:uid="{00000000-0005-0000-0000-0000C1010000}"/>
    <cellStyle name="20% - Accent1 3 3 2 3" xfId="22541" xr:uid="{00000000-0005-0000-0000-0000C2010000}"/>
    <cellStyle name="20% - Accent1 3 3 3" xfId="8789" xr:uid="{00000000-0005-0000-0000-0000C3010000}"/>
    <cellStyle name="20% - Accent1 3 3 3 2" xfId="15207" xr:uid="{00000000-0005-0000-0000-0000C4010000}"/>
    <cellStyle name="20% - Accent1 3 3 3 2 2" xfId="27865" xr:uid="{00000000-0005-0000-0000-0000C5010000}"/>
    <cellStyle name="20% - Accent1 3 3 3 3" xfId="22832" xr:uid="{00000000-0005-0000-0000-0000C6010000}"/>
    <cellStyle name="20% - Accent1 3 3 4" xfId="10078" xr:uid="{00000000-0005-0000-0000-0000C7010000}"/>
    <cellStyle name="20% - Accent1 3 3 5" xfId="6649" xr:uid="{00000000-0005-0000-0000-0000C8010000}"/>
    <cellStyle name="20% - Accent1 3 3 5 2" xfId="13241" xr:uid="{00000000-0005-0000-0000-0000C9010000}"/>
    <cellStyle name="20% - Accent1 3 3 5 2 2" xfId="25985" xr:uid="{00000000-0005-0000-0000-0000CA010000}"/>
    <cellStyle name="20% - Accent1 3 3 5 3" xfId="21394" xr:uid="{00000000-0005-0000-0000-0000CB010000}"/>
    <cellStyle name="20% - Accent1 3 3 6" xfId="12171" xr:uid="{00000000-0005-0000-0000-0000CC010000}"/>
    <cellStyle name="20% - Accent1 3 3 6 2" xfId="24917" xr:uid="{00000000-0005-0000-0000-0000CD010000}"/>
    <cellStyle name="20% - Accent1 3 3 7" xfId="21031" xr:uid="{00000000-0005-0000-0000-0000CE010000}"/>
    <cellStyle name="20% - Accent1 3 4" xfId="9810" xr:uid="{00000000-0005-0000-0000-0000CF010000}"/>
    <cellStyle name="20% - Accent1 3 5" xfId="17546" xr:uid="{00000000-0005-0000-0000-0000D0010000}"/>
    <cellStyle name="20% - Accent1 3 5 2" xfId="19125" xr:uid="{00000000-0005-0000-0000-0000D1010000}"/>
    <cellStyle name="20% - Accent1 3 5 2 2" xfId="32247" xr:uid="{00000000-0005-0000-0000-0000D2010000}"/>
    <cellStyle name="20% - Accent1 3 5 2 3" xfId="35269" xr:uid="{00000000-0005-0000-0000-0000D3010000}"/>
    <cellStyle name="20% - Accent1 3 5 3" xfId="30972" xr:uid="{00000000-0005-0000-0000-0000D4010000}"/>
    <cellStyle name="20% - Accent1 3 5 4" xfId="34391" xr:uid="{00000000-0005-0000-0000-0000D5010000}"/>
    <cellStyle name="20% - Accent1 3 6" xfId="36640" xr:uid="{00000000-0005-0000-0000-0000D6010000}"/>
    <cellStyle name="20% - Accent1 3 7" xfId="2258" xr:uid="{00000000-0005-0000-0000-0000D7010000}"/>
    <cellStyle name="20% - Accent1 4" xfId="838" xr:uid="{00000000-0005-0000-0000-0000D8010000}"/>
    <cellStyle name="20% - Accent1 4 2" xfId="2261" xr:uid="{00000000-0005-0000-0000-0000D9010000}"/>
    <cellStyle name="20% - Accent1 4 3" xfId="10080" xr:uid="{00000000-0005-0000-0000-0000DA010000}"/>
    <cellStyle name="20% - Accent1 4 4" xfId="9811" xr:uid="{00000000-0005-0000-0000-0000DB010000}"/>
    <cellStyle name="20% - Accent1 4 5" xfId="36641" xr:uid="{00000000-0005-0000-0000-0000DC010000}"/>
    <cellStyle name="20% - Accent1 4 6" xfId="2260" xr:uid="{00000000-0005-0000-0000-0000DD010000}"/>
    <cellStyle name="20% - Accent1 5" xfId="839" xr:uid="{00000000-0005-0000-0000-0000DE010000}"/>
    <cellStyle name="20% - Accent1 5 2" xfId="10082" xr:uid="{00000000-0005-0000-0000-0000DF010000}"/>
    <cellStyle name="20% - Accent1 5 3" xfId="9812" xr:uid="{00000000-0005-0000-0000-0000E0010000}"/>
    <cellStyle name="20% - Accent1 5 4" xfId="36642" xr:uid="{00000000-0005-0000-0000-0000E1010000}"/>
    <cellStyle name="20% - Accent1 5 5" xfId="2262" xr:uid="{00000000-0005-0000-0000-0000E2010000}"/>
    <cellStyle name="20% - Accent1 6" xfId="1240" xr:uid="{00000000-0005-0000-0000-0000E3010000}"/>
    <cellStyle name="20% - Accent1 6 2" xfId="36643" xr:uid="{00000000-0005-0000-0000-0000E4010000}"/>
    <cellStyle name="20% - Accent1 6 3" xfId="2263" xr:uid="{00000000-0005-0000-0000-0000E5010000}"/>
    <cellStyle name="20% - Accent1 6 4" xfId="37821" xr:uid="{00000000-0005-0000-0000-0000E6010000}"/>
    <cellStyle name="20% - Accent1 7" xfId="2264" xr:uid="{00000000-0005-0000-0000-0000E7010000}"/>
    <cellStyle name="20% - Accent1 7 2" xfId="36644" xr:uid="{00000000-0005-0000-0000-0000E8010000}"/>
    <cellStyle name="20% - Accent1 7 3" xfId="37753" xr:uid="{00000000-0005-0000-0000-0000E9010000}"/>
    <cellStyle name="20% - Accent1 8" xfId="2265" xr:uid="{00000000-0005-0000-0000-0000EA010000}"/>
    <cellStyle name="20% - Accent1 8 2" xfId="36645" xr:uid="{00000000-0005-0000-0000-0000EB010000}"/>
    <cellStyle name="20% - Accent1 9" xfId="2266" xr:uid="{00000000-0005-0000-0000-0000EC010000}"/>
    <cellStyle name="20% - Accent1 9 2" xfId="36646" xr:uid="{00000000-0005-0000-0000-0000ED010000}"/>
    <cellStyle name="20% - Accent2" xfId="672" builtinId="34" customBuiltin="1"/>
    <cellStyle name="20% - Accent2 10" xfId="2267" xr:uid="{00000000-0005-0000-0000-0000EF010000}"/>
    <cellStyle name="20% - Accent2 10 2" xfId="36647" xr:uid="{00000000-0005-0000-0000-0000F0010000}"/>
    <cellStyle name="20% - Accent2 11" xfId="2268" xr:uid="{00000000-0005-0000-0000-0000F1010000}"/>
    <cellStyle name="20% - Accent2 11 2" xfId="36648" xr:uid="{00000000-0005-0000-0000-0000F2010000}"/>
    <cellStyle name="20% - Accent2 12" xfId="2269" xr:uid="{00000000-0005-0000-0000-0000F3010000}"/>
    <cellStyle name="20% - Accent2 12 2" xfId="36649" xr:uid="{00000000-0005-0000-0000-0000F4010000}"/>
    <cellStyle name="20% - Accent2 13" xfId="7790" xr:uid="{00000000-0005-0000-0000-0000F5010000}"/>
    <cellStyle name="20% - Accent2 13 2" xfId="14289" xr:uid="{00000000-0005-0000-0000-0000F6010000}"/>
    <cellStyle name="20% - Accent2 13 2 2" xfId="27003" xr:uid="{00000000-0005-0000-0000-0000F7010000}"/>
    <cellStyle name="20% - Accent2 13 3" xfId="22496" xr:uid="{00000000-0005-0000-0000-0000F8010000}"/>
    <cellStyle name="20% - Accent2 13 4" xfId="36650" xr:uid="{00000000-0005-0000-0000-0000F9010000}"/>
    <cellStyle name="20% - Accent2 14" xfId="8637" xr:uid="{00000000-0005-0000-0000-0000FA010000}"/>
    <cellStyle name="20% - Accent2 14 2" xfId="15126" xr:uid="{00000000-0005-0000-0000-0000FB010000}"/>
    <cellStyle name="20% - Accent2 14 2 2" xfId="27795" xr:uid="{00000000-0005-0000-0000-0000FC010000}"/>
    <cellStyle name="20% - Accent2 14 3" xfId="22709" xr:uid="{00000000-0005-0000-0000-0000FD010000}"/>
    <cellStyle name="20% - Accent2 14 4" xfId="36651" xr:uid="{00000000-0005-0000-0000-0000FE010000}"/>
    <cellStyle name="20% - Accent2 15" xfId="6428" xr:uid="{00000000-0005-0000-0000-0000FF010000}"/>
    <cellStyle name="20% - Accent2 15 2" xfId="13057" xr:uid="{00000000-0005-0000-0000-000000020000}"/>
    <cellStyle name="20% - Accent2 15 2 2" xfId="25803" xr:uid="{00000000-0005-0000-0000-000001020000}"/>
    <cellStyle name="20% - Accent2 15 3" xfId="21183" xr:uid="{00000000-0005-0000-0000-000002020000}"/>
    <cellStyle name="20% - Accent2 15 4" xfId="36652" xr:uid="{00000000-0005-0000-0000-000003020000}"/>
    <cellStyle name="20% - Accent2 16" xfId="12025" xr:uid="{00000000-0005-0000-0000-000004020000}"/>
    <cellStyle name="20% - Accent2 16 2" xfId="24774" xr:uid="{00000000-0005-0000-0000-000005020000}"/>
    <cellStyle name="20% - Accent2 16 3" xfId="36653" xr:uid="{00000000-0005-0000-0000-000006020000}"/>
    <cellStyle name="20% - Accent2 17" xfId="36654" xr:uid="{00000000-0005-0000-0000-000007020000}"/>
    <cellStyle name="20% - Accent2 18" xfId="2197" xr:uid="{00000000-0005-0000-0000-000008020000}"/>
    <cellStyle name="20% - Accent2 19" xfId="37337" xr:uid="{00000000-0005-0000-0000-000009020000}"/>
    <cellStyle name="20% - Accent2 2" xfId="840" xr:uid="{00000000-0005-0000-0000-00000A020000}"/>
    <cellStyle name="20% - Accent2 2 2" xfId="2271" xr:uid="{00000000-0005-0000-0000-00000B020000}"/>
    <cellStyle name="20% - Accent2 2 2 2" xfId="6339" xr:uid="{00000000-0005-0000-0000-00000C020000}"/>
    <cellStyle name="20% - Accent2 2 2 2 2" xfId="8583" xr:uid="{00000000-0005-0000-0000-00000D020000}"/>
    <cellStyle name="20% - Accent2 2 2 2 2 2" xfId="15072" xr:uid="{00000000-0005-0000-0000-00000E020000}"/>
    <cellStyle name="20% - Accent2 2 2 2 2 2 2" xfId="27743" xr:uid="{00000000-0005-0000-0000-00000F020000}"/>
    <cellStyle name="20% - Accent2 2 2 2 2 3" xfId="22660" xr:uid="{00000000-0005-0000-0000-000010020000}"/>
    <cellStyle name="20% - Accent2 2 2 2 3" xfId="9551" xr:uid="{00000000-0005-0000-0000-000011020000}"/>
    <cellStyle name="20% - Accent2 2 2 2 3 2" xfId="15913" xr:uid="{00000000-0005-0000-0000-000012020000}"/>
    <cellStyle name="20% - Accent2 2 2 2 3 2 2" xfId="28554" xr:uid="{00000000-0005-0000-0000-000013020000}"/>
    <cellStyle name="20% - Accent2 2 2 2 3 3" xfId="23538" xr:uid="{00000000-0005-0000-0000-000014020000}"/>
    <cellStyle name="20% - Accent2 2 2 2 4" xfId="7711" xr:uid="{00000000-0005-0000-0000-000015020000}"/>
    <cellStyle name="20% - Accent2 2 2 2 4 2" xfId="14213" xr:uid="{00000000-0005-0000-0000-000016020000}"/>
    <cellStyle name="20% - Accent2 2 2 2 4 2 2" xfId="26939" xr:uid="{00000000-0005-0000-0000-000017020000}"/>
    <cellStyle name="20% - Accent2 2 2 2 4 3" xfId="22435" xr:uid="{00000000-0005-0000-0000-000018020000}"/>
    <cellStyle name="20% - Accent2 2 2 2 5" xfId="13003" xr:uid="{00000000-0005-0000-0000-000019020000}"/>
    <cellStyle name="20% - Accent2 2 2 2 5 2" xfId="25749" xr:uid="{00000000-0005-0000-0000-00001A020000}"/>
    <cellStyle name="20% - Accent2 2 2 2 6" xfId="21128" xr:uid="{00000000-0005-0000-0000-00001B020000}"/>
    <cellStyle name="20% - Accent2 2 3" xfId="2272" xr:uid="{00000000-0005-0000-0000-00001C020000}"/>
    <cellStyle name="20% - Accent2 2 4" xfId="10089" xr:uid="{00000000-0005-0000-0000-00001D020000}"/>
    <cellStyle name="20% - Accent2 2 5" xfId="9813" xr:uid="{00000000-0005-0000-0000-00001E020000}"/>
    <cellStyle name="20% - Accent2 2 6" xfId="36655" xr:uid="{00000000-0005-0000-0000-00001F020000}"/>
    <cellStyle name="20% - Accent2 2 7" xfId="2270" xr:uid="{00000000-0005-0000-0000-000020020000}"/>
    <cellStyle name="20% - Accent2 20" xfId="37404" xr:uid="{00000000-0005-0000-0000-000021020000}"/>
    <cellStyle name="20% - Accent2 3" xfId="841" xr:uid="{00000000-0005-0000-0000-000022020000}"/>
    <cellStyle name="20% - Accent2 3 2" xfId="2274" xr:uid="{00000000-0005-0000-0000-000023020000}"/>
    <cellStyle name="20% - Accent2 3 3" xfId="3235" xr:uid="{00000000-0005-0000-0000-000024020000}"/>
    <cellStyle name="20% - Accent2 3 3 2" xfId="7866" xr:uid="{00000000-0005-0000-0000-000025020000}"/>
    <cellStyle name="20% - Accent2 3 3 2 2" xfId="14365" xr:uid="{00000000-0005-0000-0000-000026020000}"/>
    <cellStyle name="20% - Accent2 3 3 2 2 2" xfId="27053" xr:uid="{00000000-0005-0000-0000-000027020000}"/>
    <cellStyle name="20% - Accent2 3 3 2 3" xfId="22542" xr:uid="{00000000-0005-0000-0000-000028020000}"/>
    <cellStyle name="20% - Accent2 3 3 3" xfId="8790" xr:uid="{00000000-0005-0000-0000-000029020000}"/>
    <cellStyle name="20% - Accent2 3 3 3 2" xfId="15208" xr:uid="{00000000-0005-0000-0000-00002A020000}"/>
    <cellStyle name="20% - Accent2 3 3 3 2 2" xfId="27866" xr:uid="{00000000-0005-0000-0000-00002B020000}"/>
    <cellStyle name="20% - Accent2 3 3 3 3" xfId="22833" xr:uid="{00000000-0005-0000-0000-00002C020000}"/>
    <cellStyle name="20% - Accent2 3 3 4" xfId="10092" xr:uid="{00000000-0005-0000-0000-00002D020000}"/>
    <cellStyle name="20% - Accent2 3 3 5" xfId="6650" xr:uid="{00000000-0005-0000-0000-00002E020000}"/>
    <cellStyle name="20% - Accent2 3 3 5 2" xfId="13242" xr:uid="{00000000-0005-0000-0000-00002F020000}"/>
    <cellStyle name="20% - Accent2 3 3 5 2 2" xfId="25986" xr:uid="{00000000-0005-0000-0000-000030020000}"/>
    <cellStyle name="20% - Accent2 3 3 5 3" xfId="21395" xr:uid="{00000000-0005-0000-0000-000031020000}"/>
    <cellStyle name="20% - Accent2 3 3 6" xfId="12172" xr:uid="{00000000-0005-0000-0000-000032020000}"/>
    <cellStyle name="20% - Accent2 3 3 6 2" xfId="24918" xr:uid="{00000000-0005-0000-0000-000033020000}"/>
    <cellStyle name="20% - Accent2 3 3 7" xfId="21032" xr:uid="{00000000-0005-0000-0000-000034020000}"/>
    <cellStyle name="20% - Accent2 3 4" xfId="9814" xr:uid="{00000000-0005-0000-0000-000035020000}"/>
    <cellStyle name="20% - Accent2 3 5" xfId="17547" xr:uid="{00000000-0005-0000-0000-000036020000}"/>
    <cellStyle name="20% - Accent2 3 5 2" xfId="19126" xr:uid="{00000000-0005-0000-0000-000037020000}"/>
    <cellStyle name="20% - Accent2 3 5 2 2" xfId="32248" xr:uid="{00000000-0005-0000-0000-000038020000}"/>
    <cellStyle name="20% - Accent2 3 5 2 3" xfId="35270" xr:uid="{00000000-0005-0000-0000-000039020000}"/>
    <cellStyle name="20% - Accent2 3 5 3" xfId="30973" xr:uid="{00000000-0005-0000-0000-00003A020000}"/>
    <cellStyle name="20% - Accent2 3 5 4" xfId="34392" xr:uid="{00000000-0005-0000-0000-00003B020000}"/>
    <cellStyle name="20% - Accent2 3 6" xfId="36656" xr:uid="{00000000-0005-0000-0000-00003C020000}"/>
    <cellStyle name="20% - Accent2 3 7" xfId="2273" xr:uid="{00000000-0005-0000-0000-00003D020000}"/>
    <cellStyle name="20% - Accent2 4" xfId="842" xr:uid="{00000000-0005-0000-0000-00003E020000}"/>
    <cellStyle name="20% - Accent2 4 2" xfId="2276" xr:uid="{00000000-0005-0000-0000-00003F020000}"/>
    <cellStyle name="20% - Accent2 4 3" xfId="10093" xr:uid="{00000000-0005-0000-0000-000040020000}"/>
    <cellStyle name="20% - Accent2 4 4" xfId="9815" xr:uid="{00000000-0005-0000-0000-000041020000}"/>
    <cellStyle name="20% - Accent2 4 5" xfId="36657" xr:uid="{00000000-0005-0000-0000-000042020000}"/>
    <cellStyle name="20% - Accent2 4 6" xfId="2275" xr:uid="{00000000-0005-0000-0000-000043020000}"/>
    <cellStyle name="20% - Accent2 5" xfId="843" xr:uid="{00000000-0005-0000-0000-000044020000}"/>
    <cellStyle name="20% - Accent2 5 2" xfId="10094" xr:uid="{00000000-0005-0000-0000-000045020000}"/>
    <cellStyle name="20% - Accent2 5 3" xfId="9816" xr:uid="{00000000-0005-0000-0000-000046020000}"/>
    <cellStyle name="20% - Accent2 5 4" xfId="36658" xr:uid="{00000000-0005-0000-0000-000047020000}"/>
    <cellStyle name="20% - Accent2 5 5" xfId="2277" xr:uid="{00000000-0005-0000-0000-000048020000}"/>
    <cellStyle name="20% - Accent2 6" xfId="1242" xr:uid="{00000000-0005-0000-0000-000049020000}"/>
    <cellStyle name="20% - Accent2 6 2" xfId="36659" xr:uid="{00000000-0005-0000-0000-00004A020000}"/>
    <cellStyle name="20% - Accent2 6 3" xfId="2278" xr:uid="{00000000-0005-0000-0000-00004B020000}"/>
    <cellStyle name="20% - Accent2 6 4" xfId="37823" xr:uid="{00000000-0005-0000-0000-00004C020000}"/>
    <cellStyle name="20% - Accent2 7" xfId="2279" xr:uid="{00000000-0005-0000-0000-00004D020000}"/>
    <cellStyle name="20% - Accent2 7 2" xfId="36660" xr:uid="{00000000-0005-0000-0000-00004E020000}"/>
    <cellStyle name="20% - Accent2 7 3" xfId="37756" xr:uid="{00000000-0005-0000-0000-00004F020000}"/>
    <cellStyle name="20% - Accent2 8" xfId="2280" xr:uid="{00000000-0005-0000-0000-000050020000}"/>
    <cellStyle name="20% - Accent2 8 2" xfId="36661" xr:uid="{00000000-0005-0000-0000-000051020000}"/>
    <cellStyle name="20% - Accent2 9" xfId="2281" xr:uid="{00000000-0005-0000-0000-000052020000}"/>
    <cellStyle name="20% - Accent2 9 2" xfId="36662" xr:uid="{00000000-0005-0000-0000-000053020000}"/>
    <cellStyle name="20% - Accent3" xfId="676" builtinId="38" customBuiltin="1"/>
    <cellStyle name="20% - Accent3 10" xfId="2282" xr:uid="{00000000-0005-0000-0000-000055020000}"/>
    <cellStyle name="20% - Accent3 10 2" xfId="36663" xr:uid="{00000000-0005-0000-0000-000056020000}"/>
    <cellStyle name="20% - Accent3 11" xfId="2283" xr:uid="{00000000-0005-0000-0000-000057020000}"/>
    <cellStyle name="20% - Accent3 11 2" xfId="36664" xr:uid="{00000000-0005-0000-0000-000058020000}"/>
    <cellStyle name="20% - Accent3 12" xfId="2284" xr:uid="{00000000-0005-0000-0000-000059020000}"/>
    <cellStyle name="20% - Accent3 12 2" xfId="36665" xr:uid="{00000000-0005-0000-0000-00005A020000}"/>
    <cellStyle name="20% - Accent3 13" xfId="7792" xr:uid="{00000000-0005-0000-0000-00005B020000}"/>
    <cellStyle name="20% - Accent3 13 2" xfId="14291" xr:uid="{00000000-0005-0000-0000-00005C020000}"/>
    <cellStyle name="20% - Accent3 13 2 2" xfId="27005" xr:uid="{00000000-0005-0000-0000-00005D020000}"/>
    <cellStyle name="20% - Accent3 13 3" xfId="22498" xr:uid="{00000000-0005-0000-0000-00005E020000}"/>
    <cellStyle name="20% - Accent3 13 4" xfId="36666" xr:uid="{00000000-0005-0000-0000-00005F020000}"/>
    <cellStyle name="20% - Accent3 14" xfId="8639" xr:uid="{00000000-0005-0000-0000-000060020000}"/>
    <cellStyle name="20% - Accent3 14 2" xfId="15128" xr:uid="{00000000-0005-0000-0000-000061020000}"/>
    <cellStyle name="20% - Accent3 14 2 2" xfId="27797" xr:uid="{00000000-0005-0000-0000-000062020000}"/>
    <cellStyle name="20% - Accent3 14 3" xfId="22711" xr:uid="{00000000-0005-0000-0000-000063020000}"/>
    <cellStyle name="20% - Accent3 14 4" xfId="36667" xr:uid="{00000000-0005-0000-0000-000064020000}"/>
    <cellStyle name="20% - Accent3 15" xfId="6430" xr:uid="{00000000-0005-0000-0000-000065020000}"/>
    <cellStyle name="20% - Accent3 15 2" xfId="13059" xr:uid="{00000000-0005-0000-0000-000066020000}"/>
    <cellStyle name="20% - Accent3 15 2 2" xfId="25805" xr:uid="{00000000-0005-0000-0000-000067020000}"/>
    <cellStyle name="20% - Accent3 15 3" xfId="21185" xr:uid="{00000000-0005-0000-0000-000068020000}"/>
    <cellStyle name="20% - Accent3 15 4" xfId="36668" xr:uid="{00000000-0005-0000-0000-000069020000}"/>
    <cellStyle name="20% - Accent3 16" xfId="12027" xr:uid="{00000000-0005-0000-0000-00006A020000}"/>
    <cellStyle name="20% - Accent3 16 2" xfId="24776" xr:uid="{00000000-0005-0000-0000-00006B020000}"/>
    <cellStyle name="20% - Accent3 16 3" xfId="36669" xr:uid="{00000000-0005-0000-0000-00006C020000}"/>
    <cellStyle name="20% - Accent3 17" xfId="36670" xr:uid="{00000000-0005-0000-0000-00006D020000}"/>
    <cellStyle name="20% - Accent3 18" xfId="2199" xr:uid="{00000000-0005-0000-0000-00006E020000}"/>
    <cellStyle name="20% - Accent3 19" xfId="37339" xr:uid="{00000000-0005-0000-0000-00006F020000}"/>
    <cellStyle name="20% - Accent3 2" xfId="844" xr:uid="{00000000-0005-0000-0000-000070020000}"/>
    <cellStyle name="20% - Accent3 2 2" xfId="2286" xr:uid="{00000000-0005-0000-0000-000071020000}"/>
    <cellStyle name="20% - Accent3 2 2 2" xfId="6340" xr:uid="{00000000-0005-0000-0000-000072020000}"/>
    <cellStyle name="20% - Accent3 2 2 2 2" xfId="8584" xr:uid="{00000000-0005-0000-0000-000073020000}"/>
    <cellStyle name="20% - Accent3 2 2 2 2 2" xfId="15073" xr:uid="{00000000-0005-0000-0000-000074020000}"/>
    <cellStyle name="20% - Accent3 2 2 2 2 2 2" xfId="27744" xr:uid="{00000000-0005-0000-0000-000075020000}"/>
    <cellStyle name="20% - Accent3 2 2 2 2 3" xfId="22661" xr:uid="{00000000-0005-0000-0000-000076020000}"/>
    <cellStyle name="20% - Accent3 2 2 2 3" xfId="9552" xr:uid="{00000000-0005-0000-0000-000077020000}"/>
    <cellStyle name="20% - Accent3 2 2 2 3 2" xfId="15914" xr:uid="{00000000-0005-0000-0000-000078020000}"/>
    <cellStyle name="20% - Accent3 2 2 2 3 2 2" xfId="28555" xr:uid="{00000000-0005-0000-0000-000079020000}"/>
    <cellStyle name="20% - Accent3 2 2 2 3 3" xfId="23539" xr:uid="{00000000-0005-0000-0000-00007A020000}"/>
    <cellStyle name="20% - Accent3 2 2 2 4" xfId="7712" xr:uid="{00000000-0005-0000-0000-00007B020000}"/>
    <cellStyle name="20% - Accent3 2 2 2 4 2" xfId="14214" xr:uid="{00000000-0005-0000-0000-00007C020000}"/>
    <cellStyle name="20% - Accent3 2 2 2 4 2 2" xfId="26940" xr:uid="{00000000-0005-0000-0000-00007D020000}"/>
    <cellStyle name="20% - Accent3 2 2 2 4 3" xfId="22436" xr:uid="{00000000-0005-0000-0000-00007E020000}"/>
    <cellStyle name="20% - Accent3 2 2 2 5" xfId="13004" xr:uid="{00000000-0005-0000-0000-00007F020000}"/>
    <cellStyle name="20% - Accent3 2 2 2 5 2" xfId="25750" xr:uid="{00000000-0005-0000-0000-000080020000}"/>
    <cellStyle name="20% - Accent3 2 2 2 6" xfId="21129" xr:uid="{00000000-0005-0000-0000-000081020000}"/>
    <cellStyle name="20% - Accent3 2 3" xfId="2287" xr:uid="{00000000-0005-0000-0000-000082020000}"/>
    <cellStyle name="20% - Accent3 2 4" xfId="10098" xr:uid="{00000000-0005-0000-0000-000083020000}"/>
    <cellStyle name="20% - Accent3 2 5" xfId="9817" xr:uid="{00000000-0005-0000-0000-000084020000}"/>
    <cellStyle name="20% - Accent3 2 6" xfId="36671" xr:uid="{00000000-0005-0000-0000-000085020000}"/>
    <cellStyle name="20% - Accent3 2 7" xfId="2285" xr:uid="{00000000-0005-0000-0000-000086020000}"/>
    <cellStyle name="20% - Accent3 20" xfId="37407" xr:uid="{00000000-0005-0000-0000-000087020000}"/>
    <cellStyle name="20% - Accent3 3" xfId="845" xr:uid="{00000000-0005-0000-0000-000088020000}"/>
    <cellStyle name="20% - Accent3 3 2" xfId="2289" xr:uid="{00000000-0005-0000-0000-000089020000}"/>
    <cellStyle name="20% - Accent3 3 3" xfId="3236" xr:uid="{00000000-0005-0000-0000-00008A020000}"/>
    <cellStyle name="20% - Accent3 3 3 2" xfId="7867" xr:uid="{00000000-0005-0000-0000-00008B020000}"/>
    <cellStyle name="20% - Accent3 3 3 2 2" xfId="14366" xr:uid="{00000000-0005-0000-0000-00008C020000}"/>
    <cellStyle name="20% - Accent3 3 3 2 2 2" xfId="27054" xr:uid="{00000000-0005-0000-0000-00008D020000}"/>
    <cellStyle name="20% - Accent3 3 3 2 3" xfId="22543" xr:uid="{00000000-0005-0000-0000-00008E020000}"/>
    <cellStyle name="20% - Accent3 3 3 3" xfId="8791" xr:uid="{00000000-0005-0000-0000-00008F020000}"/>
    <cellStyle name="20% - Accent3 3 3 3 2" xfId="15209" xr:uid="{00000000-0005-0000-0000-000090020000}"/>
    <cellStyle name="20% - Accent3 3 3 3 2 2" xfId="27867" xr:uid="{00000000-0005-0000-0000-000091020000}"/>
    <cellStyle name="20% - Accent3 3 3 3 3" xfId="22834" xr:uid="{00000000-0005-0000-0000-000092020000}"/>
    <cellStyle name="20% - Accent3 3 3 4" xfId="10100" xr:uid="{00000000-0005-0000-0000-000093020000}"/>
    <cellStyle name="20% - Accent3 3 3 5" xfId="6651" xr:uid="{00000000-0005-0000-0000-000094020000}"/>
    <cellStyle name="20% - Accent3 3 3 5 2" xfId="13243" xr:uid="{00000000-0005-0000-0000-000095020000}"/>
    <cellStyle name="20% - Accent3 3 3 5 2 2" xfId="25987" xr:uid="{00000000-0005-0000-0000-000096020000}"/>
    <cellStyle name="20% - Accent3 3 3 5 3" xfId="21396" xr:uid="{00000000-0005-0000-0000-000097020000}"/>
    <cellStyle name="20% - Accent3 3 3 6" xfId="12173" xr:uid="{00000000-0005-0000-0000-000098020000}"/>
    <cellStyle name="20% - Accent3 3 3 6 2" xfId="24919" xr:uid="{00000000-0005-0000-0000-000099020000}"/>
    <cellStyle name="20% - Accent3 3 3 7" xfId="21033" xr:uid="{00000000-0005-0000-0000-00009A020000}"/>
    <cellStyle name="20% - Accent3 3 4" xfId="9818" xr:uid="{00000000-0005-0000-0000-00009B020000}"/>
    <cellStyle name="20% - Accent3 3 5" xfId="17548" xr:uid="{00000000-0005-0000-0000-00009C020000}"/>
    <cellStyle name="20% - Accent3 3 5 2" xfId="19127" xr:uid="{00000000-0005-0000-0000-00009D020000}"/>
    <cellStyle name="20% - Accent3 3 5 2 2" xfId="32249" xr:uid="{00000000-0005-0000-0000-00009E020000}"/>
    <cellStyle name="20% - Accent3 3 5 2 3" xfId="35271" xr:uid="{00000000-0005-0000-0000-00009F020000}"/>
    <cellStyle name="20% - Accent3 3 5 3" xfId="30974" xr:uid="{00000000-0005-0000-0000-0000A0020000}"/>
    <cellStyle name="20% - Accent3 3 5 4" xfId="34393" xr:uid="{00000000-0005-0000-0000-0000A1020000}"/>
    <cellStyle name="20% - Accent3 3 6" xfId="36672" xr:uid="{00000000-0005-0000-0000-0000A2020000}"/>
    <cellStyle name="20% - Accent3 3 7" xfId="2288" xr:uid="{00000000-0005-0000-0000-0000A3020000}"/>
    <cellStyle name="20% - Accent3 4" xfId="846" xr:uid="{00000000-0005-0000-0000-0000A4020000}"/>
    <cellStyle name="20% - Accent3 4 2" xfId="2291" xr:uid="{00000000-0005-0000-0000-0000A5020000}"/>
    <cellStyle name="20% - Accent3 4 3" xfId="10102" xr:uid="{00000000-0005-0000-0000-0000A6020000}"/>
    <cellStyle name="20% - Accent3 4 4" xfId="9819" xr:uid="{00000000-0005-0000-0000-0000A7020000}"/>
    <cellStyle name="20% - Accent3 4 5" xfId="36673" xr:uid="{00000000-0005-0000-0000-0000A8020000}"/>
    <cellStyle name="20% - Accent3 4 6" xfId="2290" xr:uid="{00000000-0005-0000-0000-0000A9020000}"/>
    <cellStyle name="20% - Accent3 5" xfId="847" xr:uid="{00000000-0005-0000-0000-0000AA020000}"/>
    <cellStyle name="20% - Accent3 5 2" xfId="10104" xr:uid="{00000000-0005-0000-0000-0000AB020000}"/>
    <cellStyle name="20% - Accent3 5 3" xfId="9820" xr:uid="{00000000-0005-0000-0000-0000AC020000}"/>
    <cellStyle name="20% - Accent3 5 4" xfId="36674" xr:uid="{00000000-0005-0000-0000-0000AD020000}"/>
    <cellStyle name="20% - Accent3 5 5" xfId="2292" xr:uid="{00000000-0005-0000-0000-0000AE020000}"/>
    <cellStyle name="20% - Accent3 6" xfId="1244" xr:uid="{00000000-0005-0000-0000-0000AF020000}"/>
    <cellStyle name="20% - Accent3 6 2" xfId="36675" xr:uid="{00000000-0005-0000-0000-0000B0020000}"/>
    <cellStyle name="20% - Accent3 6 3" xfId="2293" xr:uid="{00000000-0005-0000-0000-0000B1020000}"/>
    <cellStyle name="20% - Accent3 6 4" xfId="37825" xr:uid="{00000000-0005-0000-0000-0000B2020000}"/>
    <cellStyle name="20% - Accent3 7" xfId="2294" xr:uid="{00000000-0005-0000-0000-0000B3020000}"/>
    <cellStyle name="20% - Accent3 7 2" xfId="36676" xr:uid="{00000000-0005-0000-0000-0000B4020000}"/>
    <cellStyle name="20% - Accent3 7 3" xfId="37759" xr:uid="{00000000-0005-0000-0000-0000B5020000}"/>
    <cellStyle name="20% - Accent3 8" xfId="2295" xr:uid="{00000000-0005-0000-0000-0000B6020000}"/>
    <cellStyle name="20% - Accent3 8 2" xfId="36677" xr:uid="{00000000-0005-0000-0000-0000B7020000}"/>
    <cellStyle name="20% - Accent3 9" xfId="2296" xr:uid="{00000000-0005-0000-0000-0000B8020000}"/>
    <cellStyle name="20% - Accent3 9 2" xfId="36678" xr:uid="{00000000-0005-0000-0000-0000B9020000}"/>
    <cellStyle name="20% - Accent4" xfId="680" builtinId="42" customBuiltin="1"/>
    <cellStyle name="20% - Accent4 10" xfId="2297" xr:uid="{00000000-0005-0000-0000-0000BB020000}"/>
    <cellStyle name="20% - Accent4 10 2" xfId="36679" xr:uid="{00000000-0005-0000-0000-0000BC020000}"/>
    <cellStyle name="20% - Accent4 11" xfId="2298" xr:uid="{00000000-0005-0000-0000-0000BD020000}"/>
    <cellStyle name="20% - Accent4 11 2" xfId="36680" xr:uid="{00000000-0005-0000-0000-0000BE020000}"/>
    <cellStyle name="20% - Accent4 12" xfId="2299" xr:uid="{00000000-0005-0000-0000-0000BF020000}"/>
    <cellStyle name="20% - Accent4 12 2" xfId="36681" xr:uid="{00000000-0005-0000-0000-0000C0020000}"/>
    <cellStyle name="20% - Accent4 13" xfId="7794" xr:uid="{00000000-0005-0000-0000-0000C1020000}"/>
    <cellStyle name="20% - Accent4 13 2" xfId="14293" xr:uid="{00000000-0005-0000-0000-0000C2020000}"/>
    <cellStyle name="20% - Accent4 13 2 2" xfId="27007" xr:uid="{00000000-0005-0000-0000-0000C3020000}"/>
    <cellStyle name="20% - Accent4 13 3" xfId="22500" xr:uid="{00000000-0005-0000-0000-0000C4020000}"/>
    <cellStyle name="20% - Accent4 13 4" xfId="36682" xr:uid="{00000000-0005-0000-0000-0000C5020000}"/>
    <cellStyle name="20% - Accent4 14" xfId="8641" xr:uid="{00000000-0005-0000-0000-0000C6020000}"/>
    <cellStyle name="20% - Accent4 14 2" xfId="15130" xr:uid="{00000000-0005-0000-0000-0000C7020000}"/>
    <cellStyle name="20% - Accent4 14 2 2" xfId="27799" xr:uid="{00000000-0005-0000-0000-0000C8020000}"/>
    <cellStyle name="20% - Accent4 14 3" xfId="22713" xr:uid="{00000000-0005-0000-0000-0000C9020000}"/>
    <cellStyle name="20% - Accent4 14 4" xfId="36683" xr:uid="{00000000-0005-0000-0000-0000CA020000}"/>
    <cellStyle name="20% - Accent4 15" xfId="6432" xr:uid="{00000000-0005-0000-0000-0000CB020000}"/>
    <cellStyle name="20% - Accent4 15 2" xfId="13061" xr:uid="{00000000-0005-0000-0000-0000CC020000}"/>
    <cellStyle name="20% - Accent4 15 2 2" xfId="25807" xr:uid="{00000000-0005-0000-0000-0000CD020000}"/>
    <cellStyle name="20% - Accent4 15 3" xfId="21187" xr:uid="{00000000-0005-0000-0000-0000CE020000}"/>
    <cellStyle name="20% - Accent4 15 4" xfId="36684" xr:uid="{00000000-0005-0000-0000-0000CF020000}"/>
    <cellStyle name="20% - Accent4 16" xfId="12029" xr:uid="{00000000-0005-0000-0000-0000D0020000}"/>
    <cellStyle name="20% - Accent4 16 2" xfId="24778" xr:uid="{00000000-0005-0000-0000-0000D1020000}"/>
    <cellStyle name="20% - Accent4 16 3" xfId="36685" xr:uid="{00000000-0005-0000-0000-0000D2020000}"/>
    <cellStyle name="20% - Accent4 17" xfId="36686" xr:uid="{00000000-0005-0000-0000-0000D3020000}"/>
    <cellStyle name="20% - Accent4 18" xfId="2201" xr:uid="{00000000-0005-0000-0000-0000D4020000}"/>
    <cellStyle name="20% - Accent4 19" xfId="37341" xr:uid="{00000000-0005-0000-0000-0000D5020000}"/>
    <cellStyle name="20% - Accent4 2" xfId="848" xr:uid="{00000000-0005-0000-0000-0000D6020000}"/>
    <cellStyle name="20% - Accent4 2 2" xfId="2301" xr:uid="{00000000-0005-0000-0000-0000D7020000}"/>
    <cellStyle name="20% - Accent4 2 2 2" xfId="6341" xr:uid="{00000000-0005-0000-0000-0000D8020000}"/>
    <cellStyle name="20% - Accent4 2 2 2 2" xfId="8585" xr:uid="{00000000-0005-0000-0000-0000D9020000}"/>
    <cellStyle name="20% - Accent4 2 2 2 2 2" xfId="15074" xr:uid="{00000000-0005-0000-0000-0000DA020000}"/>
    <cellStyle name="20% - Accent4 2 2 2 2 2 2" xfId="27745" xr:uid="{00000000-0005-0000-0000-0000DB020000}"/>
    <cellStyle name="20% - Accent4 2 2 2 2 3" xfId="22662" xr:uid="{00000000-0005-0000-0000-0000DC020000}"/>
    <cellStyle name="20% - Accent4 2 2 2 3" xfId="9553" xr:uid="{00000000-0005-0000-0000-0000DD020000}"/>
    <cellStyle name="20% - Accent4 2 2 2 3 2" xfId="15915" xr:uid="{00000000-0005-0000-0000-0000DE020000}"/>
    <cellStyle name="20% - Accent4 2 2 2 3 2 2" xfId="28556" xr:uid="{00000000-0005-0000-0000-0000DF020000}"/>
    <cellStyle name="20% - Accent4 2 2 2 3 3" xfId="23540" xr:uid="{00000000-0005-0000-0000-0000E0020000}"/>
    <cellStyle name="20% - Accent4 2 2 2 4" xfId="7713" xr:uid="{00000000-0005-0000-0000-0000E1020000}"/>
    <cellStyle name="20% - Accent4 2 2 2 4 2" xfId="14215" xr:uid="{00000000-0005-0000-0000-0000E2020000}"/>
    <cellStyle name="20% - Accent4 2 2 2 4 2 2" xfId="26941" xr:uid="{00000000-0005-0000-0000-0000E3020000}"/>
    <cellStyle name="20% - Accent4 2 2 2 4 3" xfId="22437" xr:uid="{00000000-0005-0000-0000-0000E4020000}"/>
    <cellStyle name="20% - Accent4 2 2 2 5" xfId="13005" xr:uid="{00000000-0005-0000-0000-0000E5020000}"/>
    <cellStyle name="20% - Accent4 2 2 2 5 2" xfId="25751" xr:uid="{00000000-0005-0000-0000-0000E6020000}"/>
    <cellStyle name="20% - Accent4 2 2 2 6" xfId="21130" xr:uid="{00000000-0005-0000-0000-0000E7020000}"/>
    <cellStyle name="20% - Accent4 2 3" xfId="2302" xr:uid="{00000000-0005-0000-0000-0000E8020000}"/>
    <cellStyle name="20% - Accent4 2 4" xfId="10111" xr:uid="{00000000-0005-0000-0000-0000E9020000}"/>
    <cellStyle name="20% - Accent4 2 5" xfId="9821" xr:uid="{00000000-0005-0000-0000-0000EA020000}"/>
    <cellStyle name="20% - Accent4 2 6" xfId="36687" xr:uid="{00000000-0005-0000-0000-0000EB020000}"/>
    <cellStyle name="20% - Accent4 2 7" xfId="2300" xr:uid="{00000000-0005-0000-0000-0000EC020000}"/>
    <cellStyle name="20% - Accent4 20" xfId="37410" xr:uid="{00000000-0005-0000-0000-0000ED020000}"/>
    <cellStyle name="20% - Accent4 3" xfId="849" xr:uid="{00000000-0005-0000-0000-0000EE020000}"/>
    <cellStyle name="20% - Accent4 3 2" xfId="2304" xr:uid="{00000000-0005-0000-0000-0000EF020000}"/>
    <cellStyle name="20% - Accent4 3 3" xfId="3237" xr:uid="{00000000-0005-0000-0000-0000F0020000}"/>
    <cellStyle name="20% - Accent4 3 3 2" xfId="7868" xr:uid="{00000000-0005-0000-0000-0000F1020000}"/>
    <cellStyle name="20% - Accent4 3 3 2 2" xfId="14367" xr:uid="{00000000-0005-0000-0000-0000F2020000}"/>
    <cellStyle name="20% - Accent4 3 3 2 2 2" xfId="27055" xr:uid="{00000000-0005-0000-0000-0000F3020000}"/>
    <cellStyle name="20% - Accent4 3 3 2 3" xfId="22544" xr:uid="{00000000-0005-0000-0000-0000F4020000}"/>
    <cellStyle name="20% - Accent4 3 3 3" xfId="8792" xr:uid="{00000000-0005-0000-0000-0000F5020000}"/>
    <cellStyle name="20% - Accent4 3 3 3 2" xfId="15210" xr:uid="{00000000-0005-0000-0000-0000F6020000}"/>
    <cellStyle name="20% - Accent4 3 3 3 2 2" xfId="27868" xr:uid="{00000000-0005-0000-0000-0000F7020000}"/>
    <cellStyle name="20% - Accent4 3 3 3 3" xfId="22835" xr:uid="{00000000-0005-0000-0000-0000F8020000}"/>
    <cellStyle name="20% - Accent4 3 3 4" xfId="10112" xr:uid="{00000000-0005-0000-0000-0000F9020000}"/>
    <cellStyle name="20% - Accent4 3 3 5" xfId="6652" xr:uid="{00000000-0005-0000-0000-0000FA020000}"/>
    <cellStyle name="20% - Accent4 3 3 5 2" xfId="13244" xr:uid="{00000000-0005-0000-0000-0000FB020000}"/>
    <cellStyle name="20% - Accent4 3 3 5 2 2" xfId="25988" xr:uid="{00000000-0005-0000-0000-0000FC020000}"/>
    <cellStyle name="20% - Accent4 3 3 5 3" xfId="21397" xr:uid="{00000000-0005-0000-0000-0000FD020000}"/>
    <cellStyle name="20% - Accent4 3 3 6" xfId="12174" xr:uid="{00000000-0005-0000-0000-0000FE020000}"/>
    <cellStyle name="20% - Accent4 3 3 6 2" xfId="24920" xr:uid="{00000000-0005-0000-0000-0000FF020000}"/>
    <cellStyle name="20% - Accent4 3 3 7" xfId="21034" xr:uid="{00000000-0005-0000-0000-000000030000}"/>
    <cellStyle name="20% - Accent4 3 4" xfId="9822" xr:uid="{00000000-0005-0000-0000-000001030000}"/>
    <cellStyle name="20% - Accent4 3 5" xfId="17549" xr:uid="{00000000-0005-0000-0000-000002030000}"/>
    <cellStyle name="20% - Accent4 3 5 2" xfId="19128" xr:uid="{00000000-0005-0000-0000-000003030000}"/>
    <cellStyle name="20% - Accent4 3 5 2 2" xfId="32250" xr:uid="{00000000-0005-0000-0000-000004030000}"/>
    <cellStyle name="20% - Accent4 3 5 2 3" xfId="35272" xr:uid="{00000000-0005-0000-0000-000005030000}"/>
    <cellStyle name="20% - Accent4 3 5 3" xfId="30975" xr:uid="{00000000-0005-0000-0000-000006030000}"/>
    <cellStyle name="20% - Accent4 3 5 4" xfId="34394" xr:uid="{00000000-0005-0000-0000-000007030000}"/>
    <cellStyle name="20% - Accent4 3 6" xfId="36688" xr:uid="{00000000-0005-0000-0000-000008030000}"/>
    <cellStyle name="20% - Accent4 3 7" xfId="2303" xr:uid="{00000000-0005-0000-0000-000009030000}"/>
    <cellStyle name="20% - Accent4 4" xfId="850" xr:uid="{00000000-0005-0000-0000-00000A030000}"/>
    <cellStyle name="20% - Accent4 4 2" xfId="2306" xr:uid="{00000000-0005-0000-0000-00000B030000}"/>
    <cellStyle name="20% - Accent4 4 3" xfId="10114" xr:uid="{00000000-0005-0000-0000-00000C030000}"/>
    <cellStyle name="20% - Accent4 4 4" xfId="9823" xr:uid="{00000000-0005-0000-0000-00000D030000}"/>
    <cellStyle name="20% - Accent4 4 5" xfId="36689" xr:uid="{00000000-0005-0000-0000-00000E030000}"/>
    <cellStyle name="20% - Accent4 4 6" xfId="2305" xr:uid="{00000000-0005-0000-0000-00000F030000}"/>
    <cellStyle name="20% - Accent4 5" xfId="851" xr:uid="{00000000-0005-0000-0000-000010030000}"/>
    <cellStyle name="20% - Accent4 5 2" xfId="10116" xr:uid="{00000000-0005-0000-0000-000011030000}"/>
    <cellStyle name="20% - Accent4 5 3" xfId="9824" xr:uid="{00000000-0005-0000-0000-000012030000}"/>
    <cellStyle name="20% - Accent4 5 4" xfId="36690" xr:uid="{00000000-0005-0000-0000-000013030000}"/>
    <cellStyle name="20% - Accent4 5 5" xfId="2307" xr:uid="{00000000-0005-0000-0000-000014030000}"/>
    <cellStyle name="20% - Accent4 6" xfId="1246" xr:uid="{00000000-0005-0000-0000-000015030000}"/>
    <cellStyle name="20% - Accent4 6 2" xfId="36691" xr:uid="{00000000-0005-0000-0000-000016030000}"/>
    <cellStyle name="20% - Accent4 6 3" xfId="2308" xr:uid="{00000000-0005-0000-0000-000017030000}"/>
    <cellStyle name="20% - Accent4 6 4" xfId="37827" xr:uid="{00000000-0005-0000-0000-000018030000}"/>
    <cellStyle name="20% - Accent4 7" xfId="2309" xr:uid="{00000000-0005-0000-0000-000019030000}"/>
    <cellStyle name="20% - Accent4 7 2" xfId="36692" xr:uid="{00000000-0005-0000-0000-00001A030000}"/>
    <cellStyle name="20% - Accent4 7 3" xfId="37762" xr:uid="{00000000-0005-0000-0000-00001B030000}"/>
    <cellStyle name="20% - Accent4 8" xfId="2310" xr:uid="{00000000-0005-0000-0000-00001C030000}"/>
    <cellStyle name="20% - Accent4 8 2" xfId="36693" xr:uid="{00000000-0005-0000-0000-00001D030000}"/>
    <cellStyle name="20% - Accent4 9" xfId="2311" xr:uid="{00000000-0005-0000-0000-00001E030000}"/>
    <cellStyle name="20% - Accent4 9 2" xfId="36694" xr:uid="{00000000-0005-0000-0000-00001F030000}"/>
    <cellStyle name="20% - Accent5" xfId="684" builtinId="46" customBuiltin="1"/>
    <cellStyle name="20% - Accent5 10" xfId="2312" xr:uid="{00000000-0005-0000-0000-000021030000}"/>
    <cellStyle name="20% - Accent5 10 2" xfId="36695" xr:uid="{00000000-0005-0000-0000-000022030000}"/>
    <cellStyle name="20% - Accent5 11" xfId="2313" xr:uid="{00000000-0005-0000-0000-000023030000}"/>
    <cellStyle name="20% - Accent5 11 2" xfId="36696" xr:uid="{00000000-0005-0000-0000-000024030000}"/>
    <cellStyle name="20% - Accent5 12" xfId="2314" xr:uid="{00000000-0005-0000-0000-000025030000}"/>
    <cellStyle name="20% - Accent5 12 2" xfId="36697" xr:uid="{00000000-0005-0000-0000-000026030000}"/>
    <cellStyle name="20% - Accent5 13" xfId="7796" xr:uid="{00000000-0005-0000-0000-000027030000}"/>
    <cellStyle name="20% - Accent5 13 2" xfId="14295" xr:uid="{00000000-0005-0000-0000-000028030000}"/>
    <cellStyle name="20% - Accent5 13 2 2" xfId="27009" xr:uid="{00000000-0005-0000-0000-000029030000}"/>
    <cellStyle name="20% - Accent5 13 3" xfId="22502" xr:uid="{00000000-0005-0000-0000-00002A030000}"/>
    <cellStyle name="20% - Accent5 13 4" xfId="36698" xr:uid="{00000000-0005-0000-0000-00002B030000}"/>
    <cellStyle name="20% - Accent5 14" xfId="8643" xr:uid="{00000000-0005-0000-0000-00002C030000}"/>
    <cellStyle name="20% - Accent5 14 2" xfId="15132" xr:uid="{00000000-0005-0000-0000-00002D030000}"/>
    <cellStyle name="20% - Accent5 14 2 2" xfId="27801" xr:uid="{00000000-0005-0000-0000-00002E030000}"/>
    <cellStyle name="20% - Accent5 14 3" xfId="22715" xr:uid="{00000000-0005-0000-0000-00002F030000}"/>
    <cellStyle name="20% - Accent5 14 4" xfId="36699" xr:uid="{00000000-0005-0000-0000-000030030000}"/>
    <cellStyle name="20% - Accent5 15" xfId="6434" xr:uid="{00000000-0005-0000-0000-000031030000}"/>
    <cellStyle name="20% - Accent5 15 2" xfId="13063" xr:uid="{00000000-0005-0000-0000-000032030000}"/>
    <cellStyle name="20% - Accent5 15 2 2" xfId="25809" xr:uid="{00000000-0005-0000-0000-000033030000}"/>
    <cellStyle name="20% - Accent5 15 3" xfId="21189" xr:uid="{00000000-0005-0000-0000-000034030000}"/>
    <cellStyle name="20% - Accent5 15 4" xfId="36700" xr:uid="{00000000-0005-0000-0000-000035030000}"/>
    <cellStyle name="20% - Accent5 16" xfId="12031" xr:uid="{00000000-0005-0000-0000-000036030000}"/>
    <cellStyle name="20% - Accent5 16 2" xfId="24780" xr:uid="{00000000-0005-0000-0000-000037030000}"/>
    <cellStyle name="20% - Accent5 16 3" xfId="36701" xr:uid="{00000000-0005-0000-0000-000038030000}"/>
    <cellStyle name="20% - Accent5 17" xfId="36702" xr:uid="{00000000-0005-0000-0000-000039030000}"/>
    <cellStyle name="20% - Accent5 18" xfId="2203" xr:uid="{00000000-0005-0000-0000-00003A030000}"/>
    <cellStyle name="20% - Accent5 19" xfId="37343" xr:uid="{00000000-0005-0000-0000-00003B030000}"/>
    <cellStyle name="20% - Accent5 2" xfId="852" xr:uid="{00000000-0005-0000-0000-00003C030000}"/>
    <cellStyle name="20% - Accent5 2 2" xfId="2316" xr:uid="{00000000-0005-0000-0000-00003D030000}"/>
    <cellStyle name="20% - Accent5 2 3" xfId="2317" xr:uid="{00000000-0005-0000-0000-00003E030000}"/>
    <cellStyle name="20% - Accent5 2 4" xfId="10121" xr:uid="{00000000-0005-0000-0000-00003F030000}"/>
    <cellStyle name="20% - Accent5 2 5" xfId="9825" xr:uid="{00000000-0005-0000-0000-000040030000}"/>
    <cellStyle name="20% - Accent5 2 6" xfId="36703" xr:uid="{00000000-0005-0000-0000-000041030000}"/>
    <cellStyle name="20% - Accent5 2 7" xfId="2315" xr:uid="{00000000-0005-0000-0000-000042030000}"/>
    <cellStyle name="20% - Accent5 20" xfId="37413" xr:uid="{00000000-0005-0000-0000-000043030000}"/>
    <cellStyle name="20% - Accent5 3" xfId="853" xr:uid="{00000000-0005-0000-0000-000044030000}"/>
    <cellStyle name="20% - Accent5 3 2" xfId="2319" xr:uid="{00000000-0005-0000-0000-000045030000}"/>
    <cellStyle name="20% - Accent5 3 3" xfId="3238" xr:uid="{00000000-0005-0000-0000-000046030000}"/>
    <cellStyle name="20% - Accent5 3 3 2" xfId="7869" xr:uid="{00000000-0005-0000-0000-000047030000}"/>
    <cellStyle name="20% - Accent5 3 3 2 2" xfId="14368" xr:uid="{00000000-0005-0000-0000-000048030000}"/>
    <cellStyle name="20% - Accent5 3 3 2 2 2" xfId="27056" xr:uid="{00000000-0005-0000-0000-000049030000}"/>
    <cellStyle name="20% - Accent5 3 3 2 3" xfId="22545" xr:uid="{00000000-0005-0000-0000-00004A030000}"/>
    <cellStyle name="20% - Accent5 3 3 3" xfId="8793" xr:uid="{00000000-0005-0000-0000-00004B030000}"/>
    <cellStyle name="20% - Accent5 3 3 3 2" xfId="15211" xr:uid="{00000000-0005-0000-0000-00004C030000}"/>
    <cellStyle name="20% - Accent5 3 3 3 2 2" xfId="27869" xr:uid="{00000000-0005-0000-0000-00004D030000}"/>
    <cellStyle name="20% - Accent5 3 3 3 3" xfId="22836" xr:uid="{00000000-0005-0000-0000-00004E030000}"/>
    <cellStyle name="20% - Accent5 3 3 4" xfId="10124" xr:uid="{00000000-0005-0000-0000-00004F030000}"/>
    <cellStyle name="20% - Accent5 3 3 5" xfId="6653" xr:uid="{00000000-0005-0000-0000-000050030000}"/>
    <cellStyle name="20% - Accent5 3 3 5 2" xfId="13245" xr:uid="{00000000-0005-0000-0000-000051030000}"/>
    <cellStyle name="20% - Accent5 3 3 5 2 2" xfId="25989" xr:uid="{00000000-0005-0000-0000-000052030000}"/>
    <cellStyle name="20% - Accent5 3 3 5 3" xfId="21398" xr:uid="{00000000-0005-0000-0000-000053030000}"/>
    <cellStyle name="20% - Accent5 3 3 6" xfId="12175" xr:uid="{00000000-0005-0000-0000-000054030000}"/>
    <cellStyle name="20% - Accent5 3 3 6 2" xfId="24921" xr:uid="{00000000-0005-0000-0000-000055030000}"/>
    <cellStyle name="20% - Accent5 3 3 7" xfId="21035" xr:uid="{00000000-0005-0000-0000-000056030000}"/>
    <cellStyle name="20% - Accent5 3 4" xfId="9826" xr:uid="{00000000-0005-0000-0000-000057030000}"/>
    <cellStyle name="20% - Accent5 3 5" xfId="17550" xr:uid="{00000000-0005-0000-0000-000058030000}"/>
    <cellStyle name="20% - Accent5 3 5 2" xfId="19129" xr:uid="{00000000-0005-0000-0000-000059030000}"/>
    <cellStyle name="20% - Accent5 3 5 2 2" xfId="32251" xr:uid="{00000000-0005-0000-0000-00005A030000}"/>
    <cellStyle name="20% - Accent5 3 5 2 3" xfId="35273" xr:uid="{00000000-0005-0000-0000-00005B030000}"/>
    <cellStyle name="20% - Accent5 3 5 3" xfId="30976" xr:uid="{00000000-0005-0000-0000-00005C030000}"/>
    <cellStyle name="20% - Accent5 3 5 4" xfId="34395" xr:uid="{00000000-0005-0000-0000-00005D030000}"/>
    <cellStyle name="20% - Accent5 3 6" xfId="36704" xr:uid="{00000000-0005-0000-0000-00005E030000}"/>
    <cellStyle name="20% - Accent5 3 7" xfId="2318" xr:uid="{00000000-0005-0000-0000-00005F030000}"/>
    <cellStyle name="20% - Accent5 4" xfId="854" xr:uid="{00000000-0005-0000-0000-000060030000}"/>
    <cellStyle name="20% - Accent5 4 2" xfId="2321" xr:uid="{00000000-0005-0000-0000-000061030000}"/>
    <cellStyle name="20% - Accent5 4 3" xfId="10126" xr:uid="{00000000-0005-0000-0000-000062030000}"/>
    <cellStyle name="20% - Accent5 4 4" xfId="9827" xr:uid="{00000000-0005-0000-0000-000063030000}"/>
    <cellStyle name="20% - Accent5 4 5" xfId="36705" xr:uid="{00000000-0005-0000-0000-000064030000}"/>
    <cellStyle name="20% - Accent5 4 6" xfId="2320" xr:uid="{00000000-0005-0000-0000-000065030000}"/>
    <cellStyle name="20% - Accent5 5" xfId="855" xr:uid="{00000000-0005-0000-0000-000066030000}"/>
    <cellStyle name="20% - Accent5 5 2" xfId="6342" xr:uid="{00000000-0005-0000-0000-000067030000}"/>
    <cellStyle name="20% - Accent5 5 2 2" xfId="8586" xr:uid="{00000000-0005-0000-0000-000068030000}"/>
    <cellStyle name="20% - Accent5 5 2 2 2" xfId="15075" xr:uid="{00000000-0005-0000-0000-000069030000}"/>
    <cellStyle name="20% - Accent5 5 2 2 2 2" xfId="27746" xr:uid="{00000000-0005-0000-0000-00006A030000}"/>
    <cellStyle name="20% - Accent5 5 2 2 3" xfId="22663" xr:uid="{00000000-0005-0000-0000-00006B030000}"/>
    <cellStyle name="20% - Accent5 5 2 3" xfId="9554" xr:uid="{00000000-0005-0000-0000-00006C030000}"/>
    <cellStyle name="20% - Accent5 5 2 3 2" xfId="15916" xr:uid="{00000000-0005-0000-0000-00006D030000}"/>
    <cellStyle name="20% - Accent5 5 2 3 2 2" xfId="28557" xr:uid="{00000000-0005-0000-0000-00006E030000}"/>
    <cellStyle name="20% - Accent5 5 2 3 3" xfId="23541" xr:uid="{00000000-0005-0000-0000-00006F030000}"/>
    <cellStyle name="20% - Accent5 5 2 4" xfId="10128" xr:uid="{00000000-0005-0000-0000-000070030000}"/>
    <cellStyle name="20% - Accent5 5 2 5" xfId="7714" xr:uid="{00000000-0005-0000-0000-000071030000}"/>
    <cellStyle name="20% - Accent5 5 2 5 2" xfId="14216" xr:uid="{00000000-0005-0000-0000-000072030000}"/>
    <cellStyle name="20% - Accent5 5 2 5 2 2" xfId="26942" xr:uid="{00000000-0005-0000-0000-000073030000}"/>
    <cellStyle name="20% - Accent5 5 2 5 3" xfId="22438" xr:uid="{00000000-0005-0000-0000-000074030000}"/>
    <cellStyle name="20% - Accent5 5 2 6" xfId="13006" xr:uid="{00000000-0005-0000-0000-000075030000}"/>
    <cellStyle name="20% - Accent5 5 2 6 2" xfId="25752" xr:uid="{00000000-0005-0000-0000-000076030000}"/>
    <cellStyle name="20% - Accent5 5 2 7" xfId="21131" xr:uid="{00000000-0005-0000-0000-000077030000}"/>
    <cellStyle name="20% - Accent5 5 3" xfId="9828" xr:uid="{00000000-0005-0000-0000-000078030000}"/>
    <cellStyle name="20% - Accent5 5 4" xfId="36706" xr:uid="{00000000-0005-0000-0000-000079030000}"/>
    <cellStyle name="20% - Accent5 5 5" xfId="2322" xr:uid="{00000000-0005-0000-0000-00007A030000}"/>
    <cellStyle name="20% - Accent5 6" xfId="1248" xr:uid="{00000000-0005-0000-0000-00007B030000}"/>
    <cellStyle name="20% - Accent5 6 2" xfId="36707" xr:uid="{00000000-0005-0000-0000-00007C030000}"/>
    <cellStyle name="20% - Accent5 6 3" xfId="2323" xr:uid="{00000000-0005-0000-0000-00007D030000}"/>
    <cellStyle name="20% - Accent5 6 4" xfId="37829" xr:uid="{00000000-0005-0000-0000-00007E030000}"/>
    <cellStyle name="20% - Accent5 7" xfId="2324" xr:uid="{00000000-0005-0000-0000-00007F030000}"/>
    <cellStyle name="20% - Accent5 7 2" xfId="36708" xr:uid="{00000000-0005-0000-0000-000080030000}"/>
    <cellStyle name="20% - Accent5 7 3" xfId="37765" xr:uid="{00000000-0005-0000-0000-000081030000}"/>
    <cellStyle name="20% - Accent5 8" xfId="2325" xr:uid="{00000000-0005-0000-0000-000082030000}"/>
    <cellStyle name="20% - Accent5 8 2" xfId="36709" xr:uid="{00000000-0005-0000-0000-000083030000}"/>
    <cellStyle name="20% - Accent5 9" xfId="2326" xr:uid="{00000000-0005-0000-0000-000084030000}"/>
    <cellStyle name="20% - Accent5 9 2" xfId="36710" xr:uid="{00000000-0005-0000-0000-000085030000}"/>
    <cellStyle name="20% - Accent6" xfId="688" builtinId="50" customBuiltin="1"/>
    <cellStyle name="20% - Accent6 10" xfId="2327" xr:uid="{00000000-0005-0000-0000-000087030000}"/>
    <cellStyle name="20% - Accent6 10 2" xfId="36711" xr:uid="{00000000-0005-0000-0000-000088030000}"/>
    <cellStyle name="20% - Accent6 11" xfId="2328" xr:uid="{00000000-0005-0000-0000-000089030000}"/>
    <cellStyle name="20% - Accent6 11 2" xfId="36712" xr:uid="{00000000-0005-0000-0000-00008A030000}"/>
    <cellStyle name="20% - Accent6 12" xfId="2329" xr:uid="{00000000-0005-0000-0000-00008B030000}"/>
    <cellStyle name="20% - Accent6 12 2" xfId="36713" xr:uid="{00000000-0005-0000-0000-00008C030000}"/>
    <cellStyle name="20% - Accent6 13" xfId="7798" xr:uid="{00000000-0005-0000-0000-00008D030000}"/>
    <cellStyle name="20% - Accent6 13 2" xfId="14297" xr:uid="{00000000-0005-0000-0000-00008E030000}"/>
    <cellStyle name="20% - Accent6 13 2 2" xfId="27011" xr:uid="{00000000-0005-0000-0000-00008F030000}"/>
    <cellStyle name="20% - Accent6 13 3" xfId="22504" xr:uid="{00000000-0005-0000-0000-000090030000}"/>
    <cellStyle name="20% - Accent6 13 4" xfId="36714" xr:uid="{00000000-0005-0000-0000-000091030000}"/>
    <cellStyle name="20% - Accent6 14" xfId="8645" xr:uid="{00000000-0005-0000-0000-000092030000}"/>
    <cellStyle name="20% - Accent6 14 2" xfId="15134" xr:uid="{00000000-0005-0000-0000-000093030000}"/>
    <cellStyle name="20% - Accent6 14 2 2" xfId="27803" xr:uid="{00000000-0005-0000-0000-000094030000}"/>
    <cellStyle name="20% - Accent6 14 3" xfId="22717" xr:uid="{00000000-0005-0000-0000-000095030000}"/>
    <cellStyle name="20% - Accent6 14 4" xfId="36715" xr:uid="{00000000-0005-0000-0000-000096030000}"/>
    <cellStyle name="20% - Accent6 15" xfId="6436" xr:uid="{00000000-0005-0000-0000-000097030000}"/>
    <cellStyle name="20% - Accent6 15 2" xfId="13065" xr:uid="{00000000-0005-0000-0000-000098030000}"/>
    <cellStyle name="20% - Accent6 15 2 2" xfId="25811" xr:uid="{00000000-0005-0000-0000-000099030000}"/>
    <cellStyle name="20% - Accent6 15 3" xfId="21191" xr:uid="{00000000-0005-0000-0000-00009A030000}"/>
    <cellStyle name="20% - Accent6 15 4" xfId="36716" xr:uid="{00000000-0005-0000-0000-00009B030000}"/>
    <cellStyle name="20% - Accent6 16" xfId="12033" xr:uid="{00000000-0005-0000-0000-00009C030000}"/>
    <cellStyle name="20% - Accent6 16 2" xfId="24782" xr:uid="{00000000-0005-0000-0000-00009D030000}"/>
    <cellStyle name="20% - Accent6 16 3" xfId="36717" xr:uid="{00000000-0005-0000-0000-00009E030000}"/>
    <cellStyle name="20% - Accent6 17" xfId="36718" xr:uid="{00000000-0005-0000-0000-00009F030000}"/>
    <cellStyle name="20% - Accent6 18" xfId="2205" xr:uid="{00000000-0005-0000-0000-0000A0030000}"/>
    <cellStyle name="20% - Accent6 19" xfId="37345" xr:uid="{00000000-0005-0000-0000-0000A1030000}"/>
    <cellStyle name="20% - Accent6 2" xfId="856" xr:uid="{00000000-0005-0000-0000-0000A2030000}"/>
    <cellStyle name="20% - Accent6 2 2" xfId="2331" xr:uid="{00000000-0005-0000-0000-0000A3030000}"/>
    <cellStyle name="20% - Accent6 2 3" xfId="2332" xr:uid="{00000000-0005-0000-0000-0000A4030000}"/>
    <cellStyle name="20% - Accent6 2 4" xfId="10132" xr:uid="{00000000-0005-0000-0000-0000A5030000}"/>
    <cellStyle name="20% - Accent6 2 5" xfId="9829" xr:uid="{00000000-0005-0000-0000-0000A6030000}"/>
    <cellStyle name="20% - Accent6 2 6" xfId="36719" xr:uid="{00000000-0005-0000-0000-0000A7030000}"/>
    <cellStyle name="20% - Accent6 2 7" xfId="2330" xr:uid="{00000000-0005-0000-0000-0000A8030000}"/>
    <cellStyle name="20% - Accent6 20" xfId="37416" xr:uid="{00000000-0005-0000-0000-0000A9030000}"/>
    <cellStyle name="20% - Accent6 3" xfId="857" xr:uid="{00000000-0005-0000-0000-0000AA030000}"/>
    <cellStyle name="20% - Accent6 3 2" xfId="2334" xr:uid="{00000000-0005-0000-0000-0000AB030000}"/>
    <cellStyle name="20% - Accent6 3 3" xfId="3239" xr:uid="{00000000-0005-0000-0000-0000AC030000}"/>
    <cellStyle name="20% - Accent6 3 3 2" xfId="7870" xr:uid="{00000000-0005-0000-0000-0000AD030000}"/>
    <cellStyle name="20% - Accent6 3 3 2 2" xfId="14369" xr:uid="{00000000-0005-0000-0000-0000AE030000}"/>
    <cellStyle name="20% - Accent6 3 3 2 2 2" xfId="27057" xr:uid="{00000000-0005-0000-0000-0000AF030000}"/>
    <cellStyle name="20% - Accent6 3 3 2 3" xfId="22546" xr:uid="{00000000-0005-0000-0000-0000B0030000}"/>
    <cellStyle name="20% - Accent6 3 3 3" xfId="8794" xr:uid="{00000000-0005-0000-0000-0000B1030000}"/>
    <cellStyle name="20% - Accent6 3 3 3 2" xfId="15212" xr:uid="{00000000-0005-0000-0000-0000B2030000}"/>
    <cellStyle name="20% - Accent6 3 3 3 2 2" xfId="27870" xr:uid="{00000000-0005-0000-0000-0000B3030000}"/>
    <cellStyle name="20% - Accent6 3 3 3 3" xfId="22837" xr:uid="{00000000-0005-0000-0000-0000B4030000}"/>
    <cellStyle name="20% - Accent6 3 3 4" xfId="10133" xr:uid="{00000000-0005-0000-0000-0000B5030000}"/>
    <cellStyle name="20% - Accent6 3 3 5" xfId="6654" xr:uid="{00000000-0005-0000-0000-0000B6030000}"/>
    <cellStyle name="20% - Accent6 3 3 5 2" xfId="13246" xr:uid="{00000000-0005-0000-0000-0000B7030000}"/>
    <cellStyle name="20% - Accent6 3 3 5 2 2" xfId="25990" xr:uid="{00000000-0005-0000-0000-0000B8030000}"/>
    <cellStyle name="20% - Accent6 3 3 5 3" xfId="21399" xr:uid="{00000000-0005-0000-0000-0000B9030000}"/>
    <cellStyle name="20% - Accent6 3 3 6" xfId="12176" xr:uid="{00000000-0005-0000-0000-0000BA030000}"/>
    <cellStyle name="20% - Accent6 3 3 6 2" xfId="24922" xr:uid="{00000000-0005-0000-0000-0000BB030000}"/>
    <cellStyle name="20% - Accent6 3 3 7" xfId="21036" xr:uid="{00000000-0005-0000-0000-0000BC030000}"/>
    <cellStyle name="20% - Accent6 3 4" xfId="9830" xr:uid="{00000000-0005-0000-0000-0000BD030000}"/>
    <cellStyle name="20% - Accent6 3 5" xfId="17551" xr:uid="{00000000-0005-0000-0000-0000BE030000}"/>
    <cellStyle name="20% - Accent6 3 5 2" xfId="19130" xr:uid="{00000000-0005-0000-0000-0000BF030000}"/>
    <cellStyle name="20% - Accent6 3 5 2 2" xfId="32252" xr:uid="{00000000-0005-0000-0000-0000C0030000}"/>
    <cellStyle name="20% - Accent6 3 5 2 3" xfId="35274" xr:uid="{00000000-0005-0000-0000-0000C1030000}"/>
    <cellStyle name="20% - Accent6 3 5 3" xfId="30977" xr:uid="{00000000-0005-0000-0000-0000C2030000}"/>
    <cellStyle name="20% - Accent6 3 5 4" xfId="34396" xr:uid="{00000000-0005-0000-0000-0000C3030000}"/>
    <cellStyle name="20% - Accent6 3 6" xfId="36720" xr:uid="{00000000-0005-0000-0000-0000C4030000}"/>
    <cellStyle name="20% - Accent6 3 7" xfId="2333" xr:uid="{00000000-0005-0000-0000-0000C5030000}"/>
    <cellStyle name="20% - Accent6 4" xfId="858" xr:uid="{00000000-0005-0000-0000-0000C6030000}"/>
    <cellStyle name="20% - Accent6 4 2" xfId="2336" xr:uid="{00000000-0005-0000-0000-0000C7030000}"/>
    <cellStyle name="20% - Accent6 4 3" xfId="10134" xr:uid="{00000000-0005-0000-0000-0000C8030000}"/>
    <cellStyle name="20% - Accent6 4 4" xfId="9831" xr:uid="{00000000-0005-0000-0000-0000C9030000}"/>
    <cellStyle name="20% - Accent6 4 5" xfId="36721" xr:uid="{00000000-0005-0000-0000-0000CA030000}"/>
    <cellStyle name="20% - Accent6 4 6" xfId="2335" xr:uid="{00000000-0005-0000-0000-0000CB030000}"/>
    <cellStyle name="20% - Accent6 5" xfId="859" xr:uid="{00000000-0005-0000-0000-0000CC030000}"/>
    <cellStyle name="20% - Accent6 5 2" xfId="6343" xr:uid="{00000000-0005-0000-0000-0000CD030000}"/>
    <cellStyle name="20% - Accent6 5 2 2" xfId="8587" xr:uid="{00000000-0005-0000-0000-0000CE030000}"/>
    <cellStyle name="20% - Accent6 5 2 2 2" xfId="15076" xr:uid="{00000000-0005-0000-0000-0000CF030000}"/>
    <cellStyle name="20% - Accent6 5 2 2 2 2" xfId="27747" xr:uid="{00000000-0005-0000-0000-0000D0030000}"/>
    <cellStyle name="20% - Accent6 5 2 2 3" xfId="22664" xr:uid="{00000000-0005-0000-0000-0000D1030000}"/>
    <cellStyle name="20% - Accent6 5 2 3" xfId="9555" xr:uid="{00000000-0005-0000-0000-0000D2030000}"/>
    <cellStyle name="20% - Accent6 5 2 3 2" xfId="15917" xr:uid="{00000000-0005-0000-0000-0000D3030000}"/>
    <cellStyle name="20% - Accent6 5 2 3 2 2" xfId="28558" xr:uid="{00000000-0005-0000-0000-0000D4030000}"/>
    <cellStyle name="20% - Accent6 5 2 3 3" xfId="23542" xr:uid="{00000000-0005-0000-0000-0000D5030000}"/>
    <cellStyle name="20% - Accent6 5 2 4" xfId="10135" xr:uid="{00000000-0005-0000-0000-0000D6030000}"/>
    <cellStyle name="20% - Accent6 5 2 5" xfId="7715" xr:uid="{00000000-0005-0000-0000-0000D7030000}"/>
    <cellStyle name="20% - Accent6 5 2 5 2" xfId="14217" xr:uid="{00000000-0005-0000-0000-0000D8030000}"/>
    <cellStyle name="20% - Accent6 5 2 5 2 2" xfId="26943" xr:uid="{00000000-0005-0000-0000-0000D9030000}"/>
    <cellStyle name="20% - Accent6 5 2 5 3" xfId="22439" xr:uid="{00000000-0005-0000-0000-0000DA030000}"/>
    <cellStyle name="20% - Accent6 5 2 6" xfId="13007" xr:uid="{00000000-0005-0000-0000-0000DB030000}"/>
    <cellStyle name="20% - Accent6 5 2 6 2" xfId="25753" xr:uid="{00000000-0005-0000-0000-0000DC030000}"/>
    <cellStyle name="20% - Accent6 5 2 7" xfId="21132" xr:uid="{00000000-0005-0000-0000-0000DD030000}"/>
    <cellStyle name="20% - Accent6 5 3" xfId="9832" xr:uid="{00000000-0005-0000-0000-0000DE030000}"/>
    <cellStyle name="20% - Accent6 5 4" xfId="36722" xr:uid="{00000000-0005-0000-0000-0000DF030000}"/>
    <cellStyle name="20% - Accent6 5 5" xfId="2337" xr:uid="{00000000-0005-0000-0000-0000E0030000}"/>
    <cellStyle name="20% - Accent6 6" xfId="1250" xr:uid="{00000000-0005-0000-0000-0000E1030000}"/>
    <cellStyle name="20% - Accent6 6 2" xfId="36723" xr:uid="{00000000-0005-0000-0000-0000E2030000}"/>
    <cellStyle name="20% - Accent6 6 3" xfId="2338" xr:uid="{00000000-0005-0000-0000-0000E3030000}"/>
    <cellStyle name="20% - Accent6 6 4" xfId="37831" xr:uid="{00000000-0005-0000-0000-0000E4030000}"/>
    <cellStyle name="20% - Accent6 7" xfId="2339" xr:uid="{00000000-0005-0000-0000-0000E5030000}"/>
    <cellStyle name="20% - Accent6 7 2" xfId="36724" xr:uid="{00000000-0005-0000-0000-0000E6030000}"/>
    <cellStyle name="20% - Accent6 7 3" xfId="37768" xr:uid="{00000000-0005-0000-0000-0000E7030000}"/>
    <cellStyle name="20% - Accent6 8" xfId="2340" xr:uid="{00000000-0005-0000-0000-0000E8030000}"/>
    <cellStyle name="20% - Accent6 8 2" xfId="36725" xr:uid="{00000000-0005-0000-0000-0000E9030000}"/>
    <cellStyle name="20% - Accent6 9" xfId="2341" xr:uid="{00000000-0005-0000-0000-0000EA030000}"/>
    <cellStyle name="20% - Accent6 9 2" xfId="36726" xr:uid="{00000000-0005-0000-0000-0000EB030000}"/>
    <cellStyle name="20% - Акцент1" xfId="6067" xr:uid="{00000000-0005-0000-0000-0000EC030000}"/>
    <cellStyle name="20% - Акцент2" xfId="6066" xr:uid="{00000000-0005-0000-0000-0000ED030000}"/>
    <cellStyle name="20% - Акцент3" xfId="6077" xr:uid="{00000000-0005-0000-0000-0000EE030000}"/>
    <cellStyle name="20% - Акцент4" xfId="6078" xr:uid="{00000000-0005-0000-0000-0000EF030000}"/>
    <cellStyle name="20% - Акцент5" xfId="6079" xr:uid="{00000000-0005-0000-0000-0000F0030000}"/>
    <cellStyle name="20% - Акцент6" xfId="6080" xr:uid="{00000000-0005-0000-0000-0000F1030000}"/>
    <cellStyle name="40% - Accent1" xfId="669" builtinId="31" customBuiltin="1"/>
    <cellStyle name="40% - Accent1 10" xfId="2342" xr:uid="{00000000-0005-0000-0000-0000F3030000}"/>
    <cellStyle name="40% - Accent1 10 2" xfId="36727" xr:uid="{00000000-0005-0000-0000-0000F4030000}"/>
    <cellStyle name="40% - Accent1 11" xfId="2343" xr:uid="{00000000-0005-0000-0000-0000F5030000}"/>
    <cellStyle name="40% - Accent1 11 2" xfId="36728" xr:uid="{00000000-0005-0000-0000-0000F6030000}"/>
    <cellStyle name="40% - Accent1 12" xfId="2344" xr:uid="{00000000-0005-0000-0000-0000F7030000}"/>
    <cellStyle name="40% - Accent1 12 2" xfId="36729" xr:uid="{00000000-0005-0000-0000-0000F8030000}"/>
    <cellStyle name="40% - Accent1 13" xfId="7789" xr:uid="{00000000-0005-0000-0000-0000F9030000}"/>
    <cellStyle name="40% - Accent1 13 2" xfId="14288" xr:uid="{00000000-0005-0000-0000-0000FA030000}"/>
    <cellStyle name="40% - Accent1 13 2 2" xfId="27002" xr:uid="{00000000-0005-0000-0000-0000FB030000}"/>
    <cellStyle name="40% - Accent1 13 3" xfId="22495" xr:uid="{00000000-0005-0000-0000-0000FC030000}"/>
    <cellStyle name="40% - Accent1 13 4" xfId="36730" xr:uid="{00000000-0005-0000-0000-0000FD030000}"/>
    <cellStyle name="40% - Accent1 14" xfId="8636" xr:uid="{00000000-0005-0000-0000-0000FE030000}"/>
    <cellStyle name="40% - Accent1 14 2" xfId="15125" xr:uid="{00000000-0005-0000-0000-0000FF030000}"/>
    <cellStyle name="40% - Accent1 14 2 2" xfId="27794" xr:uid="{00000000-0005-0000-0000-000000040000}"/>
    <cellStyle name="40% - Accent1 14 3" xfId="22708" xr:uid="{00000000-0005-0000-0000-000001040000}"/>
    <cellStyle name="40% - Accent1 14 4" xfId="36731" xr:uid="{00000000-0005-0000-0000-000002040000}"/>
    <cellStyle name="40% - Accent1 15" xfId="6427" xr:uid="{00000000-0005-0000-0000-000003040000}"/>
    <cellStyle name="40% - Accent1 15 2" xfId="13056" xr:uid="{00000000-0005-0000-0000-000004040000}"/>
    <cellStyle name="40% - Accent1 15 2 2" xfId="25802" xr:uid="{00000000-0005-0000-0000-000005040000}"/>
    <cellStyle name="40% - Accent1 15 3" xfId="21182" xr:uid="{00000000-0005-0000-0000-000006040000}"/>
    <cellStyle name="40% - Accent1 15 4" xfId="36732" xr:uid="{00000000-0005-0000-0000-000007040000}"/>
    <cellStyle name="40% - Accent1 16" xfId="12024" xr:uid="{00000000-0005-0000-0000-000008040000}"/>
    <cellStyle name="40% - Accent1 16 2" xfId="24773" xr:uid="{00000000-0005-0000-0000-000009040000}"/>
    <cellStyle name="40% - Accent1 16 3" xfId="36733" xr:uid="{00000000-0005-0000-0000-00000A040000}"/>
    <cellStyle name="40% - Accent1 17" xfId="36734" xr:uid="{00000000-0005-0000-0000-00000B040000}"/>
    <cellStyle name="40% - Accent1 18" xfId="2196" xr:uid="{00000000-0005-0000-0000-00000C040000}"/>
    <cellStyle name="40% - Accent1 19" xfId="37336" xr:uid="{00000000-0005-0000-0000-00000D040000}"/>
    <cellStyle name="40% - Accent1 2" xfId="860" xr:uid="{00000000-0005-0000-0000-00000E040000}"/>
    <cellStyle name="40% - Accent1 2 2" xfId="2346" xr:uid="{00000000-0005-0000-0000-00000F040000}"/>
    <cellStyle name="40% - Accent1 2 3" xfId="2347" xr:uid="{00000000-0005-0000-0000-000010040000}"/>
    <cellStyle name="40% - Accent1 2 4" xfId="3240" xr:uid="{00000000-0005-0000-0000-000011040000}"/>
    <cellStyle name="40% - Accent1 2 4 2" xfId="7871" xr:uid="{00000000-0005-0000-0000-000012040000}"/>
    <cellStyle name="40% - Accent1 2 4 2 2" xfId="14370" xr:uid="{00000000-0005-0000-0000-000013040000}"/>
    <cellStyle name="40% - Accent1 2 4 2 2 2" xfId="27058" xr:uid="{00000000-0005-0000-0000-000014040000}"/>
    <cellStyle name="40% - Accent1 2 4 2 3" xfId="22547" xr:uid="{00000000-0005-0000-0000-000015040000}"/>
    <cellStyle name="40% - Accent1 2 4 3" xfId="8795" xr:uid="{00000000-0005-0000-0000-000016040000}"/>
    <cellStyle name="40% - Accent1 2 4 3 2" xfId="15213" xr:uid="{00000000-0005-0000-0000-000017040000}"/>
    <cellStyle name="40% - Accent1 2 4 3 2 2" xfId="27871" xr:uid="{00000000-0005-0000-0000-000018040000}"/>
    <cellStyle name="40% - Accent1 2 4 3 3" xfId="22838" xr:uid="{00000000-0005-0000-0000-000019040000}"/>
    <cellStyle name="40% - Accent1 2 4 4" xfId="10139" xr:uid="{00000000-0005-0000-0000-00001A040000}"/>
    <cellStyle name="40% - Accent1 2 4 5" xfId="6655" xr:uid="{00000000-0005-0000-0000-00001B040000}"/>
    <cellStyle name="40% - Accent1 2 4 5 2" xfId="13247" xr:uid="{00000000-0005-0000-0000-00001C040000}"/>
    <cellStyle name="40% - Accent1 2 4 5 2 2" xfId="25991" xr:uid="{00000000-0005-0000-0000-00001D040000}"/>
    <cellStyle name="40% - Accent1 2 4 5 3" xfId="21400" xr:uid="{00000000-0005-0000-0000-00001E040000}"/>
    <cellStyle name="40% - Accent1 2 4 6" xfId="12177" xr:uid="{00000000-0005-0000-0000-00001F040000}"/>
    <cellStyle name="40% - Accent1 2 4 6 2" xfId="24923" xr:uid="{00000000-0005-0000-0000-000020040000}"/>
    <cellStyle name="40% - Accent1 2 4 7" xfId="21037" xr:uid="{00000000-0005-0000-0000-000021040000}"/>
    <cellStyle name="40% - Accent1 2 5" xfId="9833" xr:uid="{00000000-0005-0000-0000-000022040000}"/>
    <cellStyle name="40% - Accent1 2 6" xfId="17552" xr:uid="{00000000-0005-0000-0000-000023040000}"/>
    <cellStyle name="40% - Accent1 2 6 2" xfId="19131" xr:uid="{00000000-0005-0000-0000-000024040000}"/>
    <cellStyle name="40% - Accent1 2 6 2 2" xfId="32253" xr:uid="{00000000-0005-0000-0000-000025040000}"/>
    <cellStyle name="40% - Accent1 2 6 2 3" xfId="35275" xr:uid="{00000000-0005-0000-0000-000026040000}"/>
    <cellStyle name="40% - Accent1 2 6 3" xfId="30978" xr:uid="{00000000-0005-0000-0000-000027040000}"/>
    <cellStyle name="40% - Accent1 2 6 4" xfId="34397" xr:uid="{00000000-0005-0000-0000-000028040000}"/>
    <cellStyle name="40% - Accent1 2 7" xfId="36735" xr:uid="{00000000-0005-0000-0000-000029040000}"/>
    <cellStyle name="40% - Accent1 2 8" xfId="2345" xr:uid="{00000000-0005-0000-0000-00002A040000}"/>
    <cellStyle name="40% - Accent1 20" xfId="37402" xr:uid="{00000000-0005-0000-0000-00002B040000}"/>
    <cellStyle name="40% - Accent1 3" xfId="861" xr:uid="{00000000-0005-0000-0000-00002C040000}"/>
    <cellStyle name="40% - Accent1 3 2" xfId="2349" xr:uid="{00000000-0005-0000-0000-00002D040000}"/>
    <cellStyle name="40% - Accent1 3 3" xfId="3241" xr:uid="{00000000-0005-0000-0000-00002E040000}"/>
    <cellStyle name="40% - Accent1 3 3 2" xfId="7872" xr:uid="{00000000-0005-0000-0000-00002F040000}"/>
    <cellStyle name="40% - Accent1 3 3 2 2" xfId="14371" xr:uid="{00000000-0005-0000-0000-000030040000}"/>
    <cellStyle name="40% - Accent1 3 3 2 2 2" xfId="27059" xr:uid="{00000000-0005-0000-0000-000031040000}"/>
    <cellStyle name="40% - Accent1 3 3 2 3" xfId="22548" xr:uid="{00000000-0005-0000-0000-000032040000}"/>
    <cellStyle name="40% - Accent1 3 3 3" xfId="8796" xr:uid="{00000000-0005-0000-0000-000033040000}"/>
    <cellStyle name="40% - Accent1 3 3 3 2" xfId="15214" xr:uid="{00000000-0005-0000-0000-000034040000}"/>
    <cellStyle name="40% - Accent1 3 3 3 2 2" xfId="27872" xr:uid="{00000000-0005-0000-0000-000035040000}"/>
    <cellStyle name="40% - Accent1 3 3 3 3" xfId="22839" xr:uid="{00000000-0005-0000-0000-000036040000}"/>
    <cellStyle name="40% - Accent1 3 3 4" xfId="10141" xr:uid="{00000000-0005-0000-0000-000037040000}"/>
    <cellStyle name="40% - Accent1 3 3 5" xfId="6656" xr:uid="{00000000-0005-0000-0000-000038040000}"/>
    <cellStyle name="40% - Accent1 3 3 5 2" xfId="13248" xr:uid="{00000000-0005-0000-0000-000039040000}"/>
    <cellStyle name="40% - Accent1 3 3 5 2 2" xfId="25992" xr:uid="{00000000-0005-0000-0000-00003A040000}"/>
    <cellStyle name="40% - Accent1 3 3 5 3" xfId="21401" xr:uid="{00000000-0005-0000-0000-00003B040000}"/>
    <cellStyle name="40% - Accent1 3 3 6" xfId="12178" xr:uid="{00000000-0005-0000-0000-00003C040000}"/>
    <cellStyle name="40% - Accent1 3 3 6 2" xfId="24924" xr:uid="{00000000-0005-0000-0000-00003D040000}"/>
    <cellStyle name="40% - Accent1 3 3 7" xfId="21038" xr:uid="{00000000-0005-0000-0000-00003E040000}"/>
    <cellStyle name="40% - Accent1 3 4" xfId="9834" xr:uid="{00000000-0005-0000-0000-00003F040000}"/>
    <cellStyle name="40% - Accent1 3 5" xfId="17553" xr:uid="{00000000-0005-0000-0000-000040040000}"/>
    <cellStyle name="40% - Accent1 3 5 2" xfId="19132" xr:uid="{00000000-0005-0000-0000-000041040000}"/>
    <cellStyle name="40% - Accent1 3 5 2 2" xfId="32254" xr:uid="{00000000-0005-0000-0000-000042040000}"/>
    <cellStyle name="40% - Accent1 3 5 2 3" xfId="35276" xr:uid="{00000000-0005-0000-0000-000043040000}"/>
    <cellStyle name="40% - Accent1 3 5 3" xfId="30979" xr:uid="{00000000-0005-0000-0000-000044040000}"/>
    <cellStyle name="40% - Accent1 3 5 4" xfId="34398" xr:uid="{00000000-0005-0000-0000-000045040000}"/>
    <cellStyle name="40% - Accent1 3 6" xfId="36736" xr:uid="{00000000-0005-0000-0000-000046040000}"/>
    <cellStyle name="40% - Accent1 3 7" xfId="2348" xr:uid="{00000000-0005-0000-0000-000047040000}"/>
    <cellStyle name="40% - Accent1 4" xfId="862" xr:uid="{00000000-0005-0000-0000-000048040000}"/>
    <cellStyle name="40% - Accent1 4 2" xfId="2351" xr:uid="{00000000-0005-0000-0000-000049040000}"/>
    <cellStyle name="40% - Accent1 4 3" xfId="3242" xr:uid="{00000000-0005-0000-0000-00004A040000}"/>
    <cellStyle name="40% - Accent1 4 3 2" xfId="7873" xr:uid="{00000000-0005-0000-0000-00004B040000}"/>
    <cellStyle name="40% - Accent1 4 3 2 2" xfId="14372" xr:uid="{00000000-0005-0000-0000-00004C040000}"/>
    <cellStyle name="40% - Accent1 4 3 2 2 2" xfId="27060" xr:uid="{00000000-0005-0000-0000-00004D040000}"/>
    <cellStyle name="40% - Accent1 4 3 2 3" xfId="22549" xr:uid="{00000000-0005-0000-0000-00004E040000}"/>
    <cellStyle name="40% - Accent1 4 3 3" xfId="8797" xr:uid="{00000000-0005-0000-0000-00004F040000}"/>
    <cellStyle name="40% - Accent1 4 3 3 2" xfId="15215" xr:uid="{00000000-0005-0000-0000-000050040000}"/>
    <cellStyle name="40% - Accent1 4 3 3 2 2" xfId="27873" xr:uid="{00000000-0005-0000-0000-000051040000}"/>
    <cellStyle name="40% - Accent1 4 3 3 3" xfId="22840" xr:uid="{00000000-0005-0000-0000-000052040000}"/>
    <cellStyle name="40% - Accent1 4 3 4" xfId="10142" xr:uid="{00000000-0005-0000-0000-000053040000}"/>
    <cellStyle name="40% - Accent1 4 3 5" xfId="6657" xr:uid="{00000000-0005-0000-0000-000054040000}"/>
    <cellStyle name="40% - Accent1 4 3 5 2" xfId="13249" xr:uid="{00000000-0005-0000-0000-000055040000}"/>
    <cellStyle name="40% - Accent1 4 3 5 2 2" xfId="25993" xr:uid="{00000000-0005-0000-0000-000056040000}"/>
    <cellStyle name="40% - Accent1 4 3 5 3" xfId="21402" xr:uid="{00000000-0005-0000-0000-000057040000}"/>
    <cellStyle name="40% - Accent1 4 3 6" xfId="12179" xr:uid="{00000000-0005-0000-0000-000058040000}"/>
    <cellStyle name="40% - Accent1 4 3 6 2" xfId="24925" xr:uid="{00000000-0005-0000-0000-000059040000}"/>
    <cellStyle name="40% - Accent1 4 3 7" xfId="21039" xr:uid="{00000000-0005-0000-0000-00005A040000}"/>
    <cellStyle name="40% - Accent1 4 4" xfId="9835" xr:uid="{00000000-0005-0000-0000-00005B040000}"/>
    <cellStyle name="40% - Accent1 4 5" xfId="17554" xr:uid="{00000000-0005-0000-0000-00005C040000}"/>
    <cellStyle name="40% - Accent1 4 5 2" xfId="19133" xr:uid="{00000000-0005-0000-0000-00005D040000}"/>
    <cellStyle name="40% - Accent1 4 5 2 2" xfId="32255" xr:uid="{00000000-0005-0000-0000-00005E040000}"/>
    <cellStyle name="40% - Accent1 4 5 2 3" xfId="35277" xr:uid="{00000000-0005-0000-0000-00005F040000}"/>
    <cellStyle name="40% - Accent1 4 5 3" xfId="30980" xr:uid="{00000000-0005-0000-0000-000060040000}"/>
    <cellStyle name="40% - Accent1 4 5 4" xfId="34399" xr:uid="{00000000-0005-0000-0000-000061040000}"/>
    <cellStyle name="40% - Accent1 4 6" xfId="36737" xr:uid="{00000000-0005-0000-0000-000062040000}"/>
    <cellStyle name="40% - Accent1 4 7" xfId="2350" xr:uid="{00000000-0005-0000-0000-000063040000}"/>
    <cellStyle name="40% - Accent1 5" xfId="863" xr:uid="{00000000-0005-0000-0000-000064040000}"/>
    <cellStyle name="40% - Accent1 5 2" xfId="3243" xr:uid="{00000000-0005-0000-0000-000065040000}"/>
    <cellStyle name="40% - Accent1 5 2 2" xfId="7874" xr:uid="{00000000-0005-0000-0000-000066040000}"/>
    <cellStyle name="40% - Accent1 5 2 2 2" xfId="14373" xr:uid="{00000000-0005-0000-0000-000067040000}"/>
    <cellStyle name="40% - Accent1 5 2 2 2 2" xfId="27061" xr:uid="{00000000-0005-0000-0000-000068040000}"/>
    <cellStyle name="40% - Accent1 5 2 2 3" xfId="22550" xr:uid="{00000000-0005-0000-0000-000069040000}"/>
    <cellStyle name="40% - Accent1 5 2 3" xfId="8798" xr:uid="{00000000-0005-0000-0000-00006A040000}"/>
    <cellStyle name="40% - Accent1 5 2 3 2" xfId="15216" xr:uid="{00000000-0005-0000-0000-00006B040000}"/>
    <cellStyle name="40% - Accent1 5 2 3 2 2" xfId="27874" xr:uid="{00000000-0005-0000-0000-00006C040000}"/>
    <cellStyle name="40% - Accent1 5 2 3 3" xfId="22841" xr:uid="{00000000-0005-0000-0000-00006D040000}"/>
    <cellStyle name="40% - Accent1 5 2 4" xfId="10144" xr:uid="{00000000-0005-0000-0000-00006E040000}"/>
    <cellStyle name="40% - Accent1 5 2 5" xfId="6658" xr:uid="{00000000-0005-0000-0000-00006F040000}"/>
    <cellStyle name="40% - Accent1 5 2 5 2" xfId="13250" xr:uid="{00000000-0005-0000-0000-000070040000}"/>
    <cellStyle name="40% - Accent1 5 2 5 2 2" xfId="25994" xr:uid="{00000000-0005-0000-0000-000071040000}"/>
    <cellStyle name="40% - Accent1 5 2 5 3" xfId="21403" xr:uid="{00000000-0005-0000-0000-000072040000}"/>
    <cellStyle name="40% - Accent1 5 2 6" xfId="12180" xr:uid="{00000000-0005-0000-0000-000073040000}"/>
    <cellStyle name="40% - Accent1 5 2 6 2" xfId="24926" xr:uid="{00000000-0005-0000-0000-000074040000}"/>
    <cellStyle name="40% - Accent1 5 2 7" xfId="21040" xr:uid="{00000000-0005-0000-0000-000075040000}"/>
    <cellStyle name="40% - Accent1 5 3" xfId="9836" xr:uid="{00000000-0005-0000-0000-000076040000}"/>
    <cellStyle name="40% - Accent1 5 4" xfId="17555" xr:uid="{00000000-0005-0000-0000-000077040000}"/>
    <cellStyle name="40% - Accent1 5 4 2" xfId="19134" xr:uid="{00000000-0005-0000-0000-000078040000}"/>
    <cellStyle name="40% - Accent1 5 4 2 2" xfId="32256" xr:uid="{00000000-0005-0000-0000-000079040000}"/>
    <cellStyle name="40% - Accent1 5 4 2 3" xfId="35278" xr:uid="{00000000-0005-0000-0000-00007A040000}"/>
    <cellStyle name="40% - Accent1 5 4 3" xfId="30981" xr:uid="{00000000-0005-0000-0000-00007B040000}"/>
    <cellStyle name="40% - Accent1 5 4 4" xfId="34400" xr:uid="{00000000-0005-0000-0000-00007C040000}"/>
    <cellStyle name="40% - Accent1 5 5" xfId="36738" xr:uid="{00000000-0005-0000-0000-00007D040000}"/>
    <cellStyle name="40% - Accent1 5 6" xfId="2352" xr:uid="{00000000-0005-0000-0000-00007E040000}"/>
    <cellStyle name="40% - Accent1 6" xfId="1241" xr:uid="{00000000-0005-0000-0000-00007F040000}"/>
    <cellStyle name="40% - Accent1 6 2" xfId="6344" xr:uid="{00000000-0005-0000-0000-000080040000}"/>
    <cellStyle name="40% - Accent1 6 2 2" xfId="8588" xr:uid="{00000000-0005-0000-0000-000081040000}"/>
    <cellStyle name="40% - Accent1 6 2 2 2" xfId="15077" xr:uid="{00000000-0005-0000-0000-000082040000}"/>
    <cellStyle name="40% - Accent1 6 2 2 2 2" xfId="27748" xr:uid="{00000000-0005-0000-0000-000083040000}"/>
    <cellStyle name="40% - Accent1 6 2 2 3" xfId="22665" xr:uid="{00000000-0005-0000-0000-000084040000}"/>
    <cellStyle name="40% - Accent1 6 2 3" xfId="9556" xr:uid="{00000000-0005-0000-0000-000085040000}"/>
    <cellStyle name="40% - Accent1 6 2 3 2" xfId="15918" xr:uid="{00000000-0005-0000-0000-000086040000}"/>
    <cellStyle name="40% - Accent1 6 2 3 2 2" xfId="28559" xr:uid="{00000000-0005-0000-0000-000087040000}"/>
    <cellStyle name="40% - Accent1 6 2 3 3" xfId="23543" xr:uid="{00000000-0005-0000-0000-000088040000}"/>
    <cellStyle name="40% - Accent1 6 2 4" xfId="7716" xr:uid="{00000000-0005-0000-0000-000089040000}"/>
    <cellStyle name="40% - Accent1 6 2 4 2" xfId="14218" xr:uid="{00000000-0005-0000-0000-00008A040000}"/>
    <cellStyle name="40% - Accent1 6 2 4 2 2" xfId="26944" xr:uid="{00000000-0005-0000-0000-00008B040000}"/>
    <cellStyle name="40% - Accent1 6 2 4 3" xfId="22440" xr:uid="{00000000-0005-0000-0000-00008C040000}"/>
    <cellStyle name="40% - Accent1 6 2 5" xfId="13008" xr:uid="{00000000-0005-0000-0000-00008D040000}"/>
    <cellStyle name="40% - Accent1 6 2 5 2" xfId="25754" xr:uid="{00000000-0005-0000-0000-00008E040000}"/>
    <cellStyle name="40% - Accent1 6 2 6" xfId="21133" xr:uid="{00000000-0005-0000-0000-00008F040000}"/>
    <cellStyle name="40% - Accent1 6 3" xfId="36739" xr:uid="{00000000-0005-0000-0000-000090040000}"/>
    <cellStyle name="40% - Accent1 6 4" xfId="2353" xr:uid="{00000000-0005-0000-0000-000091040000}"/>
    <cellStyle name="40% - Accent1 6 5" xfId="37822" xr:uid="{00000000-0005-0000-0000-000092040000}"/>
    <cellStyle name="40% - Accent1 7" xfId="2354" xr:uid="{00000000-0005-0000-0000-000093040000}"/>
    <cellStyle name="40% - Accent1 7 2" xfId="36740" xr:uid="{00000000-0005-0000-0000-000094040000}"/>
    <cellStyle name="40% - Accent1 7 3" xfId="37754" xr:uid="{00000000-0005-0000-0000-000095040000}"/>
    <cellStyle name="40% - Accent1 8" xfId="2355" xr:uid="{00000000-0005-0000-0000-000096040000}"/>
    <cellStyle name="40% - Accent1 8 2" xfId="36741" xr:uid="{00000000-0005-0000-0000-000097040000}"/>
    <cellStyle name="40% - Accent1 9" xfId="2356" xr:uid="{00000000-0005-0000-0000-000098040000}"/>
    <cellStyle name="40% - Accent1 9 2" xfId="36742" xr:uid="{00000000-0005-0000-0000-000099040000}"/>
    <cellStyle name="40% - Accent2" xfId="673" builtinId="35" customBuiltin="1"/>
    <cellStyle name="40% - Accent2 10" xfId="2357" xr:uid="{00000000-0005-0000-0000-00009B040000}"/>
    <cellStyle name="40% - Accent2 10 2" xfId="36743" xr:uid="{00000000-0005-0000-0000-00009C040000}"/>
    <cellStyle name="40% - Accent2 11" xfId="2358" xr:uid="{00000000-0005-0000-0000-00009D040000}"/>
    <cellStyle name="40% - Accent2 11 2" xfId="36744" xr:uid="{00000000-0005-0000-0000-00009E040000}"/>
    <cellStyle name="40% - Accent2 12" xfId="2359" xr:uid="{00000000-0005-0000-0000-00009F040000}"/>
    <cellStyle name="40% - Accent2 12 2" xfId="36745" xr:uid="{00000000-0005-0000-0000-0000A0040000}"/>
    <cellStyle name="40% - Accent2 13" xfId="7791" xr:uid="{00000000-0005-0000-0000-0000A1040000}"/>
    <cellStyle name="40% - Accent2 13 2" xfId="14290" xr:uid="{00000000-0005-0000-0000-0000A2040000}"/>
    <cellStyle name="40% - Accent2 13 2 2" xfId="27004" xr:uid="{00000000-0005-0000-0000-0000A3040000}"/>
    <cellStyle name="40% - Accent2 13 3" xfId="22497" xr:uid="{00000000-0005-0000-0000-0000A4040000}"/>
    <cellStyle name="40% - Accent2 13 4" xfId="36746" xr:uid="{00000000-0005-0000-0000-0000A5040000}"/>
    <cellStyle name="40% - Accent2 14" xfId="8638" xr:uid="{00000000-0005-0000-0000-0000A6040000}"/>
    <cellStyle name="40% - Accent2 14 2" xfId="15127" xr:uid="{00000000-0005-0000-0000-0000A7040000}"/>
    <cellStyle name="40% - Accent2 14 2 2" xfId="27796" xr:uid="{00000000-0005-0000-0000-0000A8040000}"/>
    <cellStyle name="40% - Accent2 14 3" xfId="22710" xr:uid="{00000000-0005-0000-0000-0000A9040000}"/>
    <cellStyle name="40% - Accent2 14 4" xfId="36747" xr:uid="{00000000-0005-0000-0000-0000AA040000}"/>
    <cellStyle name="40% - Accent2 15" xfId="6429" xr:uid="{00000000-0005-0000-0000-0000AB040000}"/>
    <cellStyle name="40% - Accent2 15 2" xfId="13058" xr:uid="{00000000-0005-0000-0000-0000AC040000}"/>
    <cellStyle name="40% - Accent2 15 2 2" xfId="25804" xr:uid="{00000000-0005-0000-0000-0000AD040000}"/>
    <cellStyle name="40% - Accent2 15 3" xfId="21184" xr:uid="{00000000-0005-0000-0000-0000AE040000}"/>
    <cellStyle name="40% - Accent2 15 4" xfId="36748" xr:uid="{00000000-0005-0000-0000-0000AF040000}"/>
    <cellStyle name="40% - Accent2 16" xfId="12026" xr:uid="{00000000-0005-0000-0000-0000B0040000}"/>
    <cellStyle name="40% - Accent2 16 2" xfId="24775" xr:uid="{00000000-0005-0000-0000-0000B1040000}"/>
    <cellStyle name="40% - Accent2 16 3" xfId="36749" xr:uid="{00000000-0005-0000-0000-0000B2040000}"/>
    <cellStyle name="40% - Accent2 17" xfId="36750" xr:uid="{00000000-0005-0000-0000-0000B3040000}"/>
    <cellStyle name="40% - Accent2 18" xfId="2198" xr:uid="{00000000-0005-0000-0000-0000B4040000}"/>
    <cellStyle name="40% - Accent2 19" xfId="37338" xr:uid="{00000000-0005-0000-0000-0000B5040000}"/>
    <cellStyle name="40% - Accent2 2" xfId="864" xr:uid="{00000000-0005-0000-0000-0000B6040000}"/>
    <cellStyle name="40% - Accent2 2 2" xfId="2361" xr:uid="{00000000-0005-0000-0000-0000B7040000}"/>
    <cellStyle name="40% - Accent2 2 3" xfId="2362" xr:uid="{00000000-0005-0000-0000-0000B8040000}"/>
    <cellStyle name="40% - Accent2 2 4" xfId="10147" xr:uid="{00000000-0005-0000-0000-0000B9040000}"/>
    <cellStyle name="40% - Accent2 2 5" xfId="9837" xr:uid="{00000000-0005-0000-0000-0000BA040000}"/>
    <cellStyle name="40% - Accent2 2 6" xfId="36751" xr:uid="{00000000-0005-0000-0000-0000BB040000}"/>
    <cellStyle name="40% - Accent2 2 7" xfId="2360" xr:uid="{00000000-0005-0000-0000-0000BC040000}"/>
    <cellStyle name="40% - Accent2 20" xfId="37405" xr:uid="{00000000-0005-0000-0000-0000BD040000}"/>
    <cellStyle name="40% - Accent2 3" xfId="865" xr:uid="{00000000-0005-0000-0000-0000BE040000}"/>
    <cellStyle name="40% - Accent2 3 2" xfId="2364" xr:uid="{00000000-0005-0000-0000-0000BF040000}"/>
    <cellStyle name="40% - Accent2 3 3" xfId="3244" xr:uid="{00000000-0005-0000-0000-0000C0040000}"/>
    <cellStyle name="40% - Accent2 3 3 2" xfId="7875" xr:uid="{00000000-0005-0000-0000-0000C1040000}"/>
    <cellStyle name="40% - Accent2 3 3 2 2" xfId="14374" xr:uid="{00000000-0005-0000-0000-0000C2040000}"/>
    <cellStyle name="40% - Accent2 3 3 2 2 2" xfId="27062" xr:uid="{00000000-0005-0000-0000-0000C3040000}"/>
    <cellStyle name="40% - Accent2 3 3 2 3" xfId="22551" xr:uid="{00000000-0005-0000-0000-0000C4040000}"/>
    <cellStyle name="40% - Accent2 3 3 3" xfId="8799" xr:uid="{00000000-0005-0000-0000-0000C5040000}"/>
    <cellStyle name="40% - Accent2 3 3 3 2" xfId="15217" xr:uid="{00000000-0005-0000-0000-0000C6040000}"/>
    <cellStyle name="40% - Accent2 3 3 3 2 2" xfId="27875" xr:uid="{00000000-0005-0000-0000-0000C7040000}"/>
    <cellStyle name="40% - Accent2 3 3 3 3" xfId="22842" xr:uid="{00000000-0005-0000-0000-0000C8040000}"/>
    <cellStyle name="40% - Accent2 3 3 4" xfId="10149" xr:uid="{00000000-0005-0000-0000-0000C9040000}"/>
    <cellStyle name="40% - Accent2 3 3 5" xfId="6659" xr:uid="{00000000-0005-0000-0000-0000CA040000}"/>
    <cellStyle name="40% - Accent2 3 3 5 2" xfId="13251" xr:uid="{00000000-0005-0000-0000-0000CB040000}"/>
    <cellStyle name="40% - Accent2 3 3 5 2 2" xfId="25995" xr:uid="{00000000-0005-0000-0000-0000CC040000}"/>
    <cellStyle name="40% - Accent2 3 3 5 3" xfId="21404" xr:uid="{00000000-0005-0000-0000-0000CD040000}"/>
    <cellStyle name="40% - Accent2 3 3 6" xfId="12181" xr:uid="{00000000-0005-0000-0000-0000CE040000}"/>
    <cellStyle name="40% - Accent2 3 3 6 2" xfId="24927" xr:uid="{00000000-0005-0000-0000-0000CF040000}"/>
    <cellStyle name="40% - Accent2 3 3 7" xfId="21041" xr:uid="{00000000-0005-0000-0000-0000D0040000}"/>
    <cellStyle name="40% - Accent2 3 4" xfId="9838" xr:uid="{00000000-0005-0000-0000-0000D1040000}"/>
    <cellStyle name="40% - Accent2 3 5" xfId="17556" xr:uid="{00000000-0005-0000-0000-0000D2040000}"/>
    <cellStyle name="40% - Accent2 3 5 2" xfId="19135" xr:uid="{00000000-0005-0000-0000-0000D3040000}"/>
    <cellStyle name="40% - Accent2 3 5 2 2" xfId="32257" xr:uid="{00000000-0005-0000-0000-0000D4040000}"/>
    <cellStyle name="40% - Accent2 3 5 2 3" xfId="35279" xr:uid="{00000000-0005-0000-0000-0000D5040000}"/>
    <cellStyle name="40% - Accent2 3 5 3" xfId="30982" xr:uid="{00000000-0005-0000-0000-0000D6040000}"/>
    <cellStyle name="40% - Accent2 3 5 4" xfId="34401" xr:uid="{00000000-0005-0000-0000-0000D7040000}"/>
    <cellStyle name="40% - Accent2 3 6" xfId="36752" xr:uid="{00000000-0005-0000-0000-0000D8040000}"/>
    <cellStyle name="40% - Accent2 3 7" xfId="2363" xr:uid="{00000000-0005-0000-0000-0000D9040000}"/>
    <cellStyle name="40% - Accent2 4" xfId="866" xr:uid="{00000000-0005-0000-0000-0000DA040000}"/>
    <cellStyle name="40% - Accent2 4 2" xfId="2366" xr:uid="{00000000-0005-0000-0000-0000DB040000}"/>
    <cellStyle name="40% - Accent2 4 3" xfId="10151" xr:uid="{00000000-0005-0000-0000-0000DC040000}"/>
    <cellStyle name="40% - Accent2 4 4" xfId="9839" xr:uid="{00000000-0005-0000-0000-0000DD040000}"/>
    <cellStyle name="40% - Accent2 4 5" xfId="36753" xr:uid="{00000000-0005-0000-0000-0000DE040000}"/>
    <cellStyle name="40% - Accent2 4 6" xfId="2365" xr:uid="{00000000-0005-0000-0000-0000DF040000}"/>
    <cellStyle name="40% - Accent2 5" xfId="867" xr:uid="{00000000-0005-0000-0000-0000E0040000}"/>
    <cellStyle name="40% - Accent2 5 2" xfId="6345" xr:uid="{00000000-0005-0000-0000-0000E1040000}"/>
    <cellStyle name="40% - Accent2 5 2 2" xfId="8589" xr:uid="{00000000-0005-0000-0000-0000E2040000}"/>
    <cellStyle name="40% - Accent2 5 2 2 2" xfId="15078" xr:uid="{00000000-0005-0000-0000-0000E3040000}"/>
    <cellStyle name="40% - Accent2 5 2 2 2 2" xfId="27749" xr:uid="{00000000-0005-0000-0000-0000E4040000}"/>
    <cellStyle name="40% - Accent2 5 2 2 3" xfId="22666" xr:uid="{00000000-0005-0000-0000-0000E5040000}"/>
    <cellStyle name="40% - Accent2 5 2 3" xfId="9557" xr:uid="{00000000-0005-0000-0000-0000E6040000}"/>
    <cellStyle name="40% - Accent2 5 2 3 2" xfId="15919" xr:uid="{00000000-0005-0000-0000-0000E7040000}"/>
    <cellStyle name="40% - Accent2 5 2 3 2 2" xfId="28560" xr:uid="{00000000-0005-0000-0000-0000E8040000}"/>
    <cellStyle name="40% - Accent2 5 2 3 3" xfId="23544" xr:uid="{00000000-0005-0000-0000-0000E9040000}"/>
    <cellStyle name="40% - Accent2 5 2 4" xfId="10153" xr:uid="{00000000-0005-0000-0000-0000EA040000}"/>
    <cellStyle name="40% - Accent2 5 2 5" xfId="7717" xr:uid="{00000000-0005-0000-0000-0000EB040000}"/>
    <cellStyle name="40% - Accent2 5 2 5 2" xfId="14219" xr:uid="{00000000-0005-0000-0000-0000EC040000}"/>
    <cellStyle name="40% - Accent2 5 2 5 2 2" xfId="26945" xr:uid="{00000000-0005-0000-0000-0000ED040000}"/>
    <cellStyle name="40% - Accent2 5 2 5 3" xfId="22441" xr:uid="{00000000-0005-0000-0000-0000EE040000}"/>
    <cellStyle name="40% - Accent2 5 2 6" xfId="13009" xr:uid="{00000000-0005-0000-0000-0000EF040000}"/>
    <cellStyle name="40% - Accent2 5 2 6 2" xfId="25755" xr:uid="{00000000-0005-0000-0000-0000F0040000}"/>
    <cellStyle name="40% - Accent2 5 2 7" xfId="21134" xr:uid="{00000000-0005-0000-0000-0000F1040000}"/>
    <cellStyle name="40% - Accent2 5 3" xfId="9840" xr:uid="{00000000-0005-0000-0000-0000F2040000}"/>
    <cellStyle name="40% - Accent2 5 4" xfId="36754" xr:uid="{00000000-0005-0000-0000-0000F3040000}"/>
    <cellStyle name="40% - Accent2 5 5" xfId="2367" xr:uid="{00000000-0005-0000-0000-0000F4040000}"/>
    <cellStyle name="40% - Accent2 6" xfId="1243" xr:uid="{00000000-0005-0000-0000-0000F5040000}"/>
    <cellStyle name="40% - Accent2 6 2" xfId="36755" xr:uid="{00000000-0005-0000-0000-0000F6040000}"/>
    <cellStyle name="40% - Accent2 6 3" xfId="2368" xr:uid="{00000000-0005-0000-0000-0000F7040000}"/>
    <cellStyle name="40% - Accent2 6 4" xfId="37824" xr:uid="{00000000-0005-0000-0000-0000F8040000}"/>
    <cellStyle name="40% - Accent2 7" xfId="2369" xr:uid="{00000000-0005-0000-0000-0000F9040000}"/>
    <cellStyle name="40% - Accent2 7 2" xfId="36756" xr:uid="{00000000-0005-0000-0000-0000FA040000}"/>
    <cellStyle name="40% - Accent2 7 3" xfId="37757" xr:uid="{00000000-0005-0000-0000-0000FB040000}"/>
    <cellStyle name="40% - Accent2 8" xfId="2370" xr:uid="{00000000-0005-0000-0000-0000FC040000}"/>
    <cellStyle name="40% - Accent2 8 2" xfId="36757" xr:uid="{00000000-0005-0000-0000-0000FD040000}"/>
    <cellStyle name="40% - Accent2 9" xfId="2371" xr:uid="{00000000-0005-0000-0000-0000FE040000}"/>
    <cellStyle name="40% - Accent2 9 2" xfId="36758" xr:uid="{00000000-0005-0000-0000-0000FF040000}"/>
    <cellStyle name="40% - Accent3" xfId="677" builtinId="39" customBuiltin="1"/>
    <cellStyle name="40% - Accent3 10" xfId="2372" xr:uid="{00000000-0005-0000-0000-000001050000}"/>
    <cellStyle name="40% - Accent3 10 2" xfId="36759" xr:uid="{00000000-0005-0000-0000-000002050000}"/>
    <cellStyle name="40% - Accent3 11" xfId="2373" xr:uid="{00000000-0005-0000-0000-000003050000}"/>
    <cellStyle name="40% - Accent3 11 2" xfId="36760" xr:uid="{00000000-0005-0000-0000-000004050000}"/>
    <cellStyle name="40% - Accent3 12" xfId="2374" xr:uid="{00000000-0005-0000-0000-000005050000}"/>
    <cellStyle name="40% - Accent3 12 2" xfId="36761" xr:uid="{00000000-0005-0000-0000-000006050000}"/>
    <cellStyle name="40% - Accent3 13" xfId="7793" xr:uid="{00000000-0005-0000-0000-000007050000}"/>
    <cellStyle name="40% - Accent3 13 2" xfId="14292" xr:uid="{00000000-0005-0000-0000-000008050000}"/>
    <cellStyle name="40% - Accent3 13 2 2" xfId="27006" xr:uid="{00000000-0005-0000-0000-000009050000}"/>
    <cellStyle name="40% - Accent3 13 3" xfId="22499" xr:uid="{00000000-0005-0000-0000-00000A050000}"/>
    <cellStyle name="40% - Accent3 13 4" xfId="36762" xr:uid="{00000000-0005-0000-0000-00000B050000}"/>
    <cellStyle name="40% - Accent3 14" xfId="8640" xr:uid="{00000000-0005-0000-0000-00000C050000}"/>
    <cellStyle name="40% - Accent3 14 2" xfId="15129" xr:uid="{00000000-0005-0000-0000-00000D050000}"/>
    <cellStyle name="40% - Accent3 14 2 2" xfId="27798" xr:uid="{00000000-0005-0000-0000-00000E050000}"/>
    <cellStyle name="40% - Accent3 14 3" xfId="22712" xr:uid="{00000000-0005-0000-0000-00000F050000}"/>
    <cellStyle name="40% - Accent3 14 4" xfId="36763" xr:uid="{00000000-0005-0000-0000-000010050000}"/>
    <cellStyle name="40% - Accent3 15" xfId="6431" xr:uid="{00000000-0005-0000-0000-000011050000}"/>
    <cellStyle name="40% - Accent3 15 2" xfId="13060" xr:uid="{00000000-0005-0000-0000-000012050000}"/>
    <cellStyle name="40% - Accent3 15 2 2" xfId="25806" xr:uid="{00000000-0005-0000-0000-000013050000}"/>
    <cellStyle name="40% - Accent3 15 3" xfId="21186" xr:uid="{00000000-0005-0000-0000-000014050000}"/>
    <cellStyle name="40% - Accent3 15 4" xfId="36764" xr:uid="{00000000-0005-0000-0000-000015050000}"/>
    <cellStyle name="40% - Accent3 16" xfId="12028" xr:uid="{00000000-0005-0000-0000-000016050000}"/>
    <cellStyle name="40% - Accent3 16 2" xfId="24777" xr:uid="{00000000-0005-0000-0000-000017050000}"/>
    <cellStyle name="40% - Accent3 16 3" xfId="36765" xr:uid="{00000000-0005-0000-0000-000018050000}"/>
    <cellStyle name="40% - Accent3 17" xfId="36766" xr:uid="{00000000-0005-0000-0000-000019050000}"/>
    <cellStyle name="40% - Accent3 18" xfId="2200" xr:uid="{00000000-0005-0000-0000-00001A050000}"/>
    <cellStyle name="40% - Accent3 19" xfId="37340" xr:uid="{00000000-0005-0000-0000-00001B050000}"/>
    <cellStyle name="40% - Accent3 2" xfId="868" xr:uid="{00000000-0005-0000-0000-00001C050000}"/>
    <cellStyle name="40% - Accent3 2 2" xfId="2376" xr:uid="{00000000-0005-0000-0000-00001D050000}"/>
    <cellStyle name="40% - Accent3 2 2 2" xfId="6346" xr:uid="{00000000-0005-0000-0000-00001E050000}"/>
    <cellStyle name="40% - Accent3 2 2 2 2" xfId="8590" xr:uid="{00000000-0005-0000-0000-00001F050000}"/>
    <cellStyle name="40% - Accent3 2 2 2 2 2" xfId="15079" xr:uid="{00000000-0005-0000-0000-000020050000}"/>
    <cellStyle name="40% - Accent3 2 2 2 2 2 2" xfId="27750" xr:uid="{00000000-0005-0000-0000-000021050000}"/>
    <cellStyle name="40% - Accent3 2 2 2 2 3" xfId="22667" xr:uid="{00000000-0005-0000-0000-000022050000}"/>
    <cellStyle name="40% - Accent3 2 2 2 3" xfId="9558" xr:uid="{00000000-0005-0000-0000-000023050000}"/>
    <cellStyle name="40% - Accent3 2 2 2 3 2" xfId="15920" xr:uid="{00000000-0005-0000-0000-000024050000}"/>
    <cellStyle name="40% - Accent3 2 2 2 3 2 2" xfId="28561" xr:uid="{00000000-0005-0000-0000-000025050000}"/>
    <cellStyle name="40% - Accent3 2 2 2 3 3" xfId="23545" xr:uid="{00000000-0005-0000-0000-000026050000}"/>
    <cellStyle name="40% - Accent3 2 2 2 4" xfId="7718" xr:uid="{00000000-0005-0000-0000-000027050000}"/>
    <cellStyle name="40% - Accent3 2 2 2 4 2" xfId="14220" xr:uid="{00000000-0005-0000-0000-000028050000}"/>
    <cellStyle name="40% - Accent3 2 2 2 4 2 2" xfId="26946" xr:uid="{00000000-0005-0000-0000-000029050000}"/>
    <cellStyle name="40% - Accent3 2 2 2 4 3" xfId="22442" xr:uid="{00000000-0005-0000-0000-00002A050000}"/>
    <cellStyle name="40% - Accent3 2 2 2 5" xfId="13010" xr:uid="{00000000-0005-0000-0000-00002B050000}"/>
    <cellStyle name="40% - Accent3 2 2 2 5 2" xfId="25756" xr:uid="{00000000-0005-0000-0000-00002C050000}"/>
    <cellStyle name="40% - Accent3 2 2 2 6" xfId="21135" xr:uid="{00000000-0005-0000-0000-00002D050000}"/>
    <cellStyle name="40% - Accent3 2 3" xfId="2377" xr:uid="{00000000-0005-0000-0000-00002E050000}"/>
    <cellStyle name="40% - Accent3 2 4" xfId="10158" xr:uid="{00000000-0005-0000-0000-00002F050000}"/>
    <cellStyle name="40% - Accent3 2 5" xfId="9841" xr:uid="{00000000-0005-0000-0000-000030050000}"/>
    <cellStyle name="40% - Accent3 2 6" xfId="36767" xr:uid="{00000000-0005-0000-0000-000031050000}"/>
    <cellStyle name="40% - Accent3 2 7" xfId="2375" xr:uid="{00000000-0005-0000-0000-000032050000}"/>
    <cellStyle name="40% - Accent3 20" xfId="37408" xr:uid="{00000000-0005-0000-0000-000033050000}"/>
    <cellStyle name="40% - Accent3 3" xfId="869" xr:uid="{00000000-0005-0000-0000-000034050000}"/>
    <cellStyle name="40% - Accent3 3 2" xfId="2379" xr:uid="{00000000-0005-0000-0000-000035050000}"/>
    <cellStyle name="40% - Accent3 3 3" xfId="3245" xr:uid="{00000000-0005-0000-0000-000036050000}"/>
    <cellStyle name="40% - Accent3 3 3 2" xfId="7876" xr:uid="{00000000-0005-0000-0000-000037050000}"/>
    <cellStyle name="40% - Accent3 3 3 2 2" xfId="14375" xr:uid="{00000000-0005-0000-0000-000038050000}"/>
    <cellStyle name="40% - Accent3 3 3 2 2 2" xfId="27063" xr:uid="{00000000-0005-0000-0000-000039050000}"/>
    <cellStyle name="40% - Accent3 3 3 2 3" xfId="22552" xr:uid="{00000000-0005-0000-0000-00003A050000}"/>
    <cellStyle name="40% - Accent3 3 3 3" xfId="8800" xr:uid="{00000000-0005-0000-0000-00003B050000}"/>
    <cellStyle name="40% - Accent3 3 3 3 2" xfId="15218" xr:uid="{00000000-0005-0000-0000-00003C050000}"/>
    <cellStyle name="40% - Accent3 3 3 3 2 2" xfId="27876" xr:uid="{00000000-0005-0000-0000-00003D050000}"/>
    <cellStyle name="40% - Accent3 3 3 3 3" xfId="22843" xr:uid="{00000000-0005-0000-0000-00003E050000}"/>
    <cellStyle name="40% - Accent3 3 3 4" xfId="10161" xr:uid="{00000000-0005-0000-0000-00003F050000}"/>
    <cellStyle name="40% - Accent3 3 3 5" xfId="6660" xr:uid="{00000000-0005-0000-0000-000040050000}"/>
    <cellStyle name="40% - Accent3 3 3 5 2" xfId="13252" xr:uid="{00000000-0005-0000-0000-000041050000}"/>
    <cellStyle name="40% - Accent3 3 3 5 2 2" xfId="25996" xr:uid="{00000000-0005-0000-0000-000042050000}"/>
    <cellStyle name="40% - Accent3 3 3 5 3" xfId="21405" xr:uid="{00000000-0005-0000-0000-000043050000}"/>
    <cellStyle name="40% - Accent3 3 3 6" xfId="12182" xr:uid="{00000000-0005-0000-0000-000044050000}"/>
    <cellStyle name="40% - Accent3 3 3 6 2" xfId="24928" xr:uid="{00000000-0005-0000-0000-000045050000}"/>
    <cellStyle name="40% - Accent3 3 3 7" xfId="21042" xr:uid="{00000000-0005-0000-0000-000046050000}"/>
    <cellStyle name="40% - Accent3 3 4" xfId="9842" xr:uid="{00000000-0005-0000-0000-000047050000}"/>
    <cellStyle name="40% - Accent3 3 5" xfId="17557" xr:uid="{00000000-0005-0000-0000-000048050000}"/>
    <cellStyle name="40% - Accent3 3 5 2" xfId="19136" xr:uid="{00000000-0005-0000-0000-000049050000}"/>
    <cellStyle name="40% - Accent3 3 5 2 2" xfId="32258" xr:uid="{00000000-0005-0000-0000-00004A050000}"/>
    <cellStyle name="40% - Accent3 3 5 2 3" xfId="35280" xr:uid="{00000000-0005-0000-0000-00004B050000}"/>
    <cellStyle name="40% - Accent3 3 5 3" xfId="30983" xr:uid="{00000000-0005-0000-0000-00004C050000}"/>
    <cellStyle name="40% - Accent3 3 5 4" xfId="34402" xr:uid="{00000000-0005-0000-0000-00004D050000}"/>
    <cellStyle name="40% - Accent3 3 6" xfId="36768" xr:uid="{00000000-0005-0000-0000-00004E050000}"/>
    <cellStyle name="40% - Accent3 3 7" xfId="2378" xr:uid="{00000000-0005-0000-0000-00004F050000}"/>
    <cellStyle name="40% - Accent3 4" xfId="870" xr:uid="{00000000-0005-0000-0000-000050050000}"/>
    <cellStyle name="40% - Accent3 4 2" xfId="2381" xr:uid="{00000000-0005-0000-0000-000051050000}"/>
    <cellStyle name="40% - Accent3 4 3" xfId="10162" xr:uid="{00000000-0005-0000-0000-000052050000}"/>
    <cellStyle name="40% - Accent3 4 4" xfId="9843" xr:uid="{00000000-0005-0000-0000-000053050000}"/>
    <cellStyle name="40% - Accent3 4 5" xfId="36769" xr:uid="{00000000-0005-0000-0000-000054050000}"/>
    <cellStyle name="40% - Accent3 4 6" xfId="2380" xr:uid="{00000000-0005-0000-0000-000055050000}"/>
    <cellStyle name="40% - Accent3 5" xfId="871" xr:uid="{00000000-0005-0000-0000-000056050000}"/>
    <cellStyle name="40% - Accent3 5 2" xfId="10163" xr:uid="{00000000-0005-0000-0000-000057050000}"/>
    <cellStyle name="40% - Accent3 5 3" xfId="9844" xr:uid="{00000000-0005-0000-0000-000058050000}"/>
    <cellStyle name="40% - Accent3 5 4" xfId="36770" xr:uid="{00000000-0005-0000-0000-000059050000}"/>
    <cellStyle name="40% - Accent3 5 5" xfId="2382" xr:uid="{00000000-0005-0000-0000-00005A050000}"/>
    <cellStyle name="40% - Accent3 6" xfId="1245" xr:uid="{00000000-0005-0000-0000-00005B050000}"/>
    <cellStyle name="40% - Accent3 6 2" xfId="36771" xr:uid="{00000000-0005-0000-0000-00005C050000}"/>
    <cellStyle name="40% - Accent3 6 3" xfId="2383" xr:uid="{00000000-0005-0000-0000-00005D050000}"/>
    <cellStyle name="40% - Accent3 6 4" xfId="37826" xr:uid="{00000000-0005-0000-0000-00005E050000}"/>
    <cellStyle name="40% - Accent3 7" xfId="2384" xr:uid="{00000000-0005-0000-0000-00005F050000}"/>
    <cellStyle name="40% - Accent3 7 2" xfId="36772" xr:uid="{00000000-0005-0000-0000-000060050000}"/>
    <cellStyle name="40% - Accent3 7 3" xfId="37760" xr:uid="{00000000-0005-0000-0000-000061050000}"/>
    <cellStyle name="40% - Accent3 8" xfId="2385" xr:uid="{00000000-0005-0000-0000-000062050000}"/>
    <cellStyle name="40% - Accent3 8 2" xfId="36773" xr:uid="{00000000-0005-0000-0000-000063050000}"/>
    <cellStyle name="40% - Accent3 9" xfId="2386" xr:uid="{00000000-0005-0000-0000-000064050000}"/>
    <cellStyle name="40% - Accent3 9 2" xfId="36774" xr:uid="{00000000-0005-0000-0000-000065050000}"/>
    <cellStyle name="40% - Accent4" xfId="681" builtinId="43" customBuiltin="1"/>
    <cellStyle name="40% - Accent4 10" xfId="2387" xr:uid="{00000000-0005-0000-0000-000067050000}"/>
    <cellStyle name="40% - Accent4 10 2" xfId="36775" xr:uid="{00000000-0005-0000-0000-000068050000}"/>
    <cellStyle name="40% - Accent4 11" xfId="2388" xr:uid="{00000000-0005-0000-0000-000069050000}"/>
    <cellStyle name="40% - Accent4 11 2" xfId="36776" xr:uid="{00000000-0005-0000-0000-00006A050000}"/>
    <cellStyle name="40% - Accent4 12" xfId="2389" xr:uid="{00000000-0005-0000-0000-00006B050000}"/>
    <cellStyle name="40% - Accent4 12 2" xfId="36777" xr:uid="{00000000-0005-0000-0000-00006C050000}"/>
    <cellStyle name="40% - Accent4 13" xfId="7795" xr:uid="{00000000-0005-0000-0000-00006D050000}"/>
    <cellStyle name="40% - Accent4 13 2" xfId="14294" xr:uid="{00000000-0005-0000-0000-00006E050000}"/>
    <cellStyle name="40% - Accent4 13 2 2" xfId="27008" xr:uid="{00000000-0005-0000-0000-00006F050000}"/>
    <cellStyle name="40% - Accent4 13 3" xfId="22501" xr:uid="{00000000-0005-0000-0000-000070050000}"/>
    <cellStyle name="40% - Accent4 13 4" xfId="36778" xr:uid="{00000000-0005-0000-0000-000071050000}"/>
    <cellStyle name="40% - Accent4 14" xfId="8642" xr:uid="{00000000-0005-0000-0000-000072050000}"/>
    <cellStyle name="40% - Accent4 14 2" xfId="15131" xr:uid="{00000000-0005-0000-0000-000073050000}"/>
    <cellStyle name="40% - Accent4 14 2 2" xfId="27800" xr:uid="{00000000-0005-0000-0000-000074050000}"/>
    <cellStyle name="40% - Accent4 14 3" xfId="22714" xr:uid="{00000000-0005-0000-0000-000075050000}"/>
    <cellStyle name="40% - Accent4 14 4" xfId="36779" xr:uid="{00000000-0005-0000-0000-000076050000}"/>
    <cellStyle name="40% - Accent4 15" xfId="6433" xr:uid="{00000000-0005-0000-0000-000077050000}"/>
    <cellStyle name="40% - Accent4 15 2" xfId="13062" xr:uid="{00000000-0005-0000-0000-000078050000}"/>
    <cellStyle name="40% - Accent4 15 2 2" xfId="25808" xr:uid="{00000000-0005-0000-0000-000079050000}"/>
    <cellStyle name="40% - Accent4 15 3" xfId="21188" xr:uid="{00000000-0005-0000-0000-00007A050000}"/>
    <cellStyle name="40% - Accent4 15 4" xfId="36780" xr:uid="{00000000-0005-0000-0000-00007B050000}"/>
    <cellStyle name="40% - Accent4 16" xfId="12030" xr:uid="{00000000-0005-0000-0000-00007C050000}"/>
    <cellStyle name="40% - Accent4 16 2" xfId="24779" xr:uid="{00000000-0005-0000-0000-00007D050000}"/>
    <cellStyle name="40% - Accent4 16 3" xfId="36781" xr:uid="{00000000-0005-0000-0000-00007E050000}"/>
    <cellStyle name="40% - Accent4 17" xfId="36782" xr:uid="{00000000-0005-0000-0000-00007F050000}"/>
    <cellStyle name="40% - Accent4 18" xfId="2202" xr:uid="{00000000-0005-0000-0000-000080050000}"/>
    <cellStyle name="40% - Accent4 19" xfId="37342" xr:uid="{00000000-0005-0000-0000-000081050000}"/>
    <cellStyle name="40% - Accent4 2" xfId="872" xr:uid="{00000000-0005-0000-0000-000082050000}"/>
    <cellStyle name="40% - Accent4 2 2" xfId="2391" xr:uid="{00000000-0005-0000-0000-000083050000}"/>
    <cellStyle name="40% - Accent4 2 3" xfId="2392" xr:uid="{00000000-0005-0000-0000-000084050000}"/>
    <cellStyle name="40% - Accent4 2 4" xfId="10169" xr:uid="{00000000-0005-0000-0000-000085050000}"/>
    <cellStyle name="40% - Accent4 2 5" xfId="9845" xr:uid="{00000000-0005-0000-0000-000086050000}"/>
    <cellStyle name="40% - Accent4 2 6" xfId="36783" xr:uid="{00000000-0005-0000-0000-000087050000}"/>
    <cellStyle name="40% - Accent4 2 7" xfId="2390" xr:uid="{00000000-0005-0000-0000-000088050000}"/>
    <cellStyle name="40% - Accent4 20" xfId="37411" xr:uid="{00000000-0005-0000-0000-000089050000}"/>
    <cellStyle name="40% - Accent4 3" xfId="873" xr:uid="{00000000-0005-0000-0000-00008A050000}"/>
    <cellStyle name="40% - Accent4 3 2" xfId="2394" xr:uid="{00000000-0005-0000-0000-00008B050000}"/>
    <cellStyle name="40% - Accent4 3 3" xfId="3246" xr:uid="{00000000-0005-0000-0000-00008C050000}"/>
    <cellStyle name="40% - Accent4 3 3 2" xfId="7877" xr:uid="{00000000-0005-0000-0000-00008D050000}"/>
    <cellStyle name="40% - Accent4 3 3 2 2" xfId="14376" xr:uid="{00000000-0005-0000-0000-00008E050000}"/>
    <cellStyle name="40% - Accent4 3 3 2 2 2" xfId="27064" xr:uid="{00000000-0005-0000-0000-00008F050000}"/>
    <cellStyle name="40% - Accent4 3 3 2 3" xfId="22553" xr:uid="{00000000-0005-0000-0000-000090050000}"/>
    <cellStyle name="40% - Accent4 3 3 3" xfId="8801" xr:uid="{00000000-0005-0000-0000-000091050000}"/>
    <cellStyle name="40% - Accent4 3 3 3 2" xfId="15219" xr:uid="{00000000-0005-0000-0000-000092050000}"/>
    <cellStyle name="40% - Accent4 3 3 3 2 2" xfId="27877" xr:uid="{00000000-0005-0000-0000-000093050000}"/>
    <cellStyle name="40% - Accent4 3 3 3 3" xfId="22844" xr:uid="{00000000-0005-0000-0000-000094050000}"/>
    <cellStyle name="40% - Accent4 3 3 4" xfId="10171" xr:uid="{00000000-0005-0000-0000-000095050000}"/>
    <cellStyle name="40% - Accent4 3 3 5" xfId="6661" xr:uid="{00000000-0005-0000-0000-000096050000}"/>
    <cellStyle name="40% - Accent4 3 3 5 2" xfId="13253" xr:uid="{00000000-0005-0000-0000-000097050000}"/>
    <cellStyle name="40% - Accent4 3 3 5 2 2" xfId="25997" xr:uid="{00000000-0005-0000-0000-000098050000}"/>
    <cellStyle name="40% - Accent4 3 3 5 3" xfId="21406" xr:uid="{00000000-0005-0000-0000-000099050000}"/>
    <cellStyle name="40% - Accent4 3 3 6" xfId="12183" xr:uid="{00000000-0005-0000-0000-00009A050000}"/>
    <cellStyle name="40% - Accent4 3 3 6 2" xfId="24929" xr:uid="{00000000-0005-0000-0000-00009B050000}"/>
    <cellStyle name="40% - Accent4 3 3 7" xfId="21043" xr:uid="{00000000-0005-0000-0000-00009C050000}"/>
    <cellStyle name="40% - Accent4 3 4" xfId="9846" xr:uid="{00000000-0005-0000-0000-00009D050000}"/>
    <cellStyle name="40% - Accent4 3 5" xfId="17558" xr:uid="{00000000-0005-0000-0000-00009E050000}"/>
    <cellStyle name="40% - Accent4 3 5 2" xfId="19137" xr:uid="{00000000-0005-0000-0000-00009F050000}"/>
    <cellStyle name="40% - Accent4 3 5 2 2" xfId="32259" xr:uid="{00000000-0005-0000-0000-0000A0050000}"/>
    <cellStyle name="40% - Accent4 3 5 2 3" xfId="35281" xr:uid="{00000000-0005-0000-0000-0000A1050000}"/>
    <cellStyle name="40% - Accent4 3 5 3" xfId="30984" xr:uid="{00000000-0005-0000-0000-0000A2050000}"/>
    <cellStyle name="40% - Accent4 3 5 4" xfId="34403" xr:uid="{00000000-0005-0000-0000-0000A3050000}"/>
    <cellStyle name="40% - Accent4 3 6" xfId="36784" xr:uid="{00000000-0005-0000-0000-0000A4050000}"/>
    <cellStyle name="40% - Accent4 3 7" xfId="2393" xr:uid="{00000000-0005-0000-0000-0000A5050000}"/>
    <cellStyle name="40% - Accent4 4" xfId="874" xr:uid="{00000000-0005-0000-0000-0000A6050000}"/>
    <cellStyle name="40% - Accent4 4 2" xfId="2396" xr:uid="{00000000-0005-0000-0000-0000A7050000}"/>
    <cellStyle name="40% - Accent4 4 3" xfId="10172" xr:uid="{00000000-0005-0000-0000-0000A8050000}"/>
    <cellStyle name="40% - Accent4 4 4" xfId="9847" xr:uid="{00000000-0005-0000-0000-0000A9050000}"/>
    <cellStyle name="40% - Accent4 4 5" xfId="36785" xr:uid="{00000000-0005-0000-0000-0000AA050000}"/>
    <cellStyle name="40% - Accent4 4 6" xfId="2395" xr:uid="{00000000-0005-0000-0000-0000AB050000}"/>
    <cellStyle name="40% - Accent4 5" xfId="875" xr:uid="{00000000-0005-0000-0000-0000AC050000}"/>
    <cellStyle name="40% - Accent4 5 2" xfId="6353" xr:uid="{00000000-0005-0000-0000-0000AD050000}"/>
    <cellStyle name="40% - Accent4 5 2 2" xfId="8595" xr:uid="{00000000-0005-0000-0000-0000AE050000}"/>
    <cellStyle name="40% - Accent4 5 2 2 2" xfId="15084" xr:uid="{00000000-0005-0000-0000-0000AF050000}"/>
    <cellStyle name="40% - Accent4 5 2 2 2 2" xfId="27755" xr:uid="{00000000-0005-0000-0000-0000B0050000}"/>
    <cellStyle name="40% - Accent4 5 2 2 3" xfId="22672" xr:uid="{00000000-0005-0000-0000-0000B1050000}"/>
    <cellStyle name="40% - Accent4 5 2 3" xfId="9563" xr:uid="{00000000-0005-0000-0000-0000B2050000}"/>
    <cellStyle name="40% - Accent4 5 2 3 2" xfId="15925" xr:uid="{00000000-0005-0000-0000-0000B3050000}"/>
    <cellStyle name="40% - Accent4 5 2 3 2 2" xfId="28566" xr:uid="{00000000-0005-0000-0000-0000B4050000}"/>
    <cellStyle name="40% - Accent4 5 2 3 3" xfId="23550" xr:uid="{00000000-0005-0000-0000-0000B5050000}"/>
    <cellStyle name="40% - Accent4 5 2 4" xfId="10173" xr:uid="{00000000-0005-0000-0000-0000B6050000}"/>
    <cellStyle name="40% - Accent4 5 2 5" xfId="7723" xr:uid="{00000000-0005-0000-0000-0000B7050000}"/>
    <cellStyle name="40% - Accent4 5 2 5 2" xfId="14225" xr:uid="{00000000-0005-0000-0000-0000B8050000}"/>
    <cellStyle name="40% - Accent4 5 2 5 2 2" xfId="26951" xr:uid="{00000000-0005-0000-0000-0000B9050000}"/>
    <cellStyle name="40% - Accent4 5 2 5 3" xfId="22447" xr:uid="{00000000-0005-0000-0000-0000BA050000}"/>
    <cellStyle name="40% - Accent4 5 2 6" xfId="13015" xr:uid="{00000000-0005-0000-0000-0000BB050000}"/>
    <cellStyle name="40% - Accent4 5 2 6 2" xfId="25761" xr:uid="{00000000-0005-0000-0000-0000BC050000}"/>
    <cellStyle name="40% - Accent4 5 2 7" xfId="21140" xr:uid="{00000000-0005-0000-0000-0000BD050000}"/>
    <cellStyle name="40% - Accent4 5 3" xfId="9848" xr:uid="{00000000-0005-0000-0000-0000BE050000}"/>
    <cellStyle name="40% - Accent4 5 4" xfId="36786" xr:uid="{00000000-0005-0000-0000-0000BF050000}"/>
    <cellStyle name="40% - Accent4 5 5" xfId="2397" xr:uid="{00000000-0005-0000-0000-0000C0050000}"/>
    <cellStyle name="40% - Accent4 6" xfId="1247" xr:uid="{00000000-0005-0000-0000-0000C1050000}"/>
    <cellStyle name="40% - Accent4 6 2" xfId="36787" xr:uid="{00000000-0005-0000-0000-0000C2050000}"/>
    <cellStyle name="40% - Accent4 6 3" xfId="2398" xr:uid="{00000000-0005-0000-0000-0000C3050000}"/>
    <cellStyle name="40% - Accent4 6 4" xfId="37828" xr:uid="{00000000-0005-0000-0000-0000C4050000}"/>
    <cellStyle name="40% - Accent4 7" xfId="2399" xr:uid="{00000000-0005-0000-0000-0000C5050000}"/>
    <cellStyle name="40% - Accent4 7 2" xfId="36788" xr:uid="{00000000-0005-0000-0000-0000C6050000}"/>
    <cellStyle name="40% - Accent4 7 3" xfId="37763" xr:uid="{00000000-0005-0000-0000-0000C7050000}"/>
    <cellStyle name="40% - Accent4 8" xfId="2400" xr:uid="{00000000-0005-0000-0000-0000C8050000}"/>
    <cellStyle name="40% - Accent4 8 2" xfId="36789" xr:uid="{00000000-0005-0000-0000-0000C9050000}"/>
    <cellStyle name="40% - Accent4 9" xfId="2401" xr:uid="{00000000-0005-0000-0000-0000CA050000}"/>
    <cellStyle name="40% - Accent4 9 2" xfId="36790" xr:uid="{00000000-0005-0000-0000-0000CB050000}"/>
    <cellStyle name="40% - Accent5" xfId="685" builtinId="47" customBuiltin="1"/>
    <cellStyle name="40% - Accent5 10" xfId="2402" xr:uid="{00000000-0005-0000-0000-0000CD050000}"/>
    <cellStyle name="40% - Accent5 10 2" xfId="36791" xr:uid="{00000000-0005-0000-0000-0000CE050000}"/>
    <cellStyle name="40% - Accent5 11" xfId="2403" xr:uid="{00000000-0005-0000-0000-0000CF050000}"/>
    <cellStyle name="40% - Accent5 11 2" xfId="36792" xr:uid="{00000000-0005-0000-0000-0000D0050000}"/>
    <cellStyle name="40% - Accent5 12" xfId="2404" xr:uid="{00000000-0005-0000-0000-0000D1050000}"/>
    <cellStyle name="40% - Accent5 12 2" xfId="36793" xr:uid="{00000000-0005-0000-0000-0000D2050000}"/>
    <cellStyle name="40% - Accent5 13" xfId="7797" xr:uid="{00000000-0005-0000-0000-0000D3050000}"/>
    <cellStyle name="40% - Accent5 13 2" xfId="14296" xr:uid="{00000000-0005-0000-0000-0000D4050000}"/>
    <cellStyle name="40% - Accent5 13 2 2" xfId="27010" xr:uid="{00000000-0005-0000-0000-0000D5050000}"/>
    <cellStyle name="40% - Accent5 13 3" xfId="22503" xr:uid="{00000000-0005-0000-0000-0000D6050000}"/>
    <cellStyle name="40% - Accent5 13 4" xfId="36794" xr:uid="{00000000-0005-0000-0000-0000D7050000}"/>
    <cellStyle name="40% - Accent5 14" xfId="8644" xr:uid="{00000000-0005-0000-0000-0000D8050000}"/>
    <cellStyle name="40% - Accent5 14 2" xfId="15133" xr:uid="{00000000-0005-0000-0000-0000D9050000}"/>
    <cellStyle name="40% - Accent5 14 2 2" xfId="27802" xr:uid="{00000000-0005-0000-0000-0000DA050000}"/>
    <cellStyle name="40% - Accent5 14 3" xfId="22716" xr:uid="{00000000-0005-0000-0000-0000DB050000}"/>
    <cellStyle name="40% - Accent5 14 4" xfId="36795" xr:uid="{00000000-0005-0000-0000-0000DC050000}"/>
    <cellStyle name="40% - Accent5 15" xfId="6435" xr:uid="{00000000-0005-0000-0000-0000DD050000}"/>
    <cellStyle name="40% - Accent5 15 2" xfId="13064" xr:uid="{00000000-0005-0000-0000-0000DE050000}"/>
    <cellStyle name="40% - Accent5 15 2 2" xfId="25810" xr:uid="{00000000-0005-0000-0000-0000DF050000}"/>
    <cellStyle name="40% - Accent5 15 3" xfId="21190" xr:uid="{00000000-0005-0000-0000-0000E0050000}"/>
    <cellStyle name="40% - Accent5 15 4" xfId="36796" xr:uid="{00000000-0005-0000-0000-0000E1050000}"/>
    <cellStyle name="40% - Accent5 16" xfId="12032" xr:uid="{00000000-0005-0000-0000-0000E2050000}"/>
    <cellStyle name="40% - Accent5 16 2" xfId="24781" xr:uid="{00000000-0005-0000-0000-0000E3050000}"/>
    <cellStyle name="40% - Accent5 16 3" xfId="36797" xr:uid="{00000000-0005-0000-0000-0000E4050000}"/>
    <cellStyle name="40% - Accent5 17" xfId="36798" xr:uid="{00000000-0005-0000-0000-0000E5050000}"/>
    <cellStyle name="40% - Accent5 18" xfId="2204" xr:uid="{00000000-0005-0000-0000-0000E6050000}"/>
    <cellStyle name="40% - Accent5 19" xfId="37344" xr:uid="{00000000-0005-0000-0000-0000E7050000}"/>
    <cellStyle name="40% - Accent5 2" xfId="876" xr:uid="{00000000-0005-0000-0000-0000E8050000}"/>
    <cellStyle name="40% - Accent5 2 2" xfId="2406" xr:uid="{00000000-0005-0000-0000-0000E9050000}"/>
    <cellStyle name="40% - Accent5 2 3" xfId="2407" xr:uid="{00000000-0005-0000-0000-0000EA050000}"/>
    <cellStyle name="40% - Accent5 2 4" xfId="10176" xr:uid="{00000000-0005-0000-0000-0000EB050000}"/>
    <cellStyle name="40% - Accent5 2 5" xfId="9849" xr:uid="{00000000-0005-0000-0000-0000EC050000}"/>
    <cellStyle name="40% - Accent5 2 6" xfId="36799" xr:uid="{00000000-0005-0000-0000-0000ED050000}"/>
    <cellStyle name="40% - Accent5 2 7" xfId="2405" xr:uid="{00000000-0005-0000-0000-0000EE050000}"/>
    <cellStyle name="40% - Accent5 20" xfId="37414" xr:uid="{00000000-0005-0000-0000-0000EF050000}"/>
    <cellStyle name="40% - Accent5 3" xfId="877" xr:uid="{00000000-0005-0000-0000-0000F0050000}"/>
    <cellStyle name="40% - Accent5 3 2" xfId="2409" xr:uid="{00000000-0005-0000-0000-0000F1050000}"/>
    <cellStyle name="40% - Accent5 3 3" xfId="3247" xr:uid="{00000000-0005-0000-0000-0000F2050000}"/>
    <cellStyle name="40% - Accent5 3 3 2" xfId="7878" xr:uid="{00000000-0005-0000-0000-0000F3050000}"/>
    <cellStyle name="40% - Accent5 3 3 2 2" xfId="14377" xr:uid="{00000000-0005-0000-0000-0000F4050000}"/>
    <cellStyle name="40% - Accent5 3 3 2 2 2" xfId="27065" xr:uid="{00000000-0005-0000-0000-0000F5050000}"/>
    <cellStyle name="40% - Accent5 3 3 2 3" xfId="22554" xr:uid="{00000000-0005-0000-0000-0000F6050000}"/>
    <cellStyle name="40% - Accent5 3 3 3" xfId="8802" xr:uid="{00000000-0005-0000-0000-0000F7050000}"/>
    <cellStyle name="40% - Accent5 3 3 3 2" xfId="15220" xr:uid="{00000000-0005-0000-0000-0000F8050000}"/>
    <cellStyle name="40% - Accent5 3 3 3 2 2" xfId="27878" xr:uid="{00000000-0005-0000-0000-0000F9050000}"/>
    <cellStyle name="40% - Accent5 3 3 3 3" xfId="22845" xr:uid="{00000000-0005-0000-0000-0000FA050000}"/>
    <cellStyle name="40% - Accent5 3 3 4" xfId="10178" xr:uid="{00000000-0005-0000-0000-0000FB050000}"/>
    <cellStyle name="40% - Accent5 3 3 5" xfId="6662" xr:uid="{00000000-0005-0000-0000-0000FC050000}"/>
    <cellStyle name="40% - Accent5 3 3 5 2" xfId="13254" xr:uid="{00000000-0005-0000-0000-0000FD050000}"/>
    <cellStyle name="40% - Accent5 3 3 5 2 2" xfId="25998" xr:uid="{00000000-0005-0000-0000-0000FE050000}"/>
    <cellStyle name="40% - Accent5 3 3 5 3" xfId="21407" xr:uid="{00000000-0005-0000-0000-0000FF050000}"/>
    <cellStyle name="40% - Accent5 3 3 6" xfId="12184" xr:uid="{00000000-0005-0000-0000-000000060000}"/>
    <cellStyle name="40% - Accent5 3 3 6 2" xfId="24930" xr:uid="{00000000-0005-0000-0000-000001060000}"/>
    <cellStyle name="40% - Accent5 3 3 7" xfId="21044" xr:uid="{00000000-0005-0000-0000-000002060000}"/>
    <cellStyle name="40% - Accent5 3 4" xfId="9850" xr:uid="{00000000-0005-0000-0000-000003060000}"/>
    <cellStyle name="40% - Accent5 3 5" xfId="17559" xr:uid="{00000000-0005-0000-0000-000004060000}"/>
    <cellStyle name="40% - Accent5 3 5 2" xfId="19138" xr:uid="{00000000-0005-0000-0000-000005060000}"/>
    <cellStyle name="40% - Accent5 3 5 2 2" xfId="32260" xr:uid="{00000000-0005-0000-0000-000006060000}"/>
    <cellStyle name="40% - Accent5 3 5 2 3" xfId="35282" xr:uid="{00000000-0005-0000-0000-000007060000}"/>
    <cellStyle name="40% - Accent5 3 5 3" xfId="30985" xr:uid="{00000000-0005-0000-0000-000008060000}"/>
    <cellStyle name="40% - Accent5 3 5 4" xfId="34404" xr:uid="{00000000-0005-0000-0000-000009060000}"/>
    <cellStyle name="40% - Accent5 3 6" xfId="36800" xr:uid="{00000000-0005-0000-0000-00000A060000}"/>
    <cellStyle name="40% - Accent5 3 7" xfId="2408" xr:uid="{00000000-0005-0000-0000-00000B060000}"/>
    <cellStyle name="40% - Accent5 4" xfId="878" xr:uid="{00000000-0005-0000-0000-00000C060000}"/>
    <cellStyle name="40% - Accent5 4 2" xfId="2411" xr:uid="{00000000-0005-0000-0000-00000D060000}"/>
    <cellStyle name="40% - Accent5 4 3" xfId="10180" xr:uid="{00000000-0005-0000-0000-00000E060000}"/>
    <cellStyle name="40% - Accent5 4 4" xfId="9851" xr:uid="{00000000-0005-0000-0000-00000F060000}"/>
    <cellStyle name="40% - Accent5 4 5" xfId="36801" xr:uid="{00000000-0005-0000-0000-000010060000}"/>
    <cellStyle name="40% - Accent5 4 6" xfId="2410" xr:uid="{00000000-0005-0000-0000-000011060000}"/>
    <cellStyle name="40% - Accent5 5" xfId="879" xr:uid="{00000000-0005-0000-0000-000012060000}"/>
    <cellStyle name="40% - Accent5 5 2" xfId="6354" xr:uid="{00000000-0005-0000-0000-000013060000}"/>
    <cellStyle name="40% - Accent5 5 2 2" xfId="8596" xr:uid="{00000000-0005-0000-0000-000014060000}"/>
    <cellStyle name="40% - Accent5 5 2 2 2" xfId="15085" xr:uid="{00000000-0005-0000-0000-000015060000}"/>
    <cellStyle name="40% - Accent5 5 2 2 2 2" xfId="27756" xr:uid="{00000000-0005-0000-0000-000016060000}"/>
    <cellStyle name="40% - Accent5 5 2 2 3" xfId="22673" xr:uid="{00000000-0005-0000-0000-000017060000}"/>
    <cellStyle name="40% - Accent5 5 2 3" xfId="9564" xr:uid="{00000000-0005-0000-0000-000018060000}"/>
    <cellStyle name="40% - Accent5 5 2 3 2" xfId="15926" xr:uid="{00000000-0005-0000-0000-000019060000}"/>
    <cellStyle name="40% - Accent5 5 2 3 2 2" xfId="28567" xr:uid="{00000000-0005-0000-0000-00001A060000}"/>
    <cellStyle name="40% - Accent5 5 2 3 3" xfId="23551" xr:uid="{00000000-0005-0000-0000-00001B060000}"/>
    <cellStyle name="40% - Accent5 5 2 4" xfId="10181" xr:uid="{00000000-0005-0000-0000-00001C060000}"/>
    <cellStyle name="40% - Accent5 5 2 5" xfId="7724" xr:uid="{00000000-0005-0000-0000-00001D060000}"/>
    <cellStyle name="40% - Accent5 5 2 5 2" xfId="14226" xr:uid="{00000000-0005-0000-0000-00001E060000}"/>
    <cellStyle name="40% - Accent5 5 2 5 2 2" xfId="26952" xr:uid="{00000000-0005-0000-0000-00001F060000}"/>
    <cellStyle name="40% - Accent5 5 2 5 3" xfId="22448" xr:uid="{00000000-0005-0000-0000-000020060000}"/>
    <cellStyle name="40% - Accent5 5 2 6" xfId="13016" xr:uid="{00000000-0005-0000-0000-000021060000}"/>
    <cellStyle name="40% - Accent5 5 2 6 2" xfId="25762" xr:uid="{00000000-0005-0000-0000-000022060000}"/>
    <cellStyle name="40% - Accent5 5 2 7" xfId="21141" xr:uid="{00000000-0005-0000-0000-000023060000}"/>
    <cellStyle name="40% - Accent5 5 3" xfId="9852" xr:uid="{00000000-0005-0000-0000-000024060000}"/>
    <cellStyle name="40% - Accent5 5 4" xfId="36802" xr:uid="{00000000-0005-0000-0000-000025060000}"/>
    <cellStyle name="40% - Accent5 5 5" xfId="2412" xr:uid="{00000000-0005-0000-0000-000026060000}"/>
    <cellStyle name="40% - Accent5 6" xfId="1249" xr:uid="{00000000-0005-0000-0000-000027060000}"/>
    <cellStyle name="40% - Accent5 6 2" xfId="36803" xr:uid="{00000000-0005-0000-0000-000028060000}"/>
    <cellStyle name="40% - Accent5 6 3" xfId="2413" xr:uid="{00000000-0005-0000-0000-000029060000}"/>
    <cellStyle name="40% - Accent5 6 4" xfId="37830" xr:uid="{00000000-0005-0000-0000-00002A060000}"/>
    <cellStyle name="40% - Accent5 7" xfId="2414" xr:uid="{00000000-0005-0000-0000-00002B060000}"/>
    <cellStyle name="40% - Accent5 7 2" xfId="36804" xr:uid="{00000000-0005-0000-0000-00002C060000}"/>
    <cellStyle name="40% - Accent5 7 3" xfId="37766" xr:uid="{00000000-0005-0000-0000-00002D060000}"/>
    <cellStyle name="40% - Accent5 8" xfId="2415" xr:uid="{00000000-0005-0000-0000-00002E060000}"/>
    <cellStyle name="40% - Accent5 8 2" xfId="36805" xr:uid="{00000000-0005-0000-0000-00002F060000}"/>
    <cellStyle name="40% - Accent5 9" xfId="2416" xr:uid="{00000000-0005-0000-0000-000030060000}"/>
    <cellStyle name="40% - Accent5 9 2" xfId="36806" xr:uid="{00000000-0005-0000-0000-000031060000}"/>
    <cellStyle name="40% - Accent6" xfId="689" builtinId="51" customBuiltin="1"/>
    <cellStyle name="40% - Accent6 10" xfId="2417" xr:uid="{00000000-0005-0000-0000-000033060000}"/>
    <cellStyle name="40% - Accent6 10 2" xfId="36807" xr:uid="{00000000-0005-0000-0000-000034060000}"/>
    <cellStyle name="40% - Accent6 11" xfId="2418" xr:uid="{00000000-0005-0000-0000-000035060000}"/>
    <cellStyle name="40% - Accent6 11 2" xfId="36808" xr:uid="{00000000-0005-0000-0000-000036060000}"/>
    <cellStyle name="40% - Accent6 12" xfId="2419" xr:uid="{00000000-0005-0000-0000-000037060000}"/>
    <cellStyle name="40% - Accent6 12 2" xfId="36809" xr:uid="{00000000-0005-0000-0000-000038060000}"/>
    <cellStyle name="40% - Accent6 13" xfId="7799" xr:uid="{00000000-0005-0000-0000-000039060000}"/>
    <cellStyle name="40% - Accent6 13 2" xfId="14298" xr:uid="{00000000-0005-0000-0000-00003A060000}"/>
    <cellStyle name="40% - Accent6 13 2 2" xfId="27012" xr:uid="{00000000-0005-0000-0000-00003B060000}"/>
    <cellStyle name="40% - Accent6 13 3" xfId="22505" xr:uid="{00000000-0005-0000-0000-00003C060000}"/>
    <cellStyle name="40% - Accent6 13 4" xfId="36810" xr:uid="{00000000-0005-0000-0000-00003D060000}"/>
    <cellStyle name="40% - Accent6 14" xfId="8646" xr:uid="{00000000-0005-0000-0000-00003E060000}"/>
    <cellStyle name="40% - Accent6 14 2" xfId="15135" xr:uid="{00000000-0005-0000-0000-00003F060000}"/>
    <cellStyle name="40% - Accent6 14 2 2" xfId="27804" xr:uid="{00000000-0005-0000-0000-000040060000}"/>
    <cellStyle name="40% - Accent6 14 3" xfId="22718" xr:uid="{00000000-0005-0000-0000-000041060000}"/>
    <cellStyle name="40% - Accent6 14 4" xfId="36811" xr:uid="{00000000-0005-0000-0000-000042060000}"/>
    <cellStyle name="40% - Accent6 15" xfId="6437" xr:uid="{00000000-0005-0000-0000-000043060000}"/>
    <cellStyle name="40% - Accent6 15 2" xfId="13066" xr:uid="{00000000-0005-0000-0000-000044060000}"/>
    <cellStyle name="40% - Accent6 15 2 2" xfId="25812" xr:uid="{00000000-0005-0000-0000-000045060000}"/>
    <cellStyle name="40% - Accent6 15 3" xfId="21192" xr:uid="{00000000-0005-0000-0000-000046060000}"/>
    <cellStyle name="40% - Accent6 15 4" xfId="36812" xr:uid="{00000000-0005-0000-0000-000047060000}"/>
    <cellStyle name="40% - Accent6 16" xfId="12034" xr:uid="{00000000-0005-0000-0000-000048060000}"/>
    <cellStyle name="40% - Accent6 16 2" xfId="24783" xr:uid="{00000000-0005-0000-0000-000049060000}"/>
    <cellStyle name="40% - Accent6 16 3" xfId="36813" xr:uid="{00000000-0005-0000-0000-00004A060000}"/>
    <cellStyle name="40% - Accent6 17" xfId="36814" xr:uid="{00000000-0005-0000-0000-00004B060000}"/>
    <cellStyle name="40% - Accent6 18" xfId="2206" xr:uid="{00000000-0005-0000-0000-00004C060000}"/>
    <cellStyle name="40% - Accent6 19" xfId="37346" xr:uid="{00000000-0005-0000-0000-00004D060000}"/>
    <cellStyle name="40% - Accent6 2" xfId="880" xr:uid="{00000000-0005-0000-0000-00004E060000}"/>
    <cellStyle name="40% - Accent6 2 2" xfId="2421" xr:uid="{00000000-0005-0000-0000-00004F060000}"/>
    <cellStyle name="40% - Accent6 2 3" xfId="2422" xr:uid="{00000000-0005-0000-0000-000050060000}"/>
    <cellStyle name="40% - Accent6 2 4" xfId="10185" xr:uid="{00000000-0005-0000-0000-000051060000}"/>
    <cellStyle name="40% - Accent6 2 5" xfId="9853" xr:uid="{00000000-0005-0000-0000-000052060000}"/>
    <cellStyle name="40% - Accent6 2 6" xfId="36815" xr:uid="{00000000-0005-0000-0000-000053060000}"/>
    <cellStyle name="40% - Accent6 2 7" xfId="2420" xr:uid="{00000000-0005-0000-0000-000054060000}"/>
    <cellStyle name="40% - Accent6 20" xfId="37417" xr:uid="{00000000-0005-0000-0000-000055060000}"/>
    <cellStyle name="40% - Accent6 3" xfId="881" xr:uid="{00000000-0005-0000-0000-000056060000}"/>
    <cellStyle name="40% - Accent6 3 2" xfId="2424" xr:uid="{00000000-0005-0000-0000-000057060000}"/>
    <cellStyle name="40% - Accent6 3 3" xfId="3248" xr:uid="{00000000-0005-0000-0000-000058060000}"/>
    <cellStyle name="40% - Accent6 3 3 2" xfId="7879" xr:uid="{00000000-0005-0000-0000-000059060000}"/>
    <cellStyle name="40% - Accent6 3 3 2 2" xfId="14378" xr:uid="{00000000-0005-0000-0000-00005A060000}"/>
    <cellStyle name="40% - Accent6 3 3 2 2 2" xfId="27066" xr:uid="{00000000-0005-0000-0000-00005B060000}"/>
    <cellStyle name="40% - Accent6 3 3 2 3" xfId="22555" xr:uid="{00000000-0005-0000-0000-00005C060000}"/>
    <cellStyle name="40% - Accent6 3 3 3" xfId="8803" xr:uid="{00000000-0005-0000-0000-00005D060000}"/>
    <cellStyle name="40% - Accent6 3 3 3 2" xfId="15221" xr:uid="{00000000-0005-0000-0000-00005E060000}"/>
    <cellStyle name="40% - Accent6 3 3 3 2 2" xfId="27879" xr:uid="{00000000-0005-0000-0000-00005F060000}"/>
    <cellStyle name="40% - Accent6 3 3 3 3" xfId="22846" xr:uid="{00000000-0005-0000-0000-000060060000}"/>
    <cellStyle name="40% - Accent6 3 3 4" xfId="10187" xr:uid="{00000000-0005-0000-0000-000061060000}"/>
    <cellStyle name="40% - Accent6 3 3 5" xfId="6663" xr:uid="{00000000-0005-0000-0000-000062060000}"/>
    <cellStyle name="40% - Accent6 3 3 5 2" xfId="13255" xr:uid="{00000000-0005-0000-0000-000063060000}"/>
    <cellStyle name="40% - Accent6 3 3 5 2 2" xfId="25999" xr:uid="{00000000-0005-0000-0000-000064060000}"/>
    <cellStyle name="40% - Accent6 3 3 5 3" xfId="21408" xr:uid="{00000000-0005-0000-0000-000065060000}"/>
    <cellStyle name="40% - Accent6 3 3 6" xfId="12185" xr:uid="{00000000-0005-0000-0000-000066060000}"/>
    <cellStyle name="40% - Accent6 3 3 6 2" xfId="24931" xr:uid="{00000000-0005-0000-0000-000067060000}"/>
    <cellStyle name="40% - Accent6 3 3 7" xfId="21045" xr:uid="{00000000-0005-0000-0000-000068060000}"/>
    <cellStyle name="40% - Accent6 3 4" xfId="9854" xr:uid="{00000000-0005-0000-0000-000069060000}"/>
    <cellStyle name="40% - Accent6 3 5" xfId="17560" xr:uid="{00000000-0005-0000-0000-00006A060000}"/>
    <cellStyle name="40% - Accent6 3 5 2" xfId="19139" xr:uid="{00000000-0005-0000-0000-00006B060000}"/>
    <cellStyle name="40% - Accent6 3 5 2 2" xfId="32261" xr:uid="{00000000-0005-0000-0000-00006C060000}"/>
    <cellStyle name="40% - Accent6 3 5 2 3" xfId="35283" xr:uid="{00000000-0005-0000-0000-00006D060000}"/>
    <cellStyle name="40% - Accent6 3 5 3" xfId="30986" xr:uid="{00000000-0005-0000-0000-00006E060000}"/>
    <cellStyle name="40% - Accent6 3 5 4" xfId="34405" xr:uid="{00000000-0005-0000-0000-00006F060000}"/>
    <cellStyle name="40% - Accent6 3 6" xfId="36816" xr:uid="{00000000-0005-0000-0000-000070060000}"/>
    <cellStyle name="40% - Accent6 3 7" xfId="2423" xr:uid="{00000000-0005-0000-0000-000071060000}"/>
    <cellStyle name="40% - Accent6 4" xfId="882" xr:uid="{00000000-0005-0000-0000-000072060000}"/>
    <cellStyle name="40% - Accent6 4 2" xfId="2426" xr:uid="{00000000-0005-0000-0000-000073060000}"/>
    <cellStyle name="40% - Accent6 4 3" xfId="10188" xr:uid="{00000000-0005-0000-0000-000074060000}"/>
    <cellStyle name="40% - Accent6 4 4" xfId="9855" xr:uid="{00000000-0005-0000-0000-000075060000}"/>
    <cellStyle name="40% - Accent6 4 5" xfId="36817" xr:uid="{00000000-0005-0000-0000-000076060000}"/>
    <cellStyle name="40% - Accent6 4 6" xfId="2425" xr:uid="{00000000-0005-0000-0000-000077060000}"/>
    <cellStyle name="40% - Accent6 5" xfId="883" xr:uid="{00000000-0005-0000-0000-000078060000}"/>
    <cellStyle name="40% - Accent6 5 2" xfId="6355" xr:uid="{00000000-0005-0000-0000-000079060000}"/>
    <cellStyle name="40% - Accent6 5 2 2" xfId="8597" xr:uid="{00000000-0005-0000-0000-00007A060000}"/>
    <cellStyle name="40% - Accent6 5 2 2 2" xfId="15086" xr:uid="{00000000-0005-0000-0000-00007B060000}"/>
    <cellStyle name="40% - Accent6 5 2 2 2 2" xfId="27757" xr:uid="{00000000-0005-0000-0000-00007C060000}"/>
    <cellStyle name="40% - Accent6 5 2 2 3" xfId="22674" xr:uid="{00000000-0005-0000-0000-00007D060000}"/>
    <cellStyle name="40% - Accent6 5 2 3" xfId="9565" xr:uid="{00000000-0005-0000-0000-00007E060000}"/>
    <cellStyle name="40% - Accent6 5 2 3 2" xfId="15927" xr:uid="{00000000-0005-0000-0000-00007F060000}"/>
    <cellStyle name="40% - Accent6 5 2 3 2 2" xfId="28568" xr:uid="{00000000-0005-0000-0000-000080060000}"/>
    <cellStyle name="40% - Accent6 5 2 3 3" xfId="23552" xr:uid="{00000000-0005-0000-0000-000081060000}"/>
    <cellStyle name="40% - Accent6 5 2 4" xfId="10190" xr:uid="{00000000-0005-0000-0000-000082060000}"/>
    <cellStyle name="40% - Accent6 5 2 5" xfId="7725" xr:uid="{00000000-0005-0000-0000-000083060000}"/>
    <cellStyle name="40% - Accent6 5 2 5 2" xfId="14227" xr:uid="{00000000-0005-0000-0000-000084060000}"/>
    <cellStyle name="40% - Accent6 5 2 5 2 2" xfId="26953" xr:uid="{00000000-0005-0000-0000-000085060000}"/>
    <cellStyle name="40% - Accent6 5 2 5 3" xfId="22449" xr:uid="{00000000-0005-0000-0000-000086060000}"/>
    <cellStyle name="40% - Accent6 5 2 6" xfId="13017" xr:uid="{00000000-0005-0000-0000-000087060000}"/>
    <cellStyle name="40% - Accent6 5 2 6 2" xfId="25763" xr:uid="{00000000-0005-0000-0000-000088060000}"/>
    <cellStyle name="40% - Accent6 5 2 7" xfId="21142" xr:uid="{00000000-0005-0000-0000-000089060000}"/>
    <cellStyle name="40% - Accent6 5 3" xfId="9856" xr:uid="{00000000-0005-0000-0000-00008A060000}"/>
    <cellStyle name="40% - Accent6 5 4" xfId="36818" xr:uid="{00000000-0005-0000-0000-00008B060000}"/>
    <cellStyle name="40% - Accent6 5 5" xfId="2427" xr:uid="{00000000-0005-0000-0000-00008C060000}"/>
    <cellStyle name="40% - Accent6 6" xfId="1251" xr:uid="{00000000-0005-0000-0000-00008D060000}"/>
    <cellStyle name="40% - Accent6 6 2" xfId="36819" xr:uid="{00000000-0005-0000-0000-00008E060000}"/>
    <cellStyle name="40% - Accent6 6 3" xfId="2428" xr:uid="{00000000-0005-0000-0000-00008F060000}"/>
    <cellStyle name="40% - Accent6 6 4" xfId="37832" xr:uid="{00000000-0005-0000-0000-000090060000}"/>
    <cellStyle name="40% - Accent6 7" xfId="2429" xr:uid="{00000000-0005-0000-0000-000091060000}"/>
    <cellStyle name="40% - Accent6 7 2" xfId="36820" xr:uid="{00000000-0005-0000-0000-000092060000}"/>
    <cellStyle name="40% - Accent6 7 3" xfId="37769" xr:uid="{00000000-0005-0000-0000-000093060000}"/>
    <cellStyle name="40% - Accent6 8" xfId="2430" xr:uid="{00000000-0005-0000-0000-000094060000}"/>
    <cellStyle name="40% - Accent6 8 2" xfId="36821" xr:uid="{00000000-0005-0000-0000-000095060000}"/>
    <cellStyle name="40% - Accent6 9" xfId="2431" xr:uid="{00000000-0005-0000-0000-000096060000}"/>
    <cellStyle name="40% - Accent6 9 2" xfId="36822" xr:uid="{00000000-0005-0000-0000-000097060000}"/>
    <cellStyle name="40% - Акцент1" xfId="6081" xr:uid="{00000000-0005-0000-0000-000098060000}"/>
    <cellStyle name="40% - Акцент2" xfId="6082" xr:uid="{00000000-0005-0000-0000-000099060000}"/>
    <cellStyle name="40% - Акцент3" xfId="6083" xr:uid="{00000000-0005-0000-0000-00009A060000}"/>
    <cellStyle name="40% - Акцент4" xfId="6084" xr:uid="{00000000-0005-0000-0000-00009B060000}"/>
    <cellStyle name="40% - Акцент5" xfId="6085" xr:uid="{00000000-0005-0000-0000-00009C060000}"/>
    <cellStyle name="40% - Акцент6" xfId="6086" xr:uid="{00000000-0005-0000-0000-00009D060000}"/>
    <cellStyle name="6" xfId="6087" xr:uid="{00000000-0005-0000-0000-00009E060000}"/>
    <cellStyle name="6_BGCI P&amp;L" xfId="6246" xr:uid="{00000000-0005-0000-0000-00009F060000}"/>
    <cellStyle name="60% - Accent1" xfId="670" builtinId="32" customBuiltin="1"/>
    <cellStyle name="60% - Accent1 10" xfId="2432" xr:uid="{00000000-0005-0000-0000-0000A1060000}"/>
    <cellStyle name="60% - Accent1 10 2" xfId="36823" xr:uid="{00000000-0005-0000-0000-0000A2060000}"/>
    <cellStyle name="60% - Accent1 11" xfId="2433" xr:uid="{00000000-0005-0000-0000-0000A3060000}"/>
    <cellStyle name="60% - Accent1 11 2" xfId="36824" xr:uid="{00000000-0005-0000-0000-0000A4060000}"/>
    <cellStyle name="60% - Accent1 12" xfId="2434" xr:uid="{00000000-0005-0000-0000-0000A5060000}"/>
    <cellStyle name="60% - Accent1 12 2" xfId="36825" xr:uid="{00000000-0005-0000-0000-0000A6060000}"/>
    <cellStyle name="60% - Accent1 13" xfId="36826" xr:uid="{00000000-0005-0000-0000-0000A7060000}"/>
    <cellStyle name="60% - Accent1 14" xfId="36827" xr:uid="{00000000-0005-0000-0000-0000A8060000}"/>
    <cellStyle name="60% - Accent1 15" xfId="36828" xr:uid="{00000000-0005-0000-0000-0000A9060000}"/>
    <cellStyle name="60% - Accent1 16" xfId="36829" xr:uid="{00000000-0005-0000-0000-0000AA060000}"/>
    <cellStyle name="60% - Accent1 17" xfId="36830" xr:uid="{00000000-0005-0000-0000-0000AB060000}"/>
    <cellStyle name="60% - Accent1 18" xfId="37403" xr:uid="{00000000-0005-0000-0000-0000AC060000}"/>
    <cellStyle name="60% - Accent1 2" xfId="884" xr:uid="{00000000-0005-0000-0000-0000AD060000}"/>
    <cellStyle name="60% - Accent1 2 2" xfId="1260" xr:uid="{00000000-0005-0000-0000-0000AE060000}"/>
    <cellStyle name="60% - Accent1 2 2 2" xfId="2436" xr:uid="{00000000-0005-0000-0000-0000AF060000}"/>
    <cellStyle name="60% - Accent1 2 3" xfId="2437" xr:uid="{00000000-0005-0000-0000-0000B0060000}"/>
    <cellStyle name="60% - Accent1 2 4" xfId="10193" xr:uid="{00000000-0005-0000-0000-0000B1060000}"/>
    <cellStyle name="60% - Accent1 2 5" xfId="9857" xr:uid="{00000000-0005-0000-0000-0000B2060000}"/>
    <cellStyle name="60% - Accent1 2 6" xfId="36831" xr:uid="{00000000-0005-0000-0000-0000B3060000}"/>
    <cellStyle name="60% - Accent1 2 7" xfId="2435" xr:uid="{00000000-0005-0000-0000-0000B4060000}"/>
    <cellStyle name="60% - Accent1 3" xfId="885" xr:uid="{00000000-0005-0000-0000-0000B5060000}"/>
    <cellStyle name="60% - Accent1 3 2" xfId="2439" xr:uid="{00000000-0005-0000-0000-0000B6060000}"/>
    <cellStyle name="60% - Accent1 3 3" xfId="10195" xr:uid="{00000000-0005-0000-0000-0000B7060000}"/>
    <cellStyle name="60% - Accent1 3 4" xfId="9858" xr:uid="{00000000-0005-0000-0000-0000B8060000}"/>
    <cellStyle name="60% - Accent1 3 5" xfId="36832" xr:uid="{00000000-0005-0000-0000-0000B9060000}"/>
    <cellStyle name="60% - Accent1 3 6" xfId="2438" xr:uid="{00000000-0005-0000-0000-0000BA060000}"/>
    <cellStyle name="60% - Accent1 4" xfId="886" xr:uid="{00000000-0005-0000-0000-0000BB060000}"/>
    <cellStyle name="60% - Accent1 4 2" xfId="2441" xr:uid="{00000000-0005-0000-0000-0000BC060000}"/>
    <cellStyle name="60% - Accent1 4 3" xfId="10196" xr:uid="{00000000-0005-0000-0000-0000BD060000}"/>
    <cellStyle name="60% - Accent1 4 4" xfId="9859" xr:uid="{00000000-0005-0000-0000-0000BE060000}"/>
    <cellStyle name="60% - Accent1 4 5" xfId="36833" xr:uid="{00000000-0005-0000-0000-0000BF060000}"/>
    <cellStyle name="60% - Accent1 4 6" xfId="2440" xr:uid="{00000000-0005-0000-0000-0000C0060000}"/>
    <cellStyle name="60% - Accent1 5" xfId="887" xr:uid="{00000000-0005-0000-0000-0000C1060000}"/>
    <cellStyle name="60% - Accent1 5 2" xfId="10197" xr:uid="{00000000-0005-0000-0000-0000C2060000}"/>
    <cellStyle name="60% - Accent1 5 3" xfId="9860" xr:uid="{00000000-0005-0000-0000-0000C3060000}"/>
    <cellStyle name="60% - Accent1 5 4" xfId="36834" xr:uid="{00000000-0005-0000-0000-0000C4060000}"/>
    <cellStyle name="60% - Accent1 5 5" xfId="2442" xr:uid="{00000000-0005-0000-0000-0000C5060000}"/>
    <cellStyle name="60% - Accent1 6" xfId="2443" xr:uid="{00000000-0005-0000-0000-0000C6060000}"/>
    <cellStyle name="60% - Accent1 6 2" xfId="36835" xr:uid="{00000000-0005-0000-0000-0000C7060000}"/>
    <cellStyle name="60% - Accent1 6 3" xfId="37755" xr:uid="{00000000-0005-0000-0000-0000C8060000}"/>
    <cellStyle name="60% - Accent1 7" xfId="2444" xr:uid="{00000000-0005-0000-0000-0000C9060000}"/>
    <cellStyle name="60% - Accent1 7 2" xfId="36836" xr:uid="{00000000-0005-0000-0000-0000CA060000}"/>
    <cellStyle name="60% - Accent1 8" xfId="2445" xr:uid="{00000000-0005-0000-0000-0000CB060000}"/>
    <cellStyle name="60% - Accent1 8 2" xfId="36837" xr:uid="{00000000-0005-0000-0000-0000CC060000}"/>
    <cellStyle name="60% - Accent1 9" xfId="2446" xr:uid="{00000000-0005-0000-0000-0000CD060000}"/>
    <cellStyle name="60% - Accent1 9 2" xfId="36838" xr:uid="{00000000-0005-0000-0000-0000CE060000}"/>
    <cellStyle name="60% - Accent2" xfId="674" builtinId="36" customBuiltin="1"/>
    <cellStyle name="60% - Accent2 10" xfId="2447" xr:uid="{00000000-0005-0000-0000-0000D0060000}"/>
    <cellStyle name="60% - Accent2 10 2" xfId="36839" xr:uid="{00000000-0005-0000-0000-0000D1060000}"/>
    <cellStyle name="60% - Accent2 11" xfId="2448" xr:uid="{00000000-0005-0000-0000-0000D2060000}"/>
    <cellStyle name="60% - Accent2 11 2" xfId="36840" xr:uid="{00000000-0005-0000-0000-0000D3060000}"/>
    <cellStyle name="60% - Accent2 12" xfId="2449" xr:uid="{00000000-0005-0000-0000-0000D4060000}"/>
    <cellStyle name="60% - Accent2 12 2" xfId="36841" xr:uid="{00000000-0005-0000-0000-0000D5060000}"/>
    <cellStyle name="60% - Accent2 13" xfId="36842" xr:uid="{00000000-0005-0000-0000-0000D6060000}"/>
    <cellStyle name="60% - Accent2 14" xfId="36843" xr:uid="{00000000-0005-0000-0000-0000D7060000}"/>
    <cellStyle name="60% - Accent2 15" xfId="36844" xr:uid="{00000000-0005-0000-0000-0000D8060000}"/>
    <cellStyle name="60% - Accent2 16" xfId="36845" xr:uid="{00000000-0005-0000-0000-0000D9060000}"/>
    <cellStyle name="60% - Accent2 17" xfId="36846" xr:uid="{00000000-0005-0000-0000-0000DA060000}"/>
    <cellStyle name="60% - Accent2 18" xfId="37406" xr:uid="{00000000-0005-0000-0000-0000DB060000}"/>
    <cellStyle name="60% - Accent2 2" xfId="888" xr:uid="{00000000-0005-0000-0000-0000DC060000}"/>
    <cellStyle name="60% - Accent2 2 2" xfId="1261" xr:uid="{00000000-0005-0000-0000-0000DD060000}"/>
    <cellStyle name="60% - Accent2 2 2 2" xfId="2451" xr:uid="{00000000-0005-0000-0000-0000DE060000}"/>
    <cellStyle name="60% - Accent2 2 3" xfId="2452" xr:uid="{00000000-0005-0000-0000-0000DF060000}"/>
    <cellStyle name="60% - Accent2 2 4" xfId="10201" xr:uid="{00000000-0005-0000-0000-0000E0060000}"/>
    <cellStyle name="60% - Accent2 2 5" xfId="9861" xr:uid="{00000000-0005-0000-0000-0000E1060000}"/>
    <cellStyle name="60% - Accent2 2 6" xfId="36847" xr:uid="{00000000-0005-0000-0000-0000E2060000}"/>
    <cellStyle name="60% - Accent2 2 7" xfId="2450" xr:uid="{00000000-0005-0000-0000-0000E3060000}"/>
    <cellStyle name="60% - Accent2 3" xfId="889" xr:uid="{00000000-0005-0000-0000-0000E4060000}"/>
    <cellStyle name="60% - Accent2 3 2" xfId="2454" xr:uid="{00000000-0005-0000-0000-0000E5060000}"/>
    <cellStyle name="60% - Accent2 3 3" xfId="10202" xr:uid="{00000000-0005-0000-0000-0000E6060000}"/>
    <cellStyle name="60% - Accent2 3 4" xfId="9862" xr:uid="{00000000-0005-0000-0000-0000E7060000}"/>
    <cellStyle name="60% - Accent2 3 5" xfId="36848" xr:uid="{00000000-0005-0000-0000-0000E8060000}"/>
    <cellStyle name="60% - Accent2 3 6" xfId="2453" xr:uid="{00000000-0005-0000-0000-0000E9060000}"/>
    <cellStyle name="60% - Accent2 4" xfId="890" xr:uid="{00000000-0005-0000-0000-0000EA060000}"/>
    <cellStyle name="60% - Accent2 4 2" xfId="2456" xr:uid="{00000000-0005-0000-0000-0000EB060000}"/>
    <cellStyle name="60% - Accent2 4 3" xfId="10203" xr:uid="{00000000-0005-0000-0000-0000EC060000}"/>
    <cellStyle name="60% - Accent2 4 4" xfId="9863" xr:uid="{00000000-0005-0000-0000-0000ED060000}"/>
    <cellStyle name="60% - Accent2 4 5" xfId="36849" xr:uid="{00000000-0005-0000-0000-0000EE060000}"/>
    <cellStyle name="60% - Accent2 4 6" xfId="2455" xr:uid="{00000000-0005-0000-0000-0000EF060000}"/>
    <cellStyle name="60% - Accent2 5" xfId="891" xr:uid="{00000000-0005-0000-0000-0000F0060000}"/>
    <cellStyle name="60% - Accent2 5 2" xfId="10205" xr:uid="{00000000-0005-0000-0000-0000F1060000}"/>
    <cellStyle name="60% - Accent2 5 3" xfId="9864" xr:uid="{00000000-0005-0000-0000-0000F2060000}"/>
    <cellStyle name="60% - Accent2 5 4" xfId="36850" xr:uid="{00000000-0005-0000-0000-0000F3060000}"/>
    <cellStyle name="60% - Accent2 5 5" xfId="2457" xr:uid="{00000000-0005-0000-0000-0000F4060000}"/>
    <cellStyle name="60% - Accent2 6" xfId="2458" xr:uid="{00000000-0005-0000-0000-0000F5060000}"/>
    <cellStyle name="60% - Accent2 6 2" xfId="36851" xr:uid="{00000000-0005-0000-0000-0000F6060000}"/>
    <cellStyle name="60% - Accent2 6 3" xfId="37758" xr:uid="{00000000-0005-0000-0000-0000F7060000}"/>
    <cellStyle name="60% - Accent2 7" xfId="2459" xr:uid="{00000000-0005-0000-0000-0000F8060000}"/>
    <cellStyle name="60% - Accent2 7 2" xfId="36852" xr:uid="{00000000-0005-0000-0000-0000F9060000}"/>
    <cellStyle name="60% - Accent2 8" xfId="2460" xr:uid="{00000000-0005-0000-0000-0000FA060000}"/>
    <cellStyle name="60% - Accent2 8 2" xfId="36853" xr:uid="{00000000-0005-0000-0000-0000FB060000}"/>
    <cellStyle name="60% - Accent2 9" xfId="2461" xr:uid="{00000000-0005-0000-0000-0000FC060000}"/>
    <cellStyle name="60% - Accent2 9 2" xfId="36854" xr:uid="{00000000-0005-0000-0000-0000FD060000}"/>
    <cellStyle name="60% - Accent3" xfId="678" builtinId="40" customBuiltin="1"/>
    <cellStyle name="60% - Accent3 10" xfId="2462" xr:uid="{00000000-0005-0000-0000-0000FF060000}"/>
    <cellStyle name="60% - Accent3 10 2" xfId="36855" xr:uid="{00000000-0005-0000-0000-000000070000}"/>
    <cellStyle name="60% - Accent3 11" xfId="2463" xr:uid="{00000000-0005-0000-0000-000001070000}"/>
    <cellStyle name="60% - Accent3 11 2" xfId="36856" xr:uid="{00000000-0005-0000-0000-000002070000}"/>
    <cellStyle name="60% - Accent3 12" xfId="2464" xr:uid="{00000000-0005-0000-0000-000003070000}"/>
    <cellStyle name="60% - Accent3 12 2" xfId="36857" xr:uid="{00000000-0005-0000-0000-000004070000}"/>
    <cellStyle name="60% - Accent3 13" xfId="36858" xr:uid="{00000000-0005-0000-0000-000005070000}"/>
    <cellStyle name="60% - Accent3 14" xfId="36859" xr:uid="{00000000-0005-0000-0000-000006070000}"/>
    <cellStyle name="60% - Accent3 15" xfId="36860" xr:uid="{00000000-0005-0000-0000-000007070000}"/>
    <cellStyle name="60% - Accent3 16" xfId="36861" xr:uid="{00000000-0005-0000-0000-000008070000}"/>
    <cellStyle name="60% - Accent3 17" xfId="36862" xr:uid="{00000000-0005-0000-0000-000009070000}"/>
    <cellStyle name="60% - Accent3 18" xfId="37409" xr:uid="{00000000-0005-0000-0000-00000A070000}"/>
    <cellStyle name="60% - Accent3 2" xfId="892" xr:uid="{00000000-0005-0000-0000-00000B070000}"/>
    <cellStyle name="60% - Accent3 2 2" xfId="1262" xr:uid="{00000000-0005-0000-0000-00000C070000}"/>
    <cellStyle name="60% - Accent3 2 2 2" xfId="6356" xr:uid="{00000000-0005-0000-0000-00000D070000}"/>
    <cellStyle name="60% - Accent3 2 2 3" xfId="2466" xr:uid="{00000000-0005-0000-0000-00000E070000}"/>
    <cellStyle name="60% - Accent3 2 3" xfId="2467" xr:uid="{00000000-0005-0000-0000-00000F070000}"/>
    <cellStyle name="60% - Accent3 2 4" xfId="10212" xr:uid="{00000000-0005-0000-0000-000010070000}"/>
    <cellStyle name="60% - Accent3 2 5" xfId="9865" xr:uid="{00000000-0005-0000-0000-000011070000}"/>
    <cellStyle name="60% - Accent3 2 6" xfId="36863" xr:uid="{00000000-0005-0000-0000-000012070000}"/>
    <cellStyle name="60% - Accent3 2 7" xfId="2465" xr:uid="{00000000-0005-0000-0000-000013070000}"/>
    <cellStyle name="60% - Accent3 3" xfId="893" xr:uid="{00000000-0005-0000-0000-000014070000}"/>
    <cellStyle name="60% - Accent3 3 2" xfId="2469" xr:uid="{00000000-0005-0000-0000-000015070000}"/>
    <cellStyle name="60% - Accent3 3 3" xfId="10215" xr:uid="{00000000-0005-0000-0000-000016070000}"/>
    <cellStyle name="60% - Accent3 3 4" xfId="9866" xr:uid="{00000000-0005-0000-0000-000017070000}"/>
    <cellStyle name="60% - Accent3 3 5" xfId="36864" xr:uid="{00000000-0005-0000-0000-000018070000}"/>
    <cellStyle name="60% - Accent3 3 6" xfId="2468" xr:uid="{00000000-0005-0000-0000-000019070000}"/>
    <cellStyle name="60% - Accent3 4" xfId="894" xr:uid="{00000000-0005-0000-0000-00001A070000}"/>
    <cellStyle name="60% - Accent3 4 2" xfId="2471" xr:uid="{00000000-0005-0000-0000-00001B070000}"/>
    <cellStyle name="60% - Accent3 4 3" xfId="10216" xr:uid="{00000000-0005-0000-0000-00001C070000}"/>
    <cellStyle name="60% - Accent3 4 4" xfId="9867" xr:uid="{00000000-0005-0000-0000-00001D070000}"/>
    <cellStyle name="60% - Accent3 4 5" xfId="36865" xr:uid="{00000000-0005-0000-0000-00001E070000}"/>
    <cellStyle name="60% - Accent3 4 6" xfId="2470" xr:uid="{00000000-0005-0000-0000-00001F070000}"/>
    <cellStyle name="60% - Accent3 5" xfId="895" xr:uid="{00000000-0005-0000-0000-000020070000}"/>
    <cellStyle name="60% - Accent3 5 2" xfId="10217" xr:uid="{00000000-0005-0000-0000-000021070000}"/>
    <cellStyle name="60% - Accent3 5 3" xfId="9868" xr:uid="{00000000-0005-0000-0000-000022070000}"/>
    <cellStyle name="60% - Accent3 5 4" xfId="36866" xr:uid="{00000000-0005-0000-0000-000023070000}"/>
    <cellStyle name="60% - Accent3 5 5" xfId="2472" xr:uid="{00000000-0005-0000-0000-000024070000}"/>
    <cellStyle name="60% - Accent3 6" xfId="2473" xr:uid="{00000000-0005-0000-0000-000025070000}"/>
    <cellStyle name="60% - Accent3 6 2" xfId="36867" xr:uid="{00000000-0005-0000-0000-000026070000}"/>
    <cellStyle name="60% - Accent3 6 3" xfId="37761" xr:uid="{00000000-0005-0000-0000-000027070000}"/>
    <cellStyle name="60% - Accent3 7" xfId="2474" xr:uid="{00000000-0005-0000-0000-000028070000}"/>
    <cellStyle name="60% - Accent3 7 2" xfId="36868" xr:uid="{00000000-0005-0000-0000-000029070000}"/>
    <cellStyle name="60% - Accent3 8" xfId="2475" xr:uid="{00000000-0005-0000-0000-00002A070000}"/>
    <cellStyle name="60% - Accent3 8 2" xfId="36869" xr:uid="{00000000-0005-0000-0000-00002B070000}"/>
    <cellStyle name="60% - Accent3 9" xfId="2476" xr:uid="{00000000-0005-0000-0000-00002C070000}"/>
    <cellStyle name="60% - Accent3 9 2" xfId="36870" xr:uid="{00000000-0005-0000-0000-00002D070000}"/>
    <cellStyle name="60% - Accent4" xfId="682" builtinId="44" customBuiltin="1"/>
    <cellStyle name="60% - Accent4 10" xfId="2477" xr:uid="{00000000-0005-0000-0000-00002F070000}"/>
    <cellStyle name="60% - Accent4 10 2" xfId="36871" xr:uid="{00000000-0005-0000-0000-000030070000}"/>
    <cellStyle name="60% - Accent4 11" xfId="2478" xr:uid="{00000000-0005-0000-0000-000031070000}"/>
    <cellStyle name="60% - Accent4 11 2" xfId="36872" xr:uid="{00000000-0005-0000-0000-000032070000}"/>
    <cellStyle name="60% - Accent4 12" xfId="2479" xr:uid="{00000000-0005-0000-0000-000033070000}"/>
    <cellStyle name="60% - Accent4 12 2" xfId="36873" xr:uid="{00000000-0005-0000-0000-000034070000}"/>
    <cellStyle name="60% - Accent4 13" xfId="36874" xr:uid="{00000000-0005-0000-0000-000035070000}"/>
    <cellStyle name="60% - Accent4 14" xfId="36875" xr:uid="{00000000-0005-0000-0000-000036070000}"/>
    <cellStyle name="60% - Accent4 15" xfId="36876" xr:uid="{00000000-0005-0000-0000-000037070000}"/>
    <cellStyle name="60% - Accent4 16" xfId="36877" xr:uid="{00000000-0005-0000-0000-000038070000}"/>
    <cellStyle name="60% - Accent4 17" xfId="36878" xr:uid="{00000000-0005-0000-0000-000039070000}"/>
    <cellStyle name="60% - Accent4 18" xfId="37412" xr:uid="{00000000-0005-0000-0000-00003A070000}"/>
    <cellStyle name="60% - Accent4 2" xfId="896" xr:uid="{00000000-0005-0000-0000-00003B070000}"/>
    <cellStyle name="60% - Accent4 2 2" xfId="1263" xr:uid="{00000000-0005-0000-0000-00003C070000}"/>
    <cellStyle name="60% - Accent4 2 2 2" xfId="6357" xr:uid="{00000000-0005-0000-0000-00003D070000}"/>
    <cellStyle name="60% - Accent4 2 2 3" xfId="2481" xr:uid="{00000000-0005-0000-0000-00003E070000}"/>
    <cellStyle name="60% - Accent4 2 3" xfId="2482" xr:uid="{00000000-0005-0000-0000-00003F070000}"/>
    <cellStyle name="60% - Accent4 2 4" xfId="10221" xr:uid="{00000000-0005-0000-0000-000040070000}"/>
    <cellStyle name="60% - Accent4 2 5" xfId="9869" xr:uid="{00000000-0005-0000-0000-000041070000}"/>
    <cellStyle name="60% - Accent4 2 6" xfId="36879" xr:uid="{00000000-0005-0000-0000-000042070000}"/>
    <cellStyle name="60% - Accent4 2 7" xfId="2480" xr:uid="{00000000-0005-0000-0000-000043070000}"/>
    <cellStyle name="60% - Accent4 3" xfId="897" xr:uid="{00000000-0005-0000-0000-000044070000}"/>
    <cellStyle name="60% - Accent4 3 2" xfId="2484" xr:uid="{00000000-0005-0000-0000-000045070000}"/>
    <cellStyle name="60% - Accent4 3 3" xfId="10223" xr:uid="{00000000-0005-0000-0000-000046070000}"/>
    <cellStyle name="60% - Accent4 3 4" xfId="9870" xr:uid="{00000000-0005-0000-0000-000047070000}"/>
    <cellStyle name="60% - Accent4 3 5" xfId="36880" xr:uid="{00000000-0005-0000-0000-000048070000}"/>
    <cellStyle name="60% - Accent4 3 6" xfId="2483" xr:uid="{00000000-0005-0000-0000-000049070000}"/>
    <cellStyle name="60% - Accent4 4" xfId="898" xr:uid="{00000000-0005-0000-0000-00004A070000}"/>
    <cellStyle name="60% - Accent4 4 2" xfId="2486" xr:uid="{00000000-0005-0000-0000-00004B070000}"/>
    <cellStyle name="60% - Accent4 4 3" xfId="10224" xr:uid="{00000000-0005-0000-0000-00004C070000}"/>
    <cellStyle name="60% - Accent4 4 4" xfId="9871" xr:uid="{00000000-0005-0000-0000-00004D070000}"/>
    <cellStyle name="60% - Accent4 4 5" xfId="36881" xr:uid="{00000000-0005-0000-0000-00004E070000}"/>
    <cellStyle name="60% - Accent4 4 6" xfId="2485" xr:uid="{00000000-0005-0000-0000-00004F070000}"/>
    <cellStyle name="60% - Accent4 5" xfId="899" xr:uid="{00000000-0005-0000-0000-000050070000}"/>
    <cellStyle name="60% - Accent4 5 2" xfId="10226" xr:uid="{00000000-0005-0000-0000-000051070000}"/>
    <cellStyle name="60% - Accent4 5 3" xfId="9872" xr:uid="{00000000-0005-0000-0000-000052070000}"/>
    <cellStyle name="60% - Accent4 5 4" xfId="36882" xr:uid="{00000000-0005-0000-0000-000053070000}"/>
    <cellStyle name="60% - Accent4 5 5" xfId="2487" xr:uid="{00000000-0005-0000-0000-000054070000}"/>
    <cellStyle name="60% - Accent4 6" xfId="2488" xr:uid="{00000000-0005-0000-0000-000055070000}"/>
    <cellStyle name="60% - Accent4 6 2" xfId="36883" xr:uid="{00000000-0005-0000-0000-000056070000}"/>
    <cellStyle name="60% - Accent4 6 3" xfId="37764" xr:uid="{00000000-0005-0000-0000-000057070000}"/>
    <cellStyle name="60% - Accent4 7" xfId="2489" xr:uid="{00000000-0005-0000-0000-000058070000}"/>
    <cellStyle name="60% - Accent4 7 2" xfId="36884" xr:uid="{00000000-0005-0000-0000-000059070000}"/>
    <cellStyle name="60% - Accent4 8" xfId="2490" xr:uid="{00000000-0005-0000-0000-00005A070000}"/>
    <cellStyle name="60% - Accent4 8 2" xfId="36885" xr:uid="{00000000-0005-0000-0000-00005B070000}"/>
    <cellStyle name="60% - Accent4 9" xfId="2491" xr:uid="{00000000-0005-0000-0000-00005C070000}"/>
    <cellStyle name="60% - Accent4 9 2" xfId="36886" xr:uid="{00000000-0005-0000-0000-00005D070000}"/>
    <cellStyle name="60% - Accent5" xfId="686" builtinId="48" customBuiltin="1"/>
    <cellStyle name="60% - Accent5 10" xfId="2492" xr:uid="{00000000-0005-0000-0000-00005F070000}"/>
    <cellStyle name="60% - Accent5 10 2" xfId="36887" xr:uid="{00000000-0005-0000-0000-000060070000}"/>
    <cellStyle name="60% - Accent5 11" xfId="2493" xr:uid="{00000000-0005-0000-0000-000061070000}"/>
    <cellStyle name="60% - Accent5 11 2" xfId="36888" xr:uid="{00000000-0005-0000-0000-000062070000}"/>
    <cellStyle name="60% - Accent5 12" xfId="2494" xr:uid="{00000000-0005-0000-0000-000063070000}"/>
    <cellStyle name="60% - Accent5 12 2" xfId="36889" xr:uid="{00000000-0005-0000-0000-000064070000}"/>
    <cellStyle name="60% - Accent5 13" xfId="36890" xr:uid="{00000000-0005-0000-0000-000065070000}"/>
    <cellStyle name="60% - Accent5 14" xfId="36891" xr:uid="{00000000-0005-0000-0000-000066070000}"/>
    <cellStyle name="60% - Accent5 15" xfId="36892" xr:uid="{00000000-0005-0000-0000-000067070000}"/>
    <cellStyle name="60% - Accent5 16" xfId="36893" xr:uid="{00000000-0005-0000-0000-000068070000}"/>
    <cellStyle name="60% - Accent5 17" xfId="36894" xr:uid="{00000000-0005-0000-0000-000069070000}"/>
    <cellStyle name="60% - Accent5 18" xfId="37415" xr:uid="{00000000-0005-0000-0000-00006A070000}"/>
    <cellStyle name="60% - Accent5 2" xfId="900" xr:uid="{00000000-0005-0000-0000-00006B070000}"/>
    <cellStyle name="60% - Accent5 2 2" xfId="1264" xr:uid="{00000000-0005-0000-0000-00006C070000}"/>
    <cellStyle name="60% - Accent5 2 2 2" xfId="2496" xr:uid="{00000000-0005-0000-0000-00006D070000}"/>
    <cellStyle name="60% - Accent5 2 3" xfId="2497" xr:uid="{00000000-0005-0000-0000-00006E070000}"/>
    <cellStyle name="60% - Accent5 2 4" xfId="10227" xr:uid="{00000000-0005-0000-0000-00006F070000}"/>
    <cellStyle name="60% - Accent5 2 5" xfId="9873" xr:uid="{00000000-0005-0000-0000-000070070000}"/>
    <cellStyle name="60% - Accent5 2 6" xfId="36895" xr:uid="{00000000-0005-0000-0000-000071070000}"/>
    <cellStyle name="60% - Accent5 2 7" xfId="2495" xr:uid="{00000000-0005-0000-0000-000072070000}"/>
    <cellStyle name="60% - Accent5 3" xfId="901" xr:uid="{00000000-0005-0000-0000-000073070000}"/>
    <cellStyle name="60% - Accent5 3 2" xfId="2499" xr:uid="{00000000-0005-0000-0000-000074070000}"/>
    <cellStyle name="60% - Accent5 3 3" xfId="10229" xr:uid="{00000000-0005-0000-0000-000075070000}"/>
    <cellStyle name="60% - Accent5 3 4" xfId="9874" xr:uid="{00000000-0005-0000-0000-000076070000}"/>
    <cellStyle name="60% - Accent5 3 5" xfId="36896" xr:uid="{00000000-0005-0000-0000-000077070000}"/>
    <cellStyle name="60% - Accent5 3 6" xfId="2498" xr:uid="{00000000-0005-0000-0000-000078070000}"/>
    <cellStyle name="60% - Accent5 4" xfId="902" xr:uid="{00000000-0005-0000-0000-000079070000}"/>
    <cellStyle name="60% - Accent5 4 2" xfId="2501" xr:uid="{00000000-0005-0000-0000-00007A070000}"/>
    <cellStyle name="60% - Accent5 4 3" xfId="10231" xr:uid="{00000000-0005-0000-0000-00007B070000}"/>
    <cellStyle name="60% - Accent5 4 4" xfId="9875" xr:uid="{00000000-0005-0000-0000-00007C070000}"/>
    <cellStyle name="60% - Accent5 4 5" xfId="36897" xr:uid="{00000000-0005-0000-0000-00007D070000}"/>
    <cellStyle name="60% - Accent5 4 6" xfId="2500" xr:uid="{00000000-0005-0000-0000-00007E070000}"/>
    <cellStyle name="60% - Accent5 5" xfId="903" xr:uid="{00000000-0005-0000-0000-00007F070000}"/>
    <cellStyle name="60% - Accent5 5 2" xfId="10233" xr:uid="{00000000-0005-0000-0000-000080070000}"/>
    <cellStyle name="60% - Accent5 5 3" xfId="9876" xr:uid="{00000000-0005-0000-0000-000081070000}"/>
    <cellStyle name="60% - Accent5 5 4" xfId="36898" xr:uid="{00000000-0005-0000-0000-000082070000}"/>
    <cellStyle name="60% - Accent5 5 5" xfId="2502" xr:uid="{00000000-0005-0000-0000-000083070000}"/>
    <cellStyle name="60% - Accent5 6" xfId="2503" xr:uid="{00000000-0005-0000-0000-000084070000}"/>
    <cellStyle name="60% - Accent5 6 2" xfId="36899" xr:uid="{00000000-0005-0000-0000-000085070000}"/>
    <cellStyle name="60% - Accent5 6 3" xfId="37767" xr:uid="{00000000-0005-0000-0000-000086070000}"/>
    <cellStyle name="60% - Accent5 7" xfId="2504" xr:uid="{00000000-0005-0000-0000-000087070000}"/>
    <cellStyle name="60% - Accent5 7 2" xfId="36900" xr:uid="{00000000-0005-0000-0000-000088070000}"/>
    <cellStyle name="60% - Accent5 8" xfId="2505" xr:uid="{00000000-0005-0000-0000-000089070000}"/>
    <cellStyle name="60% - Accent5 8 2" xfId="36901" xr:uid="{00000000-0005-0000-0000-00008A070000}"/>
    <cellStyle name="60% - Accent5 9" xfId="2506" xr:uid="{00000000-0005-0000-0000-00008B070000}"/>
    <cellStyle name="60% - Accent5 9 2" xfId="36902" xr:uid="{00000000-0005-0000-0000-00008C070000}"/>
    <cellStyle name="60% - Accent6" xfId="690" builtinId="52" customBuiltin="1"/>
    <cellStyle name="60% - Accent6 10" xfId="2507" xr:uid="{00000000-0005-0000-0000-00008E070000}"/>
    <cellStyle name="60% - Accent6 10 2" xfId="36903" xr:uid="{00000000-0005-0000-0000-00008F070000}"/>
    <cellStyle name="60% - Accent6 11" xfId="2508" xr:uid="{00000000-0005-0000-0000-000090070000}"/>
    <cellStyle name="60% - Accent6 11 2" xfId="36904" xr:uid="{00000000-0005-0000-0000-000091070000}"/>
    <cellStyle name="60% - Accent6 12" xfId="2509" xr:uid="{00000000-0005-0000-0000-000092070000}"/>
    <cellStyle name="60% - Accent6 12 2" xfId="36905" xr:uid="{00000000-0005-0000-0000-000093070000}"/>
    <cellStyle name="60% - Accent6 13" xfId="36906" xr:uid="{00000000-0005-0000-0000-000094070000}"/>
    <cellStyle name="60% - Accent6 14" xfId="36907" xr:uid="{00000000-0005-0000-0000-000095070000}"/>
    <cellStyle name="60% - Accent6 15" xfId="36908" xr:uid="{00000000-0005-0000-0000-000096070000}"/>
    <cellStyle name="60% - Accent6 16" xfId="36909" xr:uid="{00000000-0005-0000-0000-000097070000}"/>
    <cellStyle name="60% - Accent6 17" xfId="36910" xr:uid="{00000000-0005-0000-0000-000098070000}"/>
    <cellStyle name="60% - Accent6 18" xfId="37418" xr:uid="{00000000-0005-0000-0000-000099070000}"/>
    <cellStyle name="60% - Accent6 2" xfId="904" xr:uid="{00000000-0005-0000-0000-00009A070000}"/>
    <cellStyle name="60% - Accent6 2 2" xfId="1265" xr:uid="{00000000-0005-0000-0000-00009B070000}"/>
    <cellStyle name="60% - Accent6 2 2 2" xfId="6358" xr:uid="{00000000-0005-0000-0000-00009C070000}"/>
    <cellStyle name="60% - Accent6 2 2 3" xfId="2511" xr:uid="{00000000-0005-0000-0000-00009D070000}"/>
    <cellStyle name="60% - Accent6 2 3" xfId="2512" xr:uid="{00000000-0005-0000-0000-00009E070000}"/>
    <cellStyle name="60% - Accent6 2 4" xfId="10237" xr:uid="{00000000-0005-0000-0000-00009F070000}"/>
    <cellStyle name="60% - Accent6 2 5" xfId="9877" xr:uid="{00000000-0005-0000-0000-0000A0070000}"/>
    <cellStyle name="60% - Accent6 2 6" xfId="36911" xr:uid="{00000000-0005-0000-0000-0000A1070000}"/>
    <cellStyle name="60% - Accent6 2 7" xfId="2510" xr:uid="{00000000-0005-0000-0000-0000A2070000}"/>
    <cellStyle name="60% - Accent6 3" xfId="905" xr:uid="{00000000-0005-0000-0000-0000A3070000}"/>
    <cellStyle name="60% - Accent6 3 2" xfId="2514" xr:uid="{00000000-0005-0000-0000-0000A4070000}"/>
    <cellStyle name="60% - Accent6 3 3" xfId="10239" xr:uid="{00000000-0005-0000-0000-0000A5070000}"/>
    <cellStyle name="60% - Accent6 3 4" xfId="9878" xr:uid="{00000000-0005-0000-0000-0000A6070000}"/>
    <cellStyle name="60% - Accent6 3 5" xfId="36912" xr:uid="{00000000-0005-0000-0000-0000A7070000}"/>
    <cellStyle name="60% - Accent6 3 6" xfId="2513" xr:uid="{00000000-0005-0000-0000-0000A8070000}"/>
    <cellStyle name="60% - Accent6 4" xfId="906" xr:uid="{00000000-0005-0000-0000-0000A9070000}"/>
    <cellStyle name="60% - Accent6 4 2" xfId="2516" xr:uid="{00000000-0005-0000-0000-0000AA070000}"/>
    <cellStyle name="60% - Accent6 4 3" xfId="10240" xr:uid="{00000000-0005-0000-0000-0000AB070000}"/>
    <cellStyle name="60% - Accent6 4 4" xfId="9879" xr:uid="{00000000-0005-0000-0000-0000AC070000}"/>
    <cellStyle name="60% - Accent6 4 5" xfId="36913" xr:uid="{00000000-0005-0000-0000-0000AD070000}"/>
    <cellStyle name="60% - Accent6 4 6" xfId="2515" xr:uid="{00000000-0005-0000-0000-0000AE070000}"/>
    <cellStyle name="60% - Accent6 5" xfId="907" xr:uid="{00000000-0005-0000-0000-0000AF070000}"/>
    <cellStyle name="60% - Accent6 5 2" xfId="10241" xr:uid="{00000000-0005-0000-0000-0000B0070000}"/>
    <cellStyle name="60% - Accent6 5 3" xfId="9880" xr:uid="{00000000-0005-0000-0000-0000B1070000}"/>
    <cellStyle name="60% - Accent6 5 4" xfId="36914" xr:uid="{00000000-0005-0000-0000-0000B2070000}"/>
    <cellStyle name="60% - Accent6 5 5" xfId="2517" xr:uid="{00000000-0005-0000-0000-0000B3070000}"/>
    <cellStyle name="60% - Accent6 6" xfId="2518" xr:uid="{00000000-0005-0000-0000-0000B4070000}"/>
    <cellStyle name="60% - Accent6 6 2" xfId="36915" xr:uid="{00000000-0005-0000-0000-0000B5070000}"/>
    <cellStyle name="60% - Accent6 6 3" xfId="37770" xr:uid="{00000000-0005-0000-0000-0000B6070000}"/>
    <cellStyle name="60% - Accent6 7" xfId="2519" xr:uid="{00000000-0005-0000-0000-0000B7070000}"/>
    <cellStyle name="60% - Accent6 7 2" xfId="36916" xr:uid="{00000000-0005-0000-0000-0000B8070000}"/>
    <cellStyle name="60% - Accent6 8" xfId="2520" xr:uid="{00000000-0005-0000-0000-0000B9070000}"/>
    <cellStyle name="60% - Accent6 8 2" xfId="36917" xr:uid="{00000000-0005-0000-0000-0000BA070000}"/>
    <cellStyle name="60% - Accent6 9" xfId="2521" xr:uid="{00000000-0005-0000-0000-0000BB070000}"/>
    <cellStyle name="60% - Accent6 9 2" xfId="36918" xr:uid="{00000000-0005-0000-0000-0000BC070000}"/>
    <cellStyle name="60% - Акцент1" xfId="6088" xr:uid="{00000000-0005-0000-0000-0000BD070000}"/>
    <cellStyle name="60% - Акцент2" xfId="6089" xr:uid="{00000000-0005-0000-0000-0000BE070000}"/>
    <cellStyle name="60% - Акцент3" xfId="6090" xr:uid="{00000000-0005-0000-0000-0000BF070000}"/>
    <cellStyle name="60% - Акцент4" xfId="6091" xr:uid="{00000000-0005-0000-0000-0000C0070000}"/>
    <cellStyle name="60% - Акцент5" xfId="6092" xr:uid="{00000000-0005-0000-0000-0000C1070000}"/>
    <cellStyle name="60% - Акцент6" xfId="6093" xr:uid="{00000000-0005-0000-0000-0000C2070000}"/>
    <cellStyle name="8" xfId="3249" xr:uid="{00000000-0005-0000-0000-0000C3070000}"/>
    <cellStyle name="8 10" xfId="31167" xr:uid="{00000000-0005-0000-0000-0000C4070000}"/>
    <cellStyle name="8 11" xfId="30782" xr:uid="{00000000-0005-0000-0000-0000C5070000}"/>
    <cellStyle name="8 2" xfId="8804" xr:uid="{00000000-0005-0000-0000-0000C6070000}"/>
    <cellStyle name="8 2 2" xfId="11669" xr:uid="{00000000-0005-0000-0000-0000C7070000}"/>
    <cellStyle name="8 2 2 2" xfId="16930" xr:uid="{00000000-0005-0000-0000-0000C8070000}"/>
    <cellStyle name="8 2 2 2 2" xfId="29464" xr:uid="{00000000-0005-0000-0000-0000C9070000}"/>
    <cellStyle name="8 2 2 3" xfId="24424" xr:uid="{00000000-0005-0000-0000-0000CA070000}"/>
    <cellStyle name="8 2 3" xfId="11583" xr:uid="{00000000-0005-0000-0000-0000CB070000}"/>
    <cellStyle name="8 2 3 2" xfId="16846" xr:uid="{00000000-0005-0000-0000-0000CC070000}"/>
    <cellStyle name="8 2 3 2 2" xfId="29380" xr:uid="{00000000-0005-0000-0000-0000CD070000}"/>
    <cellStyle name="8 2 3 3" xfId="24338" xr:uid="{00000000-0005-0000-0000-0000CE070000}"/>
    <cellStyle name="8 2 4" xfId="11981" xr:uid="{00000000-0005-0000-0000-0000CF070000}"/>
    <cellStyle name="8 2 4 2" xfId="24731" xr:uid="{00000000-0005-0000-0000-0000D0070000}"/>
    <cellStyle name="8 2 5" xfId="19140" xr:uid="{00000000-0005-0000-0000-0000D1070000}"/>
    <cellStyle name="8 2 5 2" xfId="30142" xr:uid="{00000000-0005-0000-0000-0000D2070000}"/>
    <cellStyle name="8 2 6" xfId="20679" xr:uid="{00000000-0005-0000-0000-0000D3070000}"/>
    <cellStyle name="8 2 6 2" xfId="30357" xr:uid="{00000000-0005-0000-0000-0000D4070000}"/>
    <cellStyle name="8 2 7" xfId="32262" xr:uid="{00000000-0005-0000-0000-0000D5070000}"/>
    <cellStyle name="8 2 8" xfId="33981" xr:uid="{00000000-0005-0000-0000-0000D6070000}"/>
    <cellStyle name="8 2 9" xfId="31152" xr:uid="{00000000-0005-0000-0000-0000D7070000}"/>
    <cellStyle name="8 3" xfId="6664" xr:uid="{00000000-0005-0000-0000-0000D8070000}"/>
    <cellStyle name="8 3 2" xfId="13256" xr:uid="{00000000-0005-0000-0000-0000D9070000}"/>
    <cellStyle name="8 3 2 2" xfId="26000" xr:uid="{00000000-0005-0000-0000-0000DA070000}"/>
    <cellStyle name="8 3 3" xfId="21409" xr:uid="{00000000-0005-0000-0000-0000DB070000}"/>
    <cellStyle name="8 4" xfId="7086" xr:uid="{00000000-0005-0000-0000-0000DC070000}"/>
    <cellStyle name="8 4 2" xfId="13627" xr:uid="{00000000-0005-0000-0000-0000DD070000}"/>
    <cellStyle name="8 4 2 2" xfId="26358" xr:uid="{00000000-0005-0000-0000-0000DE070000}"/>
    <cellStyle name="8 4 3" xfId="21818" xr:uid="{00000000-0005-0000-0000-0000DF070000}"/>
    <cellStyle name="8 5" xfId="11396" xr:uid="{00000000-0005-0000-0000-0000E0070000}"/>
    <cellStyle name="8 5 2" xfId="16706" xr:uid="{00000000-0005-0000-0000-0000E1070000}"/>
    <cellStyle name="8 5 2 2" xfId="29241" xr:uid="{00000000-0005-0000-0000-0000E2070000}"/>
    <cellStyle name="8 5 3" xfId="24154" xr:uid="{00000000-0005-0000-0000-0000E3070000}"/>
    <cellStyle name="8 6" xfId="12006" xr:uid="{00000000-0005-0000-0000-0000E4070000}"/>
    <cellStyle name="8 6 2" xfId="24755" xr:uid="{00000000-0005-0000-0000-0000E5070000}"/>
    <cellStyle name="8 7" xfId="17561" xr:uid="{00000000-0005-0000-0000-0000E6070000}"/>
    <cellStyle name="8 7 2" xfId="30018" xr:uid="{00000000-0005-0000-0000-0000E7070000}"/>
    <cellStyle name="8 8" xfId="17823" xr:uid="{00000000-0005-0000-0000-0000E8070000}"/>
    <cellStyle name="8 8 2" xfId="30030" xr:uid="{00000000-0005-0000-0000-0000E9070000}"/>
    <cellStyle name="8 9" xfId="30987" xr:uid="{00000000-0005-0000-0000-0000EA070000}"/>
    <cellStyle name="Accent1" xfId="667" builtinId="29" customBuiltin="1"/>
    <cellStyle name="Accent1 10" xfId="2522" xr:uid="{00000000-0005-0000-0000-0000EC070000}"/>
    <cellStyle name="Accent1 10 2" xfId="36919" xr:uid="{00000000-0005-0000-0000-0000ED070000}"/>
    <cellStyle name="Accent1 11" xfId="2523" xr:uid="{00000000-0005-0000-0000-0000EE070000}"/>
    <cellStyle name="Accent1 11 2" xfId="36920" xr:uid="{00000000-0005-0000-0000-0000EF070000}"/>
    <cellStyle name="Accent1 12" xfId="2524" xr:uid="{00000000-0005-0000-0000-0000F0070000}"/>
    <cellStyle name="Accent1 12 2" xfId="36921" xr:uid="{00000000-0005-0000-0000-0000F1070000}"/>
    <cellStyle name="Accent1 13" xfId="36922" xr:uid="{00000000-0005-0000-0000-0000F2070000}"/>
    <cellStyle name="Accent1 14" xfId="36923" xr:uid="{00000000-0005-0000-0000-0000F3070000}"/>
    <cellStyle name="Accent1 15" xfId="36924" xr:uid="{00000000-0005-0000-0000-0000F4070000}"/>
    <cellStyle name="Accent1 16" xfId="36925" xr:uid="{00000000-0005-0000-0000-0000F5070000}"/>
    <cellStyle name="Accent1 17" xfId="36926" xr:uid="{00000000-0005-0000-0000-0000F6070000}"/>
    <cellStyle name="Accent1 2" xfId="908" xr:uid="{00000000-0005-0000-0000-0000F7070000}"/>
    <cellStyle name="Accent1 2 2" xfId="2526" xr:uid="{00000000-0005-0000-0000-0000F8070000}"/>
    <cellStyle name="Accent1 2 3" xfId="2527" xr:uid="{00000000-0005-0000-0000-0000F9070000}"/>
    <cellStyle name="Accent1 2 4" xfId="10246" xr:uid="{00000000-0005-0000-0000-0000FA070000}"/>
    <cellStyle name="Accent1 2 5" xfId="9881" xr:uid="{00000000-0005-0000-0000-0000FB070000}"/>
    <cellStyle name="Accent1 2 6" xfId="36927" xr:uid="{00000000-0005-0000-0000-0000FC070000}"/>
    <cellStyle name="Accent1 2 7" xfId="2525" xr:uid="{00000000-0005-0000-0000-0000FD070000}"/>
    <cellStyle name="Accent1 3" xfId="909" xr:uid="{00000000-0005-0000-0000-0000FE070000}"/>
    <cellStyle name="Accent1 3 2" xfId="2529" xr:uid="{00000000-0005-0000-0000-0000FF070000}"/>
    <cellStyle name="Accent1 3 3" xfId="10248" xr:uid="{00000000-0005-0000-0000-000000080000}"/>
    <cellStyle name="Accent1 3 4" xfId="9882" xr:uid="{00000000-0005-0000-0000-000001080000}"/>
    <cellStyle name="Accent1 3 5" xfId="36928" xr:uid="{00000000-0005-0000-0000-000002080000}"/>
    <cellStyle name="Accent1 3 6" xfId="2528" xr:uid="{00000000-0005-0000-0000-000003080000}"/>
    <cellStyle name="Accent1 4" xfId="910" xr:uid="{00000000-0005-0000-0000-000004080000}"/>
    <cellStyle name="Accent1 4 2" xfId="2531" xr:uid="{00000000-0005-0000-0000-000005080000}"/>
    <cellStyle name="Accent1 4 3" xfId="10249" xr:uid="{00000000-0005-0000-0000-000006080000}"/>
    <cellStyle name="Accent1 4 4" xfId="9883" xr:uid="{00000000-0005-0000-0000-000007080000}"/>
    <cellStyle name="Accent1 4 5" xfId="36929" xr:uid="{00000000-0005-0000-0000-000008080000}"/>
    <cellStyle name="Accent1 4 6" xfId="2530" xr:uid="{00000000-0005-0000-0000-000009080000}"/>
    <cellStyle name="Accent1 5" xfId="911" xr:uid="{00000000-0005-0000-0000-00000A080000}"/>
    <cellStyle name="Accent1 5 2" xfId="10250" xr:uid="{00000000-0005-0000-0000-00000B080000}"/>
    <cellStyle name="Accent1 5 3" xfId="9884" xr:uid="{00000000-0005-0000-0000-00000C080000}"/>
    <cellStyle name="Accent1 5 4" xfId="36930" xr:uid="{00000000-0005-0000-0000-00000D080000}"/>
    <cellStyle name="Accent1 5 5" xfId="2532" xr:uid="{00000000-0005-0000-0000-00000E080000}"/>
    <cellStyle name="Accent1 6" xfId="2533" xr:uid="{00000000-0005-0000-0000-00000F080000}"/>
    <cellStyle name="Accent1 6 2" xfId="36931" xr:uid="{00000000-0005-0000-0000-000010080000}"/>
    <cellStyle name="Accent1 7" xfId="2534" xr:uid="{00000000-0005-0000-0000-000011080000}"/>
    <cellStyle name="Accent1 7 2" xfId="36932" xr:uid="{00000000-0005-0000-0000-000012080000}"/>
    <cellStyle name="Accent1 8" xfId="2535" xr:uid="{00000000-0005-0000-0000-000013080000}"/>
    <cellStyle name="Accent1 8 2" xfId="36933" xr:uid="{00000000-0005-0000-0000-000014080000}"/>
    <cellStyle name="Accent1 9" xfId="2536" xr:uid="{00000000-0005-0000-0000-000015080000}"/>
    <cellStyle name="Accent1 9 2" xfId="36934" xr:uid="{00000000-0005-0000-0000-000016080000}"/>
    <cellStyle name="Accent2" xfId="671" builtinId="33" customBuiltin="1"/>
    <cellStyle name="Accent2 10" xfId="2537" xr:uid="{00000000-0005-0000-0000-000018080000}"/>
    <cellStyle name="Accent2 10 2" xfId="36935" xr:uid="{00000000-0005-0000-0000-000019080000}"/>
    <cellStyle name="Accent2 11" xfId="2538" xr:uid="{00000000-0005-0000-0000-00001A080000}"/>
    <cellStyle name="Accent2 11 2" xfId="36936" xr:uid="{00000000-0005-0000-0000-00001B080000}"/>
    <cellStyle name="Accent2 12" xfId="2539" xr:uid="{00000000-0005-0000-0000-00001C080000}"/>
    <cellStyle name="Accent2 12 2" xfId="36937" xr:uid="{00000000-0005-0000-0000-00001D080000}"/>
    <cellStyle name="Accent2 13" xfId="36938" xr:uid="{00000000-0005-0000-0000-00001E080000}"/>
    <cellStyle name="Accent2 14" xfId="36939" xr:uid="{00000000-0005-0000-0000-00001F080000}"/>
    <cellStyle name="Accent2 15" xfId="36940" xr:uid="{00000000-0005-0000-0000-000020080000}"/>
    <cellStyle name="Accent2 16" xfId="36941" xr:uid="{00000000-0005-0000-0000-000021080000}"/>
    <cellStyle name="Accent2 17" xfId="36942" xr:uid="{00000000-0005-0000-0000-000022080000}"/>
    <cellStyle name="Accent2 2" xfId="912" xr:uid="{00000000-0005-0000-0000-000023080000}"/>
    <cellStyle name="Accent2 2 2" xfId="2541" xr:uid="{00000000-0005-0000-0000-000024080000}"/>
    <cellStyle name="Accent2 2 3" xfId="2542" xr:uid="{00000000-0005-0000-0000-000025080000}"/>
    <cellStyle name="Accent2 2 4" xfId="10252" xr:uid="{00000000-0005-0000-0000-000026080000}"/>
    <cellStyle name="Accent2 2 5" xfId="9885" xr:uid="{00000000-0005-0000-0000-000027080000}"/>
    <cellStyle name="Accent2 2 6" xfId="36943" xr:uid="{00000000-0005-0000-0000-000028080000}"/>
    <cellStyle name="Accent2 2 7" xfId="2540" xr:uid="{00000000-0005-0000-0000-000029080000}"/>
    <cellStyle name="Accent2 3" xfId="913" xr:uid="{00000000-0005-0000-0000-00002A080000}"/>
    <cellStyle name="Accent2 3 2" xfId="2544" xr:uid="{00000000-0005-0000-0000-00002B080000}"/>
    <cellStyle name="Accent2 3 3" xfId="10254" xr:uid="{00000000-0005-0000-0000-00002C080000}"/>
    <cellStyle name="Accent2 3 4" xfId="9886" xr:uid="{00000000-0005-0000-0000-00002D080000}"/>
    <cellStyle name="Accent2 3 5" xfId="36944" xr:uid="{00000000-0005-0000-0000-00002E080000}"/>
    <cellStyle name="Accent2 3 6" xfId="2543" xr:uid="{00000000-0005-0000-0000-00002F080000}"/>
    <cellStyle name="Accent2 4" xfId="914" xr:uid="{00000000-0005-0000-0000-000030080000}"/>
    <cellStyle name="Accent2 4 2" xfId="2546" xr:uid="{00000000-0005-0000-0000-000031080000}"/>
    <cellStyle name="Accent2 4 3" xfId="10255" xr:uid="{00000000-0005-0000-0000-000032080000}"/>
    <cellStyle name="Accent2 4 4" xfId="9887" xr:uid="{00000000-0005-0000-0000-000033080000}"/>
    <cellStyle name="Accent2 4 5" xfId="36945" xr:uid="{00000000-0005-0000-0000-000034080000}"/>
    <cellStyle name="Accent2 4 6" xfId="2545" xr:uid="{00000000-0005-0000-0000-000035080000}"/>
    <cellStyle name="Accent2 5" xfId="915" xr:uid="{00000000-0005-0000-0000-000036080000}"/>
    <cellStyle name="Accent2 5 2" xfId="10257" xr:uid="{00000000-0005-0000-0000-000037080000}"/>
    <cellStyle name="Accent2 5 3" xfId="9888" xr:uid="{00000000-0005-0000-0000-000038080000}"/>
    <cellStyle name="Accent2 5 4" xfId="36946" xr:uid="{00000000-0005-0000-0000-000039080000}"/>
    <cellStyle name="Accent2 5 5" xfId="2547" xr:uid="{00000000-0005-0000-0000-00003A080000}"/>
    <cellStyle name="Accent2 6" xfId="2548" xr:uid="{00000000-0005-0000-0000-00003B080000}"/>
    <cellStyle name="Accent2 6 2" xfId="36947" xr:uid="{00000000-0005-0000-0000-00003C080000}"/>
    <cellStyle name="Accent2 7" xfId="2549" xr:uid="{00000000-0005-0000-0000-00003D080000}"/>
    <cellStyle name="Accent2 7 2" xfId="36948" xr:uid="{00000000-0005-0000-0000-00003E080000}"/>
    <cellStyle name="Accent2 8" xfId="2550" xr:uid="{00000000-0005-0000-0000-00003F080000}"/>
    <cellStyle name="Accent2 8 2" xfId="36949" xr:uid="{00000000-0005-0000-0000-000040080000}"/>
    <cellStyle name="Accent2 9" xfId="2551" xr:uid="{00000000-0005-0000-0000-000041080000}"/>
    <cellStyle name="Accent2 9 2" xfId="36950" xr:uid="{00000000-0005-0000-0000-000042080000}"/>
    <cellStyle name="Accent3" xfId="675" builtinId="37" customBuiltin="1"/>
    <cellStyle name="Accent3 10" xfId="2552" xr:uid="{00000000-0005-0000-0000-000044080000}"/>
    <cellStyle name="Accent3 10 2" xfId="36951" xr:uid="{00000000-0005-0000-0000-000045080000}"/>
    <cellStyle name="Accent3 11" xfId="2553" xr:uid="{00000000-0005-0000-0000-000046080000}"/>
    <cellStyle name="Accent3 11 2" xfId="36952" xr:uid="{00000000-0005-0000-0000-000047080000}"/>
    <cellStyle name="Accent3 12" xfId="2554" xr:uid="{00000000-0005-0000-0000-000048080000}"/>
    <cellStyle name="Accent3 12 2" xfId="36953" xr:uid="{00000000-0005-0000-0000-000049080000}"/>
    <cellStyle name="Accent3 13" xfId="36954" xr:uid="{00000000-0005-0000-0000-00004A080000}"/>
    <cellStyle name="Accent3 14" xfId="36955" xr:uid="{00000000-0005-0000-0000-00004B080000}"/>
    <cellStyle name="Accent3 15" xfId="36956" xr:uid="{00000000-0005-0000-0000-00004C080000}"/>
    <cellStyle name="Accent3 16" xfId="36957" xr:uid="{00000000-0005-0000-0000-00004D080000}"/>
    <cellStyle name="Accent3 17" xfId="36958" xr:uid="{00000000-0005-0000-0000-00004E080000}"/>
    <cellStyle name="Accent3 2" xfId="916" xr:uid="{00000000-0005-0000-0000-00004F080000}"/>
    <cellStyle name="Accent3 2 2" xfId="2556" xr:uid="{00000000-0005-0000-0000-000050080000}"/>
    <cellStyle name="Accent3 2 3" xfId="2557" xr:uid="{00000000-0005-0000-0000-000051080000}"/>
    <cellStyle name="Accent3 2 4" xfId="10264" xr:uid="{00000000-0005-0000-0000-000052080000}"/>
    <cellStyle name="Accent3 2 5" xfId="9889" xr:uid="{00000000-0005-0000-0000-000053080000}"/>
    <cellStyle name="Accent3 2 6" xfId="36959" xr:uid="{00000000-0005-0000-0000-000054080000}"/>
    <cellStyle name="Accent3 2 7" xfId="2555" xr:uid="{00000000-0005-0000-0000-000055080000}"/>
    <cellStyle name="Accent3 3" xfId="917" xr:uid="{00000000-0005-0000-0000-000056080000}"/>
    <cellStyle name="Accent3 3 2" xfId="2559" xr:uid="{00000000-0005-0000-0000-000057080000}"/>
    <cellStyle name="Accent3 3 3" xfId="10265" xr:uid="{00000000-0005-0000-0000-000058080000}"/>
    <cellStyle name="Accent3 3 4" xfId="9890" xr:uid="{00000000-0005-0000-0000-000059080000}"/>
    <cellStyle name="Accent3 3 5" xfId="36960" xr:uid="{00000000-0005-0000-0000-00005A080000}"/>
    <cellStyle name="Accent3 3 6" xfId="2558" xr:uid="{00000000-0005-0000-0000-00005B080000}"/>
    <cellStyle name="Accent3 4" xfId="918" xr:uid="{00000000-0005-0000-0000-00005C080000}"/>
    <cellStyle name="Accent3 4 2" xfId="2561" xr:uid="{00000000-0005-0000-0000-00005D080000}"/>
    <cellStyle name="Accent3 4 3" xfId="10266" xr:uid="{00000000-0005-0000-0000-00005E080000}"/>
    <cellStyle name="Accent3 4 4" xfId="9891" xr:uid="{00000000-0005-0000-0000-00005F080000}"/>
    <cellStyle name="Accent3 4 5" xfId="36961" xr:uid="{00000000-0005-0000-0000-000060080000}"/>
    <cellStyle name="Accent3 4 6" xfId="2560" xr:uid="{00000000-0005-0000-0000-000061080000}"/>
    <cellStyle name="Accent3 5" xfId="919" xr:uid="{00000000-0005-0000-0000-000062080000}"/>
    <cellStyle name="Accent3 5 2" xfId="10267" xr:uid="{00000000-0005-0000-0000-000063080000}"/>
    <cellStyle name="Accent3 5 3" xfId="9892" xr:uid="{00000000-0005-0000-0000-000064080000}"/>
    <cellStyle name="Accent3 5 4" xfId="36962" xr:uid="{00000000-0005-0000-0000-000065080000}"/>
    <cellStyle name="Accent3 5 5" xfId="2562" xr:uid="{00000000-0005-0000-0000-000066080000}"/>
    <cellStyle name="Accent3 6" xfId="2563" xr:uid="{00000000-0005-0000-0000-000067080000}"/>
    <cellStyle name="Accent3 6 2" xfId="36963" xr:uid="{00000000-0005-0000-0000-000068080000}"/>
    <cellStyle name="Accent3 7" xfId="2564" xr:uid="{00000000-0005-0000-0000-000069080000}"/>
    <cellStyle name="Accent3 7 2" xfId="36964" xr:uid="{00000000-0005-0000-0000-00006A080000}"/>
    <cellStyle name="Accent3 8" xfId="2565" xr:uid="{00000000-0005-0000-0000-00006B080000}"/>
    <cellStyle name="Accent3 8 2" xfId="36965" xr:uid="{00000000-0005-0000-0000-00006C080000}"/>
    <cellStyle name="Accent3 9" xfId="2566" xr:uid="{00000000-0005-0000-0000-00006D080000}"/>
    <cellStyle name="Accent3 9 2" xfId="36966" xr:uid="{00000000-0005-0000-0000-00006E080000}"/>
    <cellStyle name="Accent4" xfId="679" builtinId="41" customBuiltin="1"/>
    <cellStyle name="Accent4 10" xfId="2567" xr:uid="{00000000-0005-0000-0000-000070080000}"/>
    <cellStyle name="Accent4 10 2" xfId="36967" xr:uid="{00000000-0005-0000-0000-000071080000}"/>
    <cellStyle name="Accent4 11" xfId="2568" xr:uid="{00000000-0005-0000-0000-000072080000}"/>
    <cellStyle name="Accent4 11 2" xfId="36968" xr:uid="{00000000-0005-0000-0000-000073080000}"/>
    <cellStyle name="Accent4 12" xfId="2569" xr:uid="{00000000-0005-0000-0000-000074080000}"/>
    <cellStyle name="Accent4 12 2" xfId="36969" xr:uid="{00000000-0005-0000-0000-000075080000}"/>
    <cellStyle name="Accent4 13" xfId="36970" xr:uid="{00000000-0005-0000-0000-000076080000}"/>
    <cellStyle name="Accent4 14" xfId="36971" xr:uid="{00000000-0005-0000-0000-000077080000}"/>
    <cellStyle name="Accent4 15" xfId="36972" xr:uid="{00000000-0005-0000-0000-000078080000}"/>
    <cellStyle name="Accent4 16" xfId="36973" xr:uid="{00000000-0005-0000-0000-000079080000}"/>
    <cellStyle name="Accent4 17" xfId="36974" xr:uid="{00000000-0005-0000-0000-00007A080000}"/>
    <cellStyle name="Accent4 2" xfId="920" xr:uid="{00000000-0005-0000-0000-00007B080000}"/>
    <cellStyle name="Accent4 2 2" xfId="2571" xr:uid="{00000000-0005-0000-0000-00007C080000}"/>
    <cellStyle name="Accent4 2 3" xfId="2572" xr:uid="{00000000-0005-0000-0000-00007D080000}"/>
    <cellStyle name="Accent4 2 4" xfId="10271" xr:uid="{00000000-0005-0000-0000-00007E080000}"/>
    <cellStyle name="Accent4 2 5" xfId="9893" xr:uid="{00000000-0005-0000-0000-00007F080000}"/>
    <cellStyle name="Accent4 2 6" xfId="36975" xr:uid="{00000000-0005-0000-0000-000080080000}"/>
    <cellStyle name="Accent4 2 7" xfId="2570" xr:uid="{00000000-0005-0000-0000-000081080000}"/>
    <cellStyle name="Accent4 3" xfId="921" xr:uid="{00000000-0005-0000-0000-000082080000}"/>
    <cellStyle name="Accent4 3 2" xfId="2574" xr:uid="{00000000-0005-0000-0000-000083080000}"/>
    <cellStyle name="Accent4 3 3" xfId="10274" xr:uid="{00000000-0005-0000-0000-000084080000}"/>
    <cellStyle name="Accent4 3 4" xfId="9894" xr:uid="{00000000-0005-0000-0000-000085080000}"/>
    <cellStyle name="Accent4 3 5" xfId="36976" xr:uid="{00000000-0005-0000-0000-000086080000}"/>
    <cellStyle name="Accent4 3 6" xfId="2573" xr:uid="{00000000-0005-0000-0000-000087080000}"/>
    <cellStyle name="Accent4 4" xfId="922" xr:uid="{00000000-0005-0000-0000-000088080000}"/>
    <cellStyle name="Accent4 4 2" xfId="2576" xr:uid="{00000000-0005-0000-0000-000089080000}"/>
    <cellStyle name="Accent4 4 3" xfId="10275" xr:uid="{00000000-0005-0000-0000-00008A080000}"/>
    <cellStyle name="Accent4 4 4" xfId="9895" xr:uid="{00000000-0005-0000-0000-00008B080000}"/>
    <cellStyle name="Accent4 4 5" xfId="36977" xr:uid="{00000000-0005-0000-0000-00008C080000}"/>
    <cellStyle name="Accent4 4 6" xfId="2575" xr:uid="{00000000-0005-0000-0000-00008D080000}"/>
    <cellStyle name="Accent4 5" xfId="923" xr:uid="{00000000-0005-0000-0000-00008E080000}"/>
    <cellStyle name="Accent4 5 2" xfId="10277" xr:uid="{00000000-0005-0000-0000-00008F080000}"/>
    <cellStyle name="Accent4 5 3" xfId="9896" xr:uid="{00000000-0005-0000-0000-000090080000}"/>
    <cellStyle name="Accent4 5 4" xfId="36978" xr:uid="{00000000-0005-0000-0000-000091080000}"/>
    <cellStyle name="Accent4 5 5" xfId="2577" xr:uid="{00000000-0005-0000-0000-000092080000}"/>
    <cellStyle name="Accent4 6" xfId="2578" xr:uid="{00000000-0005-0000-0000-000093080000}"/>
    <cellStyle name="Accent4 6 2" xfId="36979" xr:uid="{00000000-0005-0000-0000-000094080000}"/>
    <cellStyle name="Accent4 7" xfId="2579" xr:uid="{00000000-0005-0000-0000-000095080000}"/>
    <cellStyle name="Accent4 7 2" xfId="36980" xr:uid="{00000000-0005-0000-0000-000096080000}"/>
    <cellStyle name="Accent4 8" xfId="2580" xr:uid="{00000000-0005-0000-0000-000097080000}"/>
    <cellStyle name="Accent4 8 2" xfId="36981" xr:uid="{00000000-0005-0000-0000-000098080000}"/>
    <cellStyle name="Accent4 9" xfId="2581" xr:uid="{00000000-0005-0000-0000-000099080000}"/>
    <cellStyle name="Accent4 9 2" xfId="36982" xr:uid="{00000000-0005-0000-0000-00009A080000}"/>
    <cellStyle name="Accent5" xfId="683" builtinId="45" customBuiltin="1"/>
    <cellStyle name="Accent5 10" xfId="2582" xr:uid="{00000000-0005-0000-0000-00009C080000}"/>
    <cellStyle name="Accent5 10 2" xfId="36983" xr:uid="{00000000-0005-0000-0000-00009D080000}"/>
    <cellStyle name="Accent5 11" xfId="2583" xr:uid="{00000000-0005-0000-0000-00009E080000}"/>
    <cellStyle name="Accent5 11 2" xfId="36984" xr:uid="{00000000-0005-0000-0000-00009F080000}"/>
    <cellStyle name="Accent5 12" xfId="2584" xr:uid="{00000000-0005-0000-0000-0000A0080000}"/>
    <cellStyle name="Accent5 12 2" xfId="36985" xr:uid="{00000000-0005-0000-0000-0000A1080000}"/>
    <cellStyle name="Accent5 13" xfId="36986" xr:uid="{00000000-0005-0000-0000-0000A2080000}"/>
    <cellStyle name="Accent5 14" xfId="36987" xr:uid="{00000000-0005-0000-0000-0000A3080000}"/>
    <cellStyle name="Accent5 15" xfId="36988" xr:uid="{00000000-0005-0000-0000-0000A4080000}"/>
    <cellStyle name="Accent5 16" xfId="36989" xr:uid="{00000000-0005-0000-0000-0000A5080000}"/>
    <cellStyle name="Accent5 17" xfId="36990" xr:uid="{00000000-0005-0000-0000-0000A6080000}"/>
    <cellStyle name="Accent5 2" xfId="924" xr:uid="{00000000-0005-0000-0000-0000A7080000}"/>
    <cellStyle name="Accent5 2 2" xfId="2586" xr:uid="{00000000-0005-0000-0000-0000A8080000}"/>
    <cellStyle name="Accent5 2 3" xfId="2587" xr:uid="{00000000-0005-0000-0000-0000A9080000}"/>
    <cellStyle name="Accent5 2 4" xfId="10282" xr:uid="{00000000-0005-0000-0000-0000AA080000}"/>
    <cellStyle name="Accent5 2 5" xfId="9897" xr:uid="{00000000-0005-0000-0000-0000AB080000}"/>
    <cellStyle name="Accent5 2 6" xfId="36991" xr:uid="{00000000-0005-0000-0000-0000AC080000}"/>
    <cellStyle name="Accent5 2 7" xfId="2585" xr:uid="{00000000-0005-0000-0000-0000AD080000}"/>
    <cellStyle name="Accent5 3" xfId="925" xr:uid="{00000000-0005-0000-0000-0000AE080000}"/>
    <cellStyle name="Accent5 3 2" xfId="2589" xr:uid="{00000000-0005-0000-0000-0000AF080000}"/>
    <cellStyle name="Accent5 3 3" xfId="10285" xr:uid="{00000000-0005-0000-0000-0000B0080000}"/>
    <cellStyle name="Accent5 3 4" xfId="9898" xr:uid="{00000000-0005-0000-0000-0000B1080000}"/>
    <cellStyle name="Accent5 3 5" xfId="36992" xr:uid="{00000000-0005-0000-0000-0000B2080000}"/>
    <cellStyle name="Accent5 3 6" xfId="2588" xr:uid="{00000000-0005-0000-0000-0000B3080000}"/>
    <cellStyle name="Accent5 4" xfId="926" xr:uid="{00000000-0005-0000-0000-0000B4080000}"/>
    <cellStyle name="Accent5 4 2" xfId="2591" xr:uid="{00000000-0005-0000-0000-0000B5080000}"/>
    <cellStyle name="Accent5 4 3" xfId="10287" xr:uid="{00000000-0005-0000-0000-0000B6080000}"/>
    <cellStyle name="Accent5 4 4" xfId="9899" xr:uid="{00000000-0005-0000-0000-0000B7080000}"/>
    <cellStyle name="Accent5 4 5" xfId="36993" xr:uid="{00000000-0005-0000-0000-0000B8080000}"/>
    <cellStyle name="Accent5 4 6" xfId="2590" xr:uid="{00000000-0005-0000-0000-0000B9080000}"/>
    <cellStyle name="Accent5 5" xfId="927" xr:uid="{00000000-0005-0000-0000-0000BA080000}"/>
    <cellStyle name="Accent5 5 2" xfId="10288" xr:uid="{00000000-0005-0000-0000-0000BB080000}"/>
    <cellStyle name="Accent5 5 3" xfId="9900" xr:uid="{00000000-0005-0000-0000-0000BC080000}"/>
    <cellStyle name="Accent5 5 4" xfId="36994" xr:uid="{00000000-0005-0000-0000-0000BD080000}"/>
    <cellStyle name="Accent5 5 5" xfId="2592" xr:uid="{00000000-0005-0000-0000-0000BE080000}"/>
    <cellStyle name="Accent5 6" xfId="2593" xr:uid="{00000000-0005-0000-0000-0000BF080000}"/>
    <cellStyle name="Accent5 6 2" xfId="36995" xr:uid="{00000000-0005-0000-0000-0000C0080000}"/>
    <cellStyle name="Accent5 7" xfId="2594" xr:uid="{00000000-0005-0000-0000-0000C1080000}"/>
    <cellStyle name="Accent5 7 2" xfId="36996" xr:uid="{00000000-0005-0000-0000-0000C2080000}"/>
    <cellStyle name="Accent5 8" xfId="2595" xr:uid="{00000000-0005-0000-0000-0000C3080000}"/>
    <cellStyle name="Accent5 8 2" xfId="36997" xr:uid="{00000000-0005-0000-0000-0000C4080000}"/>
    <cellStyle name="Accent5 9" xfId="2596" xr:uid="{00000000-0005-0000-0000-0000C5080000}"/>
    <cellStyle name="Accent5 9 2" xfId="36998" xr:uid="{00000000-0005-0000-0000-0000C6080000}"/>
    <cellStyle name="Accent6" xfId="687" builtinId="49" customBuiltin="1"/>
    <cellStyle name="Accent6 10" xfId="2597" xr:uid="{00000000-0005-0000-0000-0000C8080000}"/>
    <cellStyle name="Accent6 10 2" xfId="36999" xr:uid="{00000000-0005-0000-0000-0000C9080000}"/>
    <cellStyle name="Accent6 11" xfId="2598" xr:uid="{00000000-0005-0000-0000-0000CA080000}"/>
    <cellStyle name="Accent6 11 2" xfId="37000" xr:uid="{00000000-0005-0000-0000-0000CB080000}"/>
    <cellStyle name="Accent6 12" xfId="2599" xr:uid="{00000000-0005-0000-0000-0000CC080000}"/>
    <cellStyle name="Accent6 12 2" xfId="37001" xr:uid="{00000000-0005-0000-0000-0000CD080000}"/>
    <cellStyle name="Accent6 13" xfId="37002" xr:uid="{00000000-0005-0000-0000-0000CE080000}"/>
    <cellStyle name="Accent6 14" xfId="37003" xr:uid="{00000000-0005-0000-0000-0000CF080000}"/>
    <cellStyle name="Accent6 15" xfId="37004" xr:uid="{00000000-0005-0000-0000-0000D0080000}"/>
    <cellStyle name="Accent6 16" xfId="37005" xr:uid="{00000000-0005-0000-0000-0000D1080000}"/>
    <cellStyle name="Accent6 17" xfId="37006" xr:uid="{00000000-0005-0000-0000-0000D2080000}"/>
    <cellStyle name="Accent6 2" xfId="928" xr:uid="{00000000-0005-0000-0000-0000D3080000}"/>
    <cellStyle name="Accent6 2 2" xfId="2601" xr:uid="{00000000-0005-0000-0000-0000D4080000}"/>
    <cellStyle name="Accent6 2 3" xfId="2602" xr:uid="{00000000-0005-0000-0000-0000D5080000}"/>
    <cellStyle name="Accent6 2 4" xfId="10293" xr:uid="{00000000-0005-0000-0000-0000D6080000}"/>
    <cellStyle name="Accent6 2 5" xfId="9901" xr:uid="{00000000-0005-0000-0000-0000D7080000}"/>
    <cellStyle name="Accent6 2 6" xfId="37007" xr:uid="{00000000-0005-0000-0000-0000D8080000}"/>
    <cellStyle name="Accent6 2 7" xfId="2600" xr:uid="{00000000-0005-0000-0000-0000D9080000}"/>
    <cellStyle name="Accent6 3" xfId="929" xr:uid="{00000000-0005-0000-0000-0000DA080000}"/>
    <cellStyle name="Accent6 3 2" xfId="2604" xr:uid="{00000000-0005-0000-0000-0000DB080000}"/>
    <cellStyle name="Accent6 3 3" xfId="10296" xr:uid="{00000000-0005-0000-0000-0000DC080000}"/>
    <cellStyle name="Accent6 3 4" xfId="9902" xr:uid="{00000000-0005-0000-0000-0000DD080000}"/>
    <cellStyle name="Accent6 3 5" xfId="37008" xr:uid="{00000000-0005-0000-0000-0000DE080000}"/>
    <cellStyle name="Accent6 3 6" xfId="2603" xr:uid="{00000000-0005-0000-0000-0000DF080000}"/>
    <cellStyle name="Accent6 4" xfId="930" xr:uid="{00000000-0005-0000-0000-0000E0080000}"/>
    <cellStyle name="Accent6 4 2" xfId="2606" xr:uid="{00000000-0005-0000-0000-0000E1080000}"/>
    <cellStyle name="Accent6 4 3" xfId="10298" xr:uid="{00000000-0005-0000-0000-0000E2080000}"/>
    <cellStyle name="Accent6 4 4" xfId="9903" xr:uid="{00000000-0005-0000-0000-0000E3080000}"/>
    <cellStyle name="Accent6 4 5" xfId="37009" xr:uid="{00000000-0005-0000-0000-0000E4080000}"/>
    <cellStyle name="Accent6 4 6" xfId="2605" xr:uid="{00000000-0005-0000-0000-0000E5080000}"/>
    <cellStyle name="Accent6 5" xfId="931" xr:uid="{00000000-0005-0000-0000-0000E6080000}"/>
    <cellStyle name="Accent6 5 2" xfId="10300" xr:uid="{00000000-0005-0000-0000-0000E7080000}"/>
    <cellStyle name="Accent6 5 3" xfId="9904" xr:uid="{00000000-0005-0000-0000-0000E8080000}"/>
    <cellStyle name="Accent6 5 4" xfId="37010" xr:uid="{00000000-0005-0000-0000-0000E9080000}"/>
    <cellStyle name="Accent6 5 5" xfId="2607" xr:uid="{00000000-0005-0000-0000-0000EA080000}"/>
    <cellStyle name="Accent6 6" xfId="2608" xr:uid="{00000000-0005-0000-0000-0000EB080000}"/>
    <cellStyle name="Accent6 6 2" xfId="37011" xr:uid="{00000000-0005-0000-0000-0000EC080000}"/>
    <cellStyle name="Accent6 7" xfId="2609" xr:uid="{00000000-0005-0000-0000-0000ED080000}"/>
    <cellStyle name="Accent6 7 2" xfId="37012" xr:uid="{00000000-0005-0000-0000-0000EE080000}"/>
    <cellStyle name="Accent6 8" xfId="2610" xr:uid="{00000000-0005-0000-0000-0000EF080000}"/>
    <cellStyle name="Accent6 8 2" xfId="37013" xr:uid="{00000000-0005-0000-0000-0000F0080000}"/>
    <cellStyle name="Accent6 9" xfId="2611" xr:uid="{00000000-0005-0000-0000-0000F1080000}"/>
    <cellStyle name="Accent6 9 2" xfId="37014" xr:uid="{00000000-0005-0000-0000-0000F2080000}"/>
    <cellStyle name="active" xfId="3250" xr:uid="{00000000-0005-0000-0000-0000F3080000}"/>
    <cellStyle name="ÅëÈ­ [0]_±âÅ¸" xfId="6247" xr:uid="{00000000-0005-0000-0000-0000F4080000}"/>
    <cellStyle name="ÅëÈ­_±âÅ¸" xfId="6248" xr:uid="{00000000-0005-0000-0000-0000F5080000}"/>
    <cellStyle name="args.style" xfId="3251" xr:uid="{00000000-0005-0000-0000-0000F6080000}"/>
    <cellStyle name="ÄÞ¸¶ [0]_±âÅ¸" xfId="6249" xr:uid="{00000000-0005-0000-0000-0000F7080000}"/>
    <cellStyle name="ÄÞ¸¶_±âÅ¸" xfId="6250" xr:uid="{00000000-0005-0000-0000-0000F8080000}"/>
    <cellStyle name="AutoFormat Options" xfId="1350" xr:uid="{00000000-0005-0000-0000-0000F9080000}"/>
    <cellStyle name="AutoFormat Options 2" xfId="1351" xr:uid="{00000000-0005-0000-0000-0000FA080000}"/>
    <cellStyle name="AutoFormat Options 2 2" xfId="10864" xr:uid="{00000000-0005-0000-0000-0000FB080000}"/>
    <cellStyle name="AutoFormat Options 2 3" xfId="3252" xr:uid="{00000000-0005-0000-0000-0000FC080000}"/>
    <cellStyle name="AutoFormat Options 3" xfId="1352" xr:uid="{00000000-0005-0000-0000-0000FD080000}"/>
    <cellStyle name="AutoFormat Options 4" xfId="1353" xr:uid="{00000000-0005-0000-0000-0000FE080000}"/>
    <cellStyle name="Bad" xfId="657" builtinId="27" customBuiltin="1"/>
    <cellStyle name="Bad 10" xfId="2612" xr:uid="{00000000-0005-0000-0000-000000090000}"/>
    <cellStyle name="Bad 10 2" xfId="37015" xr:uid="{00000000-0005-0000-0000-000001090000}"/>
    <cellStyle name="Bad 11" xfId="2613" xr:uid="{00000000-0005-0000-0000-000002090000}"/>
    <cellStyle name="Bad 11 2" xfId="37016" xr:uid="{00000000-0005-0000-0000-000003090000}"/>
    <cellStyle name="Bad 12" xfId="2614" xr:uid="{00000000-0005-0000-0000-000004090000}"/>
    <cellStyle name="Bad 12 2" xfId="37017" xr:uid="{00000000-0005-0000-0000-000005090000}"/>
    <cellStyle name="Bad 13" xfId="37018" xr:uid="{00000000-0005-0000-0000-000006090000}"/>
    <cellStyle name="Bad 14" xfId="37019" xr:uid="{00000000-0005-0000-0000-000007090000}"/>
    <cellStyle name="Bad 15" xfId="37020" xr:uid="{00000000-0005-0000-0000-000008090000}"/>
    <cellStyle name="Bad 16" xfId="37021" xr:uid="{00000000-0005-0000-0000-000009090000}"/>
    <cellStyle name="Bad 17" xfId="37022" xr:uid="{00000000-0005-0000-0000-00000A090000}"/>
    <cellStyle name="Bad 2" xfId="932" xr:uid="{00000000-0005-0000-0000-00000B090000}"/>
    <cellStyle name="Bad 2 2" xfId="2616" xr:uid="{00000000-0005-0000-0000-00000C090000}"/>
    <cellStyle name="Bad 2 3" xfId="2617" xr:uid="{00000000-0005-0000-0000-00000D090000}"/>
    <cellStyle name="Bad 2 4" xfId="3253" xr:uid="{00000000-0005-0000-0000-00000E090000}"/>
    <cellStyle name="Bad 2 4 2" xfId="10306" xr:uid="{00000000-0005-0000-0000-00000F090000}"/>
    <cellStyle name="Bad 2 5" xfId="9905" xr:uid="{00000000-0005-0000-0000-000010090000}"/>
    <cellStyle name="Bad 2 6" xfId="17562" xr:uid="{00000000-0005-0000-0000-000011090000}"/>
    <cellStyle name="Bad 2 7" xfId="37023" xr:uid="{00000000-0005-0000-0000-000012090000}"/>
    <cellStyle name="Bad 2 8" xfId="2615" xr:uid="{00000000-0005-0000-0000-000013090000}"/>
    <cellStyle name="Bad 3" xfId="933" xr:uid="{00000000-0005-0000-0000-000014090000}"/>
    <cellStyle name="Bad 3 2" xfId="2619" xr:uid="{00000000-0005-0000-0000-000015090000}"/>
    <cellStyle name="Bad 3 3" xfId="3254" xr:uid="{00000000-0005-0000-0000-000016090000}"/>
    <cellStyle name="Bad 3 3 2" xfId="10308" xr:uid="{00000000-0005-0000-0000-000017090000}"/>
    <cellStyle name="Bad 3 4" xfId="9906" xr:uid="{00000000-0005-0000-0000-000018090000}"/>
    <cellStyle name="Bad 3 5" xfId="17563" xr:uid="{00000000-0005-0000-0000-000019090000}"/>
    <cellStyle name="Bad 3 6" xfId="37024" xr:uid="{00000000-0005-0000-0000-00001A090000}"/>
    <cellStyle name="Bad 3 7" xfId="2618" xr:uid="{00000000-0005-0000-0000-00001B090000}"/>
    <cellStyle name="Bad 4" xfId="934" xr:uid="{00000000-0005-0000-0000-00001C090000}"/>
    <cellStyle name="Bad 4 2" xfId="2621" xr:uid="{00000000-0005-0000-0000-00001D090000}"/>
    <cellStyle name="Bad 4 3" xfId="3255" xr:uid="{00000000-0005-0000-0000-00001E090000}"/>
    <cellStyle name="Bad 4 3 2" xfId="10310" xr:uid="{00000000-0005-0000-0000-00001F090000}"/>
    <cellStyle name="Bad 4 4" xfId="9907" xr:uid="{00000000-0005-0000-0000-000020090000}"/>
    <cellStyle name="Bad 4 5" xfId="17564" xr:uid="{00000000-0005-0000-0000-000021090000}"/>
    <cellStyle name="Bad 4 6" xfId="37025" xr:uid="{00000000-0005-0000-0000-000022090000}"/>
    <cellStyle name="Bad 4 7" xfId="2620" xr:uid="{00000000-0005-0000-0000-000023090000}"/>
    <cellStyle name="Bad 5" xfId="935" xr:uid="{00000000-0005-0000-0000-000024090000}"/>
    <cellStyle name="Bad 5 2" xfId="10312" xr:uid="{00000000-0005-0000-0000-000025090000}"/>
    <cellStyle name="Bad 5 3" xfId="9908" xr:uid="{00000000-0005-0000-0000-000026090000}"/>
    <cellStyle name="Bad 5 4" xfId="37026" xr:uid="{00000000-0005-0000-0000-000027090000}"/>
    <cellStyle name="Bad 5 5" xfId="2622" xr:uid="{00000000-0005-0000-0000-000028090000}"/>
    <cellStyle name="Bad 6" xfId="2623" xr:uid="{00000000-0005-0000-0000-000029090000}"/>
    <cellStyle name="Bad 6 2" xfId="37027" xr:uid="{00000000-0005-0000-0000-00002A090000}"/>
    <cellStyle name="Bad 7" xfId="2624" xr:uid="{00000000-0005-0000-0000-00002B090000}"/>
    <cellStyle name="Bad 7 2" xfId="37028" xr:uid="{00000000-0005-0000-0000-00002C090000}"/>
    <cellStyle name="Bad 8" xfId="2625" xr:uid="{00000000-0005-0000-0000-00002D090000}"/>
    <cellStyle name="Bad 8 2" xfId="37029" xr:uid="{00000000-0005-0000-0000-00002E090000}"/>
    <cellStyle name="Bad 9" xfId="2626" xr:uid="{00000000-0005-0000-0000-00002F090000}"/>
    <cellStyle name="Bad 9 2" xfId="37030" xr:uid="{00000000-0005-0000-0000-000030090000}"/>
    <cellStyle name="blp_column_header" xfId="1266" xr:uid="{00000000-0005-0000-0000-000031090000}"/>
    <cellStyle name="Ç¥ÁØ_¿¬°£´©°è¿¹»ó" xfId="6251" xr:uid="{00000000-0005-0000-0000-000032090000}"/>
    <cellStyle name="c2" xfId="6094" xr:uid="{00000000-0005-0000-0000-000033090000}"/>
    <cellStyle name="Calc Currency (0)" xfId="3256" xr:uid="{00000000-0005-0000-0000-000034090000}"/>
    <cellStyle name="Calc Currency (0) 2" xfId="3257" xr:uid="{00000000-0005-0000-0000-000035090000}"/>
    <cellStyle name="Calc Currency (0)_Audit Adjustments - MCSH (220409)" xfId="3258" xr:uid="{00000000-0005-0000-0000-000036090000}"/>
    <cellStyle name="Calc Currency (2)" xfId="3259" xr:uid="{00000000-0005-0000-0000-000037090000}"/>
    <cellStyle name="Calc Percent (0)" xfId="3260" xr:uid="{00000000-0005-0000-0000-000038090000}"/>
    <cellStyle name="Calc Percent (1)" xfId="3261" xr:uid="{00000000-0005-0000-0000-000039090000}"/>
    <cellStyle name="Calc Percent (2)" xfId="3262" xr:uid="{00000000-0005-0000-0000-00003A090000}"/>
    <cellStyle name="Calc Units (0)" xfId="3263" xr:uid="{00000000-0005-0000-0000-00003B090000}"/>
    <cellStyle name="Calc Units (0) 2" xfId="3264" xr:uid="{00000000-0005-0000-0000-00003C090000}"/>
    <cellStyle name="Calc Units (0)_13A.Recv-08" xfId="3265" xr:uid="{00000000-0005-0000-0000-00003D090000}"/>
    <cellStyle name="Calc Units (1)" xfId="3266" xr:uid="{00000000-0005-0000-0000-00003E090000}"/>
    <cellStyle name="Calc Units (1) 2" xfId="3267" xr:uid="{00000000-0005-0000-0000-00003F090000}"/>
    <cellStyle name="Calc Units (1)_13A.Recv-08" xfId="3268" xr:uid="{00000000-0005-0000-0000-000040090000}"/>
    <cellStyle name="Calc Units (2)" xfId="3269" xr:uid="{00000000-0005-0000-0000-000041090000}"/>
    <cellStyle name="Calculation" xfId="661" builtinId="22" customBuiltin="1"/>
    <cellStyle name="Calculation 10" xfId="2627" xr:uid="{00000000-0005-0000-0000-000043090000}"/>
    <cellStyle name="Calculation 10 10" xfId="33331" xr:uid="{00000000-0005-0000-0000-000044090000}"/>
    <cellStyle name="Calculation 10 11" xfId="30736" xr:uid="{00000000-0005-0000-0000-000045090000}"/>
    <cellStyle name="Calculation 10 12" xfId="37031" xr:uid="{00000000-0005-0000-0000-000046090000}"/>
    <cellStyle name="Calculation 10 2" xfId="8661" xr:uid="{00000000-0005-0000-0000-000047090000}"/>
    <cellStyle name="Calculation 10 2 2" xfId="11587" xr:uid="{00000000-0005-0000-0000-000048090000}"/>
    <cellStyle name="Calculation 10 2 2 2" xfId="16849" xr:uid="{00000000-0005-0000-0000-000049090000}"/>
    <cellStyle name="Calculation 10 2 2 2 2" xfId="29383" xr:uid="{00000000-0005-0000-0000-00004A090000}"/>
    <cellStyle name="Calculation 10 2 2 3" xfId="20750" xr:uid="{00000000-0005-0000-0000-00004B090000}"/>
    <cellStyle name="Calculation 10 2 2 3 2" xfId="30428" xr:uid="{00000000-0005-0000-0000-00004C090000}"/>
    <cellStyle name="Calculation 10 2 2 4" xfId="24342" xr:uid="{00000000-0005-0000-0000-00004D090000}"/>
    <cellStyle name="Calculation 10 2 2 5" xfId="33015" xr:uid="{00000000-0005-0000-0000-00004E090000}"/>
    <cellStyle name="Calculation 10 2 2 6" xfId="34071" xr:uid="{00000000-0005-0000-0000-00004F090000}"/>
    <cellStyle name="Calculation 10 2 2 7" xfId="30873" xr:uid="{00000000-0005-0000-0000-000050090000}"/>
    <cellStyle name="Calculation 10 2 3" xfId="11912" xr:uid="{00000000-0005-0000-0000-000051090000}"/>
    <cellStyle name="Calculation 10 2 3 2" xfId="17100" xr:uid="{00000000-0005-0000-0000-000052090000}"/>
    <cellStyle name="Calculation 10 2 3 2 2" xfId="29631" xr:uid="{00000000-0005-0000-0000-000053090000}"/>
    <cellStyle name="Calculation 10 2 3 3" xfId="24662" xr:uid="{00000000-0005-0000-0000-000054090000}"/>
    <cellStyle name="Calculation 10 2 4" xfId="11982" xr:uid="{00000000-0005-0000-0000-000055090000}"/>
    <cellStyle name="Calculation 10 2 4 2" xfId="24732" xr:uid="{00000000-0005-0000-0000-000056090000}"/>
    <cellStyle name="Calculation 10 2 5" xfId="20600" xr:uid="{00000000-0005-0000-0000-000057090000}"/>
    <cellStyle name="Calculation 10 2 5 2" xfId="30278" xr:uid="{00000000-0005-0000-0000-000058090000}"/>
    <cellStyle name="Calculation 10 2 6" xfId="22731" xr:uid="{00000000-0005-0000-0000-000059090000}"/>
    <cellStyle name="Calculation 10 2 7" xfId="32021" xr:uid="{00000000-0005-0000-0000-00005A090000}"/>
    <cellStyle name="Calculation 10 2 8" xfId="33883" xr:uid="{00000000-0005-0000-0000-00005B090000}"/>
    <cellStyle name="Calculation 10 2 9" xfId="31086" xr:uid="{00000000-0005-0000-0000-00005C090000}"/>
    <cellStyle name="Calculation 10 3" xfId="6479" xr:uid="{00000000-0005-0000-0000-00005D090000}"/>
    <cellStyle name="Calculation 10 3 2" xfId="13086" xr:uid="{00000000-0005-0000-0000-00005E090000}"/>
    <cellStyle name="Calculation 10 3 2 2" xfId="25831" xr:uid="{00000000-0005-0000-0000-00005F090000}"/>
    <cellStyle name="Calculation 10 3 3" xfId="20844" xr:uid="{00000000-0005-0000-0000-000060090000}"/>
    <cellStyle name="Calculation 10 3 3 2" xfId="30522" xr:uid="{00000000-0005-0000-0000-000061090000}"/>
    <cellStyle name="Calculation 10 3 4" xfId="21229" xr:uid="{00000000-0005-0000-0000-000062090000}"/>
    <cellStyle name="Calculation 10 3 5" xfId="33156" xr:uid="{00000000-0005-0000-0000-000063090000}"/>
    <cellStyle name="Calculation 10 3 6" xfId="34167" xr:uid="{00000000-0005-0000-0000-000064090000}"/>
    <cellStyle name="Calculation 10 3 7" xfId="32076" xr:uid="{00000000-0005-0000-0000-000065090000}"/>
    <cellStyle name="Calculation 10 4" xfId="7399" xr:uid="{00000000-0005-0000-0000-000066090000}"/>
    <cellStyle name="Calculation 10 4 2" xfId="13919" xr:uid="{00000000-0005-0000-0000-000067090000}"/>
    <cellStyle name="Calculation 10 4 2 2" xfId="26649" xr:uid="{00000000-0005-0000-0000-000068090000}"/>
    <cellStyle name="Calculation 10 4 3" xfId="22130" xr:uid="{00000000-0005-0000-0000-000069090000}"/>
    <cellStyle name="Calculation 10 5" xfId="11431" xr:uid="{00000000-0005-0000-0000-00006A090000}"/>
    <cellStyle name="Calculation 10 5 2" xfId="16736" xr:uid="{00000000-0005-0000-0000-00006B090000}"/>
    <cellStyle name="Calculation 10 5 2 2" xfId="29271" xr:uid="{00000000-0005-0000-0000-00006C090000}"/>
    <cellStyle name="Calculation 10 5 3" xfId="24189" xr:uid="{00000000-0005-0000-0000-00006D090000}"/>
    <cellStyle name="Calculation 10 6" xfId="12000" xr:uid="{00000000-0005-0000-0000-00006E090000}"/>
    <cellStyle name="Calculation 10 6 2" xfId="24749" xr:uid="{00000000-0005-0000-0000-00006F090000}"/>
    <cellStyle name="Calculation 10 7" xfId="18161" xr:uid="{00000000-0005-0000-0000-000070090000}"/>
    <cellStyle name="Calculation 10 7 2" xfId="30067" xr:uid="{00000000-0005-0000-0000-000071090000}"/>
    <cellStyle name="Calculation 10 8" xfId="20935" xr:uid="{00000000-0005-0000-0000-000072090000}"/>
    <cellStyle name="Calculation 10 9" xfId="30783" xr:uid="{00000000-0005-0000-0000-000073090000}"/>
    <cellStyle name="Calculation 11" xfId="2628" xr:uid="{00000000-0005-0000-0000-000074090000}"/>
    <cellStyle name="Calculation 11 10" xfId="31468" xr:uid="{00000000-0005-0000-0000-000075090000}"/>
    <cellStyle name="Calculation 11 11" xfId="30737" xr:uid="{00000000-0005-0000-0000-000076090000}"/>
    <cellStyle name="Calculation 11 12" xfId="37032" xr:uid="{00000000-0005-0000-0000-000077090000}"/>
    <cellStyle name="Calculation 11 2" xfId="8662" xr:uid="{00000000-0005-0000-0000-000078090000}"/>
    <cellStyle name="Calculation 11 2 2" xfId="11588" xr:uid="{00000000-0005-0000-0000-000079090000}"/>
    <cellStyle name="Calculation 11 2 2 2" xfId="16850" xr:uid="{00000000-0005-0000-0000-00007A090000}"/>
    <cellStyle name="Calculation 11 2 2 2 2" xfId="29384" xr:uid="{00000000-0005-0000-0000-00007B090000}"/>
    <cellStyle name="Calculation 11 2 2 3" xfId="20751" xr:uid="{00000000-0005-0000-0000-00007C090000}"/>
    <cellStyle name="Calculation 11 2 2 3 2" xfId="30429" xr:uid="{00000000-0005-0000-0000-00007D090000}"/>
    <cellStyle name="Calculation 11 2 2 4" xfId="24343" xr:uid="{00000000-0005-0000-0000-00007E090000}"/>
    <cellStyle name="Calculation 11 2 2 5" xfId="33016" xr:uid="{00000000-0005-0000-0000-00007F090000}"/>
    <cellStyle name="Calculation 11 2 2 6" xfId="34072" xr:uid="{00000000-0005-0000-0000-000080090000}"/>
    <cellStyle name="Calculation 11 2 2 7" xfId="31684" xr:uid="{00000000-0005-0000-0000-000081090000}"/>
    <cellStyle name="Calculation 11 2 3" xfId="11672" xr:uid="{00000000-0005-0000-0000-000082090000}"/>
    <cellStyle name="Calculation 11 2 3 2" xfId="16933" xr:uid="{00000000-0005-0000-0000-000083090000}"/>
    <cellStyle name="Calculation 11 2 3 2 2" xfId="29467" xr:uid="{00000000-0005-0000-0000-000084090000}"/>
    <cellStyle name="Calculation 11 2 3 3" xfId="24427" xr:uid="{00000000-0005-0000-0000-000085090000}"/>
    <cellStyle name="Calculation 11 2 4" xfId="7625" xr:uid="{00000000-0005-0000-0000-000086090000}"/>
    <cellStyle name="Calculation 11 2 4 2" xfId="22355" xr:uid="{00000000-0005-0000-0000-000087090000}"/>
    <cellStyle name="Calculation 11 2 5" xfId="20601" xr:uid="{00000000-0005-0000-0000-000088090000}"/>
    <cellStyle name="Calculation 11 2 5 2" xfId="30279" xr:uid="{00000000-0005-0000-0000-000089090000}"/>
    <cellStyle name="Calculation 11 2 6" xfId="22732" xr:uid="{00000000-0005-0000-0000-00008A090000}"/>
    <cellStyle name="Calculation 11 2 7" xfId="32022" xr:uid="{00000000-0005-0000-0000-00008B090000}"/>
    <cellStyle name="Calculation 11 2 8" xfId="33884" xr:uid="{00000000-0005-0000-0000-00008C090000}"/>
    <cellStyle name="Calculation 11 2 9" xfId="33865" xr:uid="{00000000-0005-0000-0000-00008D090000}"/>
    <cellStyle name="Calculation 11 3" xfId="6480" xr:uid="{00000000-0005-0000-0000-00008E090000}"/>
    <cellStyle name="Calculation 11 3 2" xfId="13087" xr:uid="{00000000-0005-0000-0000-00008F090000}"/>
    <cellStyle name="Calculation 11 3 2 2" xfId="25832" xr:uid="{00000000-0005-0000-0000-000090090000}"/>
    <cellStyle name="Calculation 11 3 3" xfId="20845" xr:uid="{00000000-0005-0000-0000-000091090000}"/>
    <cellStyle name="Calculation 11 3 3 2" xfId="30523" xr:uid="{00000000-0005-0000-0000-000092090000}"/>
    <cellStyle name="Calculation 11 3 4" xfId="21230" xr:uid="{00000000-0005-0000-0000-000093090000}"/>
    <cellStyle name="Calculation 11 3 5" xfId="33157" xr:uid="{00000000-0005-0000-0000-000094090000}"/>
    <cellStyle name="Calculation 11 3 6" xfId="34168" xr:uid="{00000000-0005-0000-0000-000095090000}"/>
    <cellStyle name="Calculation 11 3 7" xfId="33844" xr:uid="{00000000-0005-0000-0000-000096090000}"/>
    <cellStyle name="Calculation 11 4" xfId="7398" xr:uid="{00000000-0005-0000-0000-000097090000}"/>
    <cellStyle name="Calculation 11 4 2" xfId="13918" xr:uid="{00000000-0005-0000-0000-000098090000}"/>
    <cellStyle name="Calculation 11 4 2 2" xfId="26648" xr:uid="{00000000-0005-0000-0000-000099090000}"/>
    <cellStyle name="Calculation 11 4 3" xfId="22129" xr:uid="{00000000-0005-0000-0000-00009A090000}"/>
    <cellStyle name="Calculation 11 5" xfId="11484" xr:uid="{00000000-0005-0000-0000-00009B090000}"/>
    <cellStyle name="Calculation 11 5 2" xfId="16779" xr:uid="{00000000-0005-0000-0000-00009C090000}"/>
    <cellStyle name="Calculation 11 5 2 2" xfId="29314" xr:uid="{00000000-0005-0000-0000-00009D090000}"/>
    <cellStyle name="Calculation 11 5 3" xfId="24242" xr:uid="{00000000-0005-0000-0000-00009E090000}"/>
    <cellStyle name="Calculation 11 6" xfId="11988" xr:uid="{00000000-0005-0000-0000-00009F090000}"/>
    <cellStyle name="Calculation 11 6 2" xfId="24738" xr:uid="{00000000-0005-0000-0000-0000A0090000}"/>
    <cellStyle name="Calculation 11 7" xfId="18160" xr:uid="{00000000-0005-0000-0000-0000A1090000}"/>
    <cellStyle name="Calculation 11 7 2" xfId="30066" xr:uid="{00000000-0005-0000-0000-0000A2090000}"/>
    <cellStyle name="Calculation 11 8" xfId="20936" xr:uid="{00000000-0005-0000-0000-0000A3090000}"/>
    <cellStyle name="Calculation 11 9" xfId="30784" xr:uid="{00000000-0005-0000-0000-0000A4090000}"/>
    <cellStyle name="Calculation 12" xfId="2629" xr:uid="{00000000-0005-0000-0000-0000A5090000}"/>
    <cellStyle name="Calculation 12 10" xfId="31467" xr:uid="{00000000-0005-0000-0000-0000A6090000}"/>
    <cellStyle name="Calculation 12 11" xfId="30738" xr:uid="{00000000-0005-0000-0000-0000A7090000}"/>
    <cellStyle name="Calculation 12 12" xfId="37033" xr:uid="{00000000-0005-0000-0000-0000A8090000}"/>
    <cellStyle name="Calculation 12 2" xfId="8663" xr:uid="{00000000-0005-0000-0000-0000A9090000}"/>
    <cellStyle name="Calculation 12 2 2" xfId="11589" xr:uid="{00000000-0005-0000-0000-0000AA090000}"/>
    <cellStyle name="Calculation 12 2 2 2" xfId="16851" xr:uid="{00000000-0005-0000-0000-0000AB090000}"/>
    <cellStyle name="Calculation 12 2 2 2 2" xfId="29385" xr:uid="{00000000-0005-0000-0000-0000AC090000}"/>
    <cellStyle name="Calculation 12 2 2 3" xfId="20752" xr:uid="{00000000-0005-0000-0000-0000AD090000}"/>
    <cellStyle name="Calculation 12 2 2 3 2" xfId="30430" xr:uid="{00000000-0005-0000-0000-0000AE090000}"/>
    <cellStyle name="Calculation 12 2 2 4" xfId="24344" xr:uid="{00000000-0005-0000-0000-0000AF090000}"/>
    <cellStyle name="Calculation 12 2 2 5" xfId="33017" xr:uid="{00000000-0005-0000-0000-0000B0090000}"/>
    <cellStyle name="Calculation 12 2 2 6" xfId="34073" xr:uid="{00000000-0005-0000-0000-0000B1090000}"/>
    <cellStyle name="Calculation 12 2 2 7" xfId="33980" xr:uid="{00000000-0005-0000-0000-0000B2090000}"/>
    <cellStyle name="Calculation 12 2 3" xfId="11889" xr:uid="{00000000-0005-0000-0000-0000B3090000}"/>
    <cellStyle name="Calculation 12 2 3 2" xfId="17088" xr:uid="{00000000-0005-0000-0000-0000B4090000}"/>
    <cellStyle name="Calculation 12 2 3 2 2" xfId="29619" xr:uid="{00000000-0005-0000-0000-0000B5090000}"/>
    <cellStyle name="Calculation 12 2 3 3" xfId="24639" xr:uid="{00000000-0005-0000-0000-0000B6090000}"/>
    <cellStyle name="Calculation 12 2 4" xfId="11985" xr:uid="{00000000-0005-0000-0000-0000B7090000}"/>
    <cellStyle name="Calculation 12 2 4 2" xfId="24735" xr:uid="{00000000-0005-0000-0000-0000B8090000}"/>
    <cellStyle name="Calculation 12 2 5" xfId="20602" xr:uid="{00000000-0005-0000-0000-0000B9090000}"/>
    <cellStyle name="Calculation 12 2 5 2" xfId="30280" xr:uid="{00000000-0005-0000-0000-0000BA090000}"/>
    <cellStyle name="Calculation 12 2 6" xfId="22733" xr:uid="{00000000-0005-0000-0000-0000BB090000}"/>
    <cellStyle name="Calculation 12 2 7" xfId="32023" xr:uid="{00000000-0005-0000-0000-0000BC090000}"/>
    <cellStyle name="Calculation 12 2 8" xfId="33885" xr:uid="{00000000-0005-0000-0000-0000BD090000}"/>
    <cellStyle name="Calculation 12 2 9" xfId="32061" xr:uid="{00000000-0005-0000-0000-0000BE090000}"/>
    <cellStyle name="Calculation 12 3" xfId="6481" xr:uid="{00000000-0005-0000-0000-0000BF090000}"/>
    <cellStyle name="Calculation 12 3 2" xfId="13088" xr:uid="{00000000-0005-0000-0000-0000C0090000}"/>
    <cellStyle name="Calculation 12 3 2 2" xfId="25833" xr:uid="{00000000-0005-0000-0000-0000C1090000}"/>
    <cellStyle name="Calculation 12 3 3" xfId="20846" xr:uid="{00000000-0005-0000-0000-0000C2090000}"/>
    <cellStyle name="Calculation 12 3 3 2" xfId="30524" xr:uid="{00000000-0005-0000-0000-0000C3090000}"/>
    <cellStyle name="Calculation 12 3 4" xfId="21231" xr:uid="{00000000-0005-0000-0000-0000C4090000}"/>
    <cellStyle name="Calculation 12 3 5" xfId="33158" xr:uid="{00000000-0005-0000-0000-0000C5090000}"/>
    <cellStyle name="Calculation 12 3 6" xfId="34169" xr:uid="{00000000-0005-0000-0000-0000C6090000}"/>
    <cellStyle name="Calculation 12 3 7" xfId="31632" xr:uid="{00000000-0005-0000-0000-0000C7090000}"/>
    <cellStyle name="Calculation 12 4" xfId="7397" xr:uid="{00000000-0005-0000-0000-0000C8090000}"/>
    <cellStyle name="Calculation 12 4 2" xfId="13917" xr:uid="{00000000-0005-0000-0000-0000C9090000}"/>
    <cellStyle name="Calculation 12 4 2 2" xfId="26647" xr:uid="{00000000-0005-0000-0000-0000CA090000}"/>
    <cellStyle name="Calculation 12 4 3" xfId="22128" xr:uid="{00000000-0005-0000-0000-0000CB090000}"/>
    <cellStyle name="Calculation 12 5" xfId="11430" xr:uid="{00000000-0005-0000-0000-0000CC090000}"/>
    <cellStyle name="Calculation 12 5 2" xfId="16735" xr:uid="{00000000-0005-0000-0000-0000CD090000}"/>
    <cellStyle name="Calculation 12 5 2 2" xfId="29270" xr:uid="{00000000-0005-0000-0000-0000CE090000}"/>
    <cellStyle name="Calculation 12 5 3" xfId="24188" xr:uid="{00000000-0005-0000-0000-0000CF090000}"/>
    <cellStyle name="Calculation 12 6" xfId="7601" xr:uid="{00000000-0005-0000-0000-0000D0090000}"/>
    <cellStyle name="Calculation 12 6 2" xfId="22332" xr:uid="{00000000-0005-0000-0000-0000D1090000}"/>
    <cellStyle name="Calculation 12 7" xfId="18159" xr:uid="{00000000-0005-0000-0000-0000D2090000}"/>
    <cellStyle name="Calculation 12 7 2" xfId="30065" xr:uid="{00000000-0005-0000-0000-0000D3090000}"/>
    <cellStyle name="Calculation 12 8" xfId="20937" xr:uid="{00000000-0005-0000-0000-0000D4090000}"/>
    <cellStyle name="Calculation 12 9" xfId="30785" xr:uid="{00000000-0005-0000-0000-0000D5090000}"/>
    <cellStyle name="Calculation 13" xfId="37034" xr:uid="{00000000-0005-0000-0000-0000D6090000}"/>
    <cellStyle name="Calculation 14" xfId="37035" xr:uid="{00000000-0005-0000-0000-0000D7090000}"/>
    <cellStyle name="Calculation 15" xfId="37036" xr:uid="{00000000-0005-0000-0000-0000D8090000}"/>
    <cellStyle name="Calculation 16" xfId="37037" xr:uid="{00000000-0005-0000-0000-0000D9090000}"/>
    <cellStyle name="Calculation 17" xfId="37038" xr:uid="{00000000-0005-0000-0000-0000DA090000}"/>
    <cellStyle name="Calculation 2" xfId="936" xr:uid="{00000000-0005-0000-0000-0000DB090000}"/>
    <cellStyle name="Calculation 2 10" xfId="6528" xr:uid="{00000000-0005-0000-0000-0000DC090000}"/>
    <cellStyle name="Calculation 2 10 2" xfId="21278" xr:uid="{00000000-0005-0000-0000-0000DD090000}"/>
    <cellStyle name="Calculation 2 11" xfId="17524" xr:uid="{00000000-0005-0000-0000-0000DE090000}"/>
    <cellStyle name="Calculation 2 11 2" xfId="30015" xr:uid="{00000000-0005-0000-0000-0000DF090000}"/>
    <cellStyle name="Calculation 2 12" xfId="20938" xr:uid="{00000000-0005-0000-0000-0000E0090000}"/>
    <cellStyle name="Calculation 2 13" xfId="30674" xr:uid="{00000000-0005-0000-0000-0000E1090000}"/>
    <cellStyle name="Calculation 2 14" xfId="31682" xr:uid="{00000000-0005-0000-0000-0000E2090000}"/>
    <cellStyle name="Calculation 2 15" xfId="30853" xr:uid="{00000000-0005-0000-0000-0000E3090000}"/>
    <cellStyle name="Calculation 2 16" xfId="37039" xr:uid="{00000000-0005-0000-0000-0000E4090000}"/>
    <cellStyle name="Calculation 2 17" xfId="2630" xr:uid="{00000000-0005-0000-0000-0000E5090000}"/>
    <cellStyle name="Calculation 2 2" xfId="2631" xr:uid="{00000000-0005-0000-0000-0000E6090000}"/>
    <cellStyle name="Calculation 2 2 10" xfId="30865" xr:uid="{00000000-0005-0000-0000-0000E7090000}"/>
    <cellStyle name="Calculation 2 2 11" xfId="30739" xr:uid="{00000000-0005-0000-0000-0000E8090000}"/>
    <cellStyle name="Calculation 2 2 2" xfId="8665" xr:uid="{00000000-0005-0000-0000-0000E9090000}"/>
    <cellStyle name="Calculation 2 2 2 2" xfId="11591" xr:uid="{00000000-0005-0000-0000-0000EA090000}"/>
    <cellStyle name="Calculation 2 2 2 2 2" xfId="16853" xr:uid="{00000000-0005-0000-0000-0000EB090000}"/>
    <cellStyle name="Calculation 2 2 2 2 2 2" xfId="29387" xr:uid="{00000000-0005-0000-0000-0000EC090000}"/>
    <cellStyle name="Calculation 2 2 2 2 3" xfId="20754" xr:uid="{00000000-0005-0000-0000-0000ED090000}"/>
    <cellStyle name="Calculation 2 2 2 2 3 2" xfId="30432" xr:uid="{00000000-0005-0000-0000-0000EE090000}"/>
    <cellStyle name="Calculation 2 2 2 2 4" xfId="24346" xr:uid="{00000000-0005-0000-0000-0000EF090000}"/>
    <cellStyle name="Calculation 2 2 2 2 5" xfId="33019" xr:uid="{00000000-0005-0000-0000-0000F0090000}"/>
    <cellStyle name="Calculation 2 2 2 2 6" xfId="34075" xr:uid="{00000000-0005-0000-0000-0000F1090000}"/>
    <cellStyle name="Calculation 2 2 2 2 7" xfId="33855" xr:uid="{00000000-0005-0000-0000-0000F2090000}"/>
    <cellStyle name="Calculation 2 2 2 3" xfId="11534" xr:uid="{00000000-0005-0000-0000-0000F3090000}"/>
    <cellStyle name="Calculation 2 2 2 3 2" xfId="16817" xr:uid="{00000000-0005-0000-0000-0000F4090000}"/>
    <cellStyle name="Calculation 2 2 2 3 2 2" xfId="29352" xr:uid="{00000000-0005-0000-0000-0000F5090000}"/>
    <cellStyle name="Calculation 2 2 2 3 3" xfId="24292" xr:uid="{00000000-0005-0000-0000-0000F6090000}"/>
    <cellStyle name="Calculation 2 2 2 4" xfId="7300" xr:uid="{00000000-0005-0000-0000-0000F7090000}"/>
    <cellStyle name="Calculation 2 2 2 4 2" xfId="22032" xr:uid="{00000000-0005-0000-0000-0000F8090000}"/>
    <cellStyle name="Calculation 2 2 2 5" xfId="20604" xr:uid="{00000000-0005-0000-0000-0000F9090000}"/>
    <cellStyle name="Calculation 2 2 2 5 2" xfId="30282" xr:uid="{00000000-0005-0000-0000-0000FA090000}"/>
    <cellStyle name="Calculation 2 2 2 6" xfId="22735" xr:uid="{00000000-0005-0000-0000-0000FB090000}"/>
    <cellStyle name="Calculation 2 2 2 7" xfId="32025" xr:uid="{00000000-0005-0000-0000-0000FC090000}"/>
    <cellStyle name="Calculation 2 2 2 8" xfId="33887" xr:uid="{00000000-0005-0000-0000-0000FD090000}"/>
    <cellStyle name="Calculation 2 2 2 9" xfId="30713" xr:uid="{00000000-0005-0000-0000-0000FE090000}"/>
    <cellStyle name="Calculation 2 2 3" xfId="6483" xr:uid="{00000000-0005-0000-0000-0000FF090000}"/>
    <cellStyle name="Calculation 2 2 3 2" xfId="13090" xr:uid="{00000000-0005-0000-0000-0000000A0000}"/>
    <cellStyle name="Calculation 2 2 3 2 2" xfId="25835" xr:uid="{00000000-0005-0000-0000-0000010A0000}"/>
    <cellStyle name="Calculation 2 2 3 3" xfId="20848" xr:uid="{00000000-0005-0000-0000-0000020A0000}"/>
    <cellStyle name="Calculation 2 2 3 3 2" xfId="30526" xr:uid="{00000000-0005-0000-0000-0000030A0000}"/>
    <cellStyle name="Calculation 2 2 3 4" xfId="21233" xr:uid="{00000000-0005-0000-0000-0000040A0000}"/>
    <cellStyle name="Calculation 2 2 3 5" xfId="33160" xr:uid="{00000000-0005-0000-0000-0000050A0000}"/>
    <cellStyle name="Calculation 2 2 3 6" xfId="34171" xr:uid="{00000000-0005-0000-0000-0000060A0000}"/>
    <cellStyle name="Calculation 2 2 3 7" xfId="31631" xr:uid="{00000000-0005-0000-0000-0000070A0000}"/>
    <cellStyle name="Calculation 2 2 4" xfId="7395" xr:uid="{00000000-0005-0000-0000-0000080A0000}"/>
    <cellStyle name="Calculation 2 2 4 2" xfId="13915" xr:uid="{00000000-0005-0000-0000-0000090A0000}"/>
    <cellStyle name="Calculation 2 2 4 2 2" xfId="26645" xr:uid="{00000000-0005-0000-0000-00000A0A0000}"/>
    <cellStyle name="Calculation 2 2 4 3" xfId="22126" xr:uid="{00000000-0005-0000-0000-00000B0A0000}"/>
    <cellStyle name="Calculation 2 2 5" xfId="11428" xr:uid="{00000000-0005-0000-0000-00000C0A0000}"/>
    <cellStyle name="Calculation 2 2 5 2" xfId="16733" xr:uid="{00000000-0005-0000-0000-00000D0A0000}"/>
    <cellStyle name="Calculation 2 2 5 2 2" xfId="29268" xr:uid="{00000000-0005-0000-0000-00000E0A0000}"/>
    <cellStyle name="Calculation 2 2 5 3" xfId="24186" xr:uid="{00000000-0005-0000-0000-00000F0A0000}"/>
    <cellStyle name="Calculation 2 2 6" xfId="11506" xr:uid="{00000000-0005-0000-0000-0000100A0000}"/>
    <cellStyle name="Calculation 2 2 6 2" xfId="24264" xr:uid="{00000000-0005-0000-0000-0000110A0000}"/>
    <cellStyle name="Calculation 2 2 7" xfId="18157" xr:uid="{00000000-0005-0000-0000-0000120A0000}"/>
    <cellStyle name="Calculation 2 2 7 2" xfId="30063" xr:uid="{00000000-0005-0000-0000-0000130A0000}"/>
    <cellStyle name="Calculation 2 2 8" xfId="20939" xr:uid="{00000000-0005-0000-0000-0000140A0000}"/>
    <cellStyle name="Calculation 2 2 9" xfId="30787" xr:uid="{00000000-0005-0000-0000-0000150A0000}"/>
    <cellStyle name="Calculation 2 3" xfId="2632" xr:uid="{00000000-0005-0000-0000-0000160A0000}"/>
    <cellStyle name="Calculation 2 3 10" xfId="30866" xr:uid="{00000000-0005-0000-0000-0000170A0000}"/>
    <cellStyle name="Calculation 2 3 11" xfId="30740" xr:uid="{00000000-0005-0000-0000-0000180A0000}"/>
    <cellStyle name="Calculation 2 3 2" xfId="8666" xr:uid="{00000000-0005-0000-0000-0000190A0000}"/>
    <cellStyle name="Calculation 2 3 2 2" xfId="11592" xr:uid="{00000000-0005-0000-0000-00001A0A0000}"/>
    <cellStyle name="Calculation 2 3 2 2 2" xfId="16854" xr:uid="{00000000-0005-0000-0000-00001B0A0000}"/>
    <cellStyle name="Calculation 2 3 2 2 2 2" xfId="29388" xr:uid="{00000000-0005-0000-0000-00001C0A0000}"/>
    <cellStyle name="Calculation 2 3 2 2 3" xfId="20755" xr:uid="{00000000-0005-0000-0000-00001D0A0000}"/>
    <cellStyle name="Calculation 2 3 2 2 3 2" xfId="30433" xr:uid="{00000000-0005-0000-0000-00001E0A0000}"/>
    <cellStyle name="Calculation 2 3 2 2 4" xfId="24347" xr:uid="{00000000-0005-0000-0000-00001F0A0000}"/>
    <cellStyle name="Calculation 2 3 2 2 5" xfId="33020" xr:uid="{00000000-0005-0000-0000-0000200A0000}"/>
    <cellStyle name="Calculation 2 3 2 2 6" xfId="34076" xr:uid="{00000000-0005-0000-0000-0000210A0000}"/>
    <cellStyle name="Calculation 2 3 2 2 7" xfId="31968" xr:uid="{00000000-0005-0000-0000-0000220A0000}"/>
    <cellStyle name="Calculation 2 3 2 3" xfId="11939" xr:uid="{00000000-0005-0000-0000-0000230A0000}"/>
    <cellStyle name="Calculation 2 3 2 3 2" xfId="17115" xr:uid="{00000000-0005-0000-0000-0000240A0000}"/>
    <cellStyle name="Calculation 2 3 2 3 2 2" xfId="29646" xr:uid="{00000000-0005-0000-0000-0000250A0000}"/>
    <cellStyle name="Calculation 2 3 2 3 3" xfId="24689" xr:uid="{00000000-0005-0000-0000-0000260A0000}"/>
    <cellStyle name="Calculation 2 3 2 4" xfId="11992" xr:uid="{00000000-0005-0000-0000-0000270A0000}"/>
    <cellStyle name="Calculation 2 3 2 4 2" xfId="24742" xr:uid="{00000000-0005-0000-0000-0000280A0000}"/>
    <cellStyle name="Calculation 2 3 2 5" xfId="20605" xr:uid="{00000000-0005-0000-0000-0000290A0000}"/>
    <cellStyle name="Calculation 2 3 2 5 2" xfId="30283" xr:uid="{00000000-0005-0000-0000-00002A0A0000}"/>
    <cellStyle name="Calculation 2 3 2 6" xfId="22736" xr:uid="{00000000-0005-0000-0000-00002B0A0000}"/>
    <cellStyle name="Calculation 2 3 2 7" xfId="32026" xr:uid="{00000000-0005-0000-0000-00002C0A0000}"/>
    <cellStyle name="Calculation 2 3 2 8" xfId="33888" xr:uid="{00000000-0005-0000-0000-00002D0A0000}"/>
    <cellStyle name="Calculation 2 3 2 9" xfId="34242" xr:uid="{00000000-0005-0000-0000-00002E0A0000}"/>
    <cellStyle name="Calculation 2 3 3" xfId="6484" xr:uid="{00000000-0005-0000-0000-00002F0A0000}"/>
    <cellStyle name="Calculation 2 3 3 2" xfId="13091" xr:uid="{00000000-0005-0000-0000-0000300A0000}"/>
    <cellStyle name="Calculation 2 3 3 2 2" xfId="25836" xr:uid="{00000000-0005-0000-0000-0000310A0000}"/>
    <cellStyle name="Calculation 2 3 3 3" xfId="20849" xr:uid="{00000000-0005-0000-0000-0000320A0000}"/>
    <cellStyle name="Calculation 2 3 3 3 2" xfId="30527" xr:uid="{00000000-0005-0000-0000-0000330A0000}"/>
    <cellStyle name="Calculation 2 3 3 4" xfId="21234" xr:uid="{00000000-0005-0000-0000-0000340A0000}"/>
    <cellStyle name="Calculation 2 3 3 5" xfId="33161" xr:uid="{00000000-0005-0000-0000-0000350A0000}"/>
    <cellStyle name="Calculation 2 3 3 6" xfId="34172" xr:uid="{00000000-0005-0000-0000-0000360A0000}"/>
    <cellStyle name="Calculation 2 3 3 7" xfId="31770" xr:uid="{00000000-0005-0000-0000-0000370A0000}"/>
    <cellStyle name="Calculation 2 3 4" xfId="6544" xr:uid="{00000000-0005-0000-0000-0000380A0000}"/>
    <cellStyle name="Calculation 2 3 4 2" xfId="13140" xr:uid="{00000000-0005-0000-0000-0000390A0000}"/>
    <cellStyle name="Calculation 2 3 4 2 2" xfId="25885" xr:uid="{00000000-0005-0000-0000-00003A0A0000}"/>
    <cellStyle name="Calculation 2 3 4 3" xfId="21293" xr:uid="{00000000-0005-0000-0000-00003B0A0000}"/>
    <cellStyle name="Calculation 2 3 5" xfId="7656" xr:uid="{00000000-0005-0000-0000-00003C0A0000}"/>
    <cellStyle name="Calculation 2 3 5 2" xfId="14163" xr:uid="{00000000-0005-0000-0000-00003D0A0000}"/>
    <cellStyle name="Calculation 2 3 5 2 2" xfId="26891" xr:uid="{00000000-0005-0000-0000-00003E0A0000}"/>
    <cellStyle name="Calculation 2 3 5 3" xfId="22384" xr:uid="{00000000-0005-0000-0000-00003F0A0000}"/>
    <cellStyle name="Calculation 2 3 6" xfId="11552" xr:uid="{00000000-0005-0000-0000-0000400A0000}"/>
    <cellStyle name="Calculation 2 3 6 2" xfId="24310" xr:uid="{00000000-0005-0000-0000-0000410A0000}"/>
    <cellStyle name="Calculation 2 3 7" xfId="18156" xr:uid="{00000000-0005-0000-0000-0000420A0000}"/>
    <cellStyle name="Calculation 2 3 7 2" xfId="30062" xr:uid="{00000000-0005-0000-0000-0000430A0000}"/>
    <cellStyle name="Calculation 2 3 8" xfId="20940" xr:uid="{00000000-0005-0000-0000-0000440A0000}"/>
    <cellStyle name="Calculation 2 3 9" xfId="30788" xr:uid="{00000000-0005-0000-0000-0000450A0000}"/>
    <cellStyle name="Calculation 2 4" xfId="8664" xr:uid="{00000000-0005-0000-0000-0000460A0000}"/>
    <cellStyle name="Calculation 2 4 2" xfId="11590" xr:uid="{00000000-0005-0000-0000-0000470A0000}"/>
    <cellStyle name="Calculation 2 4 2 2" xfId="16852" xr:uid="{00000000-0005-0000-0000-0000480A0000}"/>
    <cellStyle name="Calculation 2 4 2 2 2" xfId="20753" xr:uid="{00000000-0005-0000-0000-0000490A0000}"/>
    <cellStyle name="Calculation 2 4 2 2 2 2" xfId="30431" xr:uid="{00000000-0005-0000-0000-00004A0A0000}"/>
    <cellStyle name="Calculation 2 4 2 2 3" xfId="29386" xr:uid="{00000000-0005-0000-0000-00004B0A0000}"/>
    <cellStyle name="Calculation 2 4 2 2 4" xfId="33018" xr:uid="{00000000-0005-0000-0000-00004C0A0000}"/>
    <cellStyle name="Calculation 2 4 2 2 5" xfId="34074" xr:uid="{00000000-0005-0000-0000-00004D0A0000}"/>
    <cellStyle name="Calculation 2 4 2 2 6" xfId="31168" xr:uid="{00000000-0005-0000-0000-00004E0A0000}"/>
    <cellStyle name="Calculation 2 4 2 3" xfId="20603" xr:uid="{00000000-0005-0000-0000-00004F0A0000}"/>
    <cellStyle name="Calculation 2 4 2 3 2" xfId="30281" xr:uid="{00000000-0005-0000-0000-0000500A0000}"/>
    <cellStyle name="Calculation 2 4 2 4" xfId="24345" xr:uid="{00000000-0005-0000-0000-0000510A0000}"/>
    <cellStyle name="Calculation 2 4 2 5" xfId="32024" xr:uid="{00000000-0005-0000-0000-0000520A0000}"/>
    <cellStyle name="Calculation 2 4 2 6" xfId="33886" xr:uid="{00000000-0005-0000-0000-0000530A0000}"/>
    <cellStyle name="Calculation 2 4 2 7" xfId="30703" xr:uid="{00000000-0005-0000-0000-0000540A0000}"/>
    <cellStyle name="Calculation 2 4 3" xfId="11955" xr:uid="{00000000-0005-0000-0000-0000550A0000}"/>
    <cellStyle name="Calculation 2 4 3 2" xfId="17124" xr:uid="{00000000-0005-0000-0000-0000560A0000}"/>
    <cellStyle name="Calculation 2 4 3 2 2" xfId="29655" xr:uid="{00000000-0005-0000-0000-0000570A0000}"/>
    <cellStyle name="Calculation 2 4 3 3" xfId="20847" xr:uid="{00000000-0005-0000-0000-0000580A0000}"/>
    <cellStyle name="Calculation 2 4 3 3 2" xfId="30525" xr:uid="{00000000-0005-0000-0000-0000590A0000}"/>
    <cellStyle name="Calculation 2 4 3 4" xfId="24705" xr:uid="{00000000-0005-0000-0000-00005A0A0000}"/>
    <cellStyle name="Calculation 2 4 3 5" xfId="33159" xr:uid="{00000000-0005-0000-0000-00005B0A0000}"/>
    <cellStyle name="Calculation 2 4 3 6" xfId="34170" xr:uid="{00000000-0005-0000-0000-00005C0A0000}"/>
    <cellStyle name="Calculation 2 4 3 7" xfId="31630" xr:uid="{00000000-0005-0000-0000-00005D0A0000}"/>
    <cellStyle name="Calculation 2 4 4" xfId="11539" xr:uid="{00000000-0005-0000-0000-00005E0A0000}"/>
    <cellStyle name="Calculation 2 4 4 2" xfId="24297" xr:uid="{00000000-0005-0000-0000-00005F0A0000}"/>
    <cellStyle name="Calculation 2 4 5" xfId="18158" xr:uid="{00000000-0005-0000-0000-0000600A0000}"/>
    <cellStyle name="Calculation 2 4 5 2" xfId="30064" xr:uid="{00000000-0005-0000-0000-0000610A0000}"/>
    <cellStyle name="Calculation 2 4 6" xfId="22734" xr:uid="{00000000-0005-0000-0000-0000620A0000}"/>
    <cellStyle name="Calculation 2 4 7" xfId="30786" xr:uid="{00000000-0005-0000-0000-0000630A0000}"/>
    <cellStyle name="Calculation 2 4 8" xfId="31466" xr:uid="{00000000-0005-0000-0000-0000640A0000}"/>
    <cellStyle name="Calculation 2 4 9" xfId="30747" xr:uid="{00000000-0005-0000-0000-0000650A0000}"/>
    <cellStyle name="Calculation 2 5" xfId="9909" xr:uid="{00000000-0005-0000-0000-0000660A0000}"/>
    <cellStyle name="Calculation 2 5 2" xfId="11834" xr:uid="{00000000-0005-0000-0000-0000670A0000}"/>
    <cellStyle name="Calculation 2 5 2 2" xfId="17051" xr:uid="{00000000-0005-0000-0000-0000680A0000}"/>
    <cellStyle name="Calculation 2 5 2 2 2" xfId="29582" xr:uid="{00000000-0005-0000-0000-0000690A0000}"/>
    <cellStyle name="Calculation 2 5 2 3" xfId="20732" xr:uid="{00000000-0005-0000-0000-00006A0A0000}"/>
    <cellStyle name="Calculation 2 5 2 3 2" xfId="30410" xr:uid="{00000000-0005-0000-0000-00006B0A0000}"/>
    <cellStyle name="Calculation 2 5 2 4" xfId="24584" xr:uid="{00000000-0005-0000-0000-00006C0A0000}"/>
    <cellStyle name="Calculation 2 5 2 5" xfId="32986" xr:uid="{00000000-0005-0000-0000-00006D0A0000}"/>
    <cellStyle name="Calculation 2 5 2 6" xfId="34053" xr:uid="{00000000-0005-0000-0000-00006E0A0000}"/>
    <cellStyle name="Calculation 2 5 2 7" xfId="31538" xr:uid="{00000000-0005-0000-0000-00006F0A0000}"/>
    <cellStyle name="Calculation 2 5 3" xfId="6506" xr:uid="{00000000-0005-0000-0000-0000700A0000}"/>
    <cellStyle name="Calculation 2 5 3 2" xfId="13107" xr:uid="{00000000-0005-0000-0000-0000710A0000}"/>
    <cellStyle name="Calculation 2 5 3 2 2" xfId="25852" xr:uid="{00000000-0005-0000-0000-0000720A0000}"/>
    <cellStyle name="Calculation 2 5 3 3" xfId="21256" xr:uid="{00000000-0005-0000-0000-0000730A0000}"/>
    <cellStyle name="Calculation 2 5 4" xfId="11929" xr:uid="{00000000-0005-0000-0000-0000740A0000}"/>
    <cellStyle name="Calculation 2 5 4 2" xfId="24679" xr:uid="{00000000-0005-0000-0000-0000750A0000}"/>
    <cellStyle name="Calculation 2 5 5" xfId="20582" xr:uid="{00000000-0005-0000-0000-0000760A0000}"/>
    <cellStyle name="Calculation 2 5 5 2" xfId="30260" xr:uid="{00000000-0005-0000-0000-0000770A0000}"/>
    <cellStyle name="Calculation 2 5 6" xfId="23582" xr:uid="{00000000-0005-0000-0000-0000780A0000}"/>
    <cellStyle name="Calculation 2 5 7" xfId="31981" xr:uid="{00000000-0005-0000-0000-0000790A0000}"/>
    <cellStyle name="Calculation 2 5 8" xfId="33859" xr:uid="{00000000-0005-0000-0000-00007A0A0000}"/>
    <cellStyle name="Calculation 2 5 9" xfId="31057" xr:uid="{00000000-0005-0000-0000-00007B0A0000}"/>
    <cellStyle name="Calculation 2 6" xfId="11316" xr:uid="{00000000-0005-0000-0000-00007C0A0000}"/>
    <cellStyle name="Calculation 2 6 10" xfId="30988" xr:uid="{00000000-0005-0000-0000-00007D0A0000}"/>
    <cellStyle name="Calculation 2 6 2" xfId="11976" xr:uid="{00000000-0005-0000-0000-00007E0A0000}"/>
    <cellStyle name="Calculation 2 6 2 2" xfId="17136" xr:uid="{00000000-0005-0000-0000-00007F0A0000}"/>
    <cellStyle name="Calculation 2 6 2 2 2" xfId="29667" xr:uid="{00000000-0005-0000-0000-0000800A0000}"/>
    <cellStyle name="Calculation 2 6 2 3" xfId="19141" xr:uid="{00000000-0005-0000-0000-0000810A0000}"/>
    <cellStyle name="Calculation 2 6 2 3 2" xfId="30143" xr:uid="{00000000-0005-0000-0000-0000820A0000}"/>
    <cellStyle name="Calculation 2 6 2 4" xfId="20680" xr:uid="{00000000-0005-0000-0000-0000830A0000}"/>
    <cellStyle name="Calculation 2 6 2 4 2" xfId="30358" xr:uid="{00000000-0005-0000-0000-0000840A0000}"/>
    <cellStyle name="Calculation 2 6 2 5" xfId="24726" xr:uid="{00000000-0005-0000-0000-0000850A0000}"/>
    <cellStyle name="Calculation 2 6 2 6" xfId="32263" xr:uid="{00000000-0005-0000-0000-0000860A0000}"/>
    <cellStyle name="Calculation 2 6 2 7" xfId="33982" xr:uid="{00000000-0005-0000-0000-0000870A0000}"/>
    <cellStyle name="Calculation 2 6 2 8" xfId="33863" xr:uid="{00000000-0005-0000-0000-0000880A0000}"/>
    <cellStyle name="Calculation 2 6 3" xfId="11999" xr:uid="{00000000-0005-0000-0000-0000890A0000}"/>
    <cellStyle name="Calculation 2 6 3 2" xfId="17144" xr:uid="{00000000-0005-0000-0000-00008A0A0000}"/>
    <cellStyle name="Calculation 2 6 3 2 2" xfId="29675" xr:uid="{00000000-0005-0000-0000-00008B0A0000}"/>
    <cellStyle name="Calculation 2 6 3 3" xfId="24748" xr:uid="{00000000-0005-0000-0000-00008C0A0000}"/>
    <cellStyle name="Calculation 2 6 4" xfId="12011" xr:uid="{00000000-0005-0000-0000-00008D0A0000}"/>
    <cellStyle name="Calculation 2 6 4 2" xfId="24760" xr:uid="{00000000-0005-0000-0000-00008E0A0000}"/>
    <cellStyle name="Calculation 2 6 5" xfId="17565" xr:uid="{00000000-0005-0000-0000-00008F0A0000}"/>
    <cellStyle name="Calculation 2 6 5 2" xfId="30019" xr:uid="{00000000-0005-0000-0000-0000900A0000}"/>
    <cellStyle name="Calculation 2 6 6" xfId="17818" xr:uid="{00000000-0005-0000-0000-0000910A0000}"/>
    <cellStyle name="Calculation 2 6 6 2" xfId="30026" xr:uid="{00000000-0005-0000-0000-0000920A0000}"/>
    <cellStyle name="Calculation 2 6 7" xfId="24092" xr:uid="{00000000-0005-0000-0000-0000930A0000}"/>
    <cellStyle name="Calculation 2 6 8" xfId="30989" xr:uid="{00000000-0005-0000-0000-0000940A0000}"/>
    <cellStyle name="Calculation 2 6 9" xfId="31163" xr:uid="{00000000-0005-0000-0000-0000950A0000}"/>
    <cellStyle name="Calculation 2 7" xfId="6482" xr:uid="{00000000-0005-0000-0000-0000960A0000}"/>
    <cellStyle name="Calculation 2 7 2" xfId="13089" xr:uid="{00000000-0005-0000-0000-0000970A0000}"/>
    <cellStyle name="Calculation 2 7 2 2" xfId="25834" xr:uid="{00000000-0005-0000-0000-0000980A0000}"/>
    <cellStyle name="Calculation 2 7 3" xfId="19941" xr:uid="{00000000-0005-0000-0000-0000990A0000}"/>
    <cellStyle name="Calculation 2 7 3 2" xfId="30211" xr:uid="{00000000-0005-0000-0000-00009A0A0000}"/>
    <cellStyle name="Calculation 2 7 4" xfId="20826" xr:uid="{00000000-0005-0000-0000-00009B0A0000}"/>
    <cellStyle name="Calculation 2 7 4 2" xfId="30504" xr:uid="{00000000-0005-0000-0000-00009C0A0000}"/>
    <cellStyle name="Calculation 2 7 5" xfId="21232" xr:uid="{00000000-0005-0000-0000-00009D0A0000}"/>
    <cellStyle name="Calculation 2 7 6" xfId="33122" xr:uid="{00000000-0005-0000-0000-00009E0A0000}"/>
    <cellStyle name="Calculation 2 7 7" xfId="34148" xr:uid="{00000000-0005-0000-0000-00009F0A0000}"/>
    <cellStyle name="Calculation 2 7 8" xfId="33847" xr:uid="{00000000-0005-0000-0000-0000A00A0000}"/>
    <cellStyle name="Calculation 2 8" xfId="7396" xr:uid="{00000000-0005-0000-0000-0000A10A0000}"/>
    <cellStyle name="Calculation 2 8 2" xfId="13916" xr:uid="{00000000-0005-0000-0000-0000A20A0000}"/>
    <cellStyle name="Calculation 2 8 2 2" xfId="26646" xr:uid="{00000000-0005-0000-0000-0000A30A0000}"/>
    <cellStyle name="Calculation 2 8 3" xfId="22127" xr:uid="{00000000-0005-0000-0000-0000A40A0000}"/>
    <cellStyle name="Calculation 2 9" xfId="11429" xr:uid="{00000000-0005-0000-0000-0000A50A0000}"/>
    <cellStyle name="Calculation 2 9 2" xfId="16734" xr:uid="{00000000-0005-0000-0000-0000A60A0000}"/>
    <cellStyle name="Calculation 2 9 2 2" xfId="29269" xr:uid="{00000000-0005-0000-0000-0000A70A0000}"/>
    <cellStyle name="Calculation 2 9 3" xfId="24187" xr:uid="{00000000-0005-0000-0000-0000A80A0000}"/>
    <cellStyle name="Calculation 3" xfId="937" xr:uid="{00000000-0005-0000-0000-0000A90A0000}"/>
    <cellStyle name="Calculation 3 10" xfId="17523" xr:uid="{00000000-0005-0000-0000-0000AA0A0000}"/>
    <cellStyle name="Calculation 3 10 2" xfId="30014" xr:uid="{00000000-0005-0000-0000-0000AB0A0000}"/>
    <cellStyle name="Calculation 3 11" xfId="20941" xr:uid="{00000000-0005-0000-0000-0000AC0A0000}"/>
    <cellStyle name="Calculation 3 12" xfId="30675" xr:uid="{00000000-0005-0000-0000-0000AD0A0000}"/>
    <cellStyle name="Calculation 3 13" xfId="31681" xr:uid="{00000000-0005-0000-0000-0000AE0A0000}"/>
    <cellStyle name="Calculation 3 14" xfId="34012" xr:uid="{00000000-0005-0000-0000-0000AF0A0000}"/>
    <cellStyle name="Calculation 3 15" xfId="37040" xr:uid="{00000000-0005-0000-0000-0000B00A0000}"/>
    <cellStyle name="Calculation 3 16" xfId="2633" xr:uid="{00000000-0005-0000-0000-0000B10A0000}"/>
    <cellStyle name="Calculation 3 2" xfId="2634" xr:uid="{00000000-0005-0000-0000-0000B20A0000}"/>
    <cellStyle name="Calculation 3 2 10" xfId="31457" xr:uid="{00000000-0005-0000-0000-0000B30A0000}"/>
    <cellStyle name="Calculation 3 2 11" xfId="30854" xr:uid="{00000000-0005-0000-0000-0000B40A0000}"/>
    <cellStyle name="Calculation 3 2 2" xfId="8668" xr:uid="{00000000-0005-0000-0000-0000B50A0000}"/>
    <cellStyle name="Calculation 3 2 2 2" xfId="11594" xr:uid="{00000000-0005-0000-0000-0000B60A0000}"/>
    <cellStyle name="Calculation 3 2 2 2 2" xfId="16856" xr:uid="{00000000-0005-0000-0000-0000B70A0000}"/>
    <cellStyle name="Calculation 3 2 2 2 2 2" xfId="29390" xr:uid="{00000000-0005-0000-0000-0000B80A0000}"/>
    <cellStyle name="Calculation 3 2 2 2 3" xfId="20757" xr:uid="{00000000-0005-0000-0000-0000B90A0000}"/>
    <cellStyle name="Calculation 3 2 2 2 3 2" xfId="30435" xr:uid="{00000000-0005-0000-0000-0000BA0A0000}"/>
    <cellStyle name="Calculation 3 2 2 2 4" xfId="24349" xr:uid="{00000000-0005-0000-0000-0000BB0A0000}"/>
    <cellStyle name="Calculation 3 2 2 2 5" xfId="33022" xr:uid="{00000000-0005-0000-0000-0000BC0A0000}"/>
    <cellStyle name="Calculation 3 2 2 2 6" xfId="34078" xr:uid="{00000000-0005-0000-0000-0000BD0A0000}"/>
    <cellStyle name="Calculation 3 2 2 2 7" xfId="31685" xr:uid="{00000000-0005-0000-0000-0000BE0A0000}"/>
    <cellStyle name="Calculation 3 2 2 3" xfId="11883" xr:uid="{00000000-0005-0000-0000-0000BF0A0000}"/>
    <cellStyle name="Calculation 3 2 2 3 2" xfId="17085" xr:uid="{00000000-0005-0000-0000-0000C00A0000}"/>
    <cellStyle name="Calculation 3 2 2 3 2 2" xfId="29616" xr:uid="{00000000-0005-0000-0000-0000C10A0000}"/>
    <cellStyle name="Calculation 3 2 2 3 3" xfId="24633" xr:uid="{00000000-0005-0000-0000-0000C20A0000}"/>
    <cellStyle name="Calculation 3 2 2 4" xfId="11475" xr:uid="{00000000-0005-0000-0000-0000C30A0000}"/>
    <cellStyle name="Calculation 3 2 2 4 2" xfId="24233" xr:uid="{00000000-0005-0000-0000-0000C40A0000}"/>
    <cellStyle name="Calculation 3 2 2 5" xfId="20607" xr:uid="{00000000-0005-0000-0000-0000C50A0000}"/>
    <cellStyle name="Calculation 3 2 2 5 2" xfId="30285" xr:uid="{00000000-0005-0000-0000-0000C60A0000}"/>
    <cellStyle name="Calculation 3 2 2 6" xfId="22738" xr:uid="{00000000-0005-0000-0000-0000C70A0000}"/>
    <cellStyle name="Calculation 3 2 2 7" xfId="32028" xr:uid="{00000000-0005-0000-0000-0000C80A0000}"/>
    <cellStyle name="Calculation 3 2 2 8" xfId="33890" xr:uid="{00000000-0005-0000-0000-0000C90A0000}"/>
    <cellStyle name="Calculation 3 2 2 9" xfId="34261" xr:uid="{00000000-0005-0000-0000-0000CA0A0000}"/>
    <cellStyle name="Calculation 3 2 3" xfId="6486" xr:uid="{00000000-0005-0000-0000-0000CB0A0000}"/>
    <cellStyle name="Calculation 3 2 3 2" xfId="13093" xr:uid="{00000000-0005-0000-0000-0000CC0A0000}"/>
    <cellStyle name="Calculation 3 2 3 2 2" xfId="25838" xr:uid="{00000000-0005-0000-0000-0000CD0A0000}"/>
    <cellStyle name="Calculation 3 2 3 3" xfId="20851" xr:uid="{00000000-0005-0000-0000-0000CE0A0000}"/>
    <cellStyle name="Calculation 3 2 3 3 2" xfId="30529" xr:uid="{00000000-0005-0000-0000-0000CF0A0000}"/>
    <cellStyle name="Calculation 3 2 3 4" xfId="21236" xr:uid="{00000000-0005-0000-0000-0000D00A0000}"/>
    <cellStyle name="Calculation 3 2 3 5" xfId="33163" xr:uid="{00000000-0005-0000-0000-0000D10A0000}"/>
    <cellStyle name="Calculation 3 2 3 6" xfId="34174" xr:uid="{00000000-0005-0000-0000-0000D20A0000}"/>
    <cellStyle name="Calculation 3 2 3 7" xfId="31634" xr:uid="{00000000-0005-0000-0000-0000D30A0000}"/>
    <cellStyle name="Calculation 3 2 4" xfId="7393" xr:uid="{00000000-0005-0000-0000-0000D40A0000}"/>
    <cellStyle name="Calculation 3 2 4 2" xfId="13913" xr:uid="{00000000-0005-0000-0000-0000D50A0000}"/>
    <cellStyle name="Calculation 3 2 4 2 2" xfId="26643" xr:uid="{00000000-0005-0000-0000-0000D60A0000}"/>
    <cellStyle name="Calculation 3 2 4 3" xfId="22124" xr:uid="{00000000-0005-0000-0000-0000D70A0000}"/>
    <cellStyle name="Calculation 3 2 5" xfId="11426" xr:uid="{00000000-0005-0000-0000-0000D80A0000}"/>
    <cellStyle name="Calculation 3 2 5 2" xfId="16731" xr:uid="{00000000-0005-0000-0000-0000D90A0000}"/>
    <cellStyle name="Calculation 3 2 5 2 2" xfId="29266" xr:uid="{00000000-0005-0000-0000-0000DA0A0000}"/>
    <cellStyle name="Calculation 3 2 5 3" xfId="24184" xr:uid="{00000000-0005-0000-0000-0000DB0A0000}"/>
    <cellStyle name="Calculation 3 2 6" xfId="6693" xr:uid="{00000000-0005-0000-0000-0000DC0A0000}"/>
    <cellStyle name="Calculation 3 2 6 2" xfId="21436" xr:uid="{00000000-0005-0000-0000-0000DD0A0000}"/>
    <cellStyle name="Calculation 3 2 7" xfId="18154" xr:uid="{00000000-0005-0000-0000-0000DE0A0000}"/>
    <cellStyle name="Calculation 3 2 7 2" xfId="30060" xr:uid="{00000000-0005-0000-0000-0000DF0A0000}"/>
    <cellStyle name="Calculation 3 2 8" xfId="20942" xr:uid="{00000000-0005-0000-0000-0000E00A0000}"/>
    <cellStyle name="Calculation 3 2 9" xfId="30790" xr:uid="{00000000-0005-0000-0000-0000E10A0000}"/>
    <cellStyle name="Calculation 3 3" xfId="8667" xr:uid="{00000000-0005-0000-0000-0000E20A0000}"/>
    <cellStyle name="Calculation 3 3 2" xfId="11593" xr:uid="{00000000-0005-0000-0000-0000E30A0000}"/>
    <cellStyle name="Calculation 3 3 2 2" xfId="16855" xr:uid="{00000000-0005-0000-0000-0000E40A0000}"/>
    <cellStyle name="Calculation 3 3 2 2 2" xfId="20756" xr:uid="{00000000-0005-0000-0000-0000E50A0000}"/>
    <cellStyle name="Calculation 3 3 2 2 2 2" xfId="30434" xr:uid="{00000000-0005-0000-0000-0000E60A0000}"/>
    <cellStyle name="Calculation 3 3 2 2 3" xfId="29389" xr:uid="{00000000-0005-0000-0000-0000E70A0000}"/>
    <cellStyle name="Calculation 3 3 2 2 4" xfId="33021" xr:uid="{00000000-0005-0000-0000-0000E80A0000}"/>
    <cellStyle name="Calculation 3 3 2 2 5" xfId="34077" xr:uid="{00000000-0005-0000-0000-0000E90A0000}"/>
    <cellStyle name="Calculation 3 3 2 2 6" xfId="31548" xr:uid="{00000000-0005-0000-0000-0000EA0A0000}"/>
    <cellStyle name="Calculation 3 3 2 3" xfId="20606" xr:uid="{00000000-0005-0000-0000-0000EB0A0000}"/>
    <cellStyle name="Calculation 3 3 2 3 2" xfId="30284" xr:uid="{00000000-0005-0000-0000-0000EC0A0000}"/>
    <cellStyle name="Calculation 3 3 2 4" xfId="24348" xr:uid="{00000000-0005-0000-0000-0000ED0A0000}"/>
    <cellStyle name="Calculation 3 3 2 5" xfId="32027" xr:uid="{00000000-0005-0000-0000-0000EE0A0000}"/>
    <cellStyle name="Calculation 3 3 2 6" xfId="33889" xr:uid="{00000000-0005-0000-0000-0000EF0A0000}"/>
    <cellStyle name="Calculation 3 3 2 7" xfId="34257" xr:uid="{00000000-0005-0000-0000-0000F00A0000}"/>
    <cellStyle name="Calculation 3 3 3" xfId="11861" xr:uid="{00000000-0005-0000-0000-0000F10A0000}"/>
    <cellStyle name="Calculation 3 3 3 2" xfId="17074" xr:uid="{00000000-0005-0000-0000-0000F20A0000}"/>
    <cellStyle name="Calculation 3 3 3 2 2" xfId="29605" xr:uid="{00000000-0005-0000-0000-0000F30A0000}"/>
    <cellStyle name="Calculation 3 3 3 3" xfId="20850" xr:uid="{00000000-0005-0000-0000-0000F40A0000}"/>
    <cellStyle name="Calculation 3 3 3 3 2" xfId="30528" xr:uid="{00000000-0005-0000-0000-0000F50A0000}"/>
    <cellStyle name="Calculation 3 3 3 4" xfId="24611" xr:uid="{00000000-0005-0000-0000-0000F60A0000}"/>
    <cellStyle name="Calculation 3 3 3 5" xfId="33162" xr:uid="{00000000-0005-0000-0000-0000F70A0000}"/>
    <cellStyle name="Calculation 3 3 3 6" xfId="34173" xr:uid="{00000000-0005-0000-0000-0000F80A0000}"/>
    <cellStyle name="Calculation 3 3 3 7" xfId="31633" xr:uid="{00000000-0005-0000-0000-0000F90A0000}"/>
    <cellStyle name="Calculation 3 3 4" xfId="11476" xr:uid="{00000000-0005-0000-0000-0000FA0A0000}"/>
    <cellStyle name="Calculation 3 3 4 2" xfId="24234" xr:uid="{00000000-0005-0000-0000-0000FB0A0000}"/>
    <cellStyle name="Calculation 3 3 5" xfId="18155" xr:uid="{00000000-0005-0000-0000-0000FC0A0000}"/>
    <cellStyle name="Calculation 3 3 5 2" xfId="30061" xr:uid="{00000000-0005-0000-0000-0000FD0A0000}"/>
    <cellStyle name="Calculation 3 3 6" xfId="22737" xr:uid="{00000000-0005-0000-0000-0000FE0A0000}"/>
    <cellStyle name="Calculation 3 3 7" xfId="30789" xr:uid="{00000000-0005-0000-0000-0000FF0A0000}"/>
    <cellStyle name="Calculation 3 3 8" xfId="30698" xr:uid="{00000000-0005-0000-0000-0000000B0000}"/>
    <cellStyle name="Calculation 3 3 9" xfId="33918" xr:uid="{00000000-0005-0000-0000-0000010B0000}"/>
    <cellStyle name="Calculation 3 4" xfId="9910" xr:uid="{00000000-0005-0000-0000-0000020B0000}"/>
    <cellStyle name="Calculation 3 4 2" xfId="11835" xr:uid="{00000000-0005-0000-0000-0000030B0000}"/>
    <cellStyle name="Calculation 3 4 2 2" xfId="17052" xr:uid="{00000000-0005-0000-0000-0000040B0000}"/>
    <cellStyle name="Calculation 3 4 2 2 2" xfId="29583" xr:uid="{00000000-0005-0000-0000-0000050B0000}"/>
    <cellStyle name="Calculation 3 4 2 3" xfId="20733" xr:uid="{00000000-0005-0000-0000-0000060B0000}"/>
    <cellStyle name="Calculation 3 4 2 3 2" xfId="30411" xr:uid="{00000000-0005-0000-0000-0000070B0000}"/>
    <cellStyle name="Calculation 3 4 2 4" xfId="24585" xr:uid="{00000000-0005-0000-0000-0000080B0000}"/>
    <cellStyle name="Calculation 3 4 2 5" xfId="32987" xr:uid="{00000000-0005-0000-0000-0000090B0000}"/>
    <cellStyle name="Calculation 3 4 2 6" xfId="34054" xr:uid="{00000000-0005-0000-0000-00000A0B0000}"/>
    <cellStyle name="Calculation 3 4 2 7" xfId="31539" xr:uid="{00000000-0005-0000-0000-00000B0B0000}"/>
    <cellStyle name="Calculation 3 4 3" xfId="6507" xr:uid="{00000000-0005-0000-0000-00000C0B0000}"/>
    <cellStyle name="Calculation 3 4 3 2" xfId="13108" xr:uid="{00000000-0005-0000-0000-00000D0B0000}"/>
    <cellStyle name="Calculation 3 4 3 2 2" xfId="25853" xr:uid="{00000000-0005-0000-0000-00000E0B0000}"/>
    <cellStyle name="Calculation 3 4 3 3" xfId="21257" xr:uid="{00000000-0005-0000-0000-00000F0B0000}"/>
    <cellStyle name="Calculation 3 4 4" xfId="11394" xr:uid="{00000000-0005-0000-0000-0000100B0000}"/>
    <cellStyle name="Calculation 3 4 4 2" xfId="24152" xr:uid="{00000000-0005-0000-0000-0000110B0000}"/>
    <cellStyle name="Calculation 3 4 5" xfId="20583" xr:uid="{00000000-0005-0000-0000-0000120B0000}"/>
    <cellStyle name="Calculation 3 4 5 2" xfId="30261" xr:uid="{00000000-0005-0000-0000-0000130B0000}"/>
    <cellStyle name="Calculation 3 4 6" xfId="23583" xr:uid="{00000000-0005-0000-0000-0000140B0000}"/>
    <cellStyle name="Calculation 3 4 7" xfId="31982" xr:uid="{00000000-0005-0000-0000-0000150B0000}"/>
    <cellStyle name="Calculation 3 4 8" xfId="33860" xr:uid="{00000000-0005-0000-0000-0000160B0000}"/>
    <cellStyle name="Calculation 3 4 9" xfId="31058" xr:uid="{00000000-0005-0000-0000-0000170B0000}"/>
    <cellStyle name="Calculation 3 5" xfId="11073" xr:uid="{00000000-0005-0000-0000-0000180B0000}"/>
    <cellStyle name="Calculation 3 5 2" xfId="11952" xr:uid="{00000000-0005-0000-0000-0000190B0000}"/>
    <cellStyle name="Calculation 3 5 2 2" xfId="17121" xr:uid="{00000000-0005-0000-0000-00001A0B0000}"/>
    <cellStyle name="Calculation 3 5 2 2 2" xfId="29652" xr:uid="{00000000-0005-0000-0000-00001B0B0000}"/>
    <cellStyle name="Calculation 3 5 2 3" xfId="24702" xr:uid="{00000000-0005-0000-0000-00001C0B0000}"/>
    <cellStyle name="Calculation 3 5 3" xfId="7100" xr:uid="{00000000-0005-0000-0000-00001D0B0000}"/>
    <cellStyle name="Calculation 3 5 3 2" xfId="13639" xr:uid="{00000000-0005-0000-0000-00001E0B0000}"/>
    <cellStyle name="Calculation 3 5 3 2 2" xfId="26370" xr:uid="{00000000-0005-0000-0000-00001F0B0000}"/>
    <cellStyle name="Calculation 3 5 3 3" xfId="21832" xr:uid="{00000000-0005-0000-0000-0000200B0000}"/>
    <cellStyle name="Calculation 3 5 4" xfId="11397" xr:uid="{00000000-0005-0000-0000-0000210B0000}"/>
    <cellStyle name="Calculation 3 5 4 2" xfId="24155" xr:uid="{00000000-0005-0000-0000-0000220B0000}"/>
    <cellStyle name="Calculation 3 5 5" xfId="20827" xr:uid="{00000000-0005-0000-0000-0000230B0000}"/>
    <cellStyle name="Calculation 3 5 5 2" xfId="30505" xr:uid="{00000000-0005-0000-0000-0000240B0000}"/>
    <cellStyle name="Calculation 3 5 6" xfId="23959" xr:uid="{00000000-0005-0000-0000-0000250B0000}"/>
    <cellStyle name="Calculation 3 5 7" xfId="33123" xr:uid="{00000000-0005-0000-0000-0000260B0000}"/>
    <cellStyle name="Calculation 3 5 8" xfId="34149" xr:uid="{00000000-0005-0000-0000-0000270B0000}"/>
    <cellStyle name="Calculation 3 5 9" xfId="31622" xr:uid="{00000000-0005-0000-0000-0000280B0000}"/>
    <cellStyle name="Calculation 3 6" xfId="6485" xr:uid="{00000000-0005-0000-0000-0000290B0000}"/>
    <cellStyle name="Calculation 3 6 2" xfId="13092" xr:uid="{00000000-0005-0000-0000-00002A0B0000}"/>
    <cellStyle name="Calculation 3 6 2 2" xfId="25837" xr:uid="{00000000-0005-0000-0000-00002B0B0000}"/>
    <cellStyle name="Calculation 3 6 3" xfId="21235" xr:uid="{00000000-0005-0000-0000-00002C0B0000}"/>
    <cellStyle name="Calculation 3 7" xfId="7394" xr:uid="{00000000-0005-0000-0000-00002D0B0000}"/>
    <cellStyle name="Calculation 3 7 2" xfId="13914" xr:uid="{00000000-0005-0000-0000-00002E0B0000}"/>
    <cellStyle name="Calculation 3 7 2 2" xfId="26644" xr:uid="{00000000-0005-0000-0000-00002F0B0000}"/>
    <cellStyle name="Calculation 3 7 3" xfId="22125" xr:uid="{00000000-0005-0000-0000-0000300B0000}"/>
    <cellStyle name="Calculation 3 8" xfId="11427" xr:uid="{00000000-0005-0000-0000-0000310B0000}"/>
    <cellStyle name="Calculation 3 8 2" xfId="16732" xr:uid="{00000000-0005-0000-0000-0000320B0000}"/>
    <cellStyle name="Calculation 3 8 2 2" xfId="29267" xr:uid="{00000000-0005-0000-0000-0000330B0000}"/>
    <cellStyle name="Calculation 3 8 3" xfId="24185" xr:uid="{00000000-0005-0000-0000-0000340B0000}"/>
    <cellStyle name="Calculation 3 9" xfId="11695" xr:uid="{00000000-0005-0000-0000-0000350B0000}"/>
    <cellStyle name="Calculation 3 9 2" xfId="24449" xr:uid="{00000000-0005-0000-0000-0000360B0000}"/>
    <cellStyle name="Calculation 4" xfId="938" xr:uid="{00000000-0005-0000-0000-0000370B0000}"/>
    <cellStyle name="Calculation 4 10" xfId="6702" xr:uid="{00000000-0005-0000-0000-0000380B0000}"/>
    <cellStyle name="Calculation 4 10 2" xfId="21445" xr:uid="{00000000-0005-0000-0000-0000390B0000}"/>
    <cellStyle name="Calculation 4 11" xfId="17522" xr:uid="{00000000-0005-0000-0000-00003A0B0000}"/>
    <cellStyle name="Calculation 4 11 2" xfId="30013" xr:uid="{00000000-0005-0000-0000-00003B0B0000}"/>
    <cellStyle name="Calculation 4 12" xfId="20943" xr:uid="{00000000-0005-0000-0000-00003C0B0000}"/>
    <cellStyle name="Calculation 4 13" xfId="30676" xr:uid="{00000000-0005-0000-0000-00003D0B0000}"/>
    <cellStyle name="Calculation 4 14" xfId="31680" xr:uid="{00000000-0005-0000-0000-00003E0B0000}"/>
    <cellStyle name="Calculation 4 15" xfId="33794" xr:uid="{00000000-0005-0000-0000-00003F0B0000}"/>
    <cellStyle name="Calculation 4 16" xfId="37041" xr:uid="{00000000-0005-0000-0000-0000400B0000}"/>
    <cellStyle name="Calculation 4 17" xfId="2635" xr:uid="{00000000-0005-0000-0000-0000410B0000}"/>
    <cellStyle name="Calculation 4 2" xfId="2636" xr:uid="{00000000-0005-0000-0000-0000420B0000}"/>
    <cellStyle name="Calculation 4 2 10" xfId="31464" xr:uid="{00000000-0005-0000-0000-0000430B0000}"/>
    <cellStyle name="Calculation 4 2 11" xfId="30742" xr:uid="{00000000-0005-0000-0000-0000440B0000}"/>
    <cellStyle name="Calculation 4 2 2" xfId="8670" xr:uid="{00000000-0005-0000-0000-0000450B0000}"/>
    <cellStyle name="Calculation 4 2 2 2" xfId="11596" xr:uid="{00000000-0005-0000-0000-0000460B0000}"/>
    <cellStyle name="Calculation 4 2 2 2 2" xfId="16858" xr:uid="{00000000-0005-0000-0000-0000470B0000}"/>
    <cellStyle name="Calculation 4 2 2 2 2 2" xfId="29392" xr:uid="{00000000-0005-0000-0000-0000480B0000}"/>
    <cellStyle name="Calculation 4 2 2 2 3" xfId="20759" xr:uid="{00000000-0005-0000-0000-0000490B0000}"/>
    <cellStyle name="Calculation 4 2 2 2 3 2" xfId="30437" xr:uid="{00000000-0005-0000-0000-00004A0B0000}"/>
    <cellStyle name="Calculation 4 2 2 2 4" xfId="24351" xr:uid="{00000000-0005-0000-0000-00004B0B0000}"/>
    <cellStyle name="Calculation 4 2 2 2 5" xfId="33024" xr:uid="{00000000-0005-0000-0000-00004C0B0000}"/>
    <cellStyle name="Calculation 4 2 2 2 6" xfId="34080" xr:uid="{00000000-0005-0000-0000-00004D0B0000}"/>
    <cellStyle name="Calculation 4 2 2 2 7" xfId="31550" xr:uid="{00000000-0005-0000-0000-00004E0B0000}"/>
    <cellStyle name="Calculation 4 2 2 3" xfId="11480" xr:uid="{00000000-0005-0000-0000-00004F0B0000}"/>
    <cellStyle name="Calculation 4 2 2 3 2" xfId="16777" xr:uid="{00000000-0005-0000-0000-0000500B0000}"/>
    <cellStyle name="Calculation 4 2 2 3 2 2" xfId="29312" xr:uid="{00000000-0005-0000-0000-0000510B0000}"/>
    <cellStyle name="Calculation 4 2 2 3 3" xfId="24238" xr:uid="{00000000-0005-0000-0000-0000520B0000}"/>
    <cellStyle name="Calculation 4 2 2 4" xfId="11984" xr:uid="{00000000-0005-0000-0000-0000530B0000}"/>
    <cellStyle name="Calculation 4 2 2 4 2" xfId="24734" xr:uid="{00000000-0005-0000-0000-0000540B0000}"/>
    <cellStyle name="Calculation 4 2 2 5" xfId="20609" xr:uid="{00000000-0005-0000-0000-0000550B0000}"/>
    <cellStyle name="Calculation 4 2 2 5 2" xfId="30287" xr:uid="{00000000-0005-0000-0000-0000560B0000}"/>
    <cellStyle name="Calculation 4 2 2 6" xfId="22740" xr:uid="{00000000-0005-0000-0000-0000570B0000}"/>
    <cellStyle name="Calculation 4 2 2 7" xfId="32030" xr:uid="{00000000-0005-0000-0000-0000580B0000}"/>
    <cellStyle name="Calculation 4 2 2 8" xfId="33892" xr:uid="{00000000-0005-0000-0000-0000590B0000}"/>
    <cellStyle name="Calculation 4 2 2 9" xfId="31087" xr:uid="{00000000-0005-0000-0000-00005A0B0000}"/>
    <cellStyle name="Calculation 4 2 3" xfId="6488" xr:uid="{00000000-0005-0000-0000-00005B0B0000}"/>
    <cellStyle name="Calculation 4 2 3 2" xfId="13095" xr:uid="{00000000-0005-0000-0000-00005C0B0000}"/>
    <cellStyle name="Calculation 4 2 3 2 2" xfId="25840" xr:uid="{00000000-0005-0000-0000-00005D0B0000}"/>
    <cellStyle name="Calculation 4 2 3 3" xfId="20853" xr:uid="{00000000-0005-0000-0000-00005E0B0000}"/>
    <cellStyle name="Calculation 4 2 3 3 2" xfId="30531" xr:uid="{00000000-0005-0000-0000-00005F0B0000}"/>
    <cellStyle name="Calculation 4 2 3 4" xfId="21238" xr:uid="{00000000-0005-0000-0000-0000600B0000}"/>
    <cellStyle name="Calculation 4 2 3 5" xfId="33165" xr:uid="{00000000-0005-0000-0000-0000610B0000}"/>
    <cellStyle name="Calculation 4 2 3 6" xfId="34176" xr:uid="{00000000-0005-0000-0000-0000620B0000}"/>
    <cellStyle name="Calculation 4 2 3 7" xfId="31995" xr:uid="{00000000-0005-0000-0000-0000630B0000}"/>
    <cellStyle name="Calculation 4 2 4" xfId="7391" xr:uid="{00000000-0005-0000-0000-0000640B0000}"/>
    <cellStyle name="Calculation 4 2 4 2" xfId="13911" xr:uid="{00000000-0005-0000-0000-0000650B0000}"/>
    <cellStyle name="Calculation 4 2 4 2 2" xfId="26641" xr:uid="{00000000-0005-0000-0000-0000660B0000}"/>
    <cellStyle name="Calculation 4 2 4 3" xfId="22122" xr:uid="{00000000-0005-0000-0000-0000670B0000}"/>
    <cellStyle name="Calculation 4 2 5" xfId="11501" xr:uid="{00000000-0005-0000-0000-0000680B0000}"/>
    <cellStyle name="Calculation 4 2 5 2" xfId="16794" xr:uid="{00000000-0005-0000-0000-0000690B0000}"/>
    <cellStyle name="Calculation 4 2 5 2 2" xfId="29329" xr:uid="{00000000-0005-0000-0000-00006A0B0000}"/>
    <cellStyle name="Calculation 4 2 5 3" xfId="24259" xr:uid="{00000000-0005-0000-0000-00006B0B0000}"/>
    <cellStyle name="Calculation 4 2 6" xfId="11553" xr:uid="{00000000-0005-0000-0000-00006C0B0000}"/>
    <cellStyle name="Calculation 4 2 6 2" xfId="24311" xr:uid="{00000000-0005-0000-0000-00006D0B0000}"/>
    <cellStyle name="Calculation 4 2 7" xfId="17514" xr:uid="{00000000-0005-0000-0000-00006E0B0000}"/>
    <cellStyle name="Calculation 4 2 7 2" xfId="30009" xr:uid="{00000000-0005-0000-0000-00006F0B0000}"/>
    <cellStyle name="Calculation 4 2 8" xfId="20944" xr:uid="{00000000-0005-0000-0000-0000700B0000}"/>
    <cellStyle name="Calculation 4 2 9" xfId="30792" xr:uid="{00000000-0005-0000-0000-0000710B0000}"/>
    <cellStyle name="Calculation 4 3" xfId="6197" xr:uid="{00000000-0005-0000-0000-0000720B0000}"/>
    <cellStyle name="Calculation 4 3 2" xfId="10319" xr:uid="{00000000-0005-0000-0000-0000730B0000}"/>
    <cellStyle name="Calculation 4 3 2 2" xfId="11876" xr:uid="{00000000-0005-0000-0000-0000740B0000}"/>
    <cellStyle name="Calculation 4 3 2 2 2" xfId="17079" xr:uid="{00000000-0005-0000-0000-0000750B0000}"/>
    <cellStyle name="Calculation 4 3 2 2 2 2" xfId="29610" xr:uid="{00000000-0005-0000-0000-0000760B0000}"/>
    <cellStyle name="Calculation 4 3 2 2 3" xfId="20758" xr:uid="{00000000-0005-0000-0000-0000770B0000}"/>
    <cellStyle name="Calculation 4 3 2 2 3 2" xfId="30436" xr:uid="{00000000-0005-0000-0000-0000780B0000}"/>
    <cellStyle name="Calculation 4 3 2 2 4" xfId="24626" xr:uid="{00000000-0005-0000-0000-0000790B0000}"/>
    <cellStyle name="Calculation 4 3 2 2 5" xfId="33023" xr:uid="{00000000-0005-0000-0000-00007A0B0000}"/>
    <cellStyle name="Calculation 4 3 2 2 6" xfId="34079" xr:uid="{00000000-0005-0000-0000-00007B0B0000}"/>
    <cellStyle name="Calculation 4 3 2 2 7" xfId="33854" xr:uid="{00000000-0005-0000-0000-00007C0B0000}"/>
    <cellStyle name="Calculation 4 3 2 3" xfId="7066" xr:uid="{00000000-0005-0000-0000-00007D0B0000}"/>
    <cellStyle name="Calculation 4 3 2 3 2" xfId="13608" xr:uid="{00000000-0005-0000-0000-00007E0B0000}"/>
    <cellStyle name="Calculation 4 3 2 3 2 2" xfId="26339" xr:uid="{00000000-0005-0000-0000-00007F0B0000}"/>
    <cellStyle name="Calculation 4 3 2 3 3" xfId="21798" xr:uid="{00000000-0005-0000-0000-0000800B0000}"/>
    <cellStyle name="Calculation 4 3 2 4" xfId="11770" xr:uid="{00000000-0005-0000-0000-0000810B0000}"/>
    <cellStyle name="Calculation 4 3 2 4 2" xfId="24522" xr:uid="{00000000-0005-0000-0000-0000820B0000}"/>
    <cellStyle name="Calculation 4 3 2 5" xfId="20608" xr:uid="{00000000-0005-0000-0000-0000830B0000}"/>
    <cellStyle name="Calculation 4 3 2 5 2" xfId="30286" xr:uid="{00000000-0005-0000-0000-0000840B0000}"/>
    <cellStyle name="Calculation 4 3 2 6" xfId="23691" xr:uid="{00000000-0005-0000-0000-0000850B0000}"/>
    <cellStyle name="Calculation 4 3 2 7" xfId="32029" xr:uid="{00000000-0005-0000-0000-0000860B0000}"/>
    <cellStyle name="Calculation 4 3 2 8" xfId="33891" xr:uid="{00000000-0005-0000-0000-0000870B0000}"/>
    <cellStyle name="Calculation 4 3 2 9" xfId="34249" xr:uid="{00000000-0005-0000-0000-0000880B0000}"/>
    <cellStyle name="Calculation 4 3 3" xfId="19960" xr:uid="{00000000-0005-0000-0000-0000890B0000}"/>
    <cellStyle name="Calculation 4 3 3 2" xfId="20852" xr:uid="{00000000-0005-0000-0000-00008A0B0000}"/>
    <cellStyle name="Calculation 4 3 3 2 2" xfId="30530" xr:uid="{00000000-0005-0000-0000-00008B0B0000}"/>
    <cellStyle name="Calculation 4 3 3 3" xfId="30214" xr:uid="{00000000-0005-0000-0000-00008C0B0000}"/>
    <cellStyle name="Calculation 4 3 3 4" xfId="33164" xr:uid="{00000000-0005-0000-0000-00008D0B0000}"/>
    <cellStyle name="Calculation 4 3 3 5" xfId="34175" xr:uid="{00000000-0005-0000-0000-00008E0B0000}"/>
    <cellStyle name="Calculation 4 3 3 6" xfId="31635" xr:uid="{00000000-0005-0000-0000-00008F0B0000}"/>
    <cellStyle name="Calculation 4 3 4" xfId="18153" xr:uid="{00000000-0005-0000-0000-0000900B0000}"/>
    <cellStyle name="Calculation 4 3 4 2" xfId="30059" xr:uid="{00000000-0005-0000-0000-0000910B0000}"/>
    <cellStyle name="Calculation 4 3 5" xfId="30791" xr:uid="{00000000-0005-0000-0000-0000920B0000}"/>
    <cellStyle name="Calculation 4 3 6" xfId="31465" xr:uid="{00000000-0005-0000-0000-0000930B0000}"/>
    <cellStyle name="Calculation 4 3 7" xfId="30741" xr:uid="{00000000-0005-0000-0000-0000940B0000}"/>
    <cellStyle name="Calculation 4 4" xfId="8669" xr:uid="{00000000-0005-0000-0000-0000950B0000}"/>
    <cellStyle name="Calculation 4 4 10" xfId="31953" xr:uid="{00000000-0005-0000-0000-0000960B0000}"/>
    <cellStyle name="Calculation 4 4 2" xfId="11595" xr:uid="{00000000-0005-0000-0000-0000970B0000}"/>
    <cellStyle name="Calculation 4 4 2 2" xfId="16857" xr:uid="{00000000-0005-0000-0000-0000980B0000}"/>
    <cellStyle name="Calculation 4 4 2 2 2" xfId="29391" xr:uid="{00000000-0005-0000-0000-0000990B0000}"/>
    <cellStyle name="Calculation 4 4 2 3" xfId="19873" xr:uid="{00000000-0005-0000-0000-00009A0B0000}"/>
    <cellStyle name="Calculation 4 4 2 3 2" xfId="30194" xr:uid="{00000000-0005-0000-0000-00009B0B0000}"/>
    <cellStyle name="Calculation 4 4 2 4" xfId="20734" xr:uid="{00000000-0005-0000-0000-00009C0B0000}"/>
    <cellStyle name="Calculation 4 4 2 4 2" xfId="30412" xr:uid="{00000000-0005-0000-0000-00009D0B0000}"/>
    <cellStyle name="Calculation 4 4 2 5" xfId="24350" xr:uid="{00000000-0005-0000-0000-00009E0B0000}"/>
    <cellStyle name="Calculation 4 4 2 6" xfId="32988" xr:uid="{00000000-0005-0000-0000-00009F0B0000}"/>
    <cellStyle name="Calculation 4 4 2 7" xfId="34055" xr:uid="{00000000-0005-0000-0000-0000A00B0000}"/>
    <cellStyle name="Calculation 4 4 2 8" xfId="31540" xr:uid="{00000000-0005-0000-0000-0000A10B0000}"/>
    <cellStyle name="Calculation 4 4 3" xfId="11881" xr:uid="{00000000-0005-0000-0000-0000A20B0000}"/>
    <cellStyle name="Calculation 4 4 3 2" xfId="17083" xr:uid="{00000000-0005-0000-0000-0000A30B0000}"/>
    <cellStyle name="Calculation 4 4 3 2 2" xfId="29614" xr:uid="{00000000-0005-0000-0000-0000A40B0000}"/>
    <cellStyle name="Calculation 4 4 3 3" xfId="24631" xr:uid="{00000000-0005-0000-0000-0000A50B0000}"/>
    <cellStyle name="Calculation 4 4 4" xfId="11831" xr:uid="{00000000-0005-0000-0000-0000A60B0000}"/>
    <cellStyle name="Calculation 4 4 4 2" xfId="24581" xr:uid="{00000000-0005-0000-0000-0000A70B0000}"/>
    <cellStyle name="Calculation 4 4 5" xfId="18704" xr:uid="{00000000-0005-0000-0000-0000A80B0000}"/>
    <cellStyle name="Calculation 4 4 5 2" xfId="30120" xr:uid="{00000000-0005-0000-0000-0000A90B0000}"/>
    <cellStyle name="Calculation 4 4 6" xfId="20584" xr:uid="{00000000-0005-0000-0000-0000AA0B0000}"/>
    <cellStyle name="Calculation 4 4 6 2" xfId="30262" xr:uid="{00000000-0005-0000-0000-0000AB0B0000}"/>
    <cellStyle name="Calculation 4 4 7" xfId="22739" xr:uid="{00000000-0005-0000-0000-0000AC0B0000}"/>
    <cellStyle name="Calculation 4 4 8" xfId="31983" xr:uid="{00000000-0005-0000-0000-0000AD0B0000}"/>
    <cellStyle name="Calculation 4 4 9" xfId="33861" xr:uid="{00000000-0005-0000-0000-0000AE0B0000}"/>
    <cellStyle name="Calculation 4 5" xfId="9911" xr:uid="{00000000-0005-0000-0000-0000AF0B0000}"/>
    <cellStyle name="Calculation 4 5 2" xfId="11836" xr:uid="{00000000-0005-0000-0000-0000B00B0000}"/>
    <cellStyle name="Calculation 4 5 2 2" xfId="17053" xr:uid="{00000000-0005-0000-0000-0000B10B0000}"/>
    <cellStyle name="Calculation 4 5 2 2 2" xfId="29584" xr:uid="{00000000-0005-0000-0000-0000B20B0000}"/>
    <cellStyle name="Calculation 4 5 2 3" xfId="24586" xr:uid="{00000000-0005-0000-0000-0000B30B0000}"/>
    <cellStyle name="Calculation 4 5 3" xfId="6508" xr:uid="{00000000-0005-0000-0000-0000B40B0000}"/>
    <cellStyle name="Calculation 4 5 3 2" xfId="13109" xr:uid="{00000000-0005-0000-0000-0000B50B0000}"/>
    <cellStyle name="Calculation 4 5 3 2 2" xfId="25854" xr:uid="{00000000-0005-0000-0000-0000B60B0000}"/>
    <cellStyle name="Calculation 4 5 3 3" xfId="21258" xr:uid="{00000000-0005-0000-0000-0000B70B0000}"/>
    <cellStyle name="Calculation 4 5 4" xfId="11563" xr:uid="{00000000-0005-0000-0000-0000B80B0000}"/>
    <cellStyle name="Calculation 4 5 4 2" xfId="24318" xr:uid="{00000000-0005-0000-0000-0000B90B0000}"/>
    <cellStyle name="Calculation 4 5 5" xfId="20828" xr:uid="{00000000-0005-0000-0000-0000BA0B0000}"/>
    <cellStyle name="Calculation 4 5 5 2" xfId="30506" xr:uid="{00000000-0005-0000-0000-0000BB0B0000}"/>
    <cellStyle name="Calculation 4 5 6" xfId="23584" xr:uid="{00000000-0005-0000-0000-0000BC0B0000}"/>
    <cellStyle name="Calculation 4 5 7" xfId="33124" xr:uid="{00000000-0005-0000-0000-0000BD0B0000}"/>
    <cellStyle name="Calculation 4 5 8" xfId="34150" xr:uid="{00000000-0005-0000-0000-0000BE0B0000}"/>
    <cellStyle name="Calculation 4 5 9" xfId="31621" xr:uid="{00000000-0005-0000-0000-0000BF0B0000}"/>
    <cellStyle name="Calculation 4 6" xfId="11365" xr:uid="{00000000-0005-0000-0000-0000C00B0000}"/>
    <cellStyle name="Calculation 4 6 2" xfId="11979" xr:uid="{00000000-0005-0000-0000-0000C10B0000}"/>
    <cellStyle name="Calculation 4 6 2 2" xfId="17139" xr:uid="{00000000-0005-0000-0000-0000C20B0000}"/>
    <cellStyle name="Calculation 4 6 2 2 2" xfId="29670" xr:uid="{00000000-0005-0000-0000-0000C30B0000}"/>
    <cellStyle name="Calculation 4 6 2 3" xfId="24729" xr:uid="{00000000-0005-0000-0000-0000C40B0000}"/>
    <cellStyle name="Calculation 4 6 3" xfId="12004" xr:uid="{00000000-0005-0000-0000-0000C50B0000}"/>
    <cellStyle name="Calculation 4 6 3 2" xfId="17146" xr:uid="{00000000-0005-0000-0000-0000C60B0000}"/>
    <cellStyle name="Calculation 4 6 3 2 2" xfId="29677" xr:uid="{00000000-0005-0000-0000-0000C70B0000}"/>
    <cellStyle name="Calculation 4 6 3 3" xfId="24753" xr:uid="{00000000-0005-0000-0000-0000C80B0000}"/>
    <cellStyle name="Calculation 4 6 4" xfId="12013" xr:uid="{00000000-0005-0000-0000-0000C90B0000}"/>
    <cellStyle name="Calculation 4 6 4 2" xfId="24762" xr:uid="{00000000-0005-0000-0000-0000CA0B0000}"/>
    <cellStyle name="Calculation 4 6 5" xfId="24133" xr:uid="{00000000-0005-0000-0000-0000CB0B0000}"/>
    <cellStyle name="Calculation 4 7" xfId="6487" xr:uid="{00000000-0005-0000-0000-0000CC0B0000}"/>
    <cellStyle name="Calculation 4 7 2" xfId="13094" xr:uid="{00000000-0005-0000-0000-0000CD0B0000}"/>
    <cellStyle name="Calculation 4 7 2 2" xfId="25839" xr:uid="{00000000-0005-0000-0000-0000CE0B0000}"/>
    <cellStyle name="Calculation 4 7 3" xfId="21237" xr:uid="{00000000-0005-0000-0000-0000CF0B0000}"/>
    <cellStyle name="Calculation 4 8" xfId="7392" xr:uid="{00000000-0005-0000-0000-0000D00B0000}"/>
    <cellStyle name="Calculation 4 8 2" xfId="13912" xr:uid="{00000000-0005-0000-0000-0000D10B0000}"/>
    <cellStyle name="Calculation 4 8 2 2" xfId="26642" xr:uid="{00000000-0005-0000-0000-0000D20B0000}"/>
    <cellStyle name="Calculation 4 8 3" xfId="22123" xr:uid="{00000000-0005-0000-0000-0000D30B0000}"/>
    <cellStyle name="Calculation 4 9" xfId="11502" xr:uid="{00000000-0005-0000-0000-0000D40B0000}"/>
    <cellStyle name="Calculation 4 9 2" xfId="16795" xr:uid="{00000000-0005-0000-0000-0000D50B0000}"/>
    <cellStyle name="Calculation 4 9 2 2" xfId="29330" xr:uid="{00000000-0005-0000-0000-0000D60B0000}"/>
    <cellStyle name="Calculation 4 9 3" xfId="24260" xr:uid="{00000000-0005-0000-0000-0000D70B0000}"/>
    <cellStyle name="Calculation 5" xfId="939" xr:uid="{00000000-0005-0000-0000-0000D80B0000}"/>
    <cellStyle name="Calculation 5 10" xfId="17521" xr:uid="{00000000-0005-0000-0000-0000D90B0000}"/>
    <cellStyle name="Calculation 5 10 2" xfId="30012" xr:uid="{00000000-0005-0000-0000-0000DA0B0000}"/>
    <cellStyle name="Calculation 5 11" xfId="20945" xr:uid="{00000000-0005-0000-0000-0000DB0B0000}"/>
    <cellStyle name="Calculation 5 12" xfId="30677" xr:uid="{00000000-0005-0000-0000-0000DC0B0000}"/>
    <cellStyle name="Calculation 5 13" xfId="31679" xr:uid="{00000000-0005-0000-0000-0000DD0B0000}"/>
    <cellStyle name="Calculation 5 14" xfId="34011" xr:uid="{00000000-0005-0000-0000-0000DE0B0000}"/>
    <cellStyle name="Calculation 5 15" xfId="37042" xr:uid="{00000000-0005-0000-0000-0000DF0B0000}"/>
    <cellStyle name="Calculation 5 16" xfId="2637" xr:uid="{00000000-0005-0000-0000-0000E00B0000}"/>
    <cellStyle name="Calculation 5 2" xfId="6196" xr:uid="{00000000-0005-0000-0000-0000E10B0000}"/>
    <cellStyle name="Calculation 5 2 10" xfId="30793" xr:uid="{00000000-0005-0000-0000-0000E20B0000}"/>
    <cellStyle name="Calculation 5 2 11" xfId="31463" xr:uid="{00000000-0005-0000-0000-0000E30B0000}"/>
    <cellStyle name="Calculation 5 2 12" xfId="30743" xr:uid="{00000000-0005-0000-0000-0000E40B0000}"/>
    <cellStyle name="Calculation 5 2 2" xfId="9539" xr:uid="{00000000-0005-0000-0000-0000E50B0000}"/>
    <cellStyle name="Calculation 5 2 2 10" xfId="34243" xr:uid="{00000000-0005-0000-0000-0000E60B0000}"/>
    <cellStyle name="Calculation 5 2 2 2" xfId="11781" xr:uid="{00000000-0005-0000-0000-0000E70B0000}"/>
    <cellStyle name="Calculation 5 2 2 2 2" xfId="17016" xr:uid="{00000000-0005-0000-0000-0000E80B0000}"/>
    <cellStyle name="Calculation 5 2 2 2 2 2" xfId="29549" xr:uid="{00000000-0005-0000-0000-0000E90B0000}"/>
    <cellStyle name="Calculation 5 2 2 2 3" xfId="19890" xr:uid="{00000000-0005-0000-0000-0000EA0B0000}"/>
    <cellStyle name="Calculation 5 2 2 2 3 2" xfId="30200" xr:uid="{00000000-0005-0000-0000-0000EB0B0000}"/>
    <cellStyle name="Calculation 5 2 2 2 4" xfId="20760" xr:uid="{00000000-0005-0000-0000-0000EC0B0000}"/>
    <cellStyle name="Calculation 5 2 2 2 4 2" xfId="30438" xr:uid="{00000000-0005-0000-0000-0000ED0B0000}"/>
    <cellStyle name="Calculation 5 2 2 2 5" xfId="24533" xr:uid="{00000000-0005-0000-0000-0000EE0B0000}"/>
    <cellStyle name="Calculation 5 2 2 2 6" xfId="33025" xr:uid="{00000000-0005-0000-0000-0000EF0B0000}"/>
    <cellStyle name="Calculation 5 2 2 2 7" xfId="34081" xr:uid="{00000000-0005-0000-0000-0000F00B0000}"/>
    <cellStyle name="Calculation 5 2 2 2 8" xfId="31545" xr:uid="{00000000-0005-0000-0000-0000F10B0000}"/>
    <cellStyle name="Calculation 5 2 2 3" xfId="6894" xr:uid="{00000000-0005-0000-0000-0000F20B0000}"/>
    <cellStyle name="Calculation 5 2 2 3 2" xfId="13451" xr:uid="{00000000-0005-0000-0000-0000F30B0000}"/>
    <cellStyle name="Calculation 5 2 2 3 2 2" xfId="26186" xr:uid="{00000000-0005-0000-0000-0000F40B0000}"/>
    <cellStyle name="Calculation 5 2 2 3 3" xfId="21630" xr:uid="{00000000-0005-0000-0000-0000F50B0000}"/>
    <cellStyle name="Calculation 5 2 2 4" xfId="11827" xr:uid="{00000000-0005-0000-0000-0000F60B0000}"/>
    <cellStyle name="Calculation 5 2 2 4 2" xfId="24577" xr:uid="{00000000-0005-0000-0000-0000F70B0000}"/>
    <cellStyle name="Calculation 5 2 2 5" xfId="18767" xr:uid="{00000000-0005-0000-0000-0000F80B0000}"/>
    <cellStyle name="Calculation 5 2 2 5 2" xfId="30128" xr:uid="{00000000-0005-0000-0000-0000F90B0000}"/>
    <cellStyle name="Calculation 5 2 2 6" xfId="20610" xr:uid="{00000000-0005-0000-0000-0000FA0B0000}"/>
    <cellStyle name="Calculation 5 2 2 6 2" xfId="30288" xr:uid="{00000000-0005-0000-0000-0000FB0B0000}"/>
    <cellStyle name="Calculation 5 2 2 7" xfId="23527" xr:uid="{00000000-0005-0000-0000-0000FC0B0000}"/>
    <cellStyle name="Calculation 5 2 2 8" xfId="32031" xr:uid="{00000000-0005-0000-0000-0000FD0B0000}"/>
    <cellStyle name="Calculation 5 2 2 9" xfId="33893" xr:uid="{00000000-0005-0000-0000-0000FE0B0000}"/>
    <cellStyle name="Calculation 5 2 3" xfId="10320" xr:uid="{00000000-0005-0000-0000-0000FF0B0000}"/>
    <cellStyle name="Calculation 5 2 3 2" xfId="11877" xr:uid="{00000000-0005-0000-0000-0000000C0000}"/>
    <cellStyle name="Calculation 5 2 3 2 2" xfId="17080" xr:uid="{00000000-0005-0000-0000-0000010C0000}"/>
    <cellStyle name="Calculation 5 2 3 2 2 2" xfId="29611" xr:uid="{00000000-0005-0000-0000-0000020C0000}"/>
    <cellStyle name="Calculation 5 2 3 2 3" xfId="24627" xr:uid="{00000000-0005-0000-0000-0000030C0000}"/>
    <cellStyle name="Calculation 5 2 3 3" xfId="7706" xr:uid="{00000000-0005-0000-0000-0000040C0000}"/>
    <cellStyle name="Calculation 5 2 3 3 2" xfId="14209" xr:uid="{00000000-0005-0000-0000-0000050C0000}"/>
    <cellStyle name="Calculation 5 2 3 3 2 2" xfId="26935" xr:uid="{00000000-0005-0000-0000-0000060C0000}"/>
    <cellStyle name="Calculation 5 2 3 3 3" xfId="22430" xr:uid="{00000000-0005-0000-0000-0000070C0000}"/>
    <cellStyle name="Calculation 5 2 3 4" xfId="11483" xr:uid="{00000000-0005-0000-0000-0000080C0000}"/>
    <cellStyle name="Calculation 5 2 3 4 2" xfId="24241" xr:uid="{00000000-0005-0000-0000-0000090C0000}"/>
    <cellStyle name="Calculation 5 2 3 5" xfId="20854" xr:uid="{00000000-0005-0000-0000-00000A0C0000}"/>
    <cellStyle name="Calculation 5 2 3 5 2" xfId="30532" xr:uid="{00000000-0005-0000-0000-00000B0C0000}"/>
    <cellStyle name="Calculation 5 2 3 6" xfId="23692" xr:uid="{00000000-0005-0000-0000-00000C0C0000}"/>
    <cellStyle name="Calculation 5 2 3 7" xfId="33166" xr:uid="{00000000-0005-0000-0000-00000D0C0000}"/>
    <cellStyle name="Calculation 5 2 3 8" xfId="34177" xr:uid="{00000000-0005-0000-0000-00000E0C0000}"/>
    <cellStyle name="Calculation 5 2 3 9" xfId="31636" xr:uid="{00000000-0005-0000-0000-00000F0C0000}"/>
    <cellStyle name="Calculation 5 2 4" xfId="7690" xr:uid="{00000000-0005-0000-0000-0000100C0000}"/>
    <cellStyle name="Calculation 5 2 4 2" xfId="14193" xr:uid="{00000000-0005-0000-0000-0000110C0000}"/>
    <cellStyle name="Calculation 5 2 4 2 2" xfId="26921" xr:uid="{00000000-0005-0000-0000-0000120C0000}"/>
    <cellStyle name="Calculation 5 2 4 3" xfId="22417" xr:uid="{00000000-0005-0000-0000-0000130C0000}"/>
    <cellStyle name="Calculation 5 2 5" xfId="11491" xr:uid="{00000000-0005-0000-0000-0000140C0000}"/>
    <cellStyle name="Calculation 5 2 5 2" xfId="16785" xr:uid="{00000000-0005-0000-0000-0000150C0000}"/>
    <cellStyle name="Calculation 5 2 5 2 2" xfId="29320" xr:uid="{00000000-0005-0000-0000-0000160C0000}"/>
    <cellStyle name="Calculation 5 2 5 3" xfId="24249" xr:uid="{00000000-0005-0000-0000-0000170C0000}"/>
    <cellStyle name="Calculation 5 2 6" xfId="6704" xr:uid="{00000000-0005-0000-0000-0000180C0000}"/>
    <cellStyle name="Calculation 5 2 6 2" xfId="13291" xr:uid="{00000000-0005-0000-0000-0000190C0000}"/>
    <cellStyle name="Calculation 5 2 6 2 2" xfId="26033" xr:uid="{00000000-0005-0000-0000-00001A0C0000}"/>
    <cellStyle name="Calculation 5 2 6 3" xfId="21447" xr:uid="{00000000-0005-0000-0000-00001B0C0000}"/>
    <cellStyle name="Calculation 5 2 7" xfId="11937" xr:uid="{00000000-0005-0000-0000-00001C0C0000}"/>
    <cellStyle name="Calculation 5 2 7 2" xfId="24687" xr:uid="{00000000-0005-0000-0000-00001D0C0000}"/>
    <cellStyle name="Calculation 5 2 8" xfId="18729" xr:uid="{00000000-0005-0000-0000-00001E0C0000}"/>
    <cellStyle name="Calculation 5 2 8 2" xfId="30123" xr:uid="{00000000-0005-0000-0000-00001F0C0000}"/>
    <cellStyle name="Calculation 5 2 9" xfId="21116" xr:uid="{00000000-0005-0000-0000-0000200C0000}"/>
    <cellStyle name="Calculation 5 3" xfId="8671" xr:uid="{00000000-0005-0000-0000-0000210C0000}"/>
    <cellStyle name="Calculation 5 3 10" xfId="32125" xr:uid="{00000000-0005-0000-0000-0000220C0000}"/>
    <cellStyle name="Calculation 5 3 2" xfId="11597" xr:uid="{00000000-0005-0000-0000-0000230C0000}"/>
    <cellStyle name="Calculation 5 3 2 2" xfId="16859" xr:uid="{00000000-0005-0000-0000-0000240C0000}"/>
    <cellStyle name="Calculation 5 3 2 2 2" xfId="29393" xr:uid="{00000000-0005-0000-0000-0000250C0000}"/>
    <cellStyle name="Calculation 5 3 2 3" xfId="19874" xr:uid="{00000000-0005-0000-0000-0000260C0000}"/>
    <cellStyle name="Calculation 5 3 2 3 2" xfId="30195" xr:uid="{00000000-0005-0000-0000-0000270C0000}"/>
    <cellStyle name="Calculation 5 3 2 4" xfId="20735" xr:uid="{00000000-0005-0000-0000-0000280C0000}"/>
    <cellStyle name="Calculation 5 3 2 4 2" xfId="30413" xr:uid="{00000000-0005-0000-0000-0000290C0000}"/>
    <cellStyle name="Calculation 5 3 2 5" xfId="24352" xr:uid="{00000000-0005-0000-0000-00002A0C0000}"/>
    <cellStyle name="Calculation 5 3 2 6" xfId="32989" xr:uid="{00000000-0005-0000-0000-00002B0C0000}"/>
    <cellStyle name="Calculation 5 3 2 7" xfId="34056" xr:uid="{00000000-0005-0000-0000-00002C0C0000}"/>
    <cellStyle name="Calculation 5 3 2 8" xfId="31541" xr:uid="{00000000-0005-0000-0000-00002D0C0000}"/>
    <cellStyle name="Calculation 5 3 3" xfId="6767" xr:uid="{00000000-0005-0000-0000-00002E0C0000}"/>
    <cellStyle name="Calculation 5 3 3 2" xfId="13336" xr:uid="{00000000-0005-0000-0000-00002F0C0000}"/>
    <cellStyle name="Calculation 5 3 3 2 2" xfId="26071" xr:uid="{00000000-0005-0000-0000-0000300C0000}"/>
    <cellStyle name="Calculation 5 3 3 3" xfId="21503" xr:uid="{00000000-0005-0000-0000-0000310C0000}"/>
    <cellStyle name="Calculation 5 3 4" xfId="7376" xr:uid="{00000000-0005-0000-0000-0000320C0000}"/>
    <cellStyle name="Calculation 5 3 4 2" xfId="22107" xr:uid="{00000000-0005-0000-0000-0000330C0000}"/>
    <cellStyle name="Calculation 5 3 5" xfId="18705" xr:uid="{00000000-0005-0000-0000-0000340C0000}"/>
    <cellStyle name="Calculation 5 3 5 2" xfId="30121" xr:uid="{00000000-0005-0000-0000-0000350C0000}"/>
    <cellStyle name="Calculation 5 3 6" xfId="20585" xr:uid="{00000000-0005-0000-0000-0000360C0000}"/>
    <cellStyle name="Calculation 5 3 6 2" xfId="30263" xr:uid="{00000000-0005-0000-0000-0000370C0000}"/>
    <cellStyle name="Calculation 5 3 7" xfId="22741" xr:uid="{00000000-0005-0000-0000-0000380C0000}"/>
    <cellStyle name="Calculation 5 3 8" xfId="31984" xr:uid="{00000000-0005-0000-0000-0000390C0000}"/>
    <cellStyle name="Calculation 5 3 9" xfId="33862" xr:uid="{00000000-0005-0000-0000-00003A0C0000}"/>
    <cellStyle name="Calculation 5 4" xfId="9912" xr:uid="{00000000-0005-0000-0000-00003B0C0000}"/>
    <cellStyle name="Calculation 5 4 2" xfId="11837" xr:uid="{00000000-0005-0000-0000-00003C0C0000}"/>
    <cellStyle name="Calculation 5 4 2 2" xfId="17054" xr:uid="{00000000-0005-0000-0000-00003D0C0000}"/>
    <cellStyle name="Calculation 5 4 2 2 2" xfId="29585" xr:uid="{00000000-0005-0000-0000-00003E0C0000}"/>
    <cellStyle name="Calculation 5 4 2 3" xfId="24587" xr:uid="{00000000-0005-0000-0000-00003F0C0000}"/>
    <cellStyle name="Calculation 5 4 3" xfId="6920" xr:uid="{00000000-0005-0000-0000-0000400C0000}"/>
    <cellStyle name="Calculation 5 4 3 2" xfId="13467" xr:uid="{00000000-0005-0000-0000-0000410C0000}"/>
    <cellStyle name="Calculation 5 4 3 2 2" xfId="26201" xr:uid="{00000000-0005-0000-0000-0000420C0000}"/>
    <cellStyle name="Calculation 5 4 3 3" xfId="21655" xr:uid="{00000000-0005-0000-0000-0000430C0000}"/>
    <cellStyle name="Calculation 5 4 4" xfId="11712" xr:uid="{00000000-0005-0000-0000-0000440C0000}"/>
    <cellStyle name="Calculation 5 4 4 2" xfId="24464" xr:uid="{00000000-0005-0000-0000-0000450C0000}"/>
    <cellStyle name="Calculation 5 4 5" xfId="20829" xr:uid="{00000000-0005-0000-0000-0000460C0000}"/>
    <cellStyle name="Calculation 5 4 5 2" xfId="30507" xr:uid="{00000000-0005-0000-0000-0000470C0000}"/>
    <cellStyle name="Calculation 5 4 6" xfId="23585" xr:uid="{00000000-0005-0000-0000-0000480C0000}"/>
    <cellStyle name="Calculation 5 4 7" xfId="33125" xr:uid="{00000000-0005-0000-0000-0000490C0000}"/>
    <cellStyle name="Calculation 5 4 8" xfId="34151" xr:uid="{00000000-0005-0000-0000-00004A0C0000}"/>
    <cellStyle name="Calculation 5 4 9" xfId="30894" xr:uid="{00000000-0005-0000-0000-00004B0C0000}"/>
    <cellStyle name="Calculation 5 5" xfId="10552" xr:uid="{00000000-0005-0000-0000-00004C0C0000}"/>
    <cellStyle name="Calculation 5 5 2" xfId="11897" xr:uid="{00000000-0005-0000-0000-00004D0C0000}"/>
    <cellStyle name="Calculation 5 5 2 2" xfId="17092" xr:uid="{00000000-0005-0000-0000-00004E0C0000}"/>
    <cellStyle name="Calculation 5 5 2 2 2" xfId="29623" xr:uid="{00000000-0005-0000-0000-00004F0C0000}"/>
    <cellStyle name="Calculation 5 5 2 3" xfId="24647" xr:uid="{00000000-0005-0000-0000-0000500C0000}"/>
    <cellStyle name="Calculation 5 5 3" xfId="6600" xr:uid="{00000000-0005-0000-0000-0000510C0000}"/>
    <cellStyle name="Calculation 5 5 3 2" xfId="13195" xr:uid="{00000000-0005-0000-0000-0000520C0000}"/>
    <cellStyle name="Calculation 5 5 3 2 2" xfId="25940" xr:uid="{00000000-0005-0000-0000-0000530C0000}"/>
    <cellStyle name="Calculation 5 5 3 3" xfId="21349" xr:uid="{00000000-0005-0000-0000-0000540C0000}"/>
    <cellStyle name="Calculation 5 5 4" xfId="11856" xr:uid="{00000000-0005-0000-0000-0000550C0000}"/>
    <cellStyle name="Calculation 5 5 4 2" xfId="24606" xr:uid="{00000000-0005-0000-0000-0000560C0000}"/>
    <cellStyle name="Calculation 5 5 5" xfId="23759" xr:uid="{00000000-0005-0000-0000-0000570C0000}"/>
    <cellStyle name="Calculation 5 6" xfId="6489" xr:uid="{00000000-0005-0000-0000-0000580C0000}"/>
    <cellStyle name="Calculation 5 6 2" xfId="13096" xr:uid="{00000000-0005-0000-0000-0000590C0000}"/>
    <cellStyle name="Calculation 5 6 2 2" xfId="25841" xr:uid="{00000000-0005-0000-0000-00005A0C0000}"/>
    <cellStyle name="Calculation 5 6 3" xfId="21239" xr:uid="{00000000-0005-0000-0000-00005B0C0000}"/>
    <cellStyle name="Calculation 5 7" xfId="7390" xr:uid="{00000000-0005-0000-0000-00005C0C0000}"/>
    <cellStyle name="Calculation 5 7 2" xfId="13910" xr:uid="{00000000-0005-0000-0000-00005D0C0000}"/>
    <cellStyle name="Calculation 5 7 2 2" xfId="26640" xr:uid="{00000000-0005-0000-0000-00005E0C0000}"/>
    <cellStyle name="Calculation 5 7 3" xfId="22121" xr:uid="{00000000-0005-0000-0000-00005F0C0000}"/>
    <cellStyle name="Calculation 5 8" xfId="7654" xr:uid="{00000000-0005-0000-0000-0000600C0000}"/>
    <cellStyle name="Calculation 5 8 2" xfId="14162" xr:uid="{00000000-0005-0000-0000-0000610C0000}"/>
    <cellStyle name="Calculation 5 8 2 2" xfId="26890" xr:uid="{00000000-0005-0000-0000-0000620C0000}"/>
    <cellStyle name="Calculation 5 8 3" xfId="22382" xr:uid="{00000000-0005-0000-0000-0000630C0000}"/>
    <cellStyle name="Calculation 5 9" xfId="11696" xr:uid="{00000000-0005-0000-0000-0000640C0000}"/>
    <cellStyle name="Calculation 5 9 2" xfId="24450" xr:uid="{00000000-0005-0000-0000-0000650C0000}"/>
    <cellStyle name="Calculation 6" xfId="2638" xr:uid="{00000000-0005-0000-0000-0000660C0000}"/>
    <cellStyle name="Calculation 6 10" xfId="31462" xr:uid="{00000000-0005-0000-0000-0000670C0000}"/>
    <cellStyle name="Calculation 6 11" xfId="30665" xr:uid="{00000000-0005-0000-0000-0000680C0000}"/>
    <cellStyle name="Calculation 6 12" xfId="37043" xr:uid="{00000000-0005-0000-0000-0000690C0000}"/>
    <cellStyle name="Calculation 6 2" xfId="8672" xr:uid="{00000000-0005-0000-0000-00006A0C0000}"/>
    <cellStyle name="Calculation 6 2 2" xfId="11598" xr:uid="{00000000-0005-0000-0000-00006B0C0000}"/>
    <cellStyle name="Calculation 6 2 2 2" xfId="16860" xr:uid="{00000000-0005-0000-0000-00006C0C0000}"/>
    <cellStyle name="Calculation 6 2 2 2 2" xfId="29394" xr:uid="{00000000-0005-0000-0000-00006D0C0000}"/>
    <cellStyle name="Calculation 6 2 2 3" xfId="20761" xr:uid="{00000000-0005-0000-0000-00006E0C0000}"/>
    <cellStyle name="Calculation 6 2 2 3 2" xfId="30439" xr:uid="{00000000-0005-0000-0000-00006F0C0000}"/>
    <cellStyle name="Calculation 6 2 2 4" xfId="24353" xr:uid="{00000000-0005-0000-0000-0000700C0000}"/>
    <cellStyle name="Calculation 6 2 2 5" xfId="33026" xr:uid="{00000000-0005-0000-0000-0000710C0000}"/>
    <cellStyle name="Calculation 6 2 2 6" xfId="34082" xr:uid="{00000000-0005-0000-0000-0000720C0000}"/>
    <cellStyle name="Calculation 6 2 2 7" xfId="31549" xr:uid="{00000000-0005-0000-0000-0000730C0000}"/>
    <cellStyle name="Calculation 6 2 3" xfId="7150" xr:uid="{00000000-0005-0000-0000-0000740C0000}"/>
    <cellStyle name="Calculation 6 2 3 2" xfId="13689" xr:uid="{00000000-0005-0000-0000-0000750C0000}"/>
    <cellStyle name="Calculation 6 2 3 2 2" xfId="26420" xr:uid="{00000000-0005-0000-0000-0000760C0000}"/>
    <cellStyle name="Calculation 6 2 3 3" xfId="21882" xr:uid="{00000000-0005-0000-0000-0000770C0000}"/>
    <cellStyle name="Calculation 6 2 4" xfId="7682" xr:uid="{00000000-0005-0000-0000-0000780C0000}"/>
    <cellStyle name="Calculation 6 2 4 2" xfId="22409" xr:uid="{00000000-0005-0000-0000-0000790C0000}"/>
    <cellStyle name="Calculation 6 2 5" xfId="20611" xr:uid="{00000000-0005-0000-0000-00007A0C0000}"/>
    <cellStyle name="Calculation 6 2 5 2" xfId="30289" xr:uid="{00000000-0005-0000-0000-00007B0C0000}"/>
    <cellStyle name="Calculation 6 2 6" xfId="22742" xr:uid="{00000000-0005-0000-0000-00007C0C0000}"/>
    <cellStyle name="Calculation 6 2 7" xfId="32032" xr:uid="{00000000-0005-0000-0000-00007D0C0000}"/>
    <cellStyle name="Calculation 6 2 8" xfId="33894" xr:uid="{00000000-0005-0000-0000-00007E0C0000}"/>
    <cellStyle name="Calculation 6 2 9" xfId="34258" xr:uid="{00000000-0005-0000-0000-00007F0C0000}"/>
    <cellStyle name="Calculation 6 3" xfId="6490" xr:uid="{00000000-0005-0000-0000-0000800C0000}"/>
    <cellStyle name="Calculation 6 3 2" xfId="13097" xr:uid="{00000000-0005-0000-0000-0000810C0000}"/>
    <cellStyle name="Calculation 6 3 2 2" xfId="25842" xr:uid="{00000000-0005-0000-0000-0000820C0000}"/>
    <cellStyle name="Calculation 6 3 3" xfId="20855" xr:uid="{00000000-0005-0000-0000-0000830C0000}"/>
    <cellStyle name="Calculation 6 3 3 2" xfId="30533" xr:uid="{00000000-0005-0000-0000-0000840C0000}"/>
    <cellStyle name="Calculation 6 3 4" xfId="21240" xr:uid="{00000000-0005-0000-0000-0000850C0000}"/>
    <cellStyle name="Calculation 6 3 5" xfId="33167" xr:uid="{00000000-0005-0000-0000-0000860C0000}"/>
    <cellStyle name="Calculation 6 3 6" xfId="34178" xr:uid="{00000000-0005-0000-0000-0000870C0000}"/>
    <cellStyle name="Calculation 6 3 7" xfId="31637" xr:uid="{00000000-0005-0000-0000-0000880C0000}"/>
    <cellStyle name="Calculation 6 4" xfId="7389" xr:uid="{00000000-0005-0000-0000-0000890C0000}"/>
    <cellStyle name="Calculation 6 4 2" xfId="13909" xr:uid="{00000000-0005-0000-0000-00008A0C0000}"/>
    <cellStyle name="Calculation 6 4 2 2" xfId="26639" xr:uid="{00000000-0005-0000-0000-00008B0C0000}"/>
    <cellStyle name="Calculation 6 4 3" xfId="22120" xr:uid="{00000000-0005-0000-0000-00008C0C0000}"/>
    <cellStyle name="Calculation 6 5" xfId="11582" xr:uid="{00000000-0005-0000-0000-00008D0C0000}"/>
    <cellStyle name="Calculation 6 5 2" xfId="16845" xr:uid="{00000000-0005-0000-0000-00008E0C0000}"/>
    <cellStyle name="Calculation 6 5 2 2" xfId="29379" xr:uid="{00000000-0005-0000-0000-00008F0C0000}"/>
    <cellStyle name="Calculation 6 5 3" xfId="24337" xr:uid="{00000000-0005-0000-0000-0000900C0000}"/>
    <cellStyle name="Calculation 6 6" xfId="6692" xr:uid="{00000000-0005-0000-0000-0000910C0000}"/>
    <cellStyle name="Calculation 6 6 2" xfId="21435" xr:uid="{00000000-0005-0000-0000-0000920C0000}"/>
    <cellStyle name="Calculation 6 7" xfId="17515" xr:uid="{00000000-0005-0000-0000-0000930C0000}"/>
    <cellStyle name="Calculation 6 7 2" xfId="30010" xr:uid="{00000000-0005-0000-0000-0000940C0000}"/>
    <cellStyle name="Calculation 6 8" xfId="20946" xr:uid="{00000000-0005-0000-0000-0000950C0000}"/>
    <cellStyle name="Calculation 6 9" xfId="30794" xr:uid="{00000000-0005-0000-0000-0000960C0000}"/>
    <cellStyle name="Calculation 7" xfId="2639" xr:uid="{00000000-0005-0000-0000-0000970C0000}"/>
    <cellStyle name="Calculation 7 10" xfId="31461" xr:uid="{00000000-0005-0000-0000-0000980C0000}"/>
    <cellStyle name="Calculation 7 11" xfId="30745" xr:uid="{00000000-0005-0000-0000-0000990C0000}"/>
    <cellStyle name="Calculation 7 12" xfId="37044" xr:uid="{00000000-0005-0000-0000-00009A0C0000}"/>
    <cellStyle name="Calculation 7 2" xfId="8673" xr:uid="{00000000-0005-0000-0000-00009B0C0000}"/>
    <cellStyle name="Calculation 7 2 2" xfId="11599" xr:uid="{00000000-0005-0000-0000-00009C0C0000}"/>
    <cellStyle name="Calculation 7 2 2 2" xfId="16861" xr:uid="{00000000-0005-0000-0000-00009D0C0000}"/>
    <cellStyle name="Calculation 7 2 2 2 2" xfId="29395" xr:uid="{00000000-0005-0000-0000-00009E0C0000}"/>
    <cellStyle name="Calculation 7 2 2 3" xfId="20762" xr:uid="{00000000-0005-0000-0000-00009F0C0000}"/>
    <cellStyle name="Calculation 7 2 2 3 2" xfId="30440" xr:uid="{00000000-0005-0000-0000-0000A00C0000}"/>
    <cellStyle name="Calculation 7 2 2 4" xfId="24354" xr:uid="{00000000-0005-0000-0000-0000A10C0000}"/>
    <cellStyle name="Calculation 7 2 2 5" xfId="33027" xr:uid="{00000000-0005-0000-0000-0000A20C0000}"/>
    <cellStyle name="Calculation 7 2 2 6" xfId="34083" xr:uid="{00000000-0005-0000-0000-0000A30C0000}"/>
    <cellStyle name="Calculation 7 2 2 7" xfId="31686" xr:uid="{00000000-0005-0000-0000-0000A40C0000}"/>
    <cellStyle name="Calculation 7 2 3" xfId="6768" xr:uid="{00000000-0005-0000-0000-0000A50C0000}"/>
    <cellStyle name="Calculation 7 2 3 2" xfId="13337" xr:uid="{00000000-0005-0000-0000-0000A60C0000}"/>
    <cellStyle name="Calculation 7 2 3 2 2" xfId="26072" xr:uid="{00000000-0005-0000-0000-0000A70C0000}"/>
    <cellStyle name="Calculation 7 2 3 3" xfId="21504" xr:uid="{00000000-0005-0000-0000-0000A80C0000}"/>
    <cellStyle name="Calculation 7 2 4" xfId="11941" xr:uid="{00000000-0005-0000-0000-0000A90C0000}"/>
    <cellStyle name="Calculation 7 2 4 2" xfId="24691" xr:uid="{00000000-0005-0000-0000-0000AA0C0000}"/>
    <cellStyle name="Calculation 7 2 5" xfId="20612" xr:uid="{00000000-0005-0000-0000-0000AB0C0000}"/>
    <cellStyle name="Calculation 7 2 5 2" xfId="30290" xr:uid="{00000000-0005-0000-0000-0000AC0C0000}"/>
    <cellStyle name="Calculation 7 2 6" xfId="22743" xr:uid="{00000000-0005-0000-0000-0000AD0C0000}"/>
    <cellStyle name="Calculation 7 2 7" xfId="32033" xr:uid="{00000000-0005-0000-0000-0000AE0C0000}"/>
    <cellStyle name="Calculation 7 2 8" xfId="33895" xr:uid="{00000000-0005-0000-0000-0000AF0C0000}"/>
    <cellStyle name="Calculation 7 2 9" xfId="34262" xr:uid="{00000000-0005-0000-0000-0000B00C0000}"/>
    <cellStyle name="Calculation 7 3" xfId="6491" xr:uid="{00000000-0005-0000-0000-0000B10C0000}"/>
    <cellStyle name="Calculation 7 3 2" xfId="13098" xr:uid="{00000000-0005-0000-0000-0000B20C0000}"/>
    <cellStyle name="Calculation 7 3 2 2" xfId="25843" xr:uid="{00000000-0005-0000-0000-0000B30C0000}"/>
    <cellStyle name="Calculation 7 3 3" xfId="20856" xr:uid="{00000000-0005-0000-0000-0000B40C0000}"/>
    <cellStyle name="Calculation 7 3 3 2" xfId="30534" xr:uid="{00000000-0005-0000-0000-0000B50C0000}"/>
    <cellStyle name="Calculation 7 3 4" xfId="21241" xr:uid="{00000000-0005-0000-0000-0000B60C0000}"/>
    <cellStyle name="Calculation 7 3 5" xfId="33168" xr:uid="{00000000-0005-0000-0000-0000B70C0000}"/>
    <cellStyle name="Calculation 7 3 6" xfId="34179" xr:uid="{00000000-0005-0000-0000-0000B80C0000}"/>
    <cellStyle name="Calculation 7 3 7" xfId="31638" xr:uid="{00000000-0005-0000-0000-0000B90C0000}"/>
    <cellStyle name="Calculation 7 4" xfId="7388" xr:uid="{00000000-0005-0000-0000-0000BA0C0000}"/>
    <cellStyle name="Calculation 7 4 2" xfId="13908" xr:uid="{00000000-0005-0000-0000-0000BB0C0000}"/>
    <cellStyle name="Calculation 7 4 2 2" xfId="26638" xr:uid="{00000000-0005-0000-0000-0000BC0C0000}"/>
    <cellStyle name="Calculation 7 4 3" xfId="22119" xr:uid="{00000000-0005-0000-0000-0000BD0C0000}"/>
    <cellStyle name="Calculation 7 5" xfId="11500" xr:uid="{00000000-0005-0000-0000-0000BE0C0000}"/>
    <cellStyle name="Calculation 7 5 2" xfId="16793" xr:uid="{00000000-0005-0000-0000-0000BF0C0000}"/>
    <cellStyle name="Calculation 7 5 2 2" xfId="29328" xr:uid="{00000000-0005-0000-0000-0000C00C0000}"/>
    <cellStyle name="Calculation 7 5 3" xfId="24258" xr:uid="{00000000-0005-0000-0000-0000C10C0000}"/>
    <cellStyle name="Calculation 7 6" xfId="11470" xr:uid="{00000000-0005-0000-0000-0000C20C0000}"/>
    <cellStyle name="Calculation 7 6 2" xfId="24228" xr:uid="{00000000-0005-0000-0000-0000C30C0000}"/>
    <cellStyle name="Calculation 7 7" xfId="17463" xr:uid="{00000000-0005-0000-0000-0000C40C0000}"/>
    <cellStyle name="Calculation 7 7 2" xfId="29979" xr:uid="{00000000-0005-0000-0000-0000C50C0000}"/>
    <cellStyle name="Calculation 7 8" xfId="20947" xr:uid="{00000000-0005-0000-0000-0000C60C0000}"/>
    <cellStyle name="Calculation 7 9" xfId="30795" xr:uid="{00000000-0005-0000-0000-0000C70C0000}"/>
    <cellStyle name="Calculation 8" xfId="2640" xr:uid="{00000000-0005-0000-0000-0000C80C0000}"/>
    <cellStyle name="Calculation 8 10" xfId="31460" xr:uid="{00000000-0005-0000-0000-0000C90C0000}"/>
    <cellStyle name="Calculation 8 11" xfId="30746" xr:uid="{00000000-0005-0000-0000-0000CA0C0000}"/>
    <cellStyle name="Calculation 8 12" xfId="37045" xr:uid="{00000000-0005-0000-0000-0000CB0C0000}"/>
    <cellStyle name="Calculation 8 2" xfId="8674" xr:uid="{00000000-0005-0000-0000-0000CC0C0000}"/>
    <cellStyle name="Calculation 8 2 2" xfId="11600" xr:uid="{00000000-0005-0000-0000-0000CD0C0000}"/>
    <cellStyle name="Calculation 8 2 2 2" xfId="16862" xr:uid="{00000000-0005-0000-0000-0000CE0C0000}"/>
    <cellStyle name="Calculation 8 2 2 2 2" xfId="29396" xr:uid="{00000000-0005-0000-0000-0000CF0C0000}"/>
    <cellStyle name="Calculation 8 2 2 3" xfId="20763" xr:uid="{00000000-0005-0000-0000-0000D00C0000}"/>
    <cellStyle name="Calculation 8 2 2 3 2" xfId="30441" xr:uid="{00000000-0005-0000-0000-0000D10C0000}"/>
    <cellStyle name="Calculation 8 2 2 4" xfId="24355" xr:uid="{00000000-0005-0000-0000-0000D20C0000}"/>
    <cellStyle name="Calculation 8 2 2 5" xfId="33028" xr:uid="{00000000-0005-0000-0000-0000D30C0000}"/>
    <cellStyle name="Calculation 8 2 2 6" xfId="34084" xr:uid="{00000000-0005-0000-0000-0000D40C0000}"/>
    <cellStyle name="Calculation 8 2 2 7" xfId="31551" xr:uid="{00000000-0005-0000-0000-0000D50C0000}"/>
    <cellStyle name="Calculation 8 2 3" xfId="6769" xr:uid="{00000000-0005-0000-0000-0000D60C0000}"/>
    <cellStyle name="Calculation 8 2 3 2" xfId="13338" xr:uid="{00000000-0005-0000-0000-0000D70C0000}"/>
    <cellStyle name="Calculation 8 2 3 2 2" xfId="26073" xr:uid="{00000000-0005-0000-0000-0000D80C0000}"/>
    <cellStyle name="Calculation 8 2 3 3" xfId="21505" xr:uid="{00000000-0005-0000-0000-0000D90C0000}"/>
    <cellStyle name="Calculation 8 2 4" xfId="11832" xr:uid="{00000000-0005-0000-0000-0000DA0C0000}"/>
    <cellStyle name="Calculation 8 2 4 2" xfId="24582" xr:uid="{00000000-0005-0000-0000-0000DB0C0000}"/>
    <cellStyle name="Calculation 8 2 5" xfId="20613" xr:uid="{00000000-0005-0000-0000-0000DC0C0000}"/>
    <cellStyle name="Calculation 8 2 5 2" xfId="30291" xr:uid="{00000000-0005-0000-0000-0000DD0C0000}"/>
    <cellStyle name="Calculation 8 2 6" xfId="22744" xr:uid="{00000000-0005-0000-0000-0000DE0C0000}"/>
    <cellStyle name="Calculation 8 2 7" xfId="32034" xr:uid="{00000000-0005-0000-0000-0000DF0C0000}"/>
    <cellStyle name="Calculation 8 2 8" xfId="33896" xr:uid="{00000000-0005-0000-0000-0000E00C0000}"/>
    <cellStyle name="Calculation 8 2 9" xfId="34250" xr:uid="{00000000-0005-0000-0000-0000E10C0000}"/>
    <cellStyle name="Calculation 8 3" xfId="6492" xr:uid="{00000000-0005-0000-0000-0000E20C0000}"/>
    <cellStyle name="Calculation 8 3 2" xfId="13099" xr:uid="{00000000-0005-0000-0000-0000E30C0000}"/>
    <cellStyle name="Calculation 8 3 2 2" xfId="25844" xr:uid="{00000000-0005-0000-0000-0000E40C0000}"/>
    <cellStyle name="Calculation 8 3 3" xfId="20857" xr:uid="{00000000-0005-0000-0000-0000E50C0000}"/>
    <cellStyle name="Calculation 8 3 3 2" xfId="30535" xr:uid="{00000000-0005-0000-0000-0000E60C0000}"/>
    <cellStyle name="Calculation 8 3 4" xfId="21242" xr:uid="{00000000-0005-0000-0000-0000E70C0000}"/>
    <cellStyle name="Calculation 8 3 5" xfId="33169" xr:uid="{00000000-0005-0000-0000-0000E80C0000}"/>
    <cellStyle name="Calculation 8 3 6" xfId="34180" xr:uid="{00000000-0005-0000-0000-0000E90C0000}"/>
    <cellStyle name="Calculation 8 3 7" xfId="31639" xr:uid="{00000000-0005-0000-0000-0000EA0C0000}"/>
    <cellStyle name="Calculation 8 4" xfId="7681" xr:uid="{00000000-0005-0000-0000-0000EB0C0000}"/>
    <cellStyle name="Calculation 8 4 2" xfId="14187" xr:uid="{00000000-0005-0000-0000-0000EC0C0000}"/>
    <cellStyle name="Calculation 8 4 2 2" xfId="26915" xr:uid="{00000000-0005-0000-0000-0000ED0C0000}"/>
    <cellStyle name="Calculation 8 4 3" xfId="22408" xr:uid="{00000000-0005-0000-0000-0000EE0C0000}"/>
    <cellStyle name="Calculation 8 5" xfId="11425" xr:uid="{00000000-0005-0000-0000-0000EF0C0000}"/>
    <cellStyle name="Calculation 8 5 2" xfId="16730" xr:uid="{00000000-0005-0000-0000-0000F00C0000}"/>
    <cellStyle name="Calculation 8 5 2 2" xfId="29265" xr:uid="{00000000-0005-0000-0000-0000F10C0000}"/>
    <cellStyle name="Calculation 8 5 3" xfId="24183" xr:uid="{00000000-0005-0000-0000-0000F20C0000}"/>
    <cellStyle name="Calculation 8 6" xfId="11554" xr:uid="{00000000-0005-0000-0000-0000F30C0000}"/>
    <cellStyle name="Calculation 8 6 2" xfId="24312" xr:uid="{00000000-0005-0000-0000-0000F40C0000}"/>
    <cellStyle name="Calculation 8 7" xfId="18150" xr:uid="{00000000-0005-0000-0000-0000F50C0000}"/>
    <cellStyle name="Calculation 8 7 2" xfId="30058" xr:uid="{00000000-0005-0000-0000-0000F60C0000}"/>
    <cellStyle name="Calculation 8 8" xfId="20948" xr:uid="{00000000-0005-0000-0000-0000F70C0000}"/>
    <cellStyle name="Calculation 8 9" xfId="30796" xr:uid="{00000000-0005-0000-0000-0000F80C0000}"/>
    <cellStyle name="Calculation 9" xfId="2641" xr:uid="{00000000-0005-0000-0000-0000F90C0000}"/>
    <cellStyle name="Calculation 9 10" xfId="31459" xr:uid="{00000000-0005-0000-0000-0000FA0C0000}"/>
    <cellStyle name="Calculation 9 11" xfId="30744" xr:uid="{00000000-0005-0000-0000-0000FB0C0000}"/>
    <cellStyle name="Calculation 9 12" xfId="37046" xr:uid="{00000000-0005-0000-0000-0000FC0C0000}"/>
    <cellStyle name="Calculation 9 2" xfId="8675" xr:uid="{00000000-0005-0000-0000-0000FD0C0000}"/>
    <cellStyle name="Calculation 9 2 2" xfId="11601" xr:uid="{00000000-0005-0000-0000-0000FE0C0000}"/>
    <cellStyle name="Calculation 9 2 2 2" xfId="16863" xr:uid="{00000000-0005-0000-0000-0000FF0C0000}"/>
    <cellStyle name="Calculation 9 2 2 2 2" xfId="29397" xr:uid="{00000000-0005-0000-0000-0000000D0000}"/>
    <cellStyle name="Calculation 9 2 2 3" xfId="20764" xr:uid="{00000000-0005-0000-0000-0000010D0000}"/>
    <cellStyle name="Calculation 9 2 2 3 2" xfId="30442" xr:uid="{00000000-0005-0000-0000-0000020D0000}"/>
    <cellStyle name="Calculation 9 2 2 4" xfId="24356" xr:uid="{00000000-0005-0000-0000-0000030D0000}"/>
    <cellStyle name="Calculation 9 2 2 5" xfId="33029" xr:uid="{00000000-0005-0000-0000-0000040D0000}"/>
    <cellStyle name="Calculation 9 2 2 6" xfId="34085" xr:uid="{00000000-0005-0000-0000-0000050D0000}"/>
    <cellStyle name="Calculation 9 2 2 7" xfId="31552" xr:uid="{00000000-0005-0000-0000-0000060D0000}"/>
    <cellStyle name="Calculation 9 2 3" xfId="6770" xr:uid="{00000000-0005-0000-0000-0000070D0000}"/>
    <cellStyle name="Calculation 9 2 3 2" xfId="13339" xr:uid="{00000000-0005-0000-0000-0000080D0000}"/>
    <cellStyle name="Calculation 9 2 3 2 2" xfId="26074" xr:uid="{00000000-0005-0000-0000-0000090D0000}"/>
    <cellStyle name="Calculation 9 2 3 3" xfId="21506" xr:uid="{00000000-0005-0000-0000-00000A0D0000}"/>
    <cellStyle name="Calculation 9 2 4" xfId="11505" xr:uid="{00000000-0005-0000-0000-00000B0D0000}"/>
    <cellStyle name="Calculation 9 2 4 2" xfId="24263" xr:uid="{00000000-0005-0000-0000-00000C0D0000}"/>
    <cellStyle name="Calculation 9 2 5" xfId="20614" xr:uid="{00000000-0005-0000-0000-00000D0D0000}"/>
    <cellStyle name="Calculation 9 2 5 2" xfId="30292" xr:uid="{00000000-0005-0000-0000-00000E0D0000}"/>
    <cellStyle name="Calculation 9 2 6" xfId="22745" xr:uid="{00000000-0005-0000-0000-00000F0D0000}"/>
    <cellStyle name="Calculation 9 2 7" xfId="32035" xr:uid="{00000000-0005-0000-0000-0000100D0000}"/>
    <cellStyle name="Calculation 9 2 8" xfId="33897" xr:uid="{00000000-0005-0000-0000-0000110D0000}"/>
    <cellStyle name="Calculation 9 2 9" xfId="31088" xr:uid="{00000000-0005-0000-0000-0000120D0000}"/>
    <cellStyle name="Calculation 9 3" xfId="6493" xr:uid="{00000000-0005-0000-0000-0000130D0000}"/>
    <cellStyle name="Calculation 9 3 2" xfId="13100" xr:uid="{00000000-0005-0000-0000-0000140D0000}"/>
    <cellStyle name="Calculation 9 3 2 2" xfId="25845" xr:uid="{00000000-0005-0000-0000-0000150D0000}"/>
    <cellStyle name="Calculation 9 3 3" xfId="20858" xr:uid="{00000000-0005-0000-0000-0000160D0000}"/>
    <cellStyle name="Calculation 9 3 3 2" xfId="30536" xr:uid="{00000000-0005-0000-0000-0000170D0000}"/>
    <cellStyle name="Calculation 9 3 4" xfId="21243" xr:uid="{00000000-0005-0000-0000-0000180D0000}"/>
    <cellStyle name="Calculation 9 3 5" xfId="33170" xr:uid="{00000000-0005-0000-0000-0000190D0000}"/>
    <cellStyle name="Calculation 9 3 6" xfId="34181" xr:uid="{00000000-0005-0000-0000-00001A0D0000}"/>
    <cellStyle name="Calculation 9 3 7" xfId="31771" xr:uid="{00000000-0005-0000-0000-00001B0D0000}"/>
    <cellStyle name="Calculation 9 4" xfId="7387" xr:uid="{00000000-0005-0000-0000-00001C0D0000}"/>
    <cellStyle name="Calculation 9 4 2" xfId="13907" xr:uid="{00000000-0005-0000-0000-00001D0D0000}"/>
    <cellStyle name="Calculation 9 4 2 2" xfId="26637" xr:uid="{00000000-0005-0000-0000-00001E0D0000}"/>
    <cellStyle name="Calculation 9 4 3" xfId="22118" xr:uid="{00000000-0005-0000-0000-00001F0D0000}"/>
    <cellStyle name="Calculation 9 5" xfId="11424" xr:uid="{00000000-0005-0000-0000-0000200D0000}"/>
    <cellStyle name="Calculation 9 5 2" xfId="16729" xr:uid="{00000000-0005-0000-0000-0000210D0000}"/>
    <cellStyle name="Calculation 9 5 2 2" xfId="29264" xr:uid="{00000000-0005-0000-0000-0000220D0000}"/>
    <cellStyle name="Calculation 9 5 3" xfId="24182" xr:uid="{00000000-0005-0000-0000-0000230D0000}"/>
    <cellStyle name="Calculation 9 6" xfId="11697" xr:uid="{00000000-0005-0000-0000-0000240D0000}"/>
    <cellStyle name="Calculation 9 6 2" xfId="24451" xr:uid="{00000000-0005-0000-0000-0000250D0000}"/>
    <cellStyle name="Calculation 9 7" xfId="18149" xr:uid="{00000000-0005-0000-0000-0000260D0000}"/>
    <cellStyle name="Calculation 9 7 2" xfId="30057" xr:uid="{00000000-0005-0000-0000-0000270D0000}"/>
    <cellStyle name="Calculation 9 8" xfId="20949" xr:uid="{00000000-0005-0000-0000-0000280D0000}"/>
    <cellStyle name="Calculation 9 9" xfId="30797" xr:uid="{00000000-0005-0000-0000-0000290D0000}"/>
    <cellStyle name="Change A&amp;ll" xfId="3270" xr:uid="{00000000-0005-0000-0000-00002A0D0000}"/>
    <cellStyle name="Change A&amp;ll 2" xfId="7880" xr:uid="{00000000-0005-0000-0000-00002B0D0000}"/>
    <cellStyle name="Change A&amp;ll 2 2" xfId="7374" xr:uid="{00000000-0005-0000-0000-00002C0D0000}"/>
    <cellStyle name="Change A&amp;ll 2 2 2" xfId="13899" xr:uid="{00000000-0005-0000-0000-00002D0D0000}"/>
    <cellStyle name="Change A&amp;ll 2 3" xfId="11704" xr:uid="{00000000-0005-0000-0000-00002E0D0000}"/>
    <cellStyle name="Change A&amp;ll 3" xfId="6665" xr:uid="{00000000-0005-0000-0000-00002F0D0000}"/>
    <cellStyle name="Change A&amp;ll 3 2" xfId="13257" xr:uid="{00000000-0005-0000-0000-0000300D0000}"/>
    <cellStyle name="Change A&amp;ll 4" xfId="6752" xr:uid="{00000000-0005-0000-0000-0000310D0000}"/>
    <cellStyle name="Change A&amp;ll 4 2" xfId="13327" xr:uid="{00000000-0005-0000-0000-0000320D0000}"/>
    <cellStyle name="Change A&amp;ll 5" xfId="34406" xr:uid="{00000000-0005-0000-0000-0000330D0000}"/>
    <cellStyle name="Check Cell" xfId="663" builtinId="23" customBuiltin="1"/>
    <cellStyle name="Check Cell 10" xfId="2642" xr:uid="{00000000-0005-0000-0000-0000350D0000}"/>
    <cellStyle name="Check Cell 10 2" xfId="37047" xr:uid="{00000000-0005-0000-0000-0000360D0000}"/>
    <cellStyle name="Check Cell 11" xfId="2643" xr:uid="{00000000-0005-0000-0000-0000370D0000}"/>
    <cellStyle name="Check Cell 11 2" xfId="37048" xr:uid="{00000000-0005-0000-0000-0000380D0000}"/>
    <cellStyle name="Check Cell 12" xfId="2644" xr:uid="{00000000-0005-0000-0000-0000390D0000}"/>
    <cellStyle name="Check Cell 12 2" xfId="37049" xr:uid="{00000000-0005-0000-0000-00003A0D0000}"/>
    <cellStyle name="Check Cell 13" xfId="37050" xr:uid="{00000000-0005-0000-0000-00003B0D0000}"/>
    <cellStyle name="Check Cell 14" xfId="37051" xr:uid="{00000000-0005-0000-0000-00003C0D0000}"/>
    <cellStyle name="Check Cell 15" xfId="37052" xr:uid="{00000000-0005-0000-0000-00003D0D0000}"/>
    <cellStyle name="Check Cell 16" xfId="37053" xr:uid="{00000000-0005-0000-0000-00003E0D0000}"/>
    <cellStyle name="Check Cell 17" xfId="37054" xr:uid="{00000000-0005-0000-0000-00003F0D0000}"/>
    <cellStyle name="Check Cell 2" xfId="940" xr:uid="{00000000-0005-0000-0000-0000400D0000}"/>
    <cellStyle name="Check Cell 2 2" xfId="2646" xr:uid="{00000000-0005-0000-0000-0000410D0000}"/>
    <cellStyle name="Check Cell 2 3" xfId="2647" xr:uid="{00000000-0005-0000-0000-0000420D0000}"/>
    <cellStyle name="Check Cell 2 4" xfId="10323" xr:uid="{00000000-0005-0000-0000-0000430D0000}"/>
    <cellStyle name="Check Cell 2 5" xfId="9913" xr:uid="{00000000-0005-0000-0000-0000440D0000}"/>
    <cellStyle name="Check Cell 2 6" xfId="37055" xr:uid="{00000000-0005-0000-0000-0000450D0000}"/>
    <cellStyle name="Check Cell 2 7" xfId="2645" xr:uid="{00000000-0005-0000-0000-0000460D0000}"/>
    <cellStyle name="Check Cell 2 8" xfId="37807" xr:uid="{00000000-0005-0000-0000-0000470D0000}"/>
    <cellStyle name="Check Cell 3" xfId="941" xr:uid="{00000000-0005-0000-0000-0000480D0000}"/>
    <cellStyle name="Check Cell 3 2" xfId="2649" xr:uid="{00000000-0005-0000-0000-0000490D0000}"/>
    <cellStyle name="Check Cell 3 3" xfId="10326" xr:uid="{00000000-0005-0000-0000-00004A0D0000}"/>
    <cellStyle name="Check Cell 3 4" xfId="9914" xr:uid="{00000000-0005-0000-0000-00004B0D0000}"/>
    <cellStyle name="Check Cell 3 5" xfId="37056" xr:uid="{00000000-0005-0000-0000-00004C0D0000}"/>
    <cellStyle name="Check Cell 3 6" xfId="2648" xr:uid="{00000000-0005-0000-0000-00004D0D0000}"/>
    <cellStyle name="Check Cell 3 7" xfId="37808" xr:uid="{00000000-0005-0000-0000-00004E0D0000}"/>
    <cellStyle name="Check Cell 4" xfId="942" xr:uid="{00000000-0005-0000-0000-00004F0D0000}"/>
    <cellStyle name="Check Cell 4 2" xfId="2651" xr:uid="{00000000-0005-0000-0000-0000500D0000}"/>
    <cellStyle name="Check Cell 4 3" xfId="10328" xr:uid="{00000000-0005-0000-0000-0000510D0000}"/>
    <cellStyle name="Check Cell 4 4" xfId="9915" xr:uid="{00000000-0005-0000-0000-0000520D0000}"/>
    <cellStyle name="Check Cell 4 5" xfId="37057" xr:uid="{00000000-0005-0000-0000-0000530D0000}"/>
    <cellStyle name="Check Cell 4 6" xfId="2650" xr:uid="{00000000-0005-0000-0000-0000540D0000}"/>
    <cellStyle name="Check Cell 4 7" xfId="37809" xr:uid="{00000000-0005-0000-0000-0000550D0000}"/>
    <cellStyle name="Check Cell 5" xfId="943" xr:uid="{00000000-0005-0000-0000-0000560D0000}"/>
    <cellStyle name="Check Cell 5 2" xfId="10329" xr:uid="{00000000-0005-0000-0000-0000570D0000}"/>
    <cellStyle name="Check Cell 5 3" xfId="9916" xr:uid="{00000000-0005-0000-0000-0000580D0000}"/>
    <cellStyle name="Check Cell 5 4" xfId="37058" xr:uid="{00000000-0005-0000-0000-0000590D0000}"/>
    <cellStyle name="Check Cell 5 5" xfId="2652" xr:uid="{00000000-0005-0000-0000-00005A0D0000}"/>
    <cellStyle name="Check Cell 5 6" xfId="37810" xr:uid="{00000000-0005-0000-0000-00005B0D0000}"/>
    <cellStyle name="Check Cell 6" xfId="2653" xr:uid="{00000000-0005-0000-0000-00005C0D0000}"/>
    <cellStyle name="Check Cell 6 2" xfId="37059" xr:uid="{00000000-0005-0000-0000-00005D0D0000}"/>
    <cellStyle name="Check Cell 7" xfId="2654" xr:uid="{00000000-0005-0000-0000-00005E0D0000}"/>
    <cellStyle name="Check Cell 7 2" xfId="37060" xr:uid="{00000000-0005-0000-0000-00005F0D0000}"/>
    <cellStyle name="Check Cell 8" xfId="2655" xr:uid="{00000000-0005-0000-0000-0000600D0000}"/>
    <cellStyle name="Check Cell 8 2" xfId="37061" xr:uid="{00000000-0005-0000-0000-0000610D0000}"/>
    <cellStyle name="Check Cell 9" xfId="2656" xr:uid="{00000000-0005-0000-0000-0000620D0000}"/>
    <cellStyle name="Check Cell 9 2" xfId="37062" xr:uid="{00000000-0005-0000-0000-0000630D0000}"/>
    <cellStyle name="ColumnHeading" xfId="3271" xr:uid="{00000000-0005-0000-0000-0000640D0000}"/>
    <cellStyle name="ColumnHeading 2" xfId="6060" xr:uid="{00000000-0005-0000-0000-0000650D0000}"/>
    <cellStyle name="ColumnHeading 2 2" xfId="6385" xr:uid="{00000000-0005-0000-0000-0000660D0000}"/>
    <cellStyle name="ColumnHeading 2 2 2" xfId="9578" xr:uid="{00000000-0005-0000-0000-0000670D0000}"/>
    <cellStyle name="ColumnHeading 2 2 2 10" xfId="23562" xr:uid="{00000000-0005-0000-0000-0000680D0000}"/>
    <cellStyle name="ColumnHeading 2 2 2 2" xfId="11792" xr:uid="{00000000-0005-0000-0000-0000690D0000}"/>
    <cellStyle name="ColumnHeading 2 2 2 2 10" xfId="12962" xr:uid="{00000000-0005-0000-0000-00006A0D0000}"/>
    <cellStyle name="ColumnHeading 2 2 2 2 10 2" xfId="25708" xr:uid="{00000000-0005-0000-0000-00006B0D0000}"/>
    <cellStyle name="ColumnHeading 2 2 2 2 11" xfId="17204" xr:uid="{00000000-0005-0000-0000-00006C0D0000}"/>
    <cellStyle name="ColumnHeading 2 2 2 2 11 2" xfId="29735" xr:uid="{00000000-0005-0000-0000-00006D0D0000}"/>
    <cellStyle name="ColumnHeading 2 2 2 2 12" xfId="12295" xr:uid="{00000000-0005-0000-0000-00006E0D0000}"/>
    <cellStyle name="ColumnHeading 2 2 2 2 12 2" xfId="25041" xr:uid="{00000000-0005-0000-0000-00006F0D0000}"/>
    <cellStyle name="ColumnHeading 2 2 2 2 13" xfId="24544" xr:uid="{00000000-0005-0000-0000-0000700D0000}"/>
    <cellStyle name="ColumnHeading 2 2 2 2 2" xfId="17026" xr:uid="{00000000-0005-0000-0000-0000710D0000}"/>
    <cellStyle name="ColumnHeading 2 2 2 2 2 2" xfId="29559" xr:uid="{00000000-0005-0000-0000-0000720D0000}"/>
    <cellStyle name="ColumnHeading 2 2 2 2 3" xfId="17388" xr:uid="{00000000-0005-0000-0000-0000730D0000}"/>
    <cellStyle name="ColumnHeading 2 2 2 2 3 2" xfId="29919" xr:uid="{00000000-0005-0000-0000-0000740D0000}"/>
    <cellStyle name="ColumnHeading 2 2 2 2 4" xfId="17282" xr:uid="{00000000-0005-0000-0000-0000750D0000}"/>
    <cellStyle name="ColumnHeading 2 2 2 2 4 2" xfId="29813" xr:uid="{00000000-0005-0000-0000-0000760D0000}"/>
    <cellStyle name="ColumnHeading 2 2 2 2 5" xfId="16373" xr:uid="{00000000-0005-0000-0000-0000770D0000}"/>
    <cellStyle name="ColumnHeading 2 2 2 2 5 2" xfId="28915" xr:uid="{00000000-0005-0000-0000-0000780D0000}"/>
    <cellStyle name="ColumnHeading 2 2 2 2 6" xfId="17312" xr:uid="{00000000-0005-0000-0000-0000790D0000}"/>
    <cellStyle name="ColumnHeading 2 2 2 2 6 2" xfId="29843" xr:uid="{00000000-0005-0000-0000-00007A0D0000}"/>
    <cellStyle name="ColumnHeading 2 2 2 2 7" xfId="17224" xr:uid="{00000000-0005-0000-0000-00007B0D0000}"/>
    <cellStyle name="ColumnHeading 2 2 2 2 7 2" xfId="29755" xr:uid="{00000000-0005-0000-0000-00007C0D0000}"/>
    <cellStyle name="ColumnHeading 2 2 2 2 8" xfId="17181" xr:uid="{00000000-0005-0000-0000-00007D0D0000}"/>
    <cellStyle name="ColumnHeading 2 2 2 2 8 2" xfId="29712" xr:uid="{00000000-0005-0000-0000-00007E0D0000}"/>
    <cellStyle name="ColumnHeading 2 2 2 2 9" xfId="17399" xr:uid="{00000000-0005-0000-0000-00007F0D0000}"/>
    <cellStyle name="ColumnHeading 2 2 2 2 9 2" xfId="29930" xr:uid="{00000000-0005-0000-0000-0000800D0000}"/>
    <cellStyle name="ColumnHeading 2 2 2 3" xfId="7384" xr:uid="{00000000-0005-0000-0000-0000810D0000}"/>
    <cellStyle name="ColumnHeading 2 2 2 3 10" xfId="17195" xr:uid="{00000000-0005-0000-0000-0000820D0000}"/>
    <cellStyle name="ColumnHeading 2 2 2 3 10 2" xfId="29726" xr:uid="{00000000-0005-0000-0000-0000830D0000}"/>
    <cellStyle name="ColumnHeading 2 2 2 3 11" xfId="17416" xr:uid="{00000000-0005-0000-0000-0000840D0000}"/>
    <cellStyle name="ColumnHeading 2 2 2 3 11 2" xfId="29947" xr:uid="{00000000-0005-0000-0000-0000850D0000}"/>
    <cellStyle name="ColumnHeading 2 2 2 3 12" xfId="17280" xr:uid="{00000000-0005-0000-0000-0000860D0000}"/>
    <cellStyle name="ColumnHeading 2 2 2 3 12 2" xfId="29811" xr:uid="{00000000-0005-0000-0000-0000870D0000}"/>
    <cellStyle name="ColumnHeading 2 2 2 3 13" xfId="22115" xr:uid="{00000000-0005-0000-0000-0000880D0000}"/>
    <cellStyle name="ColumnHeading 2 2 2 3 2" xfId="13906" xr:uid="{00000000-0005-0000-0000-0000890D0000}"/>
    <cellStyle name="ColumnHeading 2 2 2 3 2 2" xfId="26636" xr:uid="{00000000-0005-0000-0000-00008A0D0000}"/>
    <cellStyle name="ColumnHeading 2 2 2 3 3" xfId="12170" xr:uid="{00000000-0005-0000-0000-00008B0D0000}"/>
    <cellStyle name="ColumnHeading 2 2 2 3 3 2" xfId="24916" xr:uid="{00000000-0005-0000-0000-00008C0D0000}"/>
    <cellStyle name="ColumnHeading 2 2 2 3 4" xfId="17303" xr:uid="{00000000-0005-0000-0000-00008D0D0000}"/>
    <cellStyle name="ColumnHeading 2 2 2 3 4 2" xfId="29834" xr:uid="{00000000-0005-0000-0000-00008E0D0000}"/>
    <cellStyle name="ColumnHeading 2 2 2 3 5" xfId="12735" xr:uid="{00000000-0005-0000-0000-00008F0D0000}"/>
    <cellStyle name="ColumnHeading 2 2 2 3 5 2" xfId="25481" xr:uid="{00000000-0005-0000-0000-0000900D0000}"/>
    <cellStyle name="ColumnHeading 2 2 2 3 6" xfId="12265" xr:uid="{00000000-0005-0000-0000-0000910D0000}"/>
    <cellStyle name="ColumnHeading 2 2 2 3 6 2" xfId="25011" xr:uid="{00000000-0005-0000-0000-0000920D0000}"/>
    <cellStyle name="ColumnHeading 2 2 2 3 7" xfId="17235" xr:uid="{00000000-0005-0000-0000-0000930D0000}"/>
    <cellStyle name="ColumnHeading 2 2 2 3 7 2" xfId="29766" xr:uid="{00000000-0005-0000-0000-0000940D0000}"/>
    <cellStyle name="ColumnHeading 2 2 2 3 8" xfId="17397" xr:uid="{00000000-0005-0000-0000-0000950D0000}"/>
    <cellStyle name="ColumnHeading 2 2 2 3 8 2" xfId="29928" xr:uid="{00000000-0005-0000-0000-0000960D0000}"/>
    <cellStyle name="ColumnHeading 2 2 2 3 9" xfId="17356" xr:uid="{00000000-0005-0000-0000-0000970D0000}"/>
    <cellStyle name="ColumnHeading 2 2 2 3 9 2" xfId="29887" xr:uid="{00000000-0005-0000-0000-0000980D0000}"/>
    <cellStyle name="ColumnHeading 2 2 2 4" xfId="17264" xr:uid="{00000000-0005-0000-0000-0000990D0000}"/>
    <cellStyle name="ColumnHeading 2 2 2 4 2" xfId="29795" xr:uid="{00000000-0005-0000-0000-00009A0D0000}"/>
    <cellStyle name="ColumnHeading 2 2 2 5" xfId="17275" xr:uid="{00000000-0005-0000-0000-00009B0D0000}"/>
    <cellStyle name="ColumnHeading 2 2 2 5 2" xfId="29806" xr:uid="{00000000-0005-0000-0000-00009C0D0000}"/>
    <cellStyle name="ColumnHeading 2 2 2 6" xfId="17325" xr:uid="{00000000-0005-0000-0000-00009D0D0000}"/>
    <cellStyle name="ColumnHeading 2 2 2 6 2" xfId="29856" xr:uid="{00000000-0005-0000-0000-00009E0D0000}"/>
    <cellStyle name="ColumnHeading 2 2 2 7" xfId="12366" xr:uid="{00000000-0005-0000-0000-00009F0D0000}"/>
    <cellStyle name="ColumnHeading 2 2 2 7 2" xfId="25112" xr:uid="{00000000-0005-0000-0000-0000A00D0000}"/>
    <cellStyle name="ColumnHeading 2 2 2 8" xfId="12750" xr:uid="{00000000-0005-0000-0000-0000A10D0000}"/>
    <cellStyle name="ColumnHeading 2 2 2 8 2" xfId="25496" xr:uid="{00000000-0005-0000-0000-0000A20D0000}"/>
    <cellStyle name="ColumnHeading 2 2 2 9" xfId="17289" xr:uid="{00000000-0005-0000-0000-0000A30D0000}"/>
    <cellStyle name="ColumnHeading 2 2 2 9 2" xfId="29820" xr:uid="{00000000-0005-0000-0000-0000A40D0000}"/>
    <cellStyle name="ColumnHeading 2 2 3" xfId="7742" xr:uid="{00000000-0005-0000-0000-0000A50D0000}"/>
    <cellStyle name="ColumnHeading 2 2 3 10" xfId="12115" xr:uid="{00000000-0005-0000-0000-0000A60D0000}"/>
    <cellStyle name="ColumnHeading 2 2 3 10 2" xfId="24861" xr:uid="{00000000-0005-0000-0000-0000A70D0000}"/>
    <cellStyle name="ColumnHeading 2 2 3 11" xfId="12759" xr:uid="{00000000-0005-0000-0000-0000A80D0000}"/>
    <cellStyle name="ColumnHeading 2 2 3 11 2" xfId="25505" xr:uid="{00000000-0005-0000-0000-0000A90D0000}"/>
    <cellStyle name="ColumnHeading 2 2 3 12" xfId="17293" xr:uid="{00000000-0005-0000-0000-0000AA0D0000}"/>
    <cellStyle name="ColumnHeading 2 2 3 12 2" xfId="29824" xr:uid="{00000000-0005-0000-0000-0000AB0D0000}"/>
    <cellStyle name="ColumnHeading 2 2 3 13" xfId="22464" xr:uid="{00000000-0005-0000-0000-0000AC0D0000}"/>
    <cellStyle name="ColumnHeading 2 2 3 2" xfId="14243" xr:uid="{00000000-0005-0000-0000-0000AD0D0000}"/>
    <cellStyle name="ColumnHeading 2 2 3 2 2" xfId="26969" xr:uid="{00000000-0005-0000-0000-0000AE0D0000}"/>
    <cellStyle name="ColumnHeading 2 2 3 3" xfId="17174" xr:uid="{00000000-0005-0000-0000-0000AF0D0000}"/>
    <cellStyle name="ColumnHeading 2 2 3 3 2" xfId="29705" xr:uid="{00000000-0005-0000-0000-0000B00D0000}"/>
    <cellStyle name="ColumnHeading 2 2 3 4" xfId="14490" xr:uid="{00000000-0005-0000-0000-0000B10D0000}"/>
    <cellStyle name="ColumnHeading 2 2 3 4 2" xfId="27175" xr:uid="{00000000-0005-0000-0000-0000B20D0000}"/>
    <cellStyle name="ColumnHeading 2 2 3 5" xfId="16379" xr:uid="{00000000-0005-0000-0000-0000B30D0000}"/>
    <cellStyle name="ColumnHeading 2 2 3 5 2" xfId="28921" xr:uid="{00000000-0005-0000-0000-0000B40D0000}"/>
    <cellStyle name="ColumnHeading 2 2 3 6" xfId="12963" xr:uid="{00000000-0005-0000-0000-0000B50D0000}"/>
    <cellStyle name="ColumnHeading 2 2 3 6 2" xfId="25709" xr:uid="{00000000-0005-0000-0000-0000B60D0000}"/>
    <cellStyle name="ColumnHeading 2 2 3 7" xfId="12429" xr:uid="{00000000-0005-0000-0000-0000B70D0000}"/>
    <cellStyle name="ColumnHeading 2 2 3 7 2" xfId="25175" xr:uid="{00000000-0005-0000-0000-0000B80D0000}"/>
    <cellStyle name="ColumnHeading 2 2 3 8" xfId="12287" xr:uid="{00000000-0005-0000-0000-0000B90D0000}"/>
    <cellStyle name="ColumnHeading 2 2 3 8 2" xfId="25033" xr:uid="{00000000-0005-0000-0000-0000BA0D0000}"/>
    <cellStyle name="ColumnHeading 2 2 3 9" xfId="17375" xr:uid="{00000000-0005-0000-0000-0000BB0D0000}"/>
    <cellStyle name="ColumnHeading 2 2 3 9 2" xfId="29906" xr:uid="{00000000-0005-0000-0000-0000BC0D0000}"/>
    <cellStyle name="ColumnHeading 2 2 4" xfId="11517" xr:uid="{00000000-0005-0000-0000-0000BD0D0000}"/>
    <cellStyle name="ColumnHeading 2 2 4 10" xfId="12215" xr:uid="{00000000-0005-0000-0000-0000BE0D0000}"/>
    <cellStyle name="ColumnHeading 2 2 4 10 2" xfId="24961" xr:uid="{00000000-0005-0000-0000-0000BF0D0000}"/>
    <cellStyle name="ColumnHeading 2 2 4 11" xfId="13070" xr:uid="{00000000-0005-0000-0000-0000C00D0000}"/>
    <cellStyle name="ColumnHeading 2 2 4 11 2" xfId="25816" xr:uid="{00000000-0005-0000-0000-0000C10D0000}"/>
    <cellStyle name="ColumnHeading 2 2 4 12" xfId="17420" xr:uid="{00000000-0005-0000-0000-0000C20D0000}"/>
    <cellStyle name="ColumnHeading 2 2 4 12 2" xfId="29951" xr:uid="{00000000-0005-0000-0000-0000C30D0000}"/>
    <cellStyle name="ColumnHeading 2 2 4 13" xfId="24275" xr:uid="{00000000-0005-0000-0000-0000C40D0000}"/>
    <cellStyle name="ColumnHeading 2 2 4 2" xfId="16806" xr:uid="{00000000-0005-0000-0000-0000C50D0000}"/>
    <cellStyle name="ColumnHeading 2 2 4 2 2" xfId="29341" xr:uid="{00000000-0005-0000-0000-0000C60D0000}"/>
    <cellStyle name="ColumnHeading 2 2 4 3" xfId="17368" xr:uid="{00000000-0005-0000-0000-0000C70D0000}"/>
    <cellStyle name="ColumnHeading 2 2 4 3 2" xfId="29899" xr:uid="{00000000-0005-0000-0000-0000C80D0000}"/>
    <cellStyle name="ColumnHeading 2 2 4 4" xfId="12124" xr:uid="{00000000-0005-0000-0000-0000C90D0000}"/>
    <cellStyle name="ColumnHeading 2 2 4 4 2" xfId="24870" xr:uid="{00000000-0005-0000-0000-0000CA0D0000}"/>
    <cellStyle name="ColumnHeading 2 2 4 5" xfId="12187" xr:uid="{00000000-0005-0000-0000-0000CB0D0000}"/>
    <cellStyle name="ColumnHeading 2 2 4 5 2" xfId="24933" xr:uid="{00000000-0005-0000-0000-0000CC0D0000}"/>
    <cellStyle name="ColumnHeading 2 2 4 6" xfId="15907" xr:uid="{00000000-0005-0000-0000-0000CD0D0000}"/>
    <cellStyle name="ColumnHeading 2 2 4 6 2" xfId="28548" xr:uid="{00000000-0005-0000-0000-0000CE0D0000}"/>
    <cellStyle name="ColumnHeading 2 2 4 7" xfId="17302" xr:uid="{00000000-0005-0000-0000-0000CF0D0000}"/>
    <cellStyle name="ColumnHeading 2 2 4 7 2" xfId="29833" xr:uid="{00000000-0005-0000-0000-0000D00D0000}"/>
    <cellStyle name="ColumnHeading 2 2 4 8" xfId="17410" xr:uid="{00000000-0005-0000-0000-0000D10D0000}"/>
    <cellStyle name="ColumnHeading 2 2 4 8 2" xfId="29941" xr:uid="{00000000-0005-0000-0000-0000D20D0000}"/>
    <cellStyle name="ColumnHeading 2 2 4 9" xfId="17407" xr:uid="{00000000-0005-0000-0000-0000D30D0000}"/>
    <cellStyle name="ColumnHeading 2 2 4 9 2" xfId="29938" xr:uid="{00000000-0005-0000-0000-0000D40D0000}"/>
    <cellStyle name="ColumnHeading 2 2 5" xfId="21152" xr:uid="{00000000-0005-0000-0000-0000D50D0000}"/>
    <cellStyle name="ColumnHeading 2 3" xfId="20681" xr:uid="{00000000-0005-0000-0000-0000D60D0000}"/>
    <cellStyle name="ColumnHeading 2 3 2" xfId="30359" xr:uid="{00000000-0005-0000-0000-0000D70D0000}"/>
    <cellStyle name="ColumnHeading 2 4" xfId="33983" xr:uid="{00000000-0005-0000-0000-0000D80D0000}"/>
    <cellStyle name="ColumnHeading 2 5" xfId="36598" xr:uid="{00000000-0005-0000-0000-0000D90D0000}"/>
    <cellStyle name="ColumnHeading 2 6" xfId="35965" xr:uid="{00000000-0005-0000-0000-0000DA0D0000}"/>
    <cellStyle name="ColumnHeading 2 7" xfId="34530" xr:uid="{00000000-0005-0000-0000-0000DB0D0000}"/>
    <cellStyle name="ColumnHeading 2 8" xfId="36613" xr:uid="{00000000-0005-0000-0000-0000DC0D0000}"/>
    <cellStyle name="ColumnHeading 2 9" xfId="35991" xr:uid="{00000000-0005-0000-0000-0000DD0D0000}"/>
    <cellStyle name="ColumnHeading 3" xfId="17817" xr:uid="{00000000-0005-0000-0000-0000DE0D0000}"/>
    <cellStyle name="ColumnHeading 3 2" xfId="30025" xr:uid="{00000000-0005-0000-0000-0000DF0D0000}"/>
    <cellStyle name="ColumnHeading 4" xfId="31162" xr:uid="{00000000-0005-0000-0000-0000E00D0000}"/>
    <cellStyle name="ColumnHeading 5" xfId="35994" xr:uid="{00000000-0005-0000-0000-0000E10D0000}"/>
    <cellStyle name="ColumnHeading 6" xfId="34319" xr:uid="{00000000-0005-0000-0000-0000E20D0000}"/>
    <cellStyle name="ColumnHeading 7" xfId="34538" xr:uid="{00000000-0005-0000-0000-0000E30D0000}"/>
    <cellStyle name="ColumnHeading 8" xfId="34329" xr:uid="{00000000-0005-0000-0000-0000E40D0000}"/>
    <cellStyle name="ColumnHeading 9" xfId="36621" xr:uid="{00000000-0005-0000-0000-0000E50D0000}"/>
    <cellStyle name="Comma" xfId="1" builtinId="3"/>
    <cellStyle name="Comma  - Style1" xfId="3272" xr:uid="{00000000-0005-0000-0000-0000E70D0000}"/>
    <cellStyle name="Comma  - Style2" xfId="3273" xr:uid="{00000000-0005-0000-0000-0000E80D0000}"/>
    <cellStyle name="Comma  - Style3" xfId="3274" xr:uid="{00000000-0005-0000-0000-0000E90D0000}"/>
    <cellStyle name="Comma  - Style4" xfId="3275" xr:uid="{00000000-0005-0000-0000-0000EA0D0000}"/>
    <cellStyle name="Comma  - Style5" xfId="3276" xr:uid="{00000000-0005-0000-0000-0000EB0D0000}"/>
    <cellStyle name="Comma  - Style6" xfId="3277" xr:uid="{00000000-0005-0000-0000-0000EC0D0000}"/>
    <cellStyle name="Comma  - Style7" xfId="3278" xr:uid="{00000000-0005-0000-0000-0000ED0D0000}"/>
    <cellStyle name="Comma  - Style8" xfId="3279" xr:uid="{00000000-0005-0000-0000-0000EE0D0000}"/>
    <cellStyle name="Comma [0] 2" xfId="944" xr:uid="{00000000-0005-0000-0000-0000EF0D0000}"/>
    <cellStyle name="Comma [0] 2 2" xfId="1093" xr:uid="{00000000-0005-0000-0000-0000F00D0000}"/>
    <cellStyle name="Comma [0] 2 2 2" xfId="6253" xr:uid="{00000000-0005-0000-0000-0000F10D0000}"/>
    <cellStyle name="Comma [0] 2 2 3" xfId="18706" xr:uid="{00000000-0005-0000-0000-0000F20D0000}"/>
    <cellStyle name="Comma [0] 2 2 4" xfId="3280" xr:uid="{00000000-0005-0000-0000-0000F30D0000}"/>
    <cellStyle name="Comma [0] 2 3" xfId="1319" xr:uid="{00000000-0005-0000-0000-0000F40D0000}"/>
    <cellStyle name="Comma [0] 2 3 2" xfId="17566" xr:uid="{00000000-0005-0000-0000-0000F50D0000}"/>
    <cellStyle name="Comma [0] 2 4" xfId="3133" xr:uid="{00000000-0005-0000-0000-0000F60D0000}"/>
    <cellStyle name="Comma [0] 3" xfId="2168" xr:uid="{00000000-0005-0000-0000-0000F70D0000}"/>
    <cellStyle name="Comma [0] 3 2" xfId="10903" xr:uid="{00000000-0005-0000-0000-0000F80D0000}"/>
    <cellStyle name="Comma [0] 3 2 2" xfId="20244" xr:uid="{00000000-0005-0000-0000-0000F90D0000}"/>
    <cellStyle name="Comma [0] 3 3" xfId="19013" xr:uid="{00000000-0005-0000-0000-0000FA0D0000}"/>
    <cellStyle name="Comma [0] 3 4" xfId="10799" xr:uid="{00000000-0005-0000-0000-0000FB0D0000}"/>
    <cellStyle name="Comma [0] 4" xfId="20394" xr:uid="{00000000-0005-0000-0000-0000FC0D0000}"/>
    <cellStyle name="Comma [0] 5" xfId="20095" xr:uid="{00000000-0005-0000-0000-0000FD0D0000}"/>
    <cellStyle name="Comma [00]" xfId="3281" xr:uid="{00000000-0005-0000-0000-0000FE0D0000}"/>
    <cellStyle name="Comma [00] 2" xfId="3282" xr:uid="{00000000-0005-0000-0000-0000FF0D0000}"/>
    <cellStyle name="Comma [3]" xfId="3283" xr:uid="{00000000-0005-0000-0000-0000000E0000}"/>
    <cellStyle name="Comma 10" xfId="33" xr:uid="{00000000-0005-0000-0000-0000010E0000}"/>
    <cellStyle name="Comma 10 2" xfId="34" xr:uid="{00000000-0005-0000-0000-0000020E0000}"/>
    <cellStyle name="Comma 10 2 10" xfId="34331" xr:uid="{00000000-0005-0000-0000-0000030E0000}"/>
    <cellStyle name="Comma 10 2 11" xfId="3171" xr:uid="{00000000-0005-0000-0000-0000040E0000}"/>
    <cellStyle name="Comma 10 2 2" xfId="3285" xr:uid="{00000000-0005-0000-0000-0000050E0000}"/>
    <cellStyle name="Comma 10 2 2 10" xfId="34376" xr:uid="{00000000-0005-0000-0000-0000060E0000}"/>
    <cellStyle name="Comma 10 2 2 2" xfId="6096" xr:uid="{00000000-0005-0000-0000-0000070E0000}"/>
    <cellStyle name="Comma 10 2 2 2 2" xfId="10735" xr:uid="{00000000-0005-0000-0000-0000080E0000}"/>
    <cellStyle name="Comma 10 2 2 2 2 2" xfId="16283" xr:uid="{00000000-0005-0000-0000-0000090E0000}"/>
    <cellStyle name="Comma 10 2 2 2 2 2 2" xfId="20494" xr:uid="{00000000-0005-0000-0000-00000A0E0000}"/>
    <cellStyle name="Comma 10 2 2 2 2 2 3" xfId="33747" xr:uid="{00000000-0005-0000-0000-00000B0E0000}"/>
    <cellStyle name="Comma 10 2 2 2 2 2 4" xfId="36541" xr:uid="{00000000-0005-0000-0000-00000C0E0000}"/>
    <cellStyle name="Comma 10 2 2 2 2 3" xfId="20195" xr:uid="{00000000-0005-0000-0000-00000D0E0000}"/>
    <cellStyle name="Comma 10 2 2 2 2 4" xfId="33452" xr:uid="{00000000-0005-0000-0000-00000E0E0000}"/>
    <cellStyle name="Comma 10 2 2 2 2 5" xfId="36247" xr:uid="{00000000-0005-0000-0000-00000F0E0000}"/>
    <cellStyle name="Comma 10 2 2 2 3" xfId="20347" xr:uid="{00000000-0005-0000-0000-0000100E0000}"/>
    <cellStyle name="Comma 10 2 2 2 3 2" xfId="33601" xr:uid="{00000000-0005-0000-0000-0000110E0000}"/>
    <cellStyle name="Comma 10 2 2 2 3 3" xfId="36395" xr:uid="{00000000-0005-0000-0000-0000120E0000}"/>
    <cellStyle name="Comma 10 2 2 2 4" xfId="20039" xr:uid="{00000000-0005-0000-0000-0000130E0000}"/>
    <cellStyle name="Comma 10 2 2 2 4 2" xfId="33303" xr:uid="{00000000-0005-0000-0000-0000140E0000}"/>
    <cellStyle name="Comma 10 2 2 2 4 3" xfId="36102" xr:uid="{00000000-0005-0000-0000-0000150E0000}"/>
    <cellStyle name="Comma 10 2 2 2 5" xfId="19113" xr:uid="{00000000-0005-0000-0000-0000160E0000}"/>
    <cellStyle name="Comma 10 2 2 2 6" xfId="32235" xr:uid="{00000000-0005-0000-0000-0000170E0000}"/>
    <cellStyle name="Comma 10 2 2 2 7" xfId="35256" xr:uid="{00000000-0005-0000-0000-0000180E0000}"/>
    <cellStyle name="Comma 10 2 2 3" xfId="7881" xr:uid="{00000000-0005-0000-0000-0000190E0000}"/>
    <cellStyle name="Comma 10 2 2 3 2" xfId="14379" xr:uid="{00000000-0005-0000-0000-00001A0E0000}"/>
    <cellStyle name="Comma 10 2 2 3 2 2" xfId="20440" xr:uid="{00000000-0005-0000-0000-00001B0E0000}"/>
    <cellStyle name="Comma 10 2 2 3 2 3" xfId="33693" xr:uid="{00000000-0005-0000-0000-00001C0E0000}"/>
    <cellStyle name="Comma 10 2 2 3 2 4" xfId="36487" xr:uid="{00000000-0005-0000-0000-00001D0E0000}"/>
    <cellStyle name="Comma 10 2 2 3 3" xfId="20141" xr:uid="{00000000-0005-0000-0000-00001E0E0000}"/>
    <cellStyle name="Comma 10 2 2 3 3 2" xfId="33398" xr:uid="{00000000-0005-0000-0000-00001F0E0000}"/>
    <cellStyle name="Comma 10 2 2 3 3 3" xfId="36193" xr:uid="{00000000-0005-0000-0000-0000200E0000}"/>
    <cellStyle name="Comma 10 2 2 3 4" xfId="18995" xr:uid="{00000000-0005-0000-0000-0000210E0000}"/>
    <cellStyle name="Comma 10 2 2 3 5" xfId="32175" xr:uid="{00000000-0005-0000-0000-0000220E0000}"/>
    <cellStyle name="Comma 10 2 2 3 6" xfId="35197" xr:uid="{00000000-0005-0000-0000-0000230E0000}"/>
    <cellStyle name="Comma 10 2 2 4" xfId="8805" xr:uid="{00000000-0005-0000-0000-0000240E0000}"/>
    <cellStyle name="Comma 10 2 2 4 2" xfId="15222" xr:uid="{00000000-0005-0000-0000-0000250E0000}"/>
    <cellStyle name="Comma 10 2 2 4 2 2" xfId="27880" xr:uid="{00000000-0005-0000-0000-0000260E0000}"/>
    <cellStyle name="Comma 10 2 2 4 3" xfId="20293" xr:uid="{00000000-0005-0000-0000-0000270E0000}"/>
    <cellStyle name="Comma 10 2 2 4 4" xfId="33547" xr:uid="{00000000-0005-0000-0000-0000280E0000}"/>
    <cellStyle name="Comma 10 2 2 4 5" xfId="36341" xr:uid="{00000000-0005-0000-0000-0000290E0000}"/>
    <cellStyle name="Comma 10 2 2 5" xfId="10666" xr:uid="{00000000-0005-0000-0000-00002A0E0000}"/>
    <cellStyle name="Comma 10 2 2 5 2" xfId="16228" xr:uid="{00000000-0005-0000-0000-00002B0E0000}"/>
    <cellStyle name="Comma 10 2 2 5 2 2" xfId="28846" xr:uid="{00000000-0005-0000-0000-00002C0E0000}"/>
    <cellStyle name="Comma 10 2 2 5 3" xfId="19985" xr:uid="{00000000-0005-0000-0000-00002D0E0000}"/>
    <cellStyle name="Comma 10 2 2 5 4" xfId="33249" xr:uid="{00000000-0005-0000-0000-00002E0E0000}"/>
    <cellStyle name="Comma 10 2 2 5 5" xfId="36048" xr:uid="{00000000-0005-0000-0000-00002F0E0000}"/>
    <cellStyle name="Comma 10 2 2 6" xfId="6667" xr:uid="{00000000-0005-0000-0000-0000300E0000}"/>
    <cellStyle name="Comma 10 2 2 6 2" xfId="13259" xr:uid="{00000000-0005-0000-0000-0000310E0000}"/>
    <cellStyle name="Comma 10 2 2 6 2 2" xfId="26001" xr:uid="{00000000-0005-0000-0000-0000320E0000}"/>
    <cellStyle name="Comma 10 2 2 6 3" xfId="21410" xr:uid="{00000000-0005-0000-0000-0000330E0000}"/>
    <cellStyle name="Comma 10 2 2 7" xfId="12190" xr:uid="{00000000-0005-0000-0000-0000340E0000}"/>
    <cellStyle name="Comma 10 2 2 7 2" xfId="24936" xr:uid="{00000000-0005-0000-0000-0000350E0000}"/>
    <cellStyle name="Comma 10 2 2 8" xfId="17531" xr:uid="{00000000-0005-0000-0000-0000360E0000}"/>
    <cellStyle name="Comma 10 2 2 9" xfId="30955" xr:uid="{00000000-0005-0000-0000-0000370E0000}"/>
    <cellStyle name="Comma 10 2 3" xfId="7854" xr:uid="{00000000-0005-0000-0000-0000380E0000}"/>
    <cellStyle name="Comma 10 2 3 2" xfId="10704" xr:uid="{00000000-0005-0000-0000-0000390E0000}"/>
    <cellStyle name="Comma 10 2 3 2 2" xfId="16252" xr:uid="{00000000-0005-0000-0000-00003A0E0000}"/>
    <cellStyle name="Comma 10 2 3 2 2 2" xfId="20463" xr:uid="{00000000-0005-0000-0000-00003B0E0000}"/>
    <cellStyle name="Comma 10 2 3 2 2 3" xfId="33716" xr:uid="{00000000-0005-0000-0000-00003C0E0000}"/>
    <cellStyle name="Comma 10 2 3 2 2 4" xfId="36510" xr:uid="{00000000-0005-0000-0000-00003D0E0000}"/>
    <cellStyle name="Comma 10 2 3 2 3" xfId="20164" xr:uid="{00000000-0005-0000-0000-00003E0E0000}"/>
    <cellStyle name="Comma 10 2 3 2 3 2" xfId="33421" xr:uid="{00000000-0005-0000-0000-00003F0E0000}"/>
    <cellStyle name="Comma 10 2 3 2 3 3" xfId="36216" xr:uid="{00000000-0005-0000-0000-0000400E0000}"/>
    <cellStyle name="Comma 10 2 3 2 4" xfId="19142" xr:uid="{00000000-0005-0000-0000-0000410E0000}"/>
    <cellStyle name="Comma 10 2 3 2 5" xfId="32264" xr:uid="{00000000-0005-0000-0000-0000420E0000}"/>
    <cellStyle name="Comma 10 2 3 2 6" xfId="35284" xr:uid="{00000000-0005-0000-0000-0000430E0000}"/>
    <cellStyle name="Comma 10 2 3 3" xfId="14353" xr:uid="{00000000-0005-0000-0000-0000440E0000}"/>
    <cellStyle name="Comma 10 2 3 3 2" xfId="20316" xr:uid="{00000000-0005-0000-0000-0000450E0000}"/>
    <cellStyle name="Comma 10 2 3 3 3" xfId="33570" xr:uid="{00000000-0005-0000-0000-0000460E0000}"/>
    <cellStyle name="Comma 10 2 3 3 4" xfId="36364" xr:uid="{00000000-0005-0000-0000-0000470E0000}"/>
    <cellStyle name="Comma 10 2 3 4" xfId="20008" xr:uid="{00000000-0005-0000-0000-0000480E0000}"/>
    <cellStyle name="Comma 10 2 3 4 2" xfId="33272" xr:uid="{00000000-0005-0000-0000-0000490E0000}"/>
    <cellStyle name="Comma 10 2 3 4 3" xfId="36071" xr:uid="{00000000-0005-0000-0000-00004A0E0000}"/>
    <cellStyle name="Comma 10 2 3 5" xfId="17568" xr:uid="{00000000-0005-0000-0000-00004B0E0000}"/>
    <cellStyle name="Comma 10 2 3 6" xfId="30990" xr:uid="{00000000-0005-0000-0000-00004C0E0000}"/>
    <cellStyle name="Comma 10 2 3 7" xfId="34407" xr:uid="{00000000-0005-0000-0000-00004D0E0000}"/>
    <cellStyle name="Comma 10 2 4" xfId="8776" xr:uid="{00000000-0005-0000-0000-00004E0E0000}"/>
    <cellStyle name="Comma 10 2 4 2" xfId="15195" xr:uid="{00000000-0005-0000-0000-00004F0E0000}"/>
    <cellStyle name="Comma 10 2 4 2 2" xfId="20409" xr:uid="{00000000-0005-0000-0000-0000500E0000}"/>
    <cellStyle name="Comma 10 2 4 2 3" xfId="33662" xr:uid="{00000000-0005-0000-0000-0000510E0000}"/>
    <cellStyle name="Comma 10 2 4 2 4" xfId="36456" xr:uid="{00000000-0005-0000-0000-0000520E0000}"/>
    <cellStyle name="Comma 10 2 4 3" xfId="20110" xr:uid="{00000000-0005-0000-0000-0000530E0000}"/>
    <cellStyle name="Comma 10 2 4 3 2" xfId="33367" xr:uid="{00000000-0005-0000-0000-0000540E0000}"/>
    <cellStyle name="Comma 10 2 4 3 3" xfId="36162" xr:uid="{00000000-0005-0000-0000-0000550E0000}"/>
    <cellStyle name="Comma 10 2 4 4" xfId="19082" xr:uid="{00000000-0005-0000-0000-0000560E0000}"/>
    <cellStyle name="Comma 10 2 4 5" xfId="32204" xr:uid="{00000000-0005-0000-0000-0000570E0000}"/>
    <cellStyle name="Comma 10 2 4 6" xfId="35225" xr:uid="{00000000-0005-0000-0000-0000580E0000}"/>
    <cellStyle name="Comma 10 2 5" xfId="10040" xr:uid="{00000000-0005-0000-0000-0000590E0000}"/>
    <cellStyle name="Comma 10 2 5 2" xfId="16001" xr:uid="{00000000-0005-0000-0000-00005A0E0000}"/>
    <cellStyle name="Comma 10 2 5 2 2" xfId="20262" xr:uid="{00000000-0005-0000-0000-00005B0E0000}"/>
    <cellStyle name="Comma 10 2 5 2 3" xfId="33516" xr:uid="{00000000-0005-0000-0000-00005C0E0000}"/>
    <cellStyle name="Comma 10 2 5 2 4" xfId="36310" xr:uid="{00000000-0005-0000-0000-00005D0E0000}"/>
    <cellStyle name="Comma 10 2 5 3" xfId="18962" xr:uid="{00000000-0005-0000-0000-00005E0E0000}"/>
    <cellStyle name="Comma 10 2 5 4" xfId="32143" xr:uid="{00000000-0005-0000-0000-00005F0E0000}"/>
    <cellStyle name="Comma 10 2 5 5" xfId="35165" xr:uid="{00000000-0005-0000-0000-0000600E0000}"/>
    <cellStyle name="Comma 10 2 6" xfId="6633" xr:uid="{00000000-0005-0000-0000-0000610E0000}"/>
    <cellStyle name="Comma 10 2 6 2" xfId="13226" xr:uid="{00000000-0005-0000-0000-0000620E0000}"/>
    <cellStyle name="Comma 10 2 6 2 2" xfId="25970" xr:uid="{00000000-0005-0000-0000-0000630E0000}"/>
    <cellStyle name="Comma 10 2 6 3" xfId="19946" xr:uid="{00000000-0005-0000-0000-0000640E0000}"/>
    <cellStyle name="Comma 10 2 6 4" xfId="33142" xr:uid="{00000000-0005-0000-0000-0000650E0000}"/>
    <cellStyle name="Comma 10 2 6 5" xfId="36016" xr:uid="{00000000-0005-0000-0000-0000660E0000}"/>
    <cellStyle name="Comma 10 2 7" xfId="12156" xr:uid="{00000000-0005-0000-0000-0000670E0000}"/>
    <cellStyle name="Comma 10 2 7 2" xfId="24902" xr:uid="{00000000-0005-0000-0000-0000680E0000}"/>
    <cellStyle name="Comma 10 2 8" xfId="17464" xr:uid="{00000000-0005-0000-0000-0000690E0000}"/>
    <cellStyle name="Comma 10 2 9" xfId="30717" xr:uid="{00000000-0005-0000-0000-00006A0E0000}"/>
    <cellStyle name="Comma 10 3" xfId="377" xr:uid="{00000000-0005-0000-0000-00006B0E0000}"/>
    <cellStyle name="Comma 10 3 2" xfId="6097" xr:uid="{00000000-0005-0000-0000-00006C0E0000}"/>
    <cellStyle name="Comma 10 3 2 2" xfId="10591" xr:uid="{00000000-0005-0000-0000-00006D0E0000}"/>
    <cellStyle name="Comma 10 3 2 2 2" xfId="16195" xr:uid="{00000000-0005-0000-0000-00006E0E0000}"/>
    <cellStyle name="Comma 10 3 2 2 2 2" xfId="28817" xr:uid="{00000000-0005-0000-0000-00006F0E0000}"/>
    <cellStyle name="Comma 10 3 2 2 3" xfId="23763" xr:uid="{00000000-0005-0000-0000-0000700E0000}"/>
    <cellStyle name="Comma 10 3 3" xfId="9613" xr:uid="{00000000-0005-0000-0000-0000710E0000}"/>
    <cellStyle name="Comma 10 3 4" xfId="11043" xr:uid="{00000000-0005-0000-0000-0000720E0000}"/>
    <cellStyle name="Comma 10 3 4 2" xfId="16485" xr:uid="{00000000-0005-0000-0000-0000730E0000}"/>
    <cellStyle name="Comma 10 3 4 2 2" xfId="29025" xr:uid="{00000000-0005-0000-0000-0000740E0000}"/>
    <cellStyle name="Comma 10 3 4 3" xfId="23934" xr:uid="{00000000-0005-0000-0000-0000750E0000}"/>
    <cellStyle name="Comma 10 3 5" xfId="3284" xr:uid="{00000000-0005-0000-0000-0000760E0000}"/>
    <cellStyle name="Comma 10 4" xfId="699" xr:uid="{00000000-0005-0000-0000-0000770E0000}"/>
    <cellStyle name="Comma 10 4 2" xfId="11201" xr:uid="{00000000-0005-0000-0000-0000780E0000}"/>
    <cellStyle name="Comma 10 4 2 2" xfId="16584" xr:uid="{00000000-0005-0000-0000-0000790E0000}"/>
    <cellStyle name="Comma 10 4 2 2 2" xfId="29123" xr:uid="{00000000-0005-0000-0000-00007A0E0000}"/>
    <cellStyle name="Comma 10 4 2 3" xfId="24029" xr:uid="{00000000-0005-0000-0000-00007B0E0000}"/>
    <cellStyle name="Comma 10 5" xfId="945" xr:uid="{00000000-0005-0000-0000-00007C0E0000}"/>
    <cellStyle name="Comma 10 5 2" xfId="10332" xr:uid="{00000000-0005-0000-0000-00007D0E0000}"/>
    <cellStyle name="Comma 10 5 3" xfId="10317" xr:uid="{00000000-0005-0000-0000-00007E0E0000}"/>
    <cellStyle name="Comma 10 5 3 2" xfId="16101" xr:uid="{00000000-0005-0000-0000-00007F0E0000}"/>
    <cellStyle name="Comma 10 5 3 2 2" xfId="28728" xr:uid="{00000000-0005-0000-0000-0000800E0000}"/>
    <cellStyle name="Comma 10 5 3 3" xfId="23690" xr:uid="{00000000-0005-0000-0000-0000810E0000}"/>
    <cellStyle name="Comma 10 5 4" xfId="6095" xr:uid="{00000000-0005-0000-0000-0000820E0000}"/>
    <cellStyle name="Comma 10 6" xfId="1346" xr:uid="{00000000-0005-0000-0000-0000830E0000}"/>
    <cellStyle name="Comma 10 6 2" xfId="10734" xr:uid="{00000000-0005-0000-0000-0000840E0000}"/>
    <cellStyle name="Comma 10 6 2 2" xfId="16282" xr:uid="{00000000-0005-0000-0000-0000850E0000}"/>
    <cellStyle name="Comma 10 6 2 2 2" xfId="20493" xr:uid="{00000000-0005-0000-0000-0000860E0000}"/>
    <cellStyle name="Comma 10 6 2 2 2 2" xfId="33746" xr:uid="{00000000-0005-0000-0000-0000870E0000}"/>
    <cellStyle name="Comma 10 6 2 2 2 3" xfId="36540" xr:uid="{00000000-0005-0000-0000-0000880E0000}"/>
    <cellStyle name="Comma 10 6 2 2 3" xfId="20194" xr:uid="{00000000-0005-0000-0000-0000890E0000}"/>
    <cellStyle name="Comma 10 6 2 2 4" xfId="33451" xr:uid="{00000000-0005-0000-0000-00008A0E0000}"/>
    <cellStyle name="Comma 10 6 2 2 5" xfId="36246" xr:uid="{00000000-0005-0000-0000-00008B0E0000}"/>
    <cellStyle name="Comma 10 6 2 3" xfId="20346" xr:uid="{00000000-0005-0000-0000-00008C0E0000}"/>
    <cellStyle name="Comma 10 6 2 3 2" xfId="33600" xr:uid="{00000000-0005-0000-0000-00008D0E0000}"/>
    <cellStyle name="Comma 10 6 2 3 3" xfId="36394" xr:uid="{00000000-0005-0000-0000-00008E0E0000}"/>
    <cellStyle name="Comma 10 6 2 4" xfId="20038" xr:uid="{00000000-0005-0000-0000-00008F0E0000}"/>
    <cellStyle name="Comma 10 6 2 4 2" xfId="33302" xr:uid="{00000000-0005-0000-0000-0000900E0000}"/>
    <cellStyle name="Comma 10 6 2 4 3" xfId="36101" xr:uid="{00000000-0005-0000-0000-0000910E0000}"/>
    <cellStyle name="Comma 10 6 2 5" xfId="18595" xr:uid="{00000000-0005-0000-0000-0000920E0000}"/>
    <cellStyle name="Comma 10 6 3" xfId="16227" xr:uid="{00000000-0005-0000-0000-0000930E0000}"/>
    <cellStyle name="Comma 10 6 3 2" xfId="20439" xr:uid="{00000000-0005-0000-0000-0000940E0000}"/>
    <cellStyle name="Comma 10 6 3 2 2" xfId="33692" xr:uid="{00000000-0005-0000-0000-0000950E0000}"/>
    <cellStyle name="Comma 10 6 3 2 3" xfId="36486" xr:uid="{00000000-0005-0000-0000-0000960E0000}"/>
    <cellStyle name="Comma 10 6 3 3" xfId="20140" xr:uid="{00000000-0005-0000-0000-0000970E0000}"/>
    <cellStyle name="Comma 10 6 3 3 2" xfId="33397" xr:uid="{00000000-0005-0000-0000-0000980E0000}"/>
    <cellStyle name="Comma 10 6 3 3 3" xfId="36192" xr:uid="{00000000-0005-0000-0000-0000990E0000}"/>
    <cellStyle name="Comma 10 6 3 4" xfId="19112" xr:uid="{00000000-0005-0000-0000-00009A0E0000}"/>
    <cellStyle name="Comma 10 6 3 5" xfId="32234" xr:uid="{00000000-0005-0000-0000-00009B0E0000}"/>
    <cellStyle name="Comma 10 6 3 6" xfId="35255" xr:uid="{00000000-0005-0000-0000-00009C0E0000}"/>
    <cellStyle name="Comma 10 6 4" xfId="18994" xr:uid="{00000000-0005-0000-0000-00009D0E0000}"/>
    <cellStyle name="Comma 10 6 4 2" xfId="20292" xr:uid="{00000000-0005-0000-0000-00009E0E0000}"/>
    <cellStyle name="Comma 10 6 4 2 2" xfId="33546" xr:uid="{00000000-0005-0000-0000-00009F0E0000}"/>
    <cellStyle name="Comma 10 6 4 2 3" xfId="36340" xr:uid="{00000000-0005-0000-0000-0000A00E0000}"/>
    <cellStyle name="Comma 10 6 4 3" xfId="32174" xr:uid="{00000000-0005-0000-0000-0000A10E0000}"/>
    <cellStyle name="Comma 10 6 4 4" xfId="35196" xr:uid="{00000000-0005-0000-0000-0000A20E0000}"/>
    <cellStyle name="Comma 10 6 5" xfId="19984" xr:uid="{00000000-0005-0000-0000-0000A30E0000}"/>
    <cellStyle name="Comma 10 6 5 2" xfId="33248" xr:uid="{00000000-0005-0000-0000-0000A40E0000}"/>
    <cellStyle name="Comma 10 6 5 3" xfId="36047" xr:uid="{00000000-0005-0000-0000-0000A50E0000}"/>
    <cellStyle name="Comma 10 6 6" xfId="17530" xr:uid="{00000000-0005-0000-0000-0000A60E0000}"/>
    <cellStyle name="Comma 10 6 7" xfId="30954" xr:uid="{00000000-0005-0000-0000-0000A70E0000}"/>
    <cellStyle name="Comma 10 6 8" xfId="34375" xr:uid="{00000000-0005-0000-0000-0000A80E0000}"/>
    <cellStyle name="Comma 10 6 9" xfId="10665" xr:uid="{00000000-0005-0000-0000-0000A90E0000}"/>
    <cellStyle name="Comma 10 7" xfId="700" xr:uid="{00000000-0005-0000-0000-0000AA0E0000}"/>
    <cellStyle name="Comma 10 8" xfId="701" xr:uid="{00000000-0005-0000-0000-0000AB0E0000}"/>
    <cellStyle name="Comma 10 9" xfId="9612" xr:uid="{00000000-0005-0000-0000-0000AC0E0000}"/>
    <cellStyle name="Comma 10 9 2" xfId="17567" xr:uid="{00000000-0005-0000-0000-0000AD0E0000}"/>
    <cellStyle name="Comma 100" xfId="35" xr:uid="{00000000-0005-0000-0000-0000AE0E0000}"/>
    <cellStyle name="Comma 100 2" xfId="1195" xr:uid="{00000000-0005-0000-0000-0000AF0E0000}"/>
    <cellStyle name="Comma 100 2 2" xfId="16168" xr:uid="{00000000-0005-0000-0000-0000B00E0000}"/>
    <cellStyle name="Comma 100 2 2 2" xfId="28790" xr:uid="{00000000-0005-0000-0000-0000B10E0000}"/>
    <cellStyle name="Comma 100 2 3" xfId="18596" xr:uid="{00000000-0005-0000-0000-0000B20E0000}"/>
    <cellStyle name="Comma 100 2 4" xfId="23743" xr:uid="{00000000-0005-0000-0000-0000B30E0000}"/>
    <cellStyle name="Comma 100 2 5" xfId="10495" xr:uid="{00000000-0005-0000-0000-0000B40E0000}"/>
    <cellStyle name="Comma 100 3" xfId="2169" xr:uid="{00000000-0005-0000-0000-0000B50E0000}"/>
    <cellStyle name="Comma 100 3 2" xfId="19024" xr:uid="{00000000-0005-0000-0000-0000B60E0000}"/>
    <cellStyle name="Comma 100 4" xfId="9614" xr:uid="{00000000-0005-0000-0000-0000B70E0000}"/>
    <cellStyle name="Comma 101" xfId="21" xr:uid="{00000000-0005-0000-0000-0000B80E0000}"/>
    <cellStyle name="Comma 101 2" xfId="36" xr:uid="{00000000-0005-0000-0000-0000B90E0000}"/>
    <cellStyle name="Comma 101 3" xfId="1196" xr:uid="{00000000-0005-0000-0000-0000BA0E0000}"/>
    <cellStyle name="Comma 101 3 2" xfId="19025" xr:uid="{00000000-0005-0000-0000-0000BB0E0000}"/>
    <cellStyle name="Comma 101 4" xfId="9615" xr:uid="{00000000-0005-0000-0000-0000BC0E0000}"/>
    <cellStyle name="Comma 101 4 2" xfId="37434" xr:uid="{00000000-0005-0000-0000-0000BD0E0000}"/>
    <cellStyle name="Comma 102" xfId="37" xr:uid="{00000000-0005-0000-0000-0000BE0E0000}"/>
    <cellStyle name="Comma 102 2" xfId="1197" xr:uid="{00000000-0005-0000-0000-0000BF0E0000}"/>
    <cellStyle name="Comma 102 2 2" xfId="18597" xr:uid="{00000000-0005-0000-0000-0000C00E0000}"/>
    <cellStyle name="Comma 102 3" xfId="19026" xr:uid="{00000000-0005-0000-0000-0000C10E0000}"/>
    <cellStyle name="Comma 102 4" xfId="9616" xr:uid="{00000000-0005-0000-0000-0000C20E0000}"/>
    <cellStyle name="Comma 103" xfId="20" xr:uid="{00000000-0005-0000-0000-0000C30E0000}"/>
    <cellStyle name="Comma 103 2" xfId="38" xr:uid="{00000000-0005-0000-0000-0000C40E0000}"/>
    <cellStyle name="Comma 103 3" xfId="1198" xr:uid="{00000000-0005-0000-0000-0000C50E0000}"/>
    <cellStyle name="Comma 103 3 2" xfId="19027" xr:uid="{00000000-0005-0000-0000-0000C60E0000}"/>
    <cellStyle name="Comma 103 4" xfId="9617" xr:uid="{00000000-0005-0000-0000-0000C70E0000}"/>
    <cellStyle name="Comma 103 4 2" xfId="37433" xr:uid="{00000000-0005-0000-0000-0000C80E0000}"/>
    <cellStyle name="Comma 104" xfId="39" xr:uid="{00000000-0005-0000-0000-0000C90E0000}"/>
    <cellStyle name="Comma 104 2" xfId="1121" xr:uid="{00000000-0005-0000-0000-0000CA0E0000}"/>
    <cellStyle name="Comma 104 2 2" xfId="18598" xr:uid="{00000000-0005-0000-0000-0000CB0E0000}"/>
    <cellStyle name="Comma 104 3" xfId="19028" xr:uid="{00000000-0005-0000-0000-0000CC0E0000}"/>
    <cellStyle name="Comma 104 4" xfId="9618" xr:uid="{00000000-0005-0000-0000-0000CD0E0000}"/>
    <cellStyle name="Comma 105" xfId="40" xr:uid="{00000000-0005-0000-0000-0000CE0E0000}"/>
    <cellStyle name="Comma 105 2" xfId="1199" xr:uid="{00000000-0005-0000-0000-0000CF0E0000}"/>
    <cellStyle name="Comma 105 2 2" xfId="18599" xr:uid="{00000000-0005-0000-0000-0000D00E0000}"/>
    <cellStyle name="Comma 105 3" xfId="19029" xr:uid="{00000000-0005-0000-0000-0000D10E0000}"/>
    <cellStyle name="Comma 105 4" xfId="9619" xr:uid="{00000000-0005-0000-0000-0000D20E0000}"/>
    <cellStyle name="Comma 106" xfId="41" xr:uid="{00000000-0005-0000-0000-0000D30E0000}"/>
    <cellStyle name="Comma 106 2" xfId="1122" xr:uid="{00000000-0005-0000-0000-0000D40E0000}"/>
    <cellStyle name="Comma 106 2 2" xfId="18600" xr:uid="{00000000-0005-0000-0000-0000D50E0000}"/>
    <cellStyle name="Comma 106 3" xfId="19030" xr:uid="{00000000-0005-0000-0000-0000D60E0000}"/>
    <cellStyle name="Comma 106 4" xfId="9620" xr:uid="{00000000-0005-0000-0000-0000D70E0000}"/>
    <cellStyle name="Comma 107" xfId="42" xr:uid="{00000000-0005-0000-0000-0000D80E0000}"/>
    <cellStyle name="Comma 107 2" xfId="1200" xr:uid="{00000000-0005-0000-0000-0000D90E0000}"/>
    <cellStyle name="Comma 107 2 2" xfId="18601" xr:uid="{00000000-0005-0000-0000-0000DA0E0000}"/>
    <cellStyle name="Comma 107 3" xfId="19031" xr:uid="{00000000-0005-0000-0000-0000DB0E0000}"/>
    <cellStyle name="Comma 107 4" xfId="9621" xr:uid="{00000000-0005-0000-0000-0000DC0E0000}"/>
    <cellStyle name="Comma 108" xfId="43" xr:uid="{00000000-0005-0000-0000-0000DD0E0000}"/>
    <cellStyle name="Comma 108 2" xfId="1201" xr:uid="{00000000-0005-0000-0000-0000DE0E0000}"/>
    <cellStyle name="Comma 108 2 2" xfId="18602" xr:uid="{00000000-0005-0000-0000-0000DF0E0000}"/>
    <cellStyle name="Comma 108 3" xfId="19032" xr:uid="{00000000-0005-0000-0000-0000E00E0000}"/>
    <cellStyle name="Comma 108 4" xfId="9622" xr:uid="{00000000-0005-0000-0000-0000E10E0000}"/>
    <cellStyle name="Comma 109" xfId="44" xr:uid="{00000000-0005-0000-0000-0000E20E0000}"/>
    <cellStyle name="Comma 109 2" xfId="1202" xr:uid="{00000000-0005-0000-0000-0000E30E0000}"/>
    <cellStyle name="Comma 109 2 2" xfId="18603" xr:uid="{00000000-0005-0000-0000-0000E40E0000}"/>
    <cellStyle name="Comma 109 3" xfId="19033" xr:uid="{00000000-0005-0000-0000-0000E50E0000}"/>
    <cellStyle name="Comma 109 4" xfId="9623" xr:uid="{00000000-0005-0000-0000-0000E60E0000}"/>
    <cellStyle name="Comma 11" xfId="45" xr:uid="{00000000-0005-0000-0000-0000E70E0000}"/>
    <cellStyle name="Comma 11 10" xfId="3287" xr:uid="{00000000-0005-0000-0000-0000E80E0000}"/>
    <cellStyle name="Comma 11 11" xfId="3288" xr:uid="{00000000-0005-0000-0000-0000E90E0000}"/>
    <cellStyle name="Comma 11 12" xfId="3289" xr:uid="{00000000-0005-0000-0000-0000EA0E0000}"/>
    <cellStyle name="Comma 11 13" xfId="3290" xr:uid="{00000000-0005-0000-0000-0000EB0E0000}"/>
    <cellStyle name="Comma 11 14" xfId="3291" xr:uid="{00000000-0005-0000-0000-0000EC0E0000}"/>
    <cellStyle name="Comma 11 15" xfId="3292" xr:uid="{00000000-0005-0000-0000-0000ED0E0000}"/>
    <cellStyle name="Comma 11 16" xfId="3293" xr:uid="{00000000-0005-0000-0000-0000EE0E0000}"/>
    <cellStyle name="Comma 11 17" xfId="3294" xr:uid="{00000000-0005-0000-0000-0000EF0E0000}"/>
    <cellStyle name="Comma 11 18" xfId="3295" xr:uid="{00000000-0005-0000-0000-0000F00E0000}"/>
    <cellStyle name="Comma 11 19" xfId="3296" xr:uid="{00000000-0005-0000-0000-0000F10E0000}"/>
    <cellStyle name="Comma 11 2" xfId="702" xr:uid="{00000000-0005-0000-0000-0000F20E0000}"/>
    <cellStyle name="Comma 11 2 10" xfId="30718" xr:uid="{00000000-0005-0000-0000-0000F30E0000}"/>
    <cellStyle name="Comma 11 2 11" xfId="34332" xr:uid="{00000000-0005-0000-0000-0000F40E0000}"/>
    <cellStyle name="Comma 11 2 12" xfId="3164" xr:uid="{00000000-0005-0000-0000-0000F50E0000}"/>
    <cellStyle name="Comma 11 2 2" xfId="3298" xr:uid="{00000000-0005-0000-0000-0000F60E0000}"/>
    <cellStyle name="Comma 11 2 2 2" xfId="7882" xr:uid="{00000000-0005-0000-0000-0000F70E0000}"/>
    <cellStyle name="Comma 11 2 2 2 2" xfId="14380" xr:uid="{00000000-0005-0000-0000-0000F80E0000}"/>
    <cellStyle name="Comma 11 2 2 2 2 2" xfId="27067" xr:uid="{00000000-0005-0000-0000-0000F90E0000}"/>
    <cellStyle name="Comma 11 2 2 2 3" xfId="18768" xr:uid="{00000000-0005-0000-0000-0000FA0E0000}"/>
    <cellStyle name="Comma 11 2 2 2 4" xfId="22556" xr:uid="{00000000-0005-0000-0000-0000FB0E0000}"/>
    <cellStyle name="Comma 11 2 2 3" xfId="8806" xr:uid="{00000000-0005-0000-0000-0000FC0E0000}"/>
    <cellStyle name="Comma 11 2 2 3 2" xfId="15223" xr:uid="{00000000-0005-0000-0000-0000FD0E0000}"/>
    <cellStyle name="Comma 11 2 2 3 2 2" xfId="19143" xr:uid="{00000000-0005-0000-0000-0000FE0E0000}"/>
    <cellStyle name="Comma 11 2 2 3 2 3" xfId="32265" xr:uid="{00000000-0005-0000-0000-0000FF0E0000}"/>
    <cellStyle name="Comma 11 2 2 3 2 4" xfId="35285" xr:uid="{00000000-0005-0000-0000-0000000F0000}"/>
    <cellStyle name="Comma 11 2 2 3 3" xfId="17570" xr:uid="{00000000-0005-0000-0000-0000010F0000}"/>
    <cellStyle name="Comma 11 2 2 3 4" xfId="30991" xr:uid="{00000000-0005-0000-0000-0000020F0000}"/>
    <cellStyle name="Comma 11 2 2 3 5" xfId="34408" xr:uid="{00000000-0005-0000-0000-0000030F0000}"/>
    <cellStyle name="Comma 11 2 2 4" xfId="10333" xr:uid="{00000000-0005-0000-0000-0000040F0000}"/>
    <cellStyle name="Comma 11 2 2 5" xfId="10873" xr:uid="{00000000-0005-0000-0000-0000050F0000}"/>
    <cellStyle name="Comma 11 2 2 5 2" xfId="16374" xr:uid="{00000000-0005-0000-0000-0000060F0000}"/>
    <cellStyle name="Comma 11 2 2 5 2 2" xfId="28916" xr:uid="{00000000-0005-0000-0000-0000070F0000}"/>
    <cellStyle name="Comma 11 2 2 5 3" xfId="23832" xr:uid="{00000000-0005-0000-0000-0000080F0000}"/>
    <cellStyle name="Comma 11 2 2 6" xfId="6668" xr:uid="{00000000-0005-0000-0000-0000090F0000}"/>
    <cellStyle name="Comma 11 2 2 6 2" xfId="13260" xr:uid="{00000000-0005-0000-0000-00000A0F0000}"/>
    <cellStyle name="Comma 11 2 2 6 2 2" xfId="26002" xr:uid="{00000000-0005-0000-0000-00000B0F0000}"/>
    <cellStyle name="Comma 11 2 2 6 3" xfId="21411" xr:uid="{00000000-0005-0000-0000-00000C0F0000}"/>
    <cellStyle name="Comma 11 2 2 7" xfId="12191" xr:uid="{00000000-0005-0000-0000-00000D0F0000}"/>
    <cellStyle name="Comma 11 2 2 7 2" xfId="24937" xr:uid="{00000000-0005-0000-0000-00000E0F0000}"/>
    <cellStyle name="Comma 11 2 3" xfId="3297" xr:uid="{00000000-0005-0000-0000-00000F0F0000}"/>
    <cellStyle name="Comma 11 2 3 2" xfId="6099" xr:uid="{00000000-0005-0000-0000-0000100F0000}"/>
    <cellStyle name="Comma 11 2 3 2 2" xfId="20464" xr:uid="{00000000-0005-0000-0000-0000110F0000}"/>
    <cellStyle name="Comma 11 2 3 2 2 2" xfId="33717" xr:uid="{00000000-0005-0000-0000-0000120F0000}"/>
    <cellStyle name="Comma 11 2 3 2 2 3" xfId="36511" xr:uid="{00000000-0005-0000-0000-0000130F0000}"/>
    <cellStyle name="Comma 11 2 3 2 3" xfId="20165" xr:uid="{00000000-0005-0000-0000-0000140F0000}"/>
    <cellStyle name="Comma 11 2 3 2 4" xfId="33422" xr:uid="{00000000-0005-0000-0000-0000150F0000}"/>
    <cellStyle name="Comma 11 2 3 2 5" xfId="36217" xr:uid="{00000000-0005-0000-0000-0000160F0000}"/>
    <cellStyle name="Comma 11 2 3 3" xfId="10705" xr:uid="{00000000-0005-0000-0000-0000170F0000}"/>
    <cellStyle name="Comma 11 2 3 3 2" xfId="16253" xr:uid="{00000000-0005-0000-0000-0000180F0000}"/>
    <cellStyle name="Comma 11 2 3 3 2 2" xfId="28854" xr:uid="{00000000-0005-0000-0000-0000190F0000}"/>
    <cellStyle name="Comma 11 2 3 3 3" xfId="20317" xr:uid="{00000000-0005-0000-0000-00001A0F0000}"/>
    <cellStyle name="Comma 11 2 3 3 4" xfId="33571" xr:uid="{00000000-0005-0000-0000-00001B0F0000}"/>
    <cellStyle name="Comma 11 2 3 3 5" xfId="36365" xr:uid="{00000000-0005-0000-0000-00001C0F0000}"/>
    <cellStyle name="Comma 11 2 3 4" xfId="20009" xr:uid="{00000000-0005-0000-0000-00001D0F0000}"/>
    <cellStyle name="Comma 11 2 3 4 2" xfId="33273" xr:uid="{00000000-0005-0000-0000-00001E0F0000}"/>
    <cellStyle name="Comma 11 2 3 4 3" xfId="36072" xr:uid="{00000000-0005-0000-0000-00001F0F0000}"/>
    <cellStyle name="Comma 11 2 4" xfId="7852" xr:uid="{00000000-0005-0000-0000-0000200F0000}"/>
    <cellStyle name="Comma 11 2 4 2" xfId="14351" xr:uid="{00000000-0005-0000-0000-0000210F0000}"/>
    <cellStyle name="Comma 11 2 4 2 2" xfId="20410" xr:uid="{00000000-0005-0000-0000-0000220F0000}"/>
    <cellStyle name="Comma 11 2 4 2 3" xfId="33663" xr:uid="{00000000-0005-0000-0000-0000230F0000}"/>
    <cellStyle name="Comma 11 2 4 2 4" xfId="36457" xr:uid="{00000000-0005-0000-0000-0000240F0000}"/>
    <cellStyle name="Comma 11 2 4 3" xfId="20111" xr:uid="{00000000-0005-0000-0000-0000250F0000}"/>
    <cellStyle name="Comma 11 2 4 3 2" xfId="33368" xr:uid="{00000000-0005-0000-0000-0000260F0000}"/>
    <cellStyle name="Comma 11 2 4 3 3" xfId="36163" xr:uid="{00000000-0005-0000-0000-0000270F0000}"/>
    <cellStyle name="Comma 11 2 4 4" xfId="19083" xr:uid="{00000000-0005-0000-0000-0000280F0000}"/>
    <cellStyle name="Comma 11 2 4 5" xfId="32205" xr:uid="{00000000-0005-0000-0000-0000290F0000}"/>
    <cellStyle name="Comma 11 2 4 6" xfId="35226" xr:uid="{00000000-0005-0000-0000-00002A0F0000}"/>
    <cellStyle name="Comma 11 2 5" xfId="8774" xr:uid="{00000000-0005-0000-0000-00002B0F0000}"/>
    <cellStyle name="Comma 11 2 5 2" xfId="15193" xr:uid="{00000000-0005-0000-0000-00002C0F0000}"/>
    <cellStyle name="Comma 11 2 5 2 2" xfId="20263" xr:uid="{00000000-0005-0000-0000-00002D0F0000}"/>
    <cellStyle name="Comma 11 2 5 2 3" xfId="33517" xr:uid="{00000000-0005-0000-0000-00002E0F0000}"/>
    <cellStyle name="Comma 11 2 5 2 4" xfId="36311" xr:uid="{00000000-0005-0000-0000-00002F0F0000}"/>
    <cellStyle name="Comma 11 2 5 3" xfId="18963" xr:uid="{00000000-0005-0000-0000-0000300F0000}"/>
    <cellStyle name="Comma 11 2 5 4" xfId="32144" xr:uid="{00000000-0005-0000-0000-0000310F0000}"/>
    <cellStyle name="Comma 11 2 5 5" xfId="35166" xr:uid="{00000000-0005-0000-0000-0000320F0000}"/>
    <cellStyle name="Comma 11 2 6" xfId="10041" xr:uid="{00000000-0005-0000-0000-0000330F0000}"/>
    <cellStyle name="Comma 11 2 6 2" xfId="16002" xr:uid="{00000000-0005-0000-0000-0000340F0000}"/>
    <cellStyle name="Comma 11 2 6 2 2" xfId="28637" xr:uid="{00000000-0005-0000-0000-0000350F0000}"/>
    <cellStyle name="Comma 11 2 6 3" xfId="19947" xr:uid="{00000000-0005-0000-0000-0000360F0000}"/>
    <cellStyle name="Comma 11 2 6 4" xfId="33143" xr:uid="{00000000-0005-0000-0000-0000370F0000}"/>
    <cellStyle name="Comma 11 2 6 5" xfId="36017" xr:uid="{00000000-0005-0000-0000-0000380F0000}"/>
    <cellStyle name="Comma 11 2 7" xfId="6630" xr:uid="{00000000-0005-0000-0000-0000390F0000}"/>
    <cellStyle name="Comma 11 2 7 2" xfId="13224" xr:uid="{00000000-0005-0000-0000-00003A0F0000}"/>
    <cellStyle name="Comma 11 2 7 2 2" xfId="25968" xr:uid="{00000000-0005-0000-0000-00003B0F0000}"/>
    <cellStyle name="Comma 11 2 7 3" xfId="21376" xr:uid="{00000000-0005-0000-0000-00003C0F0000}"/>
    <cellStyle name="Comma 11 2 8" xfId="12154" xr:uid="{00000000-0005-0000-0000-00003D0F0000}"/>
    <cellStyle name="Comma 11 2 8 2" xfId="24900" xr:uid="{00000000-0005-0000-0000-00003E0F0000}"/>
    <cellStyle name="Comma 11 2 9" xfId="17465" xr:uid="{00000000-0005-0000-0000-00003F0F0000}"/>
    <cellStyle name="Comma 11 20" xfId="3299" xr:uid="{00000000-0005-0000-0000-0000400F0000}"/>
    <cellStyle name="Comma 11 21" xfId="3300" xr:uid="{00000000-0005-0000-0000-0000410F0000}"/>
    <cellStyle name="Comma 11 22" xfId="3286" xr:uid="{00000000-0005-0000-0000-0000420F0000}"/>
    <cellStyle name="Comma 11 22 2" xfId="6098" xr:uid="{00000000-0005-0000-0000-0000430F0000}"/>
    <cellStyle name="Comma 11 22 3" xfId="18604" xr:uid="{00000000-0005-0000-0000-0000440F0000}"/>
    <cellStyle name="Comma 11 23" xfId="9624" xr:uid="{00000000-0005-0000-0000-0000450F0000}"/>
    <cellStyle name="Comma 11 23 2" xfId="17569" xr:uid="{00000000-0005-0000-0000-0000460F0000}"/>
    <cellStyle name="Comma 11 24" xfId="2657" xr:uid="{00000000-0005-0000-0000-0000470F0000}"/>
    <cellStyle name="Comma 11 3" xfId="946" xr:uid="{00000000-0005-0000-0000-0000480F0000}"/>
    <cellStyle name="Comma 11 3 2" xfId="1354" xr:uid="{00000000-0005-0000-0000-0000490F0000}"/>
    <cellStyle name="Comma 11 3 2 2" xfId="11211" xr:uid="{00000000-0005-0000-0000-00004A0F0000}"/>
    <cellStyle name="Comma 11 3 2 2 2" xfId="16591" xr:uid="{00000000-0005-0000-0000-00004B0F0000}"/>
    <cellStyle name="Comma 11 3 2 2 2 2" xfId="29130" xr:uid="{00000000-0005-0000-0000-00004C0F0000}"/>
    <cellStyle name="Comma 11 3 2 2 3" xfId="24036" xr:uid="{00000000-0005-0000-0000-00004D0F0000}"/>
    <cellStyle name="Comma 11 3 2 3" xfId="10065" xr:uid="{00000000-0005-0000-0000-00004E0F0000}"/>
    <cellStyle name="Comma 11 3 3" xfId="10939" xr:uid="{00000000-0005-0000-0000-00004F0F0000}"/>
    <cellStyle name="Comma 11 3 3 2" xfId="16421" xr:uid="{00000000-0005-0000-0000-0000500F0000}"/>
    <cellStyle name="Comma 11 3 3 2 2" xfId="28963" xr:uid="{00000000-0005-0000-0000-0000510F0000}"/>
    <cellStyle name="Comma 11 3 3 3" xfId="17571" xr:uid="{00000000-0005-0000-0000-0000520F0000}"/>
    <cellStyle name="Comma 11 3 3 4" xfId="23872" xr:uid="{00000000-0005-0000-0000-0000530F0000}"/>
    <cellStyle name="Comma 11 3 4" xfId="11092" xr:uid="{00000000-0005-0000-0000-0000540F0000}"/>
    <cellStyle name="Comma 11 3 5" xfId="3301" xr:uid="{00000000-0005-0000-0000-0000550F0000}"/>
    <cellStyle name="Comma 11 4" xfId="1347" xr:uid="{00000000-0005-0000-0000-0000560F0000}"/>
    <cellStyle name="Comma 11 4 10" xfId="3302" xr:uid="{00000000-0005-0000-0000-0000570F0000}"/>
    <cellStyle name="Comma 11 4 11" xfId="37444" xr:uid="{00000000-0005-0000-0000-0000580F0000}"/>
    <cellStyle name="Comma 11 4 2" xfId="7883" xr:uid="{00000000-0005-0000-0000-0000590F0000}"/>
    <cellStyle name="Comma 11 4 2 2" xfId="14381" xr:uid="{00000000-0005-0000-0000-00005A0F0000}"/>
    <cellStyle name="Comma 11 4 2 2 2" xfId="27068" xr:uid="{00000000-0005-0000-0000-00005B0F0000}"/>
    <cellStyle name="Comma 11 4 2 3" xfId="19144" xr:uid="{00000000-0005-0000-0000-00005C0F0000}"/>
    <cellStyle name="Comma 11 4 2 4" xfId="32266" xr:uid="{00000000-0005-0000-0000-00005D0F0000}"/>
    <cellStyle name="Comma 11 4 2 5" xfId="35286" xr:uid="{00000000-0005-0000-0000-00005E0F0000}"/>
    <cellStyle name="Comma 11 4 3" xfId="8807" xr:uid="{00000000-0005-0000-0000-00005F0F0000}"/>
    <cellStyle name="Comma 11 4 3 2" xfId="15224" xr:uid="{00000000-0005-0000-0000-0000600F0000}"/>
    <cellStyle name="Comma 11 4 3 2 2" xfId="27881" xr:uid="{00000000-0005-0000-0000-0000610F0000}"/>
    <cellStyle name="Comma 11 4 3 3" xfId="22847" xr:uid="{00000000-0005-0000-0000-0000620F0000}"/>
    <cellStyle name="Comma 11 4 4" xfId="11301" xr:uid="{00000000-0005-0000-0000-0000630F0000}"/>
    <cellStyle name="Comma 11 4 4 2" xfId="16643" xr:uid="{00000000-0005-0000-0000-0000640F0000}"/>
    <cellStyle name="Comma 11 4 4 2 2" xfId="29178" xr:uid="{00000000-0005-0000-0000-0000650F0000}"/>
    <cellStyle name="Comma 11 4 4 3" xfId="24085" xr:uid="{00000000-0005-0000-0000-0000660F0000}"/>
    <cellStyle name="Comma 11 4 5" xfId="6669" xr:uid="{00000000-0005-0000-0000-0000670F0000}"/>
    <cellStyle name="Comma 11 4 5 2" xfId="13261" xr:uid="{00000000-0005-0000-0000-0000680F0000}"/>
    <cellStyle name="Comma 11 4 5 2 2" xfId="26003" xr:uid="{00000000-0005-0000-0000-0000690F0000}"/>
    <cellStyle name="Comma 11 4 5 3" xfId="21412" xr:uid="{00000000-0005-0000-0000-00006A0F0000}"/>
    <cellStyle name="Comma 11 4 6" xfId="12192" xr:uid="{00000000-0005-0000-0000-00006B0F0000}"/>
    <cellStyle name="Comma 11 4 6 2" xfId="24938" xr:uid="{00000000-0005-0000-0000-00006C0F0000}"/>
    <cellStyle name="Comma 11 4 7" xfId="17572" xr:uid="{00000000-0005-0000-0000-00006D0F0000}"/>
    <cellStyle name="Comma 11 4 8" xfId="30992" xr:uid="{00000000-0005-0000-0000-00006E0F0000}"/>
    <cellStyle name="Comma 11 4 9" xfId="34409" xr:uid="{00000000-0005-0000-0000-00006F0F0000}"/>
    <cellStyle name="Comma 11 5" xfId="3303" xr:uid="{00000000-0005-0000-0000-0000700F0000}"/>
    <cellStyle name="Comma 11 5 2" xfId="10835" xr:uid="{00000000-0005-0000-0000-0000710F0000}"/>
    <cellStyle name="Comma 11 5 2 2" xfId="16354" xr:uid="{00000000-0005-0000-0000-0000720F0000}"/>
    <cellStyle name="Comma 11 5 2 2 2" xfId="28896" xr:uid="{00000000-0005-0000-0000-0000730F0000}"/>
    <cellStyle name="Comma 11 5 2 3" xfId="23815" xr:uid="{00000000-0005-0000-0000-0000740F0000}"/>
    <cellStyle name="Comma 11 6" xfId="3304" xr:uid="{00000000-0005-0000-0000-0000750F0000}"/>
    <cellStyle name="Comma 11 7" xfId="3305" xr:uid="{00000000-0005-0000-0000-0000760F0000}"/>
    <cellStyle name="Comma 11 8" xfId="3306" xr:uid="{00000000-0005-0000-0000-0000770F0000}"/>
    <cellStyle name="Comma 11 9" xfId="3307" xr:uid="{00000000-0005-0000-0000-0000780F0000}"/>
    <cellStyle name="Comma 110" xfId="46" xr:uid="{00000000-0005-0000-0000-0000790F0000}"/>
    <cellStyle name="Comma 110 2" xfId="1203" xr:uid="{00000000-0005-0000-0000-00007A0F0000}"/>
    <cellStyle name="Comma 110 2 2" xfId="18605" xr:uid="{00000000-0005-0000-0000-00007B0F0000}"/>
    <cellStyle name="Comma 110 3" xfId="19034" xr:uid="{00000000-0005-0000-0000-00007C0F0000}"/>
    <cellStyle name="Comma 110 4" xfId="9625" xr:uid="{00000000-0005-0000-0000-00007D0F0000}"/>
    <cellStyle name="Comma 111" xfId="47" xr:uid="{00000000-0005-0000-0000-00007E0F0000}"/>
    <cellStyle name="Comma 111 2" xfId="1204" xr:uid="{00000000-0005-0000-0000-00007F0F0000}"/>
    <cellStyle name="Comma 111 2 2" xfId="18606" xr:uid="{00000000-0005-0000-0000-0000800F0000}"/>
    <cellStyle name="Comma 111 3" xfId="19035" xr:uid="{00000000-0005-0000-0000-0000810F0000}"/>
    <cellStyle name="Comma 111 4" xfId="9626" xr:uid="{00000000-0005-0000-0000-0000820F0000}"/>
    <cellStyle name="Comma 112" xfId="48" xr:uid="{00000000-0005-0000-0000-0000830F0000}"/>
    <cellStyle name="Comma 112 2" xfId="1205" xr:uid="{00000000-0005-0000-0000-0000840F0000}"/>
    <cellStyle name="Comma 112 2 2" xfId="18607" xr:uid="{00000000-0005-0000-0000-0000850F0000}"/>
    <cellStyle name="Comma 112 3" xfId="19036" xr:uid="{00000000-0005-0000-0000-0000860F0000}"/>
    <cellStyle name="Comma 112 4" xfId="9627" xr:uid="{00000000-0005-0000-0000-0000870F0000}"/>
    <cellStyle name="Comma 113" xfId="49" xr:uid="{00000000-0005-0000-0000-0000880F0000}"/>
    <cellStyle name="Comma 113 2" xfId="1206" xr:uid="{00000000-0005-0000-0000-0000890F0000}"/>
    <cellStyle name="Comma 114" xfId="50" xr:uid="{00000000-0005-0000-0000-00008A0F0000}"/>
    <cellStyle name="Comma 114 2" xfId="1207" xr:uid="{00000000-0005-0000-0000-00008B0F0000}"/>
    <cellStyle name="Comma 114 2 2" xfId="18608" xr:uid="{00000000-0005-0000-0000-00008C0F0000}"/>
    <cellStyle name="Comma 114 3" xfId="19037" xr:uid="{00000000-0005-0000-0000-00008D0F0000}"/>
    <cellStyle name="Comma 114 4" xfId="9628" xr:uid="{00000000-0005-0000-0000-00008E0F0000}"/>
    <cellStyle name="Comma 115" xfId="51" xr:uid="{00000000-0005-0000-0000-00008F0F0000}"/>
    <cellStyle name="Comma 115 2" xfId="1208" xr:uid="{00000000-0005-0000-0000-0000900F0000}"/>
    <cellStyle name="Comma 115 2 2" xfId="18609" xr:uid="{00000000-0005-0000-0000-0000910F0000}"/>
    <cellStyle name="Comma 115 3" xfId="19038" xr:uid="{00000000-0005-0000-0000-0000920F0000}"/>
    <cellStyle name="Comma 115 4" xfId="9629" xr:uid="{00000000-0005-0000-0000-0000930F0000}"/>
    <cellStyle name="Comma 116" xfId="52" xr:uid="{00000000-0005-0000-0000-0000940F0000}"/>
    <cellStyle name="Comma 116 2" xfId="1209" xr:uid="{00000000-0005-0000-0000-0000950F0000}"/>
    <cellStyle name="Comma 116 2 2" xfId="18610" xr:uid="{00000000-0005-0000-0000-0000960F0000}"/>
    <cellStyle name="Comma 116 3" xfId="19039" xr:uid="{00000000-0005-0000-0000-0000970F0000}"/>
    <cellStyle name="Comma 116 4" xfId="9630" xr:uid="{00000000-0005-0000-0000-0000980F0000}"/>
    <cellStyle name="Comma 117" xfId="53" xr:uid="{00000000-0005-0000-0000-0000990F0000}"/>
    <cellStyle name="Comma 117 2" xfId="1210" xr:uid="{00000000-0005-0000-0000-00009A0F0000}"/>
    <cellStyle name="Comma 117 2 2" xfId="18611" xr:uid="{00000000-0005-0000-0000-00009B0F0000}"/>
    <cellStyle name="Comma 117 3" xfId="19040" xr:uid="{00000000-0005-0000-0000-00009C0F0000}"/>
    <cellStyle name="Comma 117 4" xfId="9631" xr:uid="{00000000-0005-0000-0000-00009D0F0000}"/>
    <cellStyle name="Comma 118" xfId="54" xr:uid="{00000000-0005-0000-0000-00009E0F0000}"/>
    <cellStyle name="Comma 118 2" xfId="1211" xr:uid="{00000000-0005-0000-0000-00009F0F0000}"/>
    <cellStyle name="Comma 118 2 2" xfId="18612" xr:uid="{00000000-0005-0000-0000-0000A00F0000}"/>
    <cellStyle name="Comma 118 3" xfId="19041" xr:uid="{00000000-0005-0000-0000-0000A10F0000}"/>
    <cellStyle name="Comma 118 4" xfId="9632" xr:uid="{00000000-0005-0000-0000-0000A20F0000}"/>
    <cellStyle name="Comma 119" xfId="55" xr:uid="{00000000-0005-0000-0000-0000A30F0000}"/>
    <cellStyle name="Comma 119 2" xfId="1212" xr:uid="{00000000-0005-0000-0000-0000A40F0000}"/>
    <cellStyle name="Comma 119 2 2" xfId="18613" xr:uid="{00000000-0005-0000-0000-0000A50F0000}"/>
    <cellStyle name="Comma 119 3" xfId="19042" xr:uid="{00000000-0005-0000-0000-0000A60F0000}"/>
    <cellStyle name="Comma 119 4" xfId="9633" xr:uid="{00000000-0005-0000-0000-0000A70F0000}"/>
    <cellStyle name="Comma 12" xfId="56" xr:uid="{00000000-0005-0000-0000-0000A80F0000}"/>
    <cellStyle name="Comma 12 2" xfId="387" xr:uid="{00000000-0005-0000-0000-0000A90F0000}"/>
    <cellStyle name="Comma 12 2 10" xfId="3310" xr:uid="{00000000-0005-0000-0000-0000AA0F0000}"/>
    <cellStyle name="Comma 12 2 10 2" xfId="7885" xr:uid="{00000000-0005-0000-0000-0000AB0F0000}"/>
    <cellStyle name="Comma 12 2 10 2 2" xfId="14383" xr:uid="{00000000-0005-0000-0000-0000AC0F0000}"/>
    <cellStyle name="Comma 12 2 10 2 2 2" xfId="27069" xr:uid="{00000000-0005-0000-0000-0000AD0F0000}"/>
    <cellStyle name="Comma 12 2 10 2 3" xfId="19146" xr:uid="{00000000-0005-0000-0000-0000AE0F0000}"/>
    <cellStyle name="Comma 12 2 10 2 4" xfId="32268" xr:uid="{00000000-0005-0000-0000-0000AF0F0000}"/>
    <cellStyle name="Comma 12 2 10 2 5" xfId="35288" xr:uid="{00000000-0005-0000-0000-0000B00F0000}"/>
    <cellStyle name="Comma 12 2 10 3" xfId="8809" xr:uid="{00000000-0005-0000-0000-0000B10F0000}"/>
    <cellStyle name="Comma 12 2 10 3 2" xfId="15226" xr:uid="{00000000-0005-0000-0000-0000B20F0000}"/>
    <cellStyle name="Comma 12 2 10 3 2 2" xfId="27883" xr:uid="{00000000-0005-0000-0000-0000B30F0000}"/>
    <cellStyle name="Comma 12 2 10 3 3" xfId="22849" xr:uid="{00000000-0005-0000-0000-0000B40F0000}"/>
    <cellStyle name="Comma 12 2 10 4" xfId="6671" xr:uid="{00000000-0005-0000-0000-0000B50F0000}"/>
    <cellStyle name="Comma 12 2 10 4 2" xfId="13263" xr:uid="{00000000-0005-0000-0000-0000B60F0000}"/>
    <cellStyle name="Comma 12 2 10 4 2 2" xfId="26005" xr:uid="{00000000-0005-0000-0000-0000B70F0000}"/>
    <cellStyle name="Comma 12 2 10 4 3" xfId="21414" xr:uid="{00000000-0005-0000-0000-0000B80F0000}"/>
    <cellStyle name="Comma 12 2 10 5" xfId="12194" xr:uid="{00000000-0005-0000-0000-0000B90F0000}"/>
    <cellStyle name="Comma 12 2 10 5 2" xfId="24940" xr:uid="{00000000-0005-0000-0000-0000BA0F0000}"/>
    <cellStyle name="Comma 12 2 10 6" xfId="17575" xr:uid="{00000000-0005-0000-0000-0000BB0F0000}"/>
    <cellStyle name="Comma 12 2 10 7" xfId="30994" xr:uid="{00000000-0005-0000-0000-0000BC0F0000}"/>
    <cellStyle name="Comma 12 2 10 8" xfId="34411" xr:uid="{00000000-0005-0000-0000-0000BD0F0000}"/>
    <cellStyle name="Comma 12 2 11" xfId="3311" xr:uid="{00000000-0005-0000-0000-0000BE0F0000}"/>
    <cellStyle name="Comma 12 2 11 2" xfId="7886" xr:uid="{00000000-0005-0000-0000-0000BF0F0000}"/>
    <cellStyle name="Comma 12 2 11 2 2" xfId="14384" xr:uid="{00000000-0005-0000-0000-0000C00F0000}"/>
    <cellStyle name="Comma 12 2 11 2 2 2" xfId="27070" xr:uid="{00000000-0005-0000-0000-0000C10F0000}"/>
    <cellStyle name="Comma 12 2 11 2 3" xfId="19147" xr:uid="{00000000-0005-0000-0000-0000C20F0000}"/>
    <cellStyle name="Comma 12 2 11 2 4" xfId="32269" xr:uid="{00000000-0005-0000-0000-0000C30F0000}"/>
    <cellStyle name="Comma 12 2 11 2 5" xfId="35289" xr:uid="{00000000-0005-0000-0000-0000C40F0000}"/>
    <cellStyle name="Comma 12 2 11 3" xfId="8810" xr:uid="{00000000-0005-0000-0000-0000C50F0000}"/>
    <cellStyle name="Comma 12 2 11 3 2" xfId="15227" xr:uid="{00000000-0005-0000-0000-0000C60F0000}"/>
    <cellStyle name="Comma 12 2 11 3 2 2" xfId="27884" xr:uid="{00000000-0005-0000-0000-0000C70F0000}"/>
    <cellStyle name="Comma 12 2 11 3 3" xfId="22850" xr:uid="{00000000-0005-0000-0000-0000C80F0000}"/>
    <cellStyle name="Comma 12 2 11 4" xfId="6672" xr:uid="{00000000-0005-0000-0000-0000C90F0000}"/>
    <cellStyle name="Comma 12 2 11 4 2" xfId="13264" xr:uid="{00000000-0005-0000-0000-0000CA0F0000}"/>
    <cellStyle name="Comma 12 2 11 4 2 2" xfId="26006" xr:uid="{00000000-0005-0000-0000-0000CB0F0000}"/>
    <cellStyle name="Comma 12 2 11 4 3" xfId="21415" xr:uid="{00000000-0005-0000-0000-0000CC0F0000}"/>
    <cellStyle name="Comma 12 2 11 5" xfId="12195" xr:uid="{00000000-0005-0000-0000-0000CD0F0000}"/>
    <cellStyle name="Comma 12 2 11 5 2" xfId="24941" xr:uid="{00000000-0005-0000-0000-0000CE0F0000}"/>
    <cellStyle name="Comma 12 2 11 6" xfId="17576" xr:uid="{00000000-0005-0000-0000-0000CF0F0000}"/>
    <cellStyle name="Comma 12 2 11 7" xfId="30995" xr:uid="{00000000-0005-0000-0000-0000D00F0000}"/>
    <cellStyle name="Comma 12 2 11 8" xfId="34412" xr:uid="{00000000-0005-0000-0000-0000D10F0000}"/>
    <cellStyle name="Comma 12 2 12" xfId="3312" xr:uid="{00000000-0005-0000-0000-0000D20F0000}"/>
    <cellStyle name="Comma 12 2 12 2" xfId="7887" xr:uid="{00000000-0005-0000-0000-0000D30F0000}"/>
    <cellStyle name="Comma 12 2 12 2 2" xfId="14385" xr:uid="{00000000-0005-0000-0000-0000D40F0000}"/>
    <cellStyle name="Comma 12 2 12 2 2 2" xfId="27071" xr:uid="{00000000-0005-0000-0000-0000D50F0000}"/>
    <cellStyle name="Comma 12 2 12 2 3" xfId="19148" xr:uid="{00000000-0005-0000-0000-0000D60F0000}"/>
    <cellStyle name="Comma 12 2 12 2 4" xfId="32270" xr:uid="{00000000-0005-0000-0000-0000D70F0000}"/>
    <cellStyle name="Comma 12 2 12 2 5" xfId="35290" xr:uid="{00000000-0005-0000-0000-0000D80F0000}"/>
    <cellStyle name="Comma 12 2 12 3" xfId="8811" xr:uid="{00000000-0005-0000-0000-0000D90F0000}"/>
    <cellStyle name="Comma 12 2 12 3 2" xfId="15228" xr:uid="{00000000-0005-0000-0000-0000DA0F0000}"/>
    <cellStyle name="Comma 12 2 12 3 2 2" xfId="27885" xr:uid="{00000000-0005-0000-0000-0000DB0F0000}"/>
    <cellStyle name="Comma 12 2 12 3 3" xfId="22851" xr:uid="{00000000-0005-0000-0000-0000DC0F0000}"/>
    <cellStyle name="Comma 12 2 12 4" xfId="6673" xr:uid="{00000000-0005-0000-0000-0000DD0F0000}"/>
    <cellStyle name="Comma 12 2 12 4 2" xfId="13265" xr:uid="{00000000-0005-0000-0000-0000DE0F0000}"/>
    <cellStyle name="Comma 12 2 12 4 2 2" xfId="26007" xr:uid="{00000000-0005-0000-0000-0000DF0F0000}"/>
    <cellStyle name="Comma 12 2 12 4 3" xfId="21416" xr:uid="{00000000-0005-0000-0000-0000E00F0000}"/>
    <cellStyle name="Comma 12 2 12 5" xfId="12196" xr:uid="{00000000-0005-0000-0000-0000E10F0000}"/>
    <cellStyle name="Comma 12 2 12 5 2" xfId="24942" xr:uid="{00000000-0005-0000-0000-0000E20F0000}"/>
    <cellStyle name="Comma 12 2 12 6" xfId="17577" xr:uid="{00000000-0005-0000-0000-0000E30F0000}"/>
    <cellStyle name="Comma 12 2 12 7" xfId="30996" xr:uid="{00000000-0005-0000-0000-0000E40F0000}"/>
    <cellStyle name="Comma 12 2 12 8" xfId="34413" xr:uid="{00000000-0005-0000-0000-0000E50F0000}"/>
    <cellStyle name="Comma 12 2 13" xfId="3313" xr:uid="{00000000-0005-0000-0000-0000E60F0000}"/>
    <cellStyle name="Comma 12 2 13 2" xfId="7888" xr:uid="{00000000-0005-0000-0000-0000E70F0000}"/>
    <cellStyle name="Comma 12 2 13 2 2" xfId="14386" xr:uid="{00000000-0005-0000-0000-0000E80F0000}"/>
    <cellStyle name="Comma 12 2 13 2 2 2" xfId="27072" xr:uid="{00000000-0005-0000-0000-0000E90F0000}"/>
    <cellStyle name="Comma 12 2 13 2 3" xfId="19149" xr:uid="{00000000-0005-0000-0000-0000EA0F0000}"/>
    <cellStyle name="Comma 12 2 13 2 4" xfId="32271" xr:uid="{00000000-0005-0000-0000-0000EB0F0000}"/>
    <cellStyle name="Comma 12 2 13 2 5" xfId="35291" xr:uid="{00000000-0005-0000-0000-0000EC0F0000}"/>
    <cellStyle name="Comma 12 2 13 3" xfId="8812" xr:uid="{00000000-0005-0000-0000-0000ED0F0000}"/>
    <cellStyle name="Comma 12 2 13 3 2" xfId="15229" xr:uid="{00000000-0005-0000-0000-0000EE0F0000}"/>
    <cellStyle name="Comma 12 2 13 3 2 2" xfId="27886" xr:uid="{00000000-0005-0000-0000-0000EF0F0000}"/>
    <cellStyle name="Comma 12 2 13 3 3" xfId="22852" xr:uid="{00000000-0005-0000-0000-0000F00F0000}"/>
    <cellStyle name="Comma 12 2 13 4" xfId="6674" xr:uid="{00000000-0005-0000-0000-0000F10F0000}"/>
    <cellStyle name="Comma 12 2 13 4 2" xfId="13266" xr:uid="{00000000-0005-0000-0000-0000F20F0000}"/>
    <cellStyle name="Comma 12 2 13 4 2 2" xfId="26008" xr:uid="{00000000-0005-0000-0000-0000F30F0000}"/>
    <cellStyle name="Comma 12 2 13 4 3" xfId="21417" xr:uid="{00000000-0005-0000-0000-0000F40F0000}"/>
    <cellStyle name="Comma 12 2 13 5" xfId="12197" xr:uid="{00000000-0005-0000-0000-0000F50F0000}"/>
    <cellStyle name="Comma 12 2 13 5 2" xfId="24943" xr:uid="{00000000-0005-0000-0000-0000F60F0000}"/>
    <cellStyle name="Comma 12 2 13 6" xfId="17578" xr:uid="{00000000-0005-0000-0000-0000F70F0000}"/>
    <cellStyle name="Comma 12 2 13 7" xfId="30997" xr:uid="{00000000-0005-0000-0000-0000F80F0000}"/>
    <cellStyle name="Comma 12 2 13 8" xfId="34414" xr:uid="{00000000-0005-0000-0000-0000F90F0000}"/>
    <cellStyle name="Comma 12 2 14" xfId="3314" xr:uid="{00000000-0005-0000-0000-0000FA0F0000}"/>
    <cellStyle name="Comma 12 2 14 2" xfId="7889" xr:uid="{00000000-0005-0000-0000-0000FB0F0000}"/>
    <cellStyle name="Comma 12 2 14 2 2" xfId="14387" xr:uid="{00000000-0005-0000-0000-0000FC0F0000}"/>
    <cellStyle name="Comma 12 2 14 2 2 2" xfId="27073" xr:uid="{00000000-0005-0000-0000-0000FD0F0000}"/>
    <cellStyle name="Comma 12 2 14 2 3" xfId="19150" xr:uid="{00000000-0005-0000-0000-0000FE0F0000}"/>
    <cellStyle name="Comma 12 2 14 2 4" xfId="32272" xr:uid="{00000000-0005-0000-0000-0000FF0F0000}"/>
    <cellStyle name="Comma 12 2 14 2 5" xfId="35292" xr:uid="{00000000-0005-0000-0000-000000100000}"/>
    <cellStyle name="Comma 12 2 14 3" xfId="8813" xr:uid="{00000000-0005-0000-0000-000001100000}"/>
    <cellStyle name="Comma 12 2 14 3 2" xfId="15230" xr:uid="{00000000-0005-0000-0000-000002100000}"/>
    <cellStyle name="Comma 12 2 14 3 2 2" xfId="27887" xr:uid="{00000000-0005-0000-0000-000003100000}"/>
    <cellStyle name="Comma 12 2 14 3 3" xfId="22853" xr:uid="{00000000-0005-0000-0000-000004100000}"/>
    <cellStyle name="Comma 12 2 14 4" xfId="6675" xr:uid="{00000000-0005-0000-0000-000005100000}"/>
    <cellStyle name="Comma 12 2 14 4 2" xfId="13267" xr:uid="{00000000-0005-0000-0000-000006100000}"/>
    <cellStyle name="Comma 12 2 14 4 2 2" xfId="26009" xr:uid="{00000000-0005-0000-0000-000007100000}"/>
    <cellStyle name="Comma 12 2 14 4 3" xfId="21418" xr:uid="{00000000-0005-0000-0000-000008100000}"/>
    <cellStyle name="Comma 12 2 14 5" xfId="12198" xr:uid="{00000000-0005-0000-0000-000009100000}"/>
    <cellStyle name="Comma 12 2 14 5 2" xfId="24944" xr:uid="{00000000-0005-0000-0000-00000A100000}"/>
    <cellStyle name="Comma 12 2 14 6" xfId="17579" xr:uid="{00000000-0005-0000-0000-00000B100000}"/>
    <cellStyle name="Comma 12 2 14 7" xfId="30998" xr:uid="{00000000-0005-0000-0000-00000C100000}"/>
    <cellStyle name="Comma 12 2 14 8" xfId="34415" xr:uid="{00000000-0005-0000-0000-00000D100000}"/>
    <cellStyle name="Comma 12 2 15" xfId="3315" xr:uid="{00000000-0005-0000-0000-00000E100000}"/>
    <cellStyle name="Comma 12 2 15 2" xfId="7890" xr:uid="{00000000-0005-0000-0000-00000F100000}"/>
    <cellStyle name="Comma 12 2 15 2 2" xfId="14388" xr:uid="{00000000-0005-0000-0000-000010100000}"/>
    <cellStyle name="Comma 12 2 15 2 2 2" xfId="27074" xr:uid="{00000000-0005-0000-0000-000011100000}"/>
    <cellStyle name="Comma 12 2 15 2 3" xfId="19151" xr:uid="{00000000-0005-0000-0000-000012100000}"/>
    <cellStyle name="Comma 12 2 15 2 4" xfId="32273" xr:uid="{00000000-0005-0000-0000-000013100000}"/>
    <cellStyle name="Comma 12 2 15 2 5" xfId="35293" xr:uid="{00000000-0005-0000-0000-000014100000}"/>
    <cellStyle name="Comma 12 2 15 3" xfId="8814" xr:uid="{00000000-0005-0000-0000-000015100000}"/>
    <cellStyle name="Comma 12 2 15 3 2" xfId="15231" xr:uid="{00000000-0005-0000-0000-000016100000}"/>
    <cellStyle name="Comma 12 2 15 3 2 2" xfId="27888" xr:uid="{00000000-0005-0000-0000-000017100000}"/>
    <cellStyle name="Comma 12 2 15 3 3" xfId="22854" xr:uid="{00000000-0005-0000-0000-000018100000}"/>
    <cellStyle name="Comma 12 2 15 4" xfId="6676" xr:uid="{00000000-0005-0000-0000-000019100000}"/>
    <cellStyle name="Comma 12 2 15 4 2" xfId="13268" xr:uid="{00000000-0005-0000-0000-00001A100000}"/>
    <cellStyle name="Comma 12 2 15 4 2 2" xfId="26010" xr:uid="{00000000-0005-0000-0000-00001B100000}"/>
    <cellStyle name="Comma 12 2 15 4 3" xfId="21419" xr:uid="{00000000-0005-0000-0000-00001C100000}"/>
    <cellStyle name="Comma 12 2 15 5" xfId="12199" xr:uid="{00000000-0005-0000-0000-00001D100000}"/>
    <cellStyle name="Comma 12 2 15 5 2" xfId="24945" xr:uid="{00000000-0005-0000-0000-00001E100000}"/>
    <cellStyle name="Comma 12 2 15 6" xfId="17580" xr:uid="{00000000-0005-0000-0000-00001F100000}"/>
    <cellStyle name="Comma 12 2 15 7" xfId="30999" xr:uid="{00000000-0005-0000-0000-000020100000}"/>
    <cellStyle name="Comma 12 2 15 8" xfId="34416" xr:uid="{00000000-0005-0000-0000-000021100000}"/>
    <cellStyle name="Comma 12 2 16" xfId="3316" xr:uid="{00000000-0005-0000-0000-000022100000}"/>
    <cellStyle name="Comma 12 2 16 2" xfId="7891" xr:uid="{00000000-0005-0000-0000-000023100000}"/>
    <cellStyle name="Comma 12 2 16 2 2" xfId="14389" xr:uid="{00000000-0005-0000-0000-000024100000}"/>
    <cellStyle name="Comma 12 2 16 2 2 2" xfId="27075" xr:uid="{00000000-0005-0000-0000-000025100000}"/>
    <cellStyle name="Comma 12 2 16 2 3" xfId="19152" xr:uid="{00000000-0005-0000-0000-000026100000}"/>
    <cellStyle name="Comma 12 2 16 2 4" xfId="32274" xr:uid="{00000000-0005-0000-0000-000027100000}"/>
    <cellStyle name="Comma 12 2 16 2 5" xfId="35294" xr:uid="{00000000-0005-0000-0000-000028100000}"/>
    <cellStyle name="Comma 12 2 16 3" xfId="8815" xr:uid="{00000000-0005-0000-0000-000029100000}"/>
    <cellStyle name="Comma 12 2 16 3 2" xfId="15232" xr:uid="{00000000-0005-0000-0000-00002A100000}"/>
    <cellStyle name="Comma 12 2 16 3 2 2" xfId="27889" xr:uid="{00000000-0005-0000-0000-00002B100000}"/>
    <cellStyle name="Comma 12 2 16 3 3" xfId="22855" xr:uid="{00000000-0005-0000-0000-00002C100000}"/>
    <cellStyle name="Comma 12 2 16 4" xfId="6677" xr:uid="{00000000-0005-0000-0000-00002D100000}"/>
    <cellStyle name="Comma 12 2 16 4 2" xfId="13269" xr:uid="{00000000-0005-0000-0000-00002E100000}"/>
    <cellStyle name="Comma 12 2 16 4 2 2" xfId="26011" xr:uid="{00000000-0005-0000-0000-00002F100000}"/>
    <cellStyle name="Comma 12 2 16 4 3" xfId="21420" xr:uid="{00000000-0005-0000-0000-000030100000}"/>
    <cellStyle name="Comma 12 2 16 5" xfId="12200" xr:uid="{00000000-0005-0000-0000-000031100000}"/>
    <cellStyle name="Comma 12 2 16 5 2" xfId="24946" xr:uid="{00000000-0005-0000-0000-000032100000}"/>
    <cellStyle name="Comma 12 2 16 6" xfId="17581" xr:uid="{00000000-0005-0000-0000-000033100000}"/>
    <cellStyle name="Comma 12 2 16 7" xfId="31000" xr:uid="{00000000-0005-0000-0000-000034100000}"/>
    <cellStyle name="Comma 12 2 16 8" xfId="34417" xr:uid="{00000000-0005-0000-0000-000035100000}"/>
    <cellStyle name="Comma 12 2 17" xfId="3317" xr:uid="{00000000-0005-0000-0000-000036100000}"/>
    <cellStyle name="Comma 12 2 17 2" xfId="7892" xr:uid="{00000000-0005-0000-0000-000037100000}"/>
    <cellStyle name="Comma 12 2 17 2 2" xfId="14390" xr:uid="{00000000-0005-0000-0000-000038100000}"/>
    <cellStyle name="Comma 12 2 17 2 2 2" xfId="27076" xr:uid="{00000000-0005-0000-0000-000039100000}"/>
    <cellStyle name="Comma 12 2 17 2 3" xfId="19153" xr:uid="{00000000-0005-0000-0000-00003A100000}"/>
    <cellStyle name="Comma 12 2 17 2 4" xfId="32275" xr:uid="{00000000-0005-0000-0000-00003B100000}"/>
    <cellStyle name="Comma 12 2 17 2 5" xfId="35295" xr:uid="{00000000-0005-0000-0000-00003C100000}"/>
    <cellStyle name="Comma 12 2 17 3" xfId="8816" xr:uid="{00000000-0005-0000-0000-00003D100000}"/>
    <cellStyle name="Comma 12 2 17 3 2" xfId="15233" xr:uid="{00000000-0005-0000-0000-00003E100000}"/>
    <cellStyle name="Comma 12 2 17 3 2 2" xfId="27890" xr:uid="{00000000-0005-0000-0000-00003F100000}"/>
    <cellStyle name="Comma 12 2 17 3 3" xfId="22856" xr:uid="{00000000-0005-0000-0000-000040100000}"/>
    <cellStyle name="Comma 12 2 17 4" xfId="6678" xr:uid="{00000000-0005-0000-0000-000041100000}"/>
    <cellStyle name="Comma 12 2 17 4 2" xfId="13270" xr:uid="{00000000-0005-0000-0000-000042100000}"/>
    <cellStyle name="Comma 12 2 17 4 2 2" xfId="26012" xr:uid="{00000000-0005-0000-0000-000043100000}"/>
    <cellStyle name="Comma 12 2 17 4 3" xfId="21421" xr:uid="{00000000-0005-0000-0000-000044100000}"/>
    <cellStyle name="Comma 12 2 17 5" xfId="12201" xr:uid="{00000000-0005-0000-0000-000045100000}"/>
    <cellStyle name="Comma 12 2 17 5 2" xfId="24947" xr:uid="{00000000-0005-0000-0000-000046100000}"/>
    <cellStyle name="Comma 12 2 17 6" xfId="17582" xr:uid="{00000000-0005-0000-0000-000047100000}"/>
    <cellStyle name="Comma 12 2 17 7" xfId="31001" xr:uid="{00000000-0005-0000-0000-000048100000}"/>
    <cellStyle name="Comma 12 2 17 8" xfId="34418" xr:uid="{00000000-0005-0000-0000-000049100000}"/>
    <cellStyle name="Comma 12 2 18" xfId="3318" xr:uid="{00000000-0005-0000-0000-00004A100000}"/>
    <cellStyle name="Comma 12 2 18 2" xfId="7893" xr:uid="{00000000-0005-0000-0000-00004B100000}"/>
    <cellStyle name="Comma 12 2 18 2 2" xfId="14391" xr:uid="{00000000-0005-0000-0000-00004C100000}"/>
    <cellStyle name="Comma 12 2 18 2 2 2" xfId="27077" xr:uid="{00000000-0005-0000-0000-00004D100000}"/>
    <cellStyle name="Comma 12 2 18 2 3" xfId="19154" xr:uid="{00000000-0005-0000-0000-00004E100000}"/>
    <cellStyle name="Comma 12 2 18 2 4" xfId="32276" xr:uid="{00000000-0005-0000-0000-00004F100000}"/>
    <cellStyle name="Comma 12 2 18 2 5" xfId="35296" xr:uid="{00000000-0005-0000-0000-000050100000}"/>
    <cellStyle name="Comma 12 2 18 3" xfId="8817" xr:uid="{00000000-0005-0000-0000-000051100000}"/>
    <cellStyle name="Comma 12 2 18 3 2" xfId="15234" xr:uid="{00000000-0005-0000-0000-000052100000}"/>
    <cellStyle name="Comma 12 2 18 3 2 2" xfId="27891" xr:uid="{00000000-0005-0000-0000-000053100000}"/>
    <cellStyle name="Comma 12 2 18 3 3" xfId="22857" xr:uid="{00000000-0005-0000-0000-000054100000}"/>
    <cellStyle name="Comma 12 2 18 4" xfId="6679" xr:uid="{00000000-0005-0000-0000-000055100000}"/>
    <cellStyle name="Comma 12 2 18 4 2" xfId="13271" xr:uid="{00000000-0005-0000-0000-000056100000}"/>
    <cellStyle name="Comma 12 2 18 4 2 2" xfId="26013" xr:uid="{00000000-0005-0000-0000-000057100000}"/>
    <cellStyle name="Comma 12 2 18 4 3" xfId="21422" xr:uid="{00000000-0005-0000-0000-000058100000}"/>
    <cellStyle name="Comma 12 2 18 5" xfId="12202" xr:uid="{00000000-0005-0000-0000-000059100000}"/>
    <cellStyle name="Comma 12 2 18 5 2" xfId="24948" xr:uid="{00000000-0005-0000-0000-00005A100000}"/>
    <cellStyle name="Comma 12 2 18 6" xfId="17583" xr:uid="{00000000-0005-0000-0000-00005B100000}"/>
    <cellStyle name="Comma 12 2 18 7" xfId="31002" xr:uid="{00000000-0005-0000-0000-00005C100000}"/>
    <cellStyle name="Comma 12 2 18 8" xfId="34419" xr:uid="{00000000-0005-0000-0000-00005D100000}"/>
    <cellStyle name="Comma 12 2 19" xfId="3319" xr:uid="{00000000-0005-0000-0000-00005E100000}"/>
    <cellStyle name="Comma 12 2 19 2" xfId="7894" xr:uid="{00000000-0005-0000-0000-00005F100000}"/>
    <cellStyle name="Comma 12 2 19 2 2" xfId="14392" xr:uid="{00000000-0005-0000-0000-000060100000}"/>
    <cellStyle name="Comma 12 2 19 2 2 2" xfId="27078" xr:uid="{00000000-0005-0000-0000-000061100000}"/>
    <cellStyle name="Comma 12 2 19 2 3" xfId="19155" xr:uid="{00000000-0005-0000-0000-000062100000}"/>
    <cellStyle name="Comma 12 2 19 2 4" xfId="32277" xr:uid="{00000000-0005-0000-0000-000063100000}"/>
    <cellStyle name="Comma 12 2 19 2 5" xfId="35297" xr:uid="{00000000-0005-0000-0000-000064100000}"/>
    <cellStyle name="Comma 12 2 19 3" xfId="8818" xr:uid="{00000000-0005-0000-0000-000065100000}"/>
    <cellStyle name="Comma 12 2 19 3 2" xfId="15235" xr:uid="{00000000-0005-0000-0000-000066100000}"/>
    <cellStyle name="Comma 12 2 19 3 2 2" xfId="27892" xr:uid="{00000000-0005-0000-0000-000067100000}"/>
    <cellStyle name="Comma 12 2 19 3 3" xfId="22858" xr:uid="{00000000-0005-0000-0000-000068100000}"/>
    <cellStyle name="Comma 12 2 19 4" xfId="6680" xr:uid="{00000000-0005-0000-0000-000069100000}"/>
    <cellStyle name="Comma 12 2 19 4 2" xfId="13272" xr:uid="{00000000-0005-0000-0000-00006A100000}"/>
    <cellStyle name="Comma 12 2 19 4 2 2" xfId="26014" xr:uid="{00000000-0005-0000-0000-00006B100000}"/>
    <cellStyle name="Comma 12 2 19 4 3" xfId="21423" xr:uid="{00000000-0005-0000-0000-00006C100000}"/>
    <cellStyle name="Comma 12 2 19 5" xfId="12203" xr:uid="{00000000-0005-0000-0000-00006D100000}"/>
    <cellStyle name="Comma 12 2 19 5 2" xfId="24949" xr:uid="{00000000-0005-0000-0000-00006E100000}"/>
    <cellStyle name="Comma 12 2 19 6" xfId="17584" xr:uid="{00000000-0005-0000-0000-00006F100000}"/>
    <cellStyle name="Comma 12 2 19 7" xfId="31003" xr:uid="{00000000-0005-0000-0000-000070100000}"/>
    <cellStyle name="Comma 12 2 19 8" xfId="34420" xr:uid="{00000000-0005-0000-0000-000071100000}"/>
    <cellStyle name="Comma 12 2 2" xfId="3320" xr:uid="{00000000-0005-0000-0000-000072100000}"/>
    <cellStyle name="Comma 12 2 2 2" xfId="3321" xr:uid="{00000000-0005-0000-0000-000073100000}"/>
    <cellStyle name="Comma 12 2 2 2 2" xfId="7895" xr:uid="{00000000-0005-0000-0000-000074100000}"/>
    <cellStyle name="Comma 12 2 2 2 2 2" xfId="14393" xr:uid="{00000000-0005-0000-0000-000075100000}"/>
    <cellStyle name="Comma 12 2 2 2 2 2 2" xfId="27079" xr:uid="{00000000-0005-0000-0000-000076100000}"/>
    <cellStyle name="Comma 12 2 2 2 2 3" xfId="19156" xr:uid="{00000000-0005-0000-0000-000077100000}"/>
    <cellStyle name="Comma 12 2 2 2 2 4" xfId="32278" xr:uid="{00000000-0005-0000-0000-000078100000}"/>
    <cellStyle name="Comma 12 2 2 2 2 5" xfId="35298" xr:uid="{00000000-0005-0000-0000-000079100000}"/>
    <cellStyle name="Comma 12 2 2 2 3" xfId="8819" xr:uid="{00000000-0005-0000-0000-00007A100000}"/>
    <cellStyle name="Comma 12 2 2 2 3 2" xfId="15236" xr:uid="{00000000-0005-0000-0000-00007B100000}"/>
    <cellStyle name="Comma 12 2 2 2 3 2 2" xfId="27893" xr:uid="{00000000-0005-0000-0000-00007C100000}"/>
    <cellStyle name="Comma 12 2 2 2 3 3" xfId="22859" xr:uid="{00000000-0005-0000-0000-00007D100000}"/>
    <cellStyle name="Comma 12 2 2 2 4" xfId="6681" xr:uid="{00000000-0005-0000-0000-00007E100000}"/>
    <cellStyle name="Comma 12 2 2 2 4 2" xfId="13273" xr:uid="{00000000-0005-0000-0000-00007F100000}"/>
    <cellStyle name="Comma 12 2 2 2 4 2 2" xfId="26015" xr:uid="{00000000-0005-0000-0000-000080100000}"/>
    <cellStyle name="Comma 12 2 2 2 4 3" xfId="21424" xr:uid="{00000000-0005-0000-0000-000081100000}"/>
    <cellStyle name="Comma 12 2 2 2 5" xfId="12204" xr:uid="{00000000-0005-0000-0000-000082100000}"/>
    <cellStyle name="Comma 12 2 2 2 5 2" xfId="24950" xr:uid="{00000000-0005-0000-0000-000083100000}"/>
    <cellStyle name="Comma 12 2 2 2 6" xfId="17585" xr:uid="{00000000-0005-0000-0000-000084100000}"/>
    <cellStyle name="Comma 12 2 2 2 7" xfId="31004" xr:uid="{00000000-0005-0000-0000-000085100000}"/>
    <cellStyle name="Comma 12 2 2 2 8" xfId="34421" xr:uid="{00000000-0005-0000-0000-000086100000}"/>
    <cellStyle name="Comma 12 2 2 3" xfId="3322" xr:uid="{00000000-0005-0000-0000-000087100000}"/>
    <cellStyle name="Comma 12 2 2 3 2" xfId="7896" xr:uid="{00000000-0005-0000-0000-000088100000}"/>
    <cellStyle name="Comma 12 2 2 3 2 2" xfId="14394" xr:uid="{00000000-0005-0000-0000-000089100000}"/>
    <cellStyle name="Comma 12 2 2 3 2 2 2" xfId="27080" xr:uid="{00000000-0005-0000-0000-00008A100000}"/>
    <cellStyle name="Comma 12 2 2 3 2 3" xfId="19157" xr:uid="{00000000-0005-0000-0000-00008B100000}"/>
    <cellStyle name="Comma 12 2 2 3 2 4" xfId="32279" xr:uid="{00000000-0005-0000-0000-00008C100000}"/>
    <cellStyle name="Comma 12 2 2 3 2 5" xfId="35299" xr:uid="{00000000-0005-0000-0000-00008D100000}"/>
    <cellStyle name="Comma 12 2 2 3 3" xfId="8820" xr:uid="{00000000-0005-0000-0000-00008E100000}"/>
    <cellStyle name="Comma 12 2 2 3 3 2" xfId="15237" xr:uid="{00000000-0005-0000-0000-00008F100000}"/>
    <cellStyle name="Comma 12 2 2 3 3 2 2" xfId="27894" xr:uid="{00000000-0005-0000-0000-000090100000}"/>
    <cellStyle name="Comma 12 2 2 3 3 3" xfId="22860" xr:uid="{00000000-0005-0000-0000-000091100000}"/>
    <cellStyle name="Comma 12 2 2 3 4" xfId="6682" xr:uid="{00000000-0005-0000-0000-000092100000}"/>
    <cellStyle name="Comma 12 2 2 3 4 2" xfId="13274" xr:uid="{00000000-0005-0000-0000-000093100000}"/>
    <cellStyle name="Comma 12 2 2 3 4 2 2" xfId="26016" xr:uid="{00000000-0005-0000-0000-000094100000}"/>
    <cellStyle name="Comma 12 2 2 3 4 3" xfId="21425" xr:uid="{00000000-0005-0000-0000-000095100000}"/>
    <cellStyle name="Comma 12 2 2 3 5" xfId="12205" xr:uid="{00000000-0005-0000-0000-000096100000}"/>
    <cellStyle name="Comma 12 2 2 3 5 2" xfId="24951" xr:uid="{00000000-0005-0000-0000-000097100000}"/>
    <cellStyle name="Comma 12 2 2 3 6" xfId="17586" xr:uid="{00000000-0005-0000-0000-000098100000}"/>
    <cellStyle name="Comma 12 2 2 3 7" xfId="31005" xr:uid="{00000000-0005-0000-0000-000099100000}"/>
    <cellStyle name="Comma 12 2 2 3 8" xfId="34422" xr:uid="{00000000-0005-0000-0000-00009A100000}"/>
    <cellStyle name="Comma 12 2 20" xfId="3323" xr:uid="{00000000-0005-0000-0000-00009B100000}"/>
    <cellStyle name="Comma 12 2 20 2" xfId="7897" xr:uid="{00000000-0005-0000-0000-00009C100000}"/>
    <cellStyle name="Comma 12 2 20 2 2" xfId="14395" xr:uid="{00000000-0005-0000-0000-00009D100000}"/>
    <cellStyle name="Comma 12 2 20 2 2 2" xfId="27081" xr:uid="{00000000-0005-0000-0000-00009E100000}"/>
    <cellStyle name="Comma 12 2 20 2 3" xfId="19158" xr:uid="{00000000-0005-0000-0000-00009F100000}"/>
    <cellStyle name="Comma 12 2 20 2 4" xfId="32280" xr:uid="{00000000-0005-0000-0000-0000A0100000}"/>
    <cellStyle name="Comma 12 2 20 2 5" xfId="35300" xr:uid="{00000000-0005-0000-0000-0000A1100000}"/>
    <cellStyle name="Comma 12 2 20 3" xfId="8821" xr:uid="{00000000-0005-0000-0000-0000A2100000}"/>
    <cellStyle name="Comma 12 2 20 3 2" xfId="15238" xr:uid="{00000000-0005-0000-0000-0000A3100000}"/>
    <cellStyle name="Comma 12 2 20 3 2 2" xfId="27895" xr:uid="{00000000-0005-0000-0000-0000A4100000}"/>
    <cellStyle name="Comma 12 2 20 3 3" xfId="22861" xr:uid="{00000000-0005-0000-0000-0000A5100000}"/>
    <cellStyle name="Comma 12 2 20 4" xfId="6683" xr:uid="{00000000-0005-0000-0000-0000A6100000}"/>
    <cellStyle name="Comma 12 2 20 4 2" xfId="13275" xr:uid="{00000000-0005-0000-0000-0000A7100000}"/>
    <cellStyle name="Comma 12 2 20 4 2 2" xfId="26017" xr:uid="{00000000-0005-0000-0000-0000A8100000}"/>
    <cellStyle name="Comma 12 2 20 4 3" xfId="21426" xr:uid="{00000000-0005-0000-0000-0000A9100000}"/>
    <cellStyle name="Comma 12 2 20 5" xfId="12206" xr:uid="{00000000-0005-0000-0000-0000AA100000}"/>
    <cellStyle name="Comma 12 2 20 5 2" xfId="24952" xr:uid="{00000000-0005-0000-0000-0000AB100000}"/>
    <cellStyle name="Comma 12 2 20 6" xfId="17587" xr:uid="{00000000-0005-0000-0000-0000AC100000}"/>
    <cellStyle name="Comma 12 2 20 7" xfId="31006" xr:uid="{00000000-0005-0000-0000-0000AD100000}"/>
    <cellStyle name="Comma 12 2 20 8" xfId="34423" xr:uid="{00000000-0005-0000-0000-0000AE100000}"/>
    <cellStyle name="Comma 12 2 21" xfId="6254" xr:uid="{00000000-0005-0000-0000-0000AF100000}"/>
    <cellStyle name="Comma 12 2 21 2" xfId="18769" xr:uid="{00000000-0005-0000-0000-0000B0100000}"/>
    <cellStyle name="Comma 12 2 22" xfId="7884" xr:uid="{00000000-0005-0000-0000-0000B1100000}"/>
    <cellStyle name="Comma 12 2 22 2" xfId="14382" xr:uid="{00000000-0005-0000-0000-0000B2100000}"/>
    <cellStyle name="Comma 12 2 22 2 2" xfId="19145" xr:uid="{00000000-0005-0000-0000-0000B3100000}"/>
    <cellStyle name="Comma 12 2 22 2 3" xfId="32267" xr:uid="{00000000-0005-0000-0000-0000B4100000}"/>
    <cellStyle name="Comma 12 2 22 2 4" xfId="35287" xr:uid="{00000000-0005-0000-0000-0000B5100000}"/>
    <cellStyle name="Comma 12 2 22 3" xfId="17574" xr:uid="{00000000-0005-0000-0000-0000B6100000}"/>
    <cellStyle name="Comma 12 2 22 4" xfId="30993" xr:uid="{00000000-0005-0000-0000-0000B7100000}"/>
    <cellStyle name="Comma 12 2 22 5" xfId="34410" xr:uid="{00000000-0005-0000-0000-0000B8100000}"/>
    <cellStyle name="Comma 12 2 23" xfId="8808" xr:uid="{00000000-0005-0000-0000-0000B9100000}"/>
    <cellStyle name="Comma 12 2 23 2" xfId="15225" xr:uid="{00000000-0005-0000-0000-0000BA100000}"/>
    <cellStyle name="Comma 12 2 23 2 2" xfId="27882" xr:uid="{00000000-0005-0000-0000-0000BB100000}"/>
    <cellStyle name="Comma 12 2 23 3" xfId="22848" xr:uid="{00000000-0005-0000-0000-0000BC100000}"/>
    <cellStyle name="Comma 12 2 24" xfId="10334" xr:uid="{00000000-0005-0000-0000-0000BD100000}"/>
    <cellStyle name="Comma 12 2 25" xfId="10182" xr:uid="{00000000-0005-0000-0000-0000BE100000}"/>
    <cellStyle name="Comma 12 2 26" xfId="6670" xr:uid="{00000000-0005-0000-0000-0000BF100000}"/>
    <cellStyle name="Comma 12 2 26 2" xfId="13262" xr:uid="{00000000-0005-0000-0000-0000C0100000}"/>
    <cellStyle name="Comma 12 2 26 2 2" xfId="26004" xr:uid="{00000000-0005-0000-0000-0000C1100000}"/>
    <cellStyle name="Comma 12 2 26 3" xfId="21413" xr:uid="{00000000-0005-0000-0000-0000C2100000}"/>
    <cellStyle name="Comma 12 2 27" xfId="12193" xr:uid="{00000000-0005-0000-0000-0000C3100000}"/>
    <cellStyle name="Comma 12 2 27 2" xfId="24939" xr:uid="{00000000-0005-0000-0000-0000C4100000}"/>
    <cellStyle name="Comma 12 2 28" xfId="3309" xr:uid="{00000000-0005-0000-0000-0000C5100000}"/>
    <cellStyle name="Comma 12 2 3" xfId="3324" xr:uid="{00000000-0005-0000-0000-0000C6100000}"/>
    <cellStyle name="Comma 12 2 3 2" xfId="7898" xr:uid="{00000000-0005-0000-0000-0000C7100000}"/>
    <cellStyle name="Comma 12 2 3 2 2" xfId="14396" xr:uid="{00000000-0005-0000-0000-0000C8100000}"/>
    <cellStyle name="Comma 12 2 3 2 2 2" xfId="27082" xr:uid="{00000000-0005-0000-0000-0000C9100000}"/>
    <cellStyle name="Comma 12 2 3 2 3" xfId="19159" xr:uid="{00000000-0005-0000-0000-0000CA100000}"/>
    <cellStyle name="Comma 12 2 3 2 4" xfId="32281" xr:uid="{00000000-0005-0000-0000-0000CB100000}"/>
    <cellStyle name="Comma 12 2 3 2 5" xfId="35301" xr:uid="{00000000-0005-0000-0000-0000CC100000}"/>
    <cellStyle name="Comma 12 2 3 3" xfId="8822" xr:uid="{00000000-0005-0000-0000-0000CD100000}"/>
    <cellStyle name="Comma 12 2 3 3 2" xfId="15239" xr:uid="{00000000-0005-0000-0000-0000CE100000}"/>
    <cellStyle name="Comma 12 2 3 3 2 2" xfId="27896" xr:uid="{00000000-0005-0000-0000-0000CF100000}"/>
    <cellStyle name="Comma 12 2 3 3 3" xfId="22862" xr:uid="{00000000-0005-0000-0000-0000D0100000}"/>
    <cellStyle name="Comma 12 2 3 4" xfId="6684" xr:uid="{00000000-0005-0000-0000-0000D1100000}"/>
    <cellStyle name="Comma 12 2 3 4 2" xfId="13276" xr:uid="{00000000-0005-0000-0000-0000D2100000}"/>
    <cellStyle name="Comma 12 2 3 4 2 2" xfId="26018" xr:uid="{00000000-0005-0000-0000-0000D3100000}"/>
    <cellStyle name="Comma 12 2 3 4 3" xfId="21427" xr:uid="{00000000-0005-0000-0000-0000D4100000}"/>
    <cellStyle name="Comma 12 2 3 5" xfId="12207" xr:uid="{00000000-0005-0000-0000-0000D5100000}"/>
    <cellStyle name="Comma 12 2 3 5 2" xfId="24953" xr:uid="{00000000-0005-0000-0000-0000D6100000}"/>
    <cellStyle name="Comma 12 2 3 6" xfId="17588" xr:uid="{00000000-0005-0000-0000-0000D7100000}"/>
    <cellStyle name="Comma 12 2 3 7" xfId="31007" xr:uid="{00000000-0005-0000-0000-0000D8100000}"/>
    <cellStyle name="Comma 12 2 3 8" xfId="34424" xr:uid="{00000000-0005-0000-0000-0000D9100000}"/>
    <cellStyle name="Comma 12 2 4" xfId="3325" xr:uid="{00000000-0005-0000-0000-0000DA100000}"/>
    <cellStyle name="Comma 12 2 4 2" xfId="7899" xr:uid="{00000000-0005-0000-0000-0000DB100000}"/>
    <cellStyle name="Comma 12 2 4 2 2" xfId="14397" xr:uid="{00000000-0005-0000-0000-0000DC100000}"/>
    <cellStyle name="Comma 12 2 4 2 2 2" xfId="27083" xr:uid="{00000000-0005-0000-0000-0000DD100000}"/>
    <cellStyle name="Comma 12 2 4 2 3" xfId="19160" xr:uid="{00000000-0005-0000-0000-0000DE100000}"/>
    <cellStyle name="Comma 12 2 4 2 4" xfId="32282" xr:uid="{00000000-0005-0000-0000-0000DF100000}"/>
    <cellStyle name="Comma 12 2 4 2 5" xfId="35302" xr:uid="{00000000-0005-0000-0000-0000E0100000}"/>
    <cellStyle name="Comma 12 2 4 3" xfId="8823" xr:uid="{00000000-0005-0000-0000-0000E1100000}"/>
    <cellStyle name="Comma 12 2 4 3 2" xfId="15240" xr:uid="{00000000-0005-0000-0000-0000E2100000}"/>
    <cellStyle name="Comma 12 2 4 3 2 2" xfId="27897" xr:uid="{00000000-0005-0000-0000-0000E3100000}"/>
    <cellStyle name="Comma 12 2 4 3 3" xfId="22863" xr:uid="{00000000-0005-0000-0000-0000E4100000}"/>
    <cellStyle name="Comma 12 2 4 4" xfId="6685" xr:uid="{00000000-0005-0000-0000-0000E5100000}"/>
    <cellStyle name="Comma 12 2 4 4 2" xfId="13277" xr:uid="{00000000-0005-0000-0000-0000E6100000}"/>
    <cellStyle name="Comma 12 2 4 4 2 2" xfId="26019" xr:uid="{00000000-0005-0000-0000-0000E7100000}"/>
    <cellStyle name="Comma 12 2 4 4 3" xfId="21428" xr:uid="{00000000-0005-0000-0000-0000E8100000}"/>
    <cellStyle name="Comma 12 2 4 5" xfId="12208" xr:uid="{00000000-0005-0000-0000-0000E9100000}"/>
    <cellStyle name="Comma 12 2 4 5 2" xfId="24954" xr:uid="{00000000-0005-0000-0000-0000EA100000}"/>
    <cellStyle name="Comma 12 2 4 6" xfId="17589" xr:uid="{00000000-0005-0000-0000-0000EB100000}"/>
    <cellStyle name="Comma 12 2 4 7" xfId="31008" xr:uid="{00000000-0005-0000-0000-0000EC100000}"/>
    <cellStyle name="Comma 12 2 4 8" xfId="34425" xr:uid="{00000000-0005-0000-0000-0000ED100000}"/>
    <cellStyle name="Comma 12 2 5" xfId="3326" xr:uid="{00000000-0005-0000-0000-0000EE100000}"/>
    <cellStyle name="Comma 12 2 5 2" xfId="7900" xr:uid="{00000000-0005-0000-0000-0000EF100000}"/>
    <cellStyle name="Comma 12 2 5 2 2" xfId="14398" xr:uid="{00000000-0005-0000-0000-0000F0100000}"/>
    <cellStyle name="Comma 12 2 5 2 2 2" xfId="27084" xr:uid="{00000000-0005-0000-0000-0000F1100000}"/>
    <cellStyle name="Comma 12 2 5 2 3" xfId="19161" xr:uid="{00000000-0005-0000-0000-0000F2100000}"/>
    <cellStyle name="Comma 12 2 5 2 4" xfId="32283" xr:uid="{00000000-0005-0000-0000-0000F3100000}"/>
    <cellStyle name="Comma 12 2 5 2 5" xfId="35303" xr:uid="{00000000-0005-0000-0000-0000F4100000}"/>
    <cellStyle name="Comma 12 2 5 3" xfId="8824" xr:uid="{00000000-0005-0000-0000-0000F5100000}"/>
    <cellStyle name="Comma 12 2 5 3 2" xfId="15241" xr:uid="{00000000-0005-0000-0000-0000F6100000}"/>
    <cellStyle name="Comma 12 2 5 3 2 2" xfId="27898" xr:uid="{00000000-0005-0000-0000-0000F7100000}"/>
    <cellStyle name="Comma 12 2 5 3 3" xfId="22864" xr:uid="{00000000-0005-0000-0000-0000F8100000}"/>
    <cellStyle name="Comma 12 2 5 4" xfId="6686" xr:uid="{00000000-0005-0000-0000-0000F9100000}"/>
    <cellStyle name="Comma 12 2 5 4 2" xfId="13278" xr:uid="{00000000-0005-0000-0000-0000FA100000}"/>
    <cellStyle name="Comma 12 2 5 4 2 2" xfId="26020" xr:uid="{00000000-0005-0000-0000-0000FB100000}"/>
    <cellStyle name="Comma 12 2 5 4 3" xfId="21429" xr:uid="{00000000-0005-0000-0000-0000FC100000}"/>
    <cellStyle name="Comma 12 2 5 5" xfId="12209" xr:uid="{00000000-0005-0000-0000-0000FD100000}"/>
    <cellStyle name="Comma 12 2 5 5 2" xfId="24955" xr:uid="{00000000-0005-0000-0000-0000FE100000}"/>
    <cellStyle name="Comma 12 2 5 6" xfId="17590" xr:uid="{00000000-0005-0000-0000-0000FF100000}"/>
    <cellStyle name="Comma 12 2 5 7" xfId="31009" xr:uid="{00000000-0005-0000-0000-000000110000}"/>
    <cellStyle name="Comma 12 2 5 8" xfId="34426" xr:uid="{00000000-0005-0000-0000-000001110000}"/>
    <cellStyle name="Comma 12 2 6" xfId="3327" xr:uid="{00000000-0005-0000-0000-000002110000}"/>
    <cellStyle name="Comma 12 2 6 2" xfId="7901" xr:uid="{00000000-0005-0000-0000-000003110000}"/>
    <cellStyle name="Comma 12 2 6 2 2" xfId="14399" xr:uid="{00000000-0005-0000-0000-000004110000}"/>
    <cellStyle name="Comma 12 2 6 2 2 2" xfId="27085" xr:uid="{00000000-0005-0000-0000-000005110000}"/>
    <cellStyle name="Comma 12 2 6 2 3" xfId="19162" xr:uid="{00000000-0005-0000-0000-000006110000}"/>
    <cellStyle name="Comma 12 2 6 2 4" xfId="32284" xr:uid="{00000000-0005-0000-0000-000007110000}"/>
    <cellStyle name="Comma 12 2 6 2 5" xfId="35304" xr:uid="{00000000-0005-0000-0000-000008110000}"/>
    <cellStyle name="Comma 12 2 6 3" xfId="8825" xr:uid="{00000000-0005-0000-0000-000009110000}"/>
    <cellStyle name="Comma 12 2 6 3 2" xfId="15242" xr:uid="{00000000-0005-0000-0000-00000A110000}"/>
    <cellStyle name="Comma 12 2 6 3 2 2" xfId="27899" xr:uid="{00000000-0005-0000-0000-00000B110000}"/>
    <cellStyle name="Comma 12 2 6 3 3" xfId="22865" xr:uid="{00000000-0005-0000-0000-00000C110000}"/>
    <cellStyle name="Comma 12 2 6 4" xfId="6687" xr:uid="{00000000-0005-0000-0000-00000D110000}"/>
    <cellStyle name="Comma 12 2 6 4 2" xfId="13279" xr:uid="{00000000-0005-0000-0000-00000E110000}"/>
    <cellStyle name="Comma 12 2 6 4 2 2" xfId="26021" xr:uid="{00000000-0005-0000-0000-00000F110000}"/>
    <cellStyle name="Comma 12 2 6 4 3" xfId="21430" xr:uid="{00000000-0005-0000-0000-000010110000}"/>
    <cellStyle name="Comma 12 2 6 5" xfId="12210" xr:uid="{00000000-0005-0000-0000-000011110000}"/>
    <cellStyle name="Comma 12 2 6 5 2" xfId="24956" xr:uid="{00000000-0005-0000-0000-000012110000}"/>
    <cellStyle name="Comma 12 2 6 6" xfId="17591" xr:uid="{00000000-0005-0000-0000-000013110000}"/>
    <cellStyle name="Comma 12 2 6 7" xfId="31010" xr:uid="{00000000-0005-0000-0000-000014110000}"/>
    <cellStyle name="Comma 12 2 6 8" xfId="34427" xr:uid="{00000000-0005-0000-0000-000015110000}"/>
    <cellStyle name="Comma 12 2 7" xfId="3328" xr:uid="{00000000-0005-0000-0000-000016110000}"/>
    <cellStyle name="Comma 12 2 7 2" xfId="7902" xr:uid="{00000000-0005-0000-0000-000017110000}"/>
    <cellStyle name="Comma 12 2 7 2 2" xfId="14400" xr:uid="{00000000-0005-0000-0000-000018110000}"/>
    <cellStyle name="Comma 12 2 7 2 2 2" xfId="27086" xr:uid="{00000000-0005-0000-0000-000019110000}"/>
    <cellStyle name="Comma 12 2 7 2 3" xfId="19163" xr:uid="{00000000-0005-0000-0000-00001A110000}"/>
    <cellStyle name="Comma 12 2 7 2 4" xfId="32285" xr:uid="{00000000-0005-0000-0000-00001B110000}"/>
    <cellStyle name="Comma 12 2 7 2 5" xfId="35305" xr:uid="{00000000-0005-0000-0000-00001C110000}"/>
    <cellStyle name="Comma 12 2 7 3" xfId="8826" xr:uid="{00000000-0005-0000-0000-00001D110000}"/>
    <cellStyle name="Comma 12 2 7 3 2" xfId="15243" xr:uid="{00000000-0005-0000-0000-00001E110000}"/>
    <cellStyle name="Comma 12 2 7 3 2 2" xfId="27900" xr:uid="{00000000-0005-0000-0000-00001F110000}"/>
    <cellStyle name="Comma 12 2 7 3 3" xfId="22866" xr:uid="{00000000-0005-0000-0000-000020110000}"/>
    <cellStyle name="Comma 12 2 7 4" xfId="6688" xr:uid="{00000000-0005-0000-0000-000021110000}"/>
    <cellStyle name="Comma 12 2 7 4 2" xfId="13280" xr:uid="{00000000-0005-0000-0000-000022110000}"/>
    <cellStyle name="Comma 12 2 7 4 2 2" xfId="26022" xr:uid="{00000000-0005-0000-0000-000023110000}"/>
    <cellStyle name="Comma 12 2 7 4 3" xfId="21431" xr:uid="{00000000-0005-0000-0000-000024110000}"/>
    <cellStyle name="Comma 12 2 7 5" xfId="12211" xr:uid="{00000000-0005-0000-0000-000025110000}"/>
    <cellStyle name="Comma 12 2 7 5 2" xfId="24957" xr:uid="{00000000-0005-0000-0000-000026110000}"/>
    <cellStyle name="Comma 12 2 7 6" xfId="17592" xr:uid="{00000000-0005-0000-0000-000027110000}"/>
    <cellStyle name="Comma 12 2 7 7" xfId="31011" xr:uid="{00000000-0005-0000-0000-000028110000}"/>
    <cellStyle name="Comma 12 2 7 8" xfId="34428" xr:uid="{00000000-0005-0000-0000-000029110000}"/>
    <cellStyle name="Comma 12 2 8" xfId="3329" xr:uid="{00000000-0005-0000-0000-00002A110000}"/>
    <cellStyle name="Comma 12 2 8 2" xfId="7903" xr:uid="{00000000-0005-0000-0000-00002B110000}"/>
    <cellStyle name="Comma 12 2 8 2 2" xfId="14401" xr:uid="{00000000-0005-0000-0000-00002C110000}"/>
    <cellStyle name="Comma 12 2 8 2 2 2" xfId="27087" xr:uid="{00000000-0005-0000-0000-00002D110000}"/>
    <cellStyle name="Comma 12 2 8 2 3" xfId="19164" xr:uid="{00000000-0005-0000-0000-00002E110000}"/>
    <cellStyle name="Comma 12 2 8 2 4" xfId="32286" xr:uid="{00000000-0005-0000-0000-00002F110000}"/>
    <cellStyle name="Comma 12 2 8 2 5" xfId="35306" xr:uid="{00000000-0005-0000-0000-000030110000}"/>
    <cellStyle name="Comma 12 2 8 3" xfId="8827" xr:uid="{00000000-0005-0000-0000-000031110000}"/>
    <cellStyle name="Comma 12 2 8 3 2" xfId="15244" xr:uid="{00000000-0005-0000-0000-000032110000}"/>
    <cellStyle name="Comma 12 2 8 3 2 2" xfId="27901" xr:uid="{00000000-0005-0000-0000-000033110000}"/>
    <cellStyle name="Comma 12 2 8 3 3" xfId="22867" xr:uid="{00000000-0005-0000-0000-000034110000}"/>
    <cellStyle name="Comma 12 2 8 4" xfId="6689" xr:uid="{00000000-0005-0000-0000-000035110000}"/>
    <cellStyle name="Comma 12 2 8 4 2" xfId="13281" xr:uid="{00000000-0005-0000-0000-000036110000}"/>
    <cellStyle name="Comma 12 2 8 4 2 2" xfId="26023" xr:uid="{00000000-0005-0000-0000-000037110000}"/>
    <cellStyle name="Comma 12 2 8 4 3" xfId="21432" xr:uid="{00000000-0005-0000-0000-000038110000}"/>
    <cellStyle name="Comma 12 2 8 5" xfId="12212" xr:uid="{00000000-0005-0000-0000-000039110000}"/>
    <cellStyle name="Comma 12 2 8 5 2" xfId="24958" xr:uid="{00000000-0005-0000-0000-00003A110000}"/>
    <cellStyle name="Comma 12 2 8 6" xfId="17593" xr:uid="{00000000-0005-0000-0000-00003B110000}"/>
    <cellStyle name="Comma 12 2 8 7" xfId="31012" xr:uid="{00000000-0005-0000-0000-00003C110000}"/>
    <cellStyle name="Comma 12 2 8 8" xfId="34429" xr:uid="{00000000-0005-0000-0000-00003D110000}"/>
    <cellStyle name="Comma 12 2 9" xfId="3330" xr:uid="{00000000-0005-0000-0000-00003E110000}"/>
    <cellStyle name="Comma 12 2 9 2" xfId="7904" xr:uid="{00000000-0005-0000-0000-00003F110000}"/>
    <cellStyle name="Comma 12 2 9 2 2" xfId="14402" xr:uid="{00000000-0005-0000-0000-000040110000}"/>
    <cellStyle name="Comma 12 2 9 2 2 2" xfId="27088" xr:uid="{00000000-0005-0000-0000-000041110000}"/>
    <cellStyle name="Comma 12 2 9 2 3" xfId="19165" xr:uid="{00000000-0005-0000-0000-000042110000}"/>
    <cellStyle name="Comma 12 2 9 2 4" xfId="32287" xr:uid="{00000000-0005-0000-0000-000043110000}"/>
    <cellStyle name="Comma 12 2 9 2 5" xfId="35307" xr:uid="{00000000-0005-0000-0000-000044110000}"/>
    <cellStyle name="Comma 12 2 9 3" xfId="8828" xr:uid="{00000000-0005-0000-0000-000045110000}"/>
    <cellStyle name="Comma 12 2 9 3 2" xfId="15245" xr:uid="{00000000-0005-0000-0000-000046110000}"/>
    <cellStyle name="Comma 12 2 9 3 2 2" xfId="27902" xr:uid="{00000000-0005-0000-0000-000047110000}"/>
    <cellStyle name="Comma 12 2 9 3 3" xfId="22868" xr:uid="{00000000-0005-0000-0000-000048110000}"/>
    <cellStyle name="Comma 12 2 9 4" xfId="6690" xr:uid="{00000000-0005-0000-0000-000049110000}"/>
    <cellStyle name="Comma 12 2 9 4 2" xfId="13282" xr:uid="{00000000-0005-0000-0000-00004A110000}"/>
    <cellStyle name="Comma 12 2 9 4 2 2" xfId="26024" xr:uid="{00000000-0005-0000-0000-00004B110000}"/>
    <cellStyle name="Comma 12 2 9 4 3" xfId="21433" xr:uid="{00000000-0005-0000-0000-00004C110000}"/>
    <cellStyle name="Comma 12 2 9 5" xfId="12213" xr:uid="{00000000-0005-0000-0000-00004D110000}"/>
    <cellStyle name="Comma 12 2 9 5 2" xfId="24959" xr:uid="{00000000-0005-0000-0000-00004E110000}"/>
    <cellStyle name="Comma 12 2 9 6" xfId="17594" xr:uid="{00000000-0005-0000-0000-00004F110000}"/>
    <cellStyle name="Comma 12 2 9 7" xfId="31013" xr:uid="{00000000-0005-0000-0000-000050110000}"/>
    <cellStyle name="Comma 12 2 9 8" xfId="34430" xr:uid="{00000000-0005-0000-0000-000051110000}"/>
    <cellStyle name="Comma 12 3" xfId="947" xr:uid="{00000000-0005-0000-0000-000052110000}"/>
    <cellStyle name="Comma 12 3 2" xfId="3331" xr:uid="{00000000-0005-0000-0000-000053110000}"/>
    <cellStyle name="Comma 12 4" xfId="1355" xr:uid="{00000000-0005-0000-0000-000054110000}"/>
    <cellStyle name="Comma 12 4 2" xfId="6100" xr:uid="{00000000-0005-0000-0000-000055110000}"/>
    <cellStyle name="Comma 12 4 3" xfId="18614" xr:uid="{00000000-0005-0000-0000-000056110000}"/>
    <cellStyle name="Comma 12 4 4" xfId="3308" xr:uid="{00000000-0005-0000-0000-000057110000}"/>
    <cellStyle name="Comma 12 4 5" xfId="37445" xr:uid="{00000000-0005-0000-0000-000058110000}"/>
    <cellStyle name="Comma 12 5" xfId="9634" xr:uid="{00000000-0005-0000-0000-000059110000}"/>
    <cellStyle name="Comma 12 5 2" xfId="18928" xr:uid="{00000000-0005-0000-0000-00005A110000}"/>
    <cellStyle name="Comma 12 6" xfId="11001" xr:uid="{00000000-0005-0000-0000-00005B110000}"/>
    <cellStyle name="Comma 12 6 2" xfId="17573" xr:uid="{00000000-0005-0000-0000-00005C110000}"/>
    <cellStyle name="Comma 12 7" xfId="2658" xr:uid="{00000000-0005-0000-0000-00005D110000}"/>
    <cellStyle name="Comma 120" xfId="57" xr:uid="{00000000-0005-0000-0000-00005E110000}"/>
    <cellStyle name="Comma 120 2" xfId="1213" xr:uid="{00000000-0005-0000-0000-00005F110000}"/>
    <cellStyle name="Comma 120 2 2" xfId="18615" xr:uid="{00000000-0005-0000-0000-000060110000}"/>
    <cellStyle name="Comma 120 3" xfId="1226" xr:uid="{00000000-0005-0000-0000-000061110000}"/>
    <cellStyle name="Comma 120 3 2" xfId="19043" xr:uid="{00000000-0005-0000-0000-000062110000}"/>
    <cellStyle name="Comma 120 4" xfId="9635" xr:uid="{00000000-0005-0000-0000-000063110000}"/>
    <cellStyle name="Comma 121" xfId="58" xr:uid="{00000000-0005-0000-0000-000064110000}"/>
    <cellStyle name="Comma 121 2" xfId="1214" xr:uid="{00000000-0005-0000-0000-000065110000}"/>
    <cellStyle name="Comma 121 2 2" xfId="18616" xr:uid="{00000000-0005-0000-0000-000066110000}"/>
    <cellStyle name="Comma 121 3" xfId="19044" xr:uid="{00000000-0005-0000-0000-000067110000}"/>
    <cellStyle name="Comma 121 4" xfId="9636" xr:uid="{00000000-0005-0000-0000-000068110000}"/>
    <cellStyle name="Comma 122" xfId="59" xr:uid="{00000000-0005-0000-0000-000069110000}"/>
    <cellStyle name="Comma 122 2" xfId="1215" xr:uid="{00000000-0005-0000-0000-00006A110000}"/>
    <cellStyle name="Comma 122 2 2" xfId="18617" xr:uid="{00000000-0005-0000-0000-00006B110000}"/>
    <cellStyle name="Comma 122 3" xfId="19045" xr:uid="{00000000-0005-0000-0000-00006C110000}"/>
    <cellStyle name="Comma 122 4" xfId="9637" xr:uid="{00000000-0005-0000-0000-00006D110000}"/>
    <cellStyle name="Comma 123" xfId="60" xr:uid="{00000000-0005-0000-0000-00006E110000}"/>
    <cellStyle name="Comma 123 2" xfId="1216" xr:uid="{00000000-0005-0000-0000-00006F110000}"/>
    <cellStyle name="Comma 123 2 2" xfId="18618" xr:uid="{00000000-0005-0000-0000-000070110000}"/>
    <cellStyle name="Comma 123 3" xfId="19046" xr:uid="{00000000-0005-0000-0000-000071110000}"/>
    <cellStyle name="Comma 123 4" xfId="9638" xr:uid="{00000000-0005-0000-0000-000072110000}"/>
    <cellStyle name="Comma 124" xfId="61" xr:uid="{00000000-0005-0000-0000-000073110000}"/>
    <cellStyle name="Comma 124 2" xfId="1217" xr:uid="{00000000-0005-0000-0000-000074110000}"/>
    <cellStyle name="Comma 124 2 2" xfId="18619" xr:uid="{00000000-0005-0000-0000-000075110000}"/>
    <cellStyle name="Comma 124 3" xfId="19047" xr:uid="{00000000-0005-0000-0000-000076110000}"/>
    <cellStyle name="Comma 124 4" xfId="9639" xr:uid="{00000000-0005-0000-0000-000077110000}"/>
    <cellStyle name="Comma 125" xfId="62" xr:uid="{00000000-0005-0000-0000-000078110000}"/>
    <cellStyle name="Comma 125 2" xfId="1218" xr:uid="{00000000-0005-0000-0000-000079110000}"/>
    <cellStyle name="Comma 125 2 2" xfId="18620" xr:uid="{00000000-0005-0000-0000-00007A110000}"/>
    <cellStyle name="Comma 125 3" xfId="19048" xr:uid="{00000000-0005-0000-0000-00007B110000}"/>
    <cellStyle name="Comma 125 4" xfId="9640" xr:uid="{00000000-0005-0000-0000-00007C110000}"/>
    <cellStyle name="Comma 126" xfId="63" xr:uid="{00000000-0005-0000-0000-00007D110000}"/>
    <cellStyle name="Comma 126 2" xfId="1219" xr:uid="{00000000-0005-0000-0000-00007E110000}"/>
    <cellStyle name="Comma 126 2 2" xfId="18621" xr:uid="{00000000-0005-0000-0000-00007F110000}"/>
    <cellStyle name="Comma 126 3" xfId="19049" xr:uid="{00000000-0005-0000-0000-000080110000}"/>
    <cellStyle name="Comma 126 4" xfId="9641" xr:uid="{00000000-0005-0000-0000-000081110000}"/>
    <cellStyle name="Comma 127" xfId="64" xr:uid="{00000000-0005-0000-0000-000082110000}"/>
    <cellStyle name="Comma 127 2" xfId="1220" xr:uid="{00000000-0005-0000-0000-000083110000}"/>
    <cellStyle name="Comma 127 2 2" xfId="18622" xr:uid="{00000000-0005-0000-0000-000084110000}"/>
    <cellStyle name="Comma 127 3" xfId="19050" xr:uid="{00000000-0005-0000-0000-000085110000}"/>
    <cellStyle name="Comma 127 4" xfId="9642" xr:uid="{00000000-0005-0000-0000-000086110000}"/>
    <cellStyle name="Comma 128" xfId="65" xr:uid="{00000000-0005-0000-0000-000087110000}"/>
    <cellStyle name="Comma 128 2" xfId="18623" xr:uid="{00000000-0005-0000-0000-000088110000}"/>
    <cellStyle name="Comma 128 3" xfId="19051" xr:uid="{00000000-0005-0000-0000-000089110000}"/>
    <cellStyle name="Comma 128 4" xfId="9643" xr:uid="{00000000-0005-0000-0000-00008A110000}"/>
    <cellStyle name="Comma 129" xfId="66" xr:uid="{00000000-0005-0000-0000-00008B110000}"/>
    <cellStyle name="Comma 129 2" xfId="18624" xr:uid="{00000000-0005-0000-0000-00008C110000}"/>
    <cellStyle name="Comma 129 3" xfId="19052" xr:uid="{00000000-0005-0000-0000-00008D110000}"/>
    <cellStyle name="Comma 129 4" xfId="9644" xr:uid="{00000000-0005-0000-0000-00008E110000}"/>
    <cellStyle name="Comma 13" xfId="67" xr:uid="{00000000-0005-0000-0000-00008F110000}"/>
    <cellStyle name="Comma 13 2" xfId="388" xr:uid="{00000000-0005-0000-0000-000090110000}"/>
    <cellStyle name="Comma 13 2 2" xfId="948" xr:uid="{00000000-0005-0000-0000-000091110000}"/>
    <cellStyle name="Comma 13 2 2 2" xfId="17596" xr:uid="{00000000-0005-0000-0000-000092110000}"/>
    <cellStyle name="Comma 13 2 3" xfId="1227" xr:uid="{00000000-0005-0000-0000-000093110000}"/>
    <cellStyle name="Comma 13 2 4" xfId="3333" xr:uid="{00000000-0005-0000-0000-000094110000}"/>
    <cellStyle name="Comma 13 2 8" xfId="3334" xr:uid="{00000000-0005-0000-0000-000095110000}"/>
    <cellStyle name="Comma 13 3" xfId="831" xr:uid="{00000000-0005-0000-0000-000096110000}"/>
    <cellStyle name="Comma 13 3 2" xfId="1357" xr:uid="{00000000-0005-0000-0000-000097110000}"/>
    <cellStyle name="Comma 13 3 3" xfId="3335" xr:uid="{00000000-0005-0000-0000-000098110000}"/>
    <cellStyle name="Comma 13 3 4" xfId="37805" xr:uid="{00000000-0005-0000-0000-000099110000}"/>
    <cellStyle name="Comma 13 4" xfId="1356" xr:uid="{00000000-0005-0000-0000-00009A110000}"/>
    <cellStyle name="Comma 13 4 2" xfId="11075" xr:uid="{00000000-0005-0000-0000-00009B110000}"/>
    <cellStyle name="Comma 13 4 3" xfId="18625" xr:uid="{00000000-0005-0000-0000-00009C110000}"/>
    <cellStyle name="Comma 13 4 4" xfId="3332" xr:uid="{00000000-0005-0000-0000-00009D110000}"/>
    <cellStyle name="Comma 13 4 5" xfId="37446" xr:uid="{00000000-0005-0000-0000-00009E110000}"/>
    <cellStyle name="Comma 13 5" xfId="9645" xr:uid="{00000000-0005-0000-0000-00009F110000}"/>
    <cellStyle name="Comma 13 5 2" xfId="17595" xr:uid="{00000000-0005-0000-0000-0000A0110000}"/>
    <cellStyle name="Comma 13 6" xfId="10475" xr:uid="{00000000-0005-0000-0000-0000A1110000}"/>
    <cellStyle name="Comma 130" xfId="68" xr:uid="{00000000-0005-0000-0000-0000A2110000}"/>
    <cellStyle name="Comma 130 2" xfId="18626" xr:uid="{00000000-0005-0000-0000-0000A3110000}"/>
    <cellStyle name="Comma 130 3" xfId="19053" xr:uid="{00000000-0005-0000-0000-0000A4110000}"/>
    <cellStyle name="Comma 130 4" xfId="9646" xr:uid="{00000000-0005-0000-0000-0000A5110000}"/>
    <cellStyle name="Comma 131" xfId="69" xr:uid="{00000000-0005-0000-0000-0000A6110000}"/>
    <cellStyle name="Comma 131 2" xfId="18627" xr:uid="{00000000-0005-0000-0000-0000A7110000}"/>
    <cellStyle name="Comma 131 3" xfId="19054" xr:uid="{00000000-0005-0000-0000-0000A8110000}"/>
    <cellStyle name="Comma 131 4" xfId="9647" xr:uid="{00000000-0005-0000-0000-0000A9110000}"/>
    <cellStyle name="Comma 132" xfId="70" xr:uid="{00000000-0005-0000-0000-0000AA110000}"/>
    <cellStyle name="Comma 132 2" xfId="18628" xr:uid="{00000000-0005-0000-0000-0000AB110000}"/>
    <cellStyle name="Comma 132 3" xfId="19055" xr:uid="{00000000-0005-0000-0000-0000AC110000}"/>
    <cellStyle name="Comma 132 4" xfId="9648" xr:uid="{00000000-0005-0000-0000-0000AD110000}"/>
    <cellStyle name="Comma 133" xfId="71" xr:uid="{00000000-0005-0000-0000-0000AE110000}"/>
    <cellStyle name="Comma 133 2" xfId="18629" xr:uid="{00000000-0005-0000-0000-0000AF110000}"/>
    <cellStyle name="Comma 133 3" xfId="19056" xr:uid="{00000000-0005-0000-0000-0000B0110000}"/>
    <cellStyle name="Comma 133 4" xfId="9649" xr:uid="{00000000-0005-0000-0000-0000B1110000}"/>
    <cellStyle name="Comma 134" xfId="72" xr:uid="{00000000-0005-0000-0000-0000B2110000}"/>
    <cellStyle name="Comma 134 2" xfId="18630" xr:uid="{00000000-0005-0000-0000-0000B3110000}"/>
    <cellStyle name="Comma 134 3" xfId="19057" xr:uid="{00000000-0005-0000-0000-0000B4110000}"/>
    <cellStyle name="Comma 134 4" xfId="9650" xr:uid="{00000000-0005-0000-0000-0000B5110000}"/>
    <cellStyle name="Comma 135" xfId="73" xr:uid="{00000000-0005-0000-0000-0000B6110000}"/>
    <cellStyle name="Comma 135 2" xfId="18631" xr:uid="{00000000-0005-0000-0000-0000B7110000}"/>
    <cellStyle name="Comma 135 3" xfId="19058" xr:uid="{00000000-0005-0000-0000-0000B8110000}"/>
    <cellStyle name="Comma 135 4" xfId="9651" xr:uid="{00000000-0005-0000-0000-0000B9110000}"/>
    <cellStyle name="Comma 136" xfId="74" xr:uid="{00000000-0005-0000-0000-0000BA110000}"/>
    <cellStyle name="Comma 136 2" xfId="18632" xr:uid="{00000000-0005-0000-0000-0000BB110000}"/>
    <cellStyle name="Comma 136 3" xfId="19059" xr:uid="{00000000-0005-0000-0000-0000BC110000}"/>
    <cellStyle name="Comma 136 4" xfId="9652" xr:uid="{00000000-0005-0000-0000-0000BD110000}"/>
    <cellStyle name="Comma 137" xfId="75" xr:uid="{00000000-0005-0000-0000-0000BE110000}"/>
    <cellStyle name="Comma 137 2" xfId="18633" xr:uid="{00000000-0005-0000-0000-0000BF110000}"/>
    <cellStyle name="Comma 137 3" xfId="19060" xr:uid="{00000000-0005-0000-0000-0000C0110000}"/>
    <cellStyle name="Comma 137 4" xfId="9653" xr:uid="{00000000-0005-0000-0000-0000C1110000}"/>
    <cellStyle name="Comma 138" xfId="76" xr:uid="{00000000-0005-0000-0000-0000C2110000}"/>
    <cellStyle name="Comma 138 2" xfId="18634" xr:uid="{00000000-0005-0000-0000-0000C3110000}"/>
    <cellStyle name="Comma 138 3" xfId="19061" xr:uid="{00000000-0005-0000-0000-0000C4110000}"/>
    <cellStyle name="Comma 138 4" xfId="9654" xr:uid="{00000000-0005-0000-0000-0000C5110000}"/>
    <cellStyle name="Comma 139" xfId="77" xr:uid="{00000000-0005-0000-0000-0000C6110000}"/>
    <cellStyle name="Comma 139 2" xfId="18635" xr:uid="{00000000-0005-0000-0000-0000C7110000}"/>
    <cellStyle name="Comma 139 3" xfId="19062" xr:uid="{00000000-0005-0000-0000-0000C8110000}"/>
    <cellStyle name="Comma 139 4" xfId="9655" xr:uid="{00000000-0005-0000-0000-0000C9110000}"/>
    <cellStyle name="Comma 14" xfId="78" xr:uid="{00000000-0005-0000-0000-0000CA110000}"/>
    <cellStyle name="Comma 14 2" xfId="949" xr:uid="{00000000-0005-0000-0000-0000CB110000}"/>
    <cellStyle name="Comma 14 2 2" xfId="6255" xr:uid="{00000000-0005-0000-0000-0000CC110000}"/>
    <cellStyle name="Comma 14 2 2 2" xfId="18770" xr:uid="{00000000-0005-0000-0000-0000CD110000}"/>
    <cellStyle name="Comma 14 2 3" xfId="10335" xr:uid="{00000000-0005-0000-0000-0000CE110000}"/>
    <cellStyle name="Comma 14 2 3 2" xfId="17598" xr:uid="{00000000-0005-0000-0000-0000CF110000}"/>
    <cellStyle name="Comma 14 2 4" xfId="11018" xr:uid="{00000000-0005-0000-0000-0000D0110000}"/>
    <cellStyle name="Comma 14 2 5" xfId="3337" xr:uid="{00000000-0005-0000-0000-0000D1110000}"/>
    <cellStyle name="Comma 14 3" xfId="1358" xr:uid="{00000000-0005-0000-0000-0000D2110000}"/>
    <cellStyle name="Comma 14 3 2" xfId="6101" xr:uid="{00000000-0005-0000-0000-0000D3110000}"/>
    <cellStyle name="Comma 14 3 3" xfId="18636" xr:uid="{00000000-0005-0000-0000-0000D4110000}"/>
    <cellStyle name="Comma 14 3 4" xfId="3336" xr:uid="{00000000-0005-0000-0000-0000D5110000}"/>
    <cellStyle name="Comma 14 4" xfId="9656" xr:uid="{00000000-0005-0000-0000-0000D6110000}"/>
    <cellStyle name="Comma 14 4 2" xfId="17597" xr:uid="{00000000-0005-0000-0000-0000D7110000}"/>
    <cellStyle name="Comma 14 5" xfId="10280" xr:uid="{00000000-0005-0000-0000-0000D8110000}"/>
    <cellStyle name="Comma 14 6" xfId="2659" xr:uid="{00000000-0005-0000-0000-0000D9110000}"/>
    <cellStyle name="Comma 140" xfId="79" xr:uid="{00000000-0005-0000-0000-0000DA110000}"/>
    <cellStyle name="Comma 140 2" xfId="18637" xr:uid="{00000000-0005-0000-0000-0000DB110000}"/>
    <cellStyle name="Comma 140 3" xfId="19063" xr:uid="{00000000-0005-0000-0000-0000DC110000}"/>
    <cellStyle name="Comma 140 4" xfId="9657" xr:uid="{00000000-0005-0000-0000-0000DD110000}"/>
    <cellStyle name="Comma 141" xfId="80" xr:uid="{00000000-0005-0000-0000-0000DE110000}"/>
    <cellStyle name="Comma 141 2" xfId="18638" xr:uid="{00000000-0005-0000-0000-0000DF110000}"/>
    <cellStyle name="Comma 141 3" xfId="19064" xr:uid="{00000000-0005-0000-0000-0000E0110000}"/>
    <cellStyle name="Comma 141 4" xfId="9658" xr:uid="{00000000-0005-0000-0000-0000E1110000}"/>
    <cellStyle name="Comma 142" xfId="81" xr:uid="{00000000-0005-0000-0000-0000E2110000}"/>
    <cellStyle name="Comma 142 2" xfId="18639" xr:uid="{00000000-0005-0000-0000-0000E3110000}"/>
    <cellStyle name="Comma 142 3" xfId="19065" xr:uid="{00000000-0005-0000-0000-0000E4110000}"/>
    <cellStyle name="Comma 142 4" xfId="9659" xr:uid="{00000000-0005-0000-0000-0000E5110000}"/>
    <cellStyle name="Comma 143" xfId="82" xr:uid="{00000000-0005-0000-0000-0000E6110000}"/>
    <cellStyle name="Comma 143 2" xfId="18640" xr:uid="{00000000-0005-0000-0000-0000E7110000}"/>
    <cellStyle name="Comma 143 3" xfId="19066" xr:uid="{00000000-0005-0000-0000-0000E8110000}"/>
    <cellStyle name="Comma 143 4" xfId="9660" xr:uid="{00000000-0005-0000-0000-0000E9110000}"/>
    <cellStyle name="Comma 144" xfId="83" xr:uid="{00000000-0005-0000-0000-0000EA110000}"/>
    <cellStyle name="Comma 144 2" xfId="18641" xr:uid="{00000000-0005-0000-0000-0000EB110000}"/>
    <cellStyle name="Comma 144 3" xfId="19067" xr:uid="{00000000-0005-0000-0000-0000EC110000}"/>
    <cellStyle name="Comma 144 4" xfId="9661" xr:uid="{00000000-0005-0000-0000-0000ED110000}"/>
    <cellStyle name="Comma 145" xfId="84" xr:uid="{00000000-0005-0000-0000-0000EE110000}"/>
    <cellStyle name="Comma 145 2" xfId="389" xr:uid="{00000000-0005-0000-0000-0000EF110000}"/>
    <cellStyle name="Comma 145 3" xfId="37447" xr:uid="{00000000-0005-0000-0000-0000F0110000}"/>
    <cellStyle name="Comma 146" xfId="85" xr:uid="{00000000-0005-0000-0000-0000F1110000}"/>
    <cellStyle name="Comma 146 2" xfId="390" xr:uid="{00000000-0005-0000-0000-0000F2110000}"/>
    <cellStyle name="Comma 146 3" xfId="37448" xr:uid="{00000000-0005-0000-0000-0000F3110000}"/>
    <cellStyle name="Comma 147" xfId="86" xr:uid="{00000000-0005-0000-0000-0000F4110000}"/>
    <cellStyle name="Comma 147 2" xfId="391" xr:uid="{00000000-0005-0000-0000-0000F5110000}"/>
    <cellStyle name="Comma 147 3" xfId="37449" xr:uid="{00000000-0005-0000-0000-0000F6110000}"/>
    <cellStyle name="Comma 148" xfId="87" xr:uid="{00000000-0005-0000-0000-0000F7110000}"/>
    <cellStyle name="Comma 148 2" xfId="392" xr:uid="{00000000-0005-0000-0000-0000F8110000}"/>
    <cellStyle name="Comma 148 3" xfId="37450" xr:uid="{00000000-0005-0000-0000-0000F9110000}"/>
    <cellStyle name="Comma 149" xfId="88" xr:uid="{00000000-0005-0000-0000-0000FA110000}"/>
    <cellStyle name="Comma 149 2" xfId="393" xr:uid="{00000000-0005-0000-0000-0000FB110000}"/>
    <cellStyle name="Comma 149 3" xfId="37451" xr:uid="{00000000-0005-0000-0000-0000FC110000}"/>
    <cellStyle name="Comma 15" xfId="89" xr:uid="{00000000-0005-0000-0000-0000FD110000}"/>
    <cellStyle name="Comma 15 2" xfId="950" xr:uid="{00000000-0005-0000-0000-0000FE110000}"/>
    <cellStyle name="Comma 15 2 2" xfId="6256" xr:uid="{00000000-0005-0000-0000-0000FF110000}"/>
    <cellStyle name="Comma 15 2 3" xfId="10336" xr:uid="{00000000-0005-0000-0000-000000120000}"/>
    <cellStyle name="Comma 15 2 4" xfId="10315" xr:uid="{00000000-0005-0000-0000-000001120000}"/>
    <cellStyle name="Comma 15 2 4 2" xfId="16099" xr:uid="{00000000-0005-0000-0000-000002120000}"/>
    <cellStyle name="Comma 15 2 4 2 2" xfId="28726" xr:uid="{00000000-0005-0000-0000-000003120000}"/>
    <cellStyle name="Comma 15 2 4 3" xfId="23688" xr:uid="{00000000-0005-0000-0000-000004120000}"/>
    <cellStyle name="Comma 15 2 5" xfId="3338" xr:uid="{00000000-0005-0000-0000-000005120000}"/>
    <cellStyle name="Comma 15 3" xfId="1359" xr:uid="{00000000-0005-0000-0000-000006120000}"/>
    <cellStyle name="Comma 15 3 2" xfId="10247" xr:uid="{00000000-0005-0000-0000-000007120000}"/>
    <cellStyle name="Comma 15 3 2 2" xfId="16083" xr:uid="{00000000-0005-0000-0000-000008120000}"/>
    <cellStyle name="Comma 15 3 2 2 2" xfId="28710" xr:uid="{00000000-0005-0000-0000-000009120000}"/>
    <cellStyle name="Comma 15 3 2 3" xfId="23674" xr:uid="{00000000-0005-0000-0000-00000A120000}"/>
    <cellStyle name="Comma 15 3 3" xfId="18642" xr:uid="{00000000-0005-0000-0000-00000B120000}"/>
    <cellStyle name="Comma 15 3 4" xfId="6234" xr:uid="{00000000-0005-0000-0000-00000C120000}"/>
    <cellStyle name="Comma 15 4" xfId="9662" xr:uid="{00000000-0005-0000-0000-00000D120000}"/>
    <cellStyle name="Comma 15 4 2" xfId="17599" xr:uid="{00000000-0005-0000-0000-00000E120000}"/>
    <cellStyle name="Comma 15 5" xfId="11224" xr:uid="{00000000-0005-0000-0000-00000F120000}"/>
    <cellStyle name="Comma 15 6" xfId="2660" xr:uid="{00000000-0005-0000-0000-000010120000}"/>
    <cellStyle name="Comma 150" xfId="90" xr:uid="{00000000-0005-0000-0000-000011120000}"/>
    <cellStyle name="Comma 150 2" xfId="394" xr:uid="{00000000-0005-0000-0000-000012120000}"/>
    <cellStyle name="Comma 150 3" xfId="37452" xr:uid="{00000000-0005-0000-0000-000013120000}"/>
    <cellStyle name="Comma 151" xfId="91" xr:uid="{00000000-0005-0000-0000-000014120000}"/>
    <cellStyle name="Comma 151 2" xfId="395" xr:uid="{00000000-0005-0000-0000-000015120000}"/>
    <cellStyle name="Comma 151 3" xfId="37453" xr:uid="{00000000-0005-0000-0000-000016120000}"/>
    <cellStyle name="Comma 152" xfId="92" xr:uid="{00000000-0005-0000-0000-000017120000}"/>
    <cellStyle name="Comma 152 2" xfId="396" xr:uid="{00000000-0005-0000-0000-000018120000}"/>
    <cellStyle name="Comma 152 3" xfId="37454" xr:uid="{00000000-0005-0000-0000-000019120000}"/>
    <cellStyle name="Comma 153" xfId="93" xr:uid="{00000000-0005-0000-0000-00001A120000}"/>
    <cellStyle name="Comma 153 2" xfId="397" xr:uid="{00000000-0005-0000-0000-00001B120000}"/>
    <cellStyle name="Comma 153 3" xfId="37455" xr:uid="{00000000-0005-0000-0000-00001C120000}"/>
    <cellStyle name="Comma 154" xfId="94" xr:uid="{00000000-0005-0000-0000-00001D120000}"/>
    <cellStyle name="Comma 154 2" xfId="398" xr:uid="{00000000-0005-0000-0000-00001E120000}"/>
    <cellStyle name="Comma 154 3" xfId="37456" xr:uid="{00000000-0005-0000-0000-00001F120000}"/>
    <cellStyle name="Comma 155" xfId="95" xr:uid="{00000000-0005-0000-0000-000020120000}"/>
    <cellStyle name="Comma 155 2" xfId="399" xr:uid="{00000000-0005-0000-0000-000021120000}"/>
    <cellStyle name="Comma 155 3" xfId="37457" xr:uid="{00000000-0005-0000-0000-000022120000}"/>
    <cellStyle name="Comma 156" xfId="96" xr:uid="{00000000-0005-0000-0000-000023120000}"/>
    <cellStyle name="Comma 156 2" xfId="400" xr:uid="{00000000-0005-0000-0000-000024120000}"/>
    <cellStyle name="Comma 156 3" xfId="37458" xr:uid="{00000000-0005-0000-0000-000025120000}"/>
    <cellStyle name="Comma 157" xfId="97" xr:uid="{00000000-0005-0000-0000-000026120000}"/>
    <cellStyle name="Comma 157 2" xfId="401" xr:uid="{00000000-0005-0000-0000-000027120000}"/>
    <cellStyle name="Comma 157 3" xfId="37459" xr:uid="{00000000-0005-0000-0000-000028120000}"/>
    <cellStyle name="Comma 158" xfId="98" xr:uid="{00000000-0005-0000-0000-000029120000}"/>
    <cellStyle name="Comma 158 2" xfId="402" xr:uid="{00000000-0005-0000-0000-00002A120000}"/>
    <cellStyle name="Comma 158 3" xfId="37460" xr:uid="{00000000-0005-0000-0000-00002B120000}"/>
    <cellStyle name="Comma 159" xfId="99" xr:uid="{00000000-0005-0000-0000-00002C120000}"/>
    <cellStyle name="Comma 159 2" xfId="403" xr:uid="{00000000-0005-0000-0000-00002D120000}"/>
    <cellStyle name="Comma 159 3" xfId="37461" xr:uid="{00000000-0005-0000-0000-00002E120000}"/>
    <cellStyle name="Comma 16" xfId="100" xr:uid="{00000000-0005-0000-0000-00002F120000}"/>
    <cellStyle name="Comma 16 10" xfId="3340" xr:uid="{00000000-0005-0000-0000-000030120000}"/>
    <cellStyle name="Comma 16 11" xfId="3341" xr:uid="{00000000-0005-0000-0000-000031120000}"/>
    <cellStyle name="Comma 16 12" xfId="3342" xr:uid="{00000000-0005-0000-0000-000032120000}"/>
    <cellStyle name="Comma 16 13" xfId="3343" xr:uid="{00000000-0005-0000-0000-000033120000}"/>
    <cellStyle name="Comma 16 14" xfId="3344" xr:uid="{00000000-0005-0000-0000-000034120000}"/>
    <cellStyle name="Comma 16 15" xfId="3345" xr:uid="{00000000-0005-0000-0000-000035120000}"/>
    <cellStyle name="Comma 16 16" xfId="3346" xr:uid="{00000000-0005-0000-0000-000036120000}"/>
    <cellStyle name="Comma 16 17" xfId="3347" xr:uid="{00000000-0005-0000-0000-000037120000}"/>
    <cellStyle name="Comma 16 18" xfId="3348" xr:uid="{00000000-0005-0000-0000-000038120000}"/>
    <cellStyle name="Comma 16 19" xfId="3349" xr:uid="{00000000-0005-0000-0000-000039120000}"/>
    <cellStyle name="Comma 16 2" xfId="951" xr:uid="{00000000-0005-0000-0000-00003A120000}"/>
    <cellStyle name="Comma 16 2 10" xfId="3351" xr:uid="{00000000-0005-0000-0000-00003B120000}"/>
    <cellStyle name="Comma 16 2 11" xfId="3352" xr:uid="{00000000-0005-0000-0000-00003C120000}"/>
    <cellStyle name="Comma 16 2 12" xfId="3353" xr:uid="{00000000-0005-0000-0000-00003D120000}"/>
    <cellStyle name="Comma 16 2 13" xfId="3354" xr:uid="{00000000-0005-0000-0000-00003E120000}"/>
    <cellStyle name="Comma 16 2 14" xfId="3355" xr:uid="{00000000-0005-0000-0000-00003F120000}"/>
    <cellStyle name="Comma 16 2 15" xfId="3356" xr:uid="{00000000-0005-0000-0000-000040120000}"/>
    <cellStyle name="Comma 16 2 16" xfId="3357" xr:uid="{00000000-0005-0000-0000-000041120000}"/>
    <cellStyle name="Comma 16 2 17" xfId="3358" xr:uid="{00000000-0005-0000-0000-000042120000}"/>
    <cellStyle name="Comma 16 2 18" xfId="3359" xr:uid="{00000000-0005-0000-0000-000043120000}"/>
    <cellStyle name="Comma 16 2 19" xfId="3360" xr:uid="{00000000-0005-0000-0000-000044120000}"/>
    <cellStyle name="Comma 16 2 2" xfId="1295" xr:uid="{00000000-0005-0000-0000-000045120000}"/>
    <cellStyle name="Comma 16 2 2 2" xfId="3361" xr:uid="{00000000-0005-0000-0000-000046120000}"/>
    <cellStyle name="Comma 16 2 20" xfId="3350" xr:uid="{00000000-0005-0000-0000-000047120000}"/>
    <cellStyle name="Comma 16 2 20 2" xfId="18771" xr:uid="{00000000-0005-0000-0000-000048120000}"/>
    <cellStyle name="Comma 16 2 21" xfId="10337" xr:uid="{00000000-0005-0000-0000-000049120000}"/>
    <cellStyle name="Comma 16 2 21 2" xfId="17601" xr:uid="{00000000-0005-0000-0000-00004A120000}"/>
    <cellStyle name="Comma 16 2 22" xfId="10898" xr:uid="{00000000-0005-0000-0000-00004B120000}"/>
    <cellStyle name="Comma 16 2 3" xfId="3362" xr:uid="{00000000-0005-0000-0000-00004C120000}"/>
    <cellStyle name="Comma 16 2 4" xfId="3363" xr:uid="{00000000-0005-0000-0000-00004D120000}"/>
    <cellStyle name="Comma 16 2 5" xfId="3364" xr:uid="{00000000-0005-0000-0000-00004E120000}"/>
    <cellStyle name="Comma 16 2 6" xfId="3365" xr:uid="{00000000-0005-0000-0000-00004F120000}"/>
    <cellStyle name="Comma 16 2 7" xfId="3366" xr:uid="{00000000-0005-0000-0000-000050120000}"/>
    <cellStyle name="Comma 16 2 8" xfId="3367" xr:uid="{00000000-0005-0000-0000-000051120000}"/>
    <cellStyle name="Comma 16 2 9" xfId="3368" xr:uid="{00000000-0005-0000-0000-000052120000}"/>
    <cellStyle name="Comma 16 20" xfId="3339" xr:uid="{00000000-0005-0000-0000-000053120000}"/>
    <cellStyle name="Comma 16 20 2" xfId="6257" xr:uid="{00000000-0005-0000-0000-000054120000}"/>
    <cellStyle name="Comma 16 20 3" xfId="18643" xr:uid="{00000000-0005-0000-0000-000055120000}"/>
    <cellStyle name="Comma 16 21" xfId="9663" xr:uid="{00000000-0005-0000-0000-000056120000}"/>
    <cellStyle name="Comma 16 21 2" xfId="18923" xr:uid="{00000000-0005-0000-0000-000057120000}"/>
    <cellStyle name="Comma 16 22" xfId="10655" xr:uid="{00000000-0005-0000-0000-000058120000}"/>
    <cellStyle name="Comma 16 22 2" xfId="17600" xr:uid="{00000000-0005-0000-0000-000059120000}"/>
    <cellStyle name="Comma 16 23" xfId="2661" xr:uid="{00000000-0005-0000-0000-00005A120000}"/>
    <cellStyle name="Comma 16 3" xfId="1360" xr:uid="{00000000-0005-0000-0000-00005B120000}"/>
    <cellStyle name="Comma 16 3 2" xfId="3369" xr:uid="{00000000-0005-0000-0000-00005C120000}"/>
    <cellStyle name="Comma 16 4" xfId="3370" xr:uid="{00000000-0005-0000-0000-00005D120000}"/>
    <cellStyle name="Comma 16 5" xfId="3371" xr:uid="{00000000-0005-0000-0000-00005E120000}"/>
    <cellStyle name="Comma 16 6" xfId="3372" xr:uid="{00000000-0005-0000-0000-00005F120000}"/>
    <cellStyle name="Comma 16 7" xfId="3373" xr:uid="{00000000-0005-0000-0000-000060120000}"/>
    <cellStyle name="Comma 16 8" xfId="3374" xr:uid="{00000000-0005-0000-0000-000061120000}"/>
    <cellStyle name="Comma 16 9" xfId="3375" xr:uid="{00000000-0005-0000-0000-000062120000}"/>
    <cellStyle name="Comma 160" xfId="101" xr:uid="{00000000-0005-0000-0000-000063120000}"/>
    <cellStyle name="Comma 160 2" xfId="404" xr:uid="{00000000-0005-0000-0000-000064120000}"/>
    <cellStyle name="Comma 160 3" xfId="37462" xr:uid="{00000000-0005-0000-0000-000065120000}"/>
    <cellStyle name="Comma 161" xfId="102" xr:uid="{00000000-0005-0000-0000-000066120000}"/>
    <cellStyle name="Comma 161 2" xfId="405" xr:uid="{00000000-0005-0000-0000-000067120000}"/>
    <cellStyle name="Comma 161 3" xfId="37463" xr:uid="{00000000-0005-0000-0000-000068120000}"/>
    <cellStyle name="Comma 162" xfId="103" xr:uid="{00000000-0005-0000-0000-000069120000}"/>
    <cellStyle name="Comma 162 2" xfId="406" xr:uid="{00000000-0005-0000-0000-00006A120000}"/>
    <cellStyle name="Comma 162 3" xfId="37464" xr:uid="{00000000-0005-0000-0000-00006B120000}"/>
    <cellStyle name="Comma 163" xfId="104" xr:uid="{00000000-0005-0000-0000-00006C120000}"/>
    <cellStyle name="Comma 163 2" xfId="407" xr:uid="{00000000-0005-0000-0000-00006D120000}"/>
    <cellStyle name="Comma 163 3" xfId="37465" xr:uid="{00000000-0005-0000-0000-00006E120000}"/>
    <cellStyle name="Comma 164" xfId="105" xr:uid="{00000000-0005-0000-0000-00006F120000}"/>
    <cellStyle name="Comma 164 2" xfId="408" xr:uid="{00000000-0005-0000-0000-000070120000}"/>
    <cellStyle name="Comma 164 3" xfId="37466" xr:uid="{00000000-0005-0000-0000-000071120000}"/>
    <cellStyle name="Comma 165" xfId="106" xr:uid="{00000000-0005-0000-0000-000072120000}"/>
    <cellStyle name="Comma 165 2" xfId="409" xr:uid="{00000000-0005-0000-0000-000073120000}"/>
    <cellStyle name="Comma 165 3" xfId="37467" xr:uid="{00000000-0005-0000-0000-000074120000}"/>
    <cellStyle name="Comma 166" xfId="107" xr:uid="{00000000-0005-0000-0000-000075120000}"/>
    <cellStyle name="Comma 166 2" xfId="410" xr:uid="{00000000-0005-0000-0000-000076120000}"/>
    <cellStyle name="Comma 166 3" xfId="37468" xr:uid="{00000000-0005-0000-0000-000077120000}"/>
    <cellStyle name="Comma 167" xfId="108" xr:uid="{00000000-0005-0000-0000-000078120000}"/>
    <cellStyle name="Comma 167 2" xfId="411" xr:uid="{00000000-0005-0000-0000-000079120000}"/>
    <cellStyle name="Comma 167 3" xfId="37469" xr:uid="{00000000-0005-0000-0000-00007A120000}"/>
    <cellStyle name="Comma 168" xfId="109" xr:uid="{00000000-0005-0000-0000-00007B120000}"/>
    <cellStyle name="Comma 168 2" xfId="412" xr:uid="{00000000-0005-0000-0000-00007C120000}"/>
    <cellStyle name="Comma 168 3" xfId="37470" xr:uid="{00000000-0005-0000-0000-00007D120000}"/>
    <cellStyle name="Comma 169" xfId="110" xr:uid="{00000000-0005-0000-0000-00007E120000}"/>
    <cellStyle name="Comma 169 2" xfId="413" xr:uid="{00000000-0005-0000-0000-00007F120000}"/>
    <cellStyle name="Comma 169 3" xfId="37471" xr:uid="{00000000-0005-0000-0000-000080120000}"/>
    <cellStyle name="Comma 17" xfId="111" xr:uid="{00000000-0005-0000-0000-000081120000}"/>
    <cellStyle name="Comma 17 10" xfId="3377" xr:uid="{00000000-0005-0000-0000-000082120000}"/>
    <cellStyle name="Comma 17 11" xfId="3378" xr:uid="{00000000-0005-0000-0000-000083120000}"/>
    <cellStyle name="Comma 17 12" xfId="3379" xr:uid="{00000000-0005-0000-0000-000084120000}"/>
    <cellStyle name="Comma 17 13" xfId="3380" xr:uid="{00000000-0005-0000-0000-000085120000}"/>
    <cellStyle name="Comma 17 14" xfId="3381" xr:uid="{00000000-0005-0000-0000-000086120000}"/>
    <cellStyle name="Comma 17 15" xfId="3382" xr:uid="{00000000-0005-0000-0000-000087120000}"/>
    <cellStyle name="Comma 17 16" xfId="3383" xr:uid="{00000000-0005-0000-0000-000088120000}"/>
    <cellStyle name="Comma 17 17" xfId="3384" xr:uid="{00000000-0005-0000-0000-000089120000}"/>
    <cellStyle name="Comma 17 18" xfId="3385" xr:uid="{00000000-0005-0000-0000-00008A120000}"/>
    <cellStyle name="Comma 17 19" xfId="3386" xr:uid="{00000000-0005-0000-0000-00008B120000}"/>
    <cellStyle name="Comma 17 2" xfId="952" xr:uid="{00000000-0005-0000-0000-00008C120000}"/>
    <cellStyle name="Comma 17 2 2" xfId="3388" xr:uid="{00000000-0005-0000-0000-00008D120000}"/>
    <cellStyle name="Comma 17 2 3" xfId="10338" xr:uid="{00000000-0005-0000-0000-00008E120000}"/>
    <cellStyle name="Comma 17 2 4" xfId="11181" xr:uid="{00000000-0005-0000-0000-00008F120000}"/>
    <cellStyle name="Comma 17 2 4 2" xfId="17605" xr:uid="{00000000-0005-0000-0000-000090120000}"/>
    <cellStyle name="Comma 17 2 5" xfId="3387" xr:uid="{00000000-0005-0000-0000-000091120000}"/>
    <cellStyle name="Comma 17 20" xfId="3376" xr:uid="{00000000-0005-0000-0000-000092120000}"/>
    <cellStyle name="Comma 17 20 2" xfId="6258" xr:uid="{00000000-0005-0000-0000-000093120000}"/>
    <cellStyle name="Comma 17 20 3" xfId="18644" xr:uid="{00000000-0005-0000-0000-000094120000}"/>
    <cellStyle name="Comma 17 21" xfId="9664" xr:uid="{00000000-0005-0000-0000-000095120000}"/>
    <cellStyle name="Comma 17 21 2" xfId="17602" xr:uid="{00000000-0005-0000-0000-000096120000}"/>
    <cellStyle name="Comma 17 22" xfId="9996" xr:uid="{00000000-0005-0000-0000-000097120000}"/>
    <cellStyle name="Comma 17 23" xfId="2662" xr:uid="{00000000-0005-0000-0000-000098120000}"/>
    <cellStyle name="Comma 17 3" xfId="1361" xr:uid="{00000000-0005-0000-0000-000099120000}"/>
    <cellStyle name="Comma 17 3 2" xfId="3389" xr:uid="{00000000-0005-0000-0000-00009A120000}"/>
    <cellStyle name="Comma 17 4" xfId="3390" xr:uid="{00000000-0005-0000-0000-00009B120000}"/>
    <cellStyle name="Comma 17 5" xfId="3391" xr:uid="{00000000-0005-0000-0000-00009C120000}"/>
    <cellStyle name="Comma 17 6" xfId="3392" xr:uid="{00000000-0005-0000-0000-00009D120000}"/>
    <cellStyle name="Comma 17 7" xfId="3393" xr:uid="{00000000-0005-0000-0000-00009E120000}"/>
    <cellStyle name="Comma 17 8" xfId="3394" xr:uid="{00000000-0005-0000-0000-00009F120000}"/>
    <cellStyle name="Comma 17 9" xfId="3395" xr:uid="{00000000-0005-0000-0000-0000A0120000}"/>
    <cellStyle name="Comma 170" xfId="112" xr:uid="{00000000-0005-0000-0000-0000A1120000}"/>
    <cellStyle name="Comma 170 2" xfId="414" xr:uid="{00000000-0005-0000-0000-0000A2120000}"/>
    <cellStyle name="Comma 170 3" xfId="37472" xr:uid="{00000000-0005-0000-0000-0000A3120000}"/>
    <cellStyle name="Comma 171" xfId="113" xr:uid="{00000000-0005-0000-0000-0000A4120000}"/>
    <cellStyle name="Comma 171 2" xfId="415" xr:uid="{00000000-0005-0000-0000-0000A5120000}"/>
    <cellStyle name="Comma 171 3" xfId="37473" xr:uid="{00000000-0005-0000-0000-0000A6120000}"/>
    <cellStyle name="Comma 172" xfId="114" xr:uid="{00000000-0005-0000-0000-0000A7120000}"/>
    <cellStyle name="Comma 172 2" xfId="416" xr:uid="{00000000-0005-0000-0000-0000A8120000}"/>
    <cellStyle name="Comma 172 3" xfId="37474" xr:uid="{00000000-0005-0000-0000-0000A9120000}"/>
    <cellStyle name="Comma 173" xfId="115" xr:uid="{00000000-0005-0000-0000-0000AA120000}"/>
    <cellStyle name="Comma 173 2" xfId="417" xr:uid="{00000000-0005-0000-0000-0000AB120000}"/>
    <cellStyle name="Comma 173 3" xfId="37475" xr:uid="{00000000-0005-0000-0000-0000AC120000}"/>
    <cellStyle name="Comma 174" xfId="116" xr:uid="{00000000-0005-0000-0000-0000AD120000}"/>
    <cellStyle name="Comma 174 2" xfId="418" xr:uid="{00000000-0005-0000-0000-0000AE120000}"/>
    <cellStyle name="Comma 174 3" xfId="37476" xr:uid="{00000000-0005-0000-0000-0000AF120000}"/>
    <cellStyle name="Comma 175" xfId="117" xr:uid="{00000000-0005-0000-0000-0000B0120000}"/>
    <cellStyle name="Comma 175 2" xfId="419" xr:uid="{00000000-0005-0000-0000-0000B1120000}"/>
    <cellStyle name="Comma 175 3" xfId="37477" xr:uid="{00000000-0005-0000-0000-0000B2120000}"/>
    <cellStyle name="Comma 176" xfId="118" xr:uid="{00000000-0005-0000-0000-0000B3120000}"/>
    <cellStyle name="Comma 176 2" xfId="420" xr:uid="{00000000-0005-0000-0000-0000B4120000}"/>
    <cellStyle name="Comma 176 3" xfId="37478" xr:uid="{00000000-0005-0000-0000-0000B5120000}"/>
    <cellStyle name="Comma 177" xfId="119" xr:uid="{00000000-0005-0000-0000-0000B6120000}"/>
    <cellStyle name="Comma 177 2" xfId="421" xr:uid="{00000000-0005-0000-0000-0000B7120000}"/>
    <cellStyle name="Comma 177 3" xfId="37479" xr:uid="{00000000-0005-0000-0000-0000B8120000}"/>
    <cellStyle name="Comma 178" xfId="120" xr:uid="{00000000-0005-0000-0000-0000B9120000}"/>
    <cellStyle name="Comma 178 2" xfId="422" xr:uid="{00000000-0005-0000-0000-0000BA120000}"/>
    <cellStyle name="Comma 178 3" xfId="37480" xr:uid="{00000000-0005-0000-0000-0000BB120000}"/>
    <cellStyle name="Comma 179" xfId="121" xr:uid="{00000000-0005-0000-0000-0000BC120000}"/>
    <cellStyle name="Comma 179 2" xfId="423" xr:uid="{00000000-0005-0000-0000-0000BD120000}"/>
    <cellStyle name="Comma 179 3" xfId="37481" xr:uid="{00000000-0005-0000-0000-0000BE120000}"/>
    <cellStyle name="Comma 18" xfId="122" xr:uid="{00000000-0005-0000-0000-0000BF120000}"/>
    <cellStyle name="Comma 18 2" xfId="953" xr:uid="{00000000-0005-0000-0000-0000C0120000}"/>
    <cellStyle name="Comma 18 2 2" xfId="6259" xr:uid="{00000000-0005-0000-0000-0000C1120000}"/>
    <cellStyle name="Comma 18 2 3" xfId="10339" xr:uid="{00000000-0005-0000-0000-0000C2120000}"/>
    <cellStyle name="Comma 18 2 4" xfId="10350" xr:uid="{00000000-0005-0000-0000-0000C3120000}"/>
    <cellStyle name="Comma 18 2 5" xfId="3396" xr:uid="{00000000-0005-0000-0000-0000C4120000}"/>
    <cellStyle name="Comma 18 3" xfId="1362" xr:uid="{00000000-0005-0000-0000-0000C5120000}"/>
    <cellStyle name="Comma 18 3 2" xfId="9665" xr:uid="{00000000-0005-0000-0000-0000C6120000}"/>
    <cellStyle name="Comma 18 4" xfId="10286" xr:uid="{00000000-0005-0000-0000-0000C7120000}"/>
    <cellStyle name="Comma 18 4 2" xfId="17609" xr:uid="{00000000-0005-0000-0000-0000C8120000}"/>
    <cellStyle name="Comma 18 5" xfId="2663" xr:uid="{00000000-0005-0000-0000-0000C9120000}"/>
    <cellStyle name="Comma 180" xfId="123" xr:uid="{00000000-0005-0000-0000-0000CA120000}"/>
    <cellStyle name="Comma 180 2" xfId="424" xr:uid="{00000000-0005-0000-0000-0000CB120000}"/>
    <cellStyle name="Comma 180 3" xfId="37482" xr:uid="{00000000-0005-0000-0000-0000CC120000}"/>
    <cellStyle name="Comma 181" xfId="124" xr:uid="{00000000-0005-0000-0000-0000CD120000}"/>
    <cellStyle name="Comma 181 2" xfId="425" xr:uid="{00000000-0005-0000-0000-0000CE120000}"/>
    <cellStyle name="Comma 181 3" xfId="37483" xr:uid="{00000000-0005-0000-0000-0000CF120000}"/>
    <cellStyle name="Comma 182" xfId="125" xr:uid="{00000000-0005-0000-0000-0000D0120000}"/>
    <cellStyle name="Comma 182 2" xfId="426" xr:uid="{00000000-0005-0000-0000-0000D1120000}"/>
    <cellStyle name="Comma 182 3" xfId="37484" xr:uid="{00000000-0005-0000-0000-0000D2120000}"/>
    <cellStyle name="Comma 183" xfId="126" xr:uid="{00000000-0005-0000-0000-0000D3120000}"/>
    <cellStyle name="Comma 183 2" xfId="427" xr:uid="{00000000-0005-0000-0000-0000D4120000}"/>
    <cellStyle name="Comma 183 3" xfId="37485" xr:uid="{00000000-0005-0000-0000-0000D5120000}"/>
    <cellStyle name="Comma 184" xfId="127" xr:uid="{00000000-0005-0000-0000-0000D6120000}"/>
    <cellStyle name="Comma 184 2" xfId="428" xr:uid="{00000000-0005-0000-0000-0000D7120000}"/>
    <cellStyle name="Comma 184 3" xfId="37486" xr:uid="{00000000-0005-0000-0000-0000D8120000}"/>
    <cellStyle name="Comma 185" xfId="128" xr:uid="{00000000-0005-0000-0000-0000D9120000}"/>
    <cellStyle name="Comma 185 2" xfId="429" xr:uid="{00000000-0005-0000-0000-0000DA120000}"/>
    <cellStyle name="Comma 185 3" xfId="37487" xr:uid="{00000000-0005-0000-0000-0000DB120000}"/>
    <cellStyle name="Comma 186" xfId="129" xr:uid="{00000000-0005-0000-0000-0000DC120000}"/>
    <cellStyle name="Comma 186 2" xfId="430" xr:uid="{00000000-0005-0000-0000-0000DD120000}"/>
    <cellStyle name="Comma 186 3" xfId="37488" xr:uid="{00000000-0005-0000-0000-0000DE120000}"/>
    <cellStyle name="Comma 187" xfId="130" xr:uid="{00000000-0005-0000-0000-0000DF120000}"/>
    <cellStyle name="Comma 187 2" xfId="431" xr:uid="{00000000-0005-0000-0000-0000E0120000}"/>
    <cellStyle name="Comma 187 3" xfId="37489" xr:uid="{00000000-0005-0000-0000-0000E1120000}"/>
    <cellStyle name="Comma 188" xfId="131" xr:uid="{00000000-0005-0000-0000-0000E2120000}"/>
    <cellStyle name="Comma 188 2" xfId="432" xr:uid="{00000000-0005-0000-0000-0000E3120000}"/>
    <cellStyle name="Comma 188 3" xfId="37490" xr:uid="{00000000-0005-0000-0000-0000E4120000}"/>
    <cellStyle name="Comma 189" xfId="132" xr:uid="{00000000-0005-0000-0000-0000E5120000}"/>
    <cellStyle name="Comma 189 2" xfId="433" xr:uid="{00000000-0005-0000-0000-0000E6120000}"/>
    <cellStyle name="Comma 189 3" xfId="37491" xr:uid="{00000000-0005-0000-0000-0000E7120000}"/>
    <cellStyle name="Comma 19" xfId="133" xr:uid="{00000000-0005-0000-0000-0000E8120000}"/>
    <cellStyle name="Comma 19 2" xfId="954" xr:uid="{00000000-0005-0000-0000-0000E9120000}"/>
    <cellStyle name="Comma 19 2 2" xfId="6260" xr:uid="{00000000-0005-0000-0000-0000EA120000}"/>
    <cellStyle name="Comma 19 2 2 2" xfId="10716" xr:uid="{00000000-0005-0000-0000-0000EB120000}"/>
    <cellStyle name="Comma 19 2 2 2 2" xfId="16264" xr:uid="{00000000-0005-0000-0000-0000EC120000}"/>
    <cellStyle name="Comma 19 2 2 2 2 2" xfId="20475" xr:uid="{00000000-0005-0000-0000-0000ED120000}"/>
    <cellStyle name="Comma 19 2 2 2 2 3" xfId="33728" xr:uid="{00000000-0005-0000-0000-0000EE120000}"/>
    <cellStyle name="Comma 19 2 2 2 2 4" xfId="36522" xr:uid="{00000000-0005-0000-0000-0000EF120000}"/>
    <cellStyle name="Comma 19 2 2 2 3" xfId="20176" xr:uid="{00000000-0005-0000-0000-0000F0120000}"/>
    <cellStyle name="Comma 19 2 2 2 3 2" xfId="33433" xr:uid="{00000000-0005-0000-0000-0000F1120000}"/>
    <cellStyle name="Comma 19 2 2 2 3 3" xfId="36228" xr:uid="{00000000-0005-0000-0000-0000F2120000}"/>
    <cellStyle name="Comma 19 2 2 2 4" xfId="19888" xr:uid="{00000000-0005-0000-0000-0000F3120000}"/>
    <cellStyle name="Comma 19 2 2 2 5" xfId="33013" xr:uid="{00000000-0005-0000-0000-0000F4120000}"/>
    <cellStyle name="Comma 19 2 2 2 6" xfId="35976" xr:uid="{00000000-0005-0000-0000-0000F5120000}"/>
    <cellStyle name="Comma 19 2 2 3" xfId="20328" xr:uid="{00000000-0005-0000-0000-0000F6120000}"/>
    <cellStyle name="Comma 19 2 2 3 2" xfId="33582" xr:uid="{00000000-0005-0000-0000-0000F7120000}"/>
    <cellStyle name="Comma 19 2 2 3 3" xfId="36376" xr:uid="{00000000-0005-0000-0000-0000F8120000}"/>
    <cellStyle name="Comma 19 2 2 4" xfId="20020" xr:uid="{00000000-0005-0000-0000-0000F9120000}"/>
    <cellStyle name="Comma 19 2 2 4 2" xfId="33284" xr:uid="{00000000-0005-0000-0000-0000FA120000}"/>
    <cellStyle name="Comma 19 2 2 4 3" xfId="36083" xr:uid="{00000000-0005-0000-0000-0000FB120000}"/>
    <cellStyle name="Comma 19 2 2 5" xfId="18764" xr:uid="{00000000-0005-0000-0000-0000FC120000}"/>
    <cellStyle name="Comma 19 2 2 6" xfId="32019" xr:uid="{00000000-0005-0000-0000-0000FD120000}"/>
    <cellStyle name="Comma 19 2 2 7" xfId="35127" xr:uid="{00000000-0005-0000-0000-0000FE120000}"/>
    <cellStyle name="Comma 19 2 3" xfId="10069" xr:uid="{00000000-0005-0000-0000-0000FF120000}"/>
    <cellStyle name="Comma 19 2 3 2" xfId="16013" xr:uid="{00000000-0005-0000-0000-000000130000}"/>
    <cellStyle name="Comma 19 2 3 2 2" xfId="20421" xr:uid="{00000000-0005-0000-0000-000001130000}"/>
    <cellStyle name="Comma 19 2 3 2 3" xfId="33674" xr:uid="{00000000-0005-0000-0000-000002130000}"/>
    <cellStyle name="Comma 19 2 3 2 4" xfId="36468" xr:uid="{00000000-0005-0000-0000-000003130000}"/>
    <cellStyle name="Comma 19 2 3 3" xfId="20122" xr:uid="{00000000-0005-0000-0000-000004130000}"/>
    <cellStyle name="Comma 19 2 3 3 2" xfId="33379" xr:uid="{00000000-0005-0000-0000-000005130000}"/>
    <cellStyle name="Comma 19 2 3 3 3" xfId="36174" xr:uid="{00000000-0005-0000-0000-000006130000}"/>
    <cellStyle name="Comma 19 2 3 4" xfId="19094" xr:uid="{00000000-0005-0000-0000-000007130000}"/>
    <cellStyle name="Comma 19 2 3 5" xfId="32216" xr:uid="{00000000-0005-0000-0000-000008130000}"/>
    <cellStyle name="Comma 19 2 3 6" xfId="35237" xr:uid="{00000000-0005-0000-0000-000009130000}"/>
    <cellStyle name="Comma 19 2 4" xfId="11032" xr:uid="{00000000-0005-0000-0000-00000A130000}"/>
    <cellStyle name="Comma 19 2 4 2" xfId="20274" xr:uid="{00000000-0005-0000-0000-00000B130000}"/>
    <cellStyle name="Comma 19 2 4 2 2" xfId="33528" xr:uid="{00000000-0005-0000-0000-00000C130000}"/>
    <cellStyle name="Comma 19 2 4 2 3" xfId="36322" xr:uid="{00000000-0005-0000-0000-00000D130000}"/>
    <cellStyle name="Comma 19 2 4 3" xfId="18974" xr:uid="{00000000-0005-0000-0000-00000E130000}"/>
    <cellStyle name="Comma 19 2 4 4" xfId="32155" xr:uid="{00000000-0005-0000-0000-00000F130000}"/>
    <cellStyle name="Comma 19 2 4 5" xfId="35177" xr:uid="{00000000-0005-0000-0000-000010130000}"/>
    <cellStyle name="Comma 19 2 5" xfId="19958" xr:uid="{00000000-0005-0000-0000-000011130000}"/>
    <cellStyle name="Comma 19 2 5 2" xfId="33154" xr:uid="{00000000-0005-0000-0000-000012130000}"/>
    <cellStyle name="Comma 19 2 5 3" xfId="36028" xr:uid="{00000000-0005-0000-0000-000013130000}"/>
    <cellStyle name="Comma 19 2 6" xfId="17477" xr:uid="{00000000-0005-0000-0000-000014130000}"/>
    <cellStyle name="Comma 19 2 7" xfId="30733" xr:uid="{00000000-0005-0000-0000-000015130000}"/>
    <cellStyle name="Comma 19 2 8" xfId="34343" xr:uid="{00000000-0005-0000-0000-000016130000}"/>
    <cellStyle name="Comma 19 2 9" xfId="3397" xr:uid="{00000000-0005-0000-0000-000017130000}"/>
    <cellStyle name="Comma 19 3" xfId="1363" xr:uid="{00000000-0005-0000-0000-000018130000}"/>
    <cellStyle name="Comma 19 3 2" xfId="14311" xr:uid="{00000000-0005-0000-0000-000019130000}"/>
    <cellStyle name="Comma 19 3 2 2" xfId="27025" xr:uid="{00000000-0005-0000-0000-00001A130000}"/>
    <cellStyle name="Comma 19 3 3" xfId="18645" xr:uid="{00000000-0005-0000-0000-00001B130000}"/>
    <cellStyle name="Comma 19 3 4" xfId="22517" xr:uid="{00000000-0005-0000-0000-00001C130000}"/>
    <cellStyle name="Comma 19 3 5" xfId="7812" xr:uid="{00000000-0005-0000-0000-00001D130000}"/>
    <cellStyle name="Comma 19 4" xfId="8659" xr:uid="{00000000-0005-0000-0000-00001E130000}"/>
    <cellStyle name="Comma 19 4 2" xfId="15148" xr:uid="{00000000-0005-0000-0000-00001F130000}"/>
    <cellStyle name="Comma 19 4 2 2" xfId="27817" xr:uid="{00000000-0005-0000-0000-000020130000}"/>
    <cellStyle name="Comma 19 4 3" xfId="17610" xr:uid="{00000000-0005-0000-0000-000021130000}"/>
    <cellStyle name="Comma 19 4 4" xfId="22730" xr:uid="{00000000-0005-0000-0000-000022130000}"/>
    <cellStyle name="Comma 19 5" xfId="9666" xr:uid="{00000000-0005-0000-0000-000023130000}"/>
    <cellStyle name="Comma 19 6" xfId="10234" xr:uid="{00000000-0005-0000-0000-000024130000}"/>
    <cellStyle name="Comma 19 7" xfId="6455" xr:uid="{00000000-0005-0000-0000-000025130000}"/>
    <cellStyle name="Comma 19 7 2" xfId="13081" xr:uid="{00000000-0005-0000-0000-000026130000}"/>
    <cellStyle name="Comma 19 7 2 2" xfId="25827" xr:uid="{00000000-0005-0000-0000-000027130000}"/>
    <cellStyle name="Comma 19 7 3" xfId="21210" xr:uid="{00000000-0005-0000-0000-000028130000}"/>
    <cellStyle name="Comma 19 8" xfId="12066" xr:uid="{00000000-0005-0000-0000-000029130000}"/>
    <cellStyle name="Comma 19 8 2" xfId="24812" xr:uid="{00000000-0005-0000-0000-00002A130000}"/>
    <cellStyle name="Comma 19 9" xfId="2250" xr:uid="{00000000-0005-0000-0000-00002B130000}"/>
    <cellStyle name="Comma 190" xfId="134" xr:uid="{00000000-0005-0000-0000-00002C130000}"/>
    <cellStyle name="Comma 190 2" xfId="434" xr:uid="{00000000-0005-0000-0000-00002D130000}"/>
    <cellStyle name="Comma 190 3" xfId="37492" xr:uid="{00000000-0005-0000-0000-00002E130000}"/>
    <cellStyle name="Comma 191" xfId="135" xr:uid="{00000000-0005-0000-0000-00002F130000}"/>
    <cellStyle name="Comma 191 2" xfId="435" xr:uid="{00000000-0005-0000-0000-000030130000}"/>
    <cellStyle name="Comma 191 3" xfId="37493" xr:uid="{00000000-0005-0000-0000-000031130000}"/>
    <cellStyle name="Comma 192" xfId="136" xr:uid="{00000000-0005-0000-0000-000032130000}"/>
    <cellStyle name="Comma 192 2" xfId="436" xr:uid="{00000000-0005-0000-0000-000033130000}"/>
    <cellStyle name="Comma 192 3" xfId="37494" xr:uid="{00000000-0005-0000-0000-000034130000}"/>
    <cellStyle name="Comma 193" xfId="137" xr:uid="{00000000-0005-0000-0000-000035130000}"/>
    <cellStyle name="Comma 193 2" xfId="437" xr:uid="{00000000-0005-0000-0000-000036130000}"/>
    <cellStyle name="Comma 193 3" xfId="37495" xr:uid="{00000000-0005-0000-0000-000037130000}"/>
    <cellStyle name="Comma 194" xfId="138" xr:uid="{00000000-0005-0000-0000-000038130000}"/>
    <cellStyle name="Comma 194 2" xfId="438" xr:uid="{00000000-0005-0000-0000-000039130000}"/>
    <cellStyle name="Comma 194 3" xfId="37496" xr:uid="{00000000-0005-0000-0000-00003A130000}"/>
    <cellStyle name="Comma 195" xfId="139" xr:uid="{00000000-0005-0000-0000-00003B130000}"/>
    <cellStyle name="Comma 195 2" xfId="439" xr:uid="{00000000-0005-0000-0000-00003C130000}"/>
    <cellStyle name="Comma 195 3" xfId="37497" xr:uid="{00000000-0005-0000-0000-00003D130000}"/>
    <cellStyle name="Comma 196" xfId="140" xr:uid="{00000000-0005-0000-0000-00003E130000}"/>
    <cellStyle name="Comma 196 2" xfId="440" xr:uid="{00000000-0005-0000-0000-00003F130000}"/>
    <cellStyle name="Comma 196 3" xfId="37498" xr:uid="{00000000-0005-0000-0000-000040130000}"/>
    <cellStyle name="Comma 197" xfId="141" xr:uid="{00000000-0005-0000-0000-000041130000}"/>
    <cellStyle name="Comma 197 2" xfId="441" xr:uid="{00000000-0005-0000-0000-000042130000}"/>
    <cellStyle name="Comma 197 3" xfId="37499" xr:uid="{00000000-0005-0000-0000-000043130000}"/>
    <cellStyle name="Comma 198" xfId="142" xr:uid="{00000000-0005-0000-0000-000044130000}"/>
    <cellStyle name="Comma 198 2" xfId="442" xr:uid="{00000000-0005-0000-0000-000045130000}"/>
    <cellStyle name="Comma 198 3" xfId="37500" xr:uid="{00000000-0005-0000-0000-000046130000}"/>
    <cellStyle name="Comma 199" xfId="143" xr:uid="{00000000-0005-0000-0000-000047130000}"/>
    <cellStyle name="Comma 199 2" xfId="443" xr:uid="{00000000-0005-0000-0000-000048130000}"/>
    <cellStyle name="Comma 199 3" xfId="37501" xr:uid="{00000000-0005-0000-0000-000049130000}"/>
    <cellStyle name="Comma 2" xfId="5" xr:uid="{00000000-0005-0000-0000-00004A130000}"/>
    <cellStyle name="Comma 2 10" xfId="956" xr:uid="{00000000-0005-0000-0000-00004B130000}"/>
    <cellStyle name="Comma 2 10 10" xfId="3399" xr:uid="{00000000-0005-0000-0000-00004C130000}"/>
    <cellStyle name="Comma 2 10 11" xfId="3400" xr:uid="{00000000-0005-0000-0000-00004D130000}"/>
    <cellStyle name="Comma 2 10 12" xfId="3401" xr:uid="{00000000-0005-0000-0000-00004E130000}"/>
    <cellStyle name="Comma 2 10 13" xfId="3402" xr:uid="{00000000-0005-0000-0000-00004F130000}"/>
    <cellStyle name="Comma 2 10 14" xfId="3403" xr:uid="{00000000-0005-0000-0000-000050130000}"/>
    <cellStyle name="Comma 2 10 15" xfId="3404" xr:uid="{00000000-0005-0000-0000-000051130000}"/>
    <cellStyle name="Comma 2 10 16" xfId="3405" xr:uid="{00000000-0005-0000-0000-000052130000}"/>
    <cellStyle name="Comma 2 10 17" xfId="3406" xr:uid="{00000000-0005-0000-0000-000053130000}"/>
    <cellStyle name="Comma 2 10 18" xfId="3407" xr:uid="{00000000-0005-0000-0000-000054130000}"/>
    <cellStyle name="Comma 2 10 19" xfId="3408" xr:uid="{00000000-0005-0000-0000-000055130000}"/>
    <cellStyle name="Comma 2 10 2" xfId="1094" xr:uid="{00000000-0005-0000-0000-000056130000}"/>
    <cellStyle name="Comma 2 10 2 2" xfId="3409" xr:uid="{00000000-0005-0000-0000-000057130000}"/>
    <cellStyle name="Comma 2 10 2 2 2" xfId="18773" xr:uid="{00000000-0005-0000-0000-000058130000}"/>
    <cellStyle name="Comma 2 10 2 3" xfId="17612" xr:uid="{00000000-0005-0000-0000-000059130000}"/>
    <cellStyle name="Comma 2 10 2 4" xfId="2666" xr:uid="{00000000-0005-0000-0000-00005A130000}"/>
    <cellStyle name="Comma 2 10 20" xfId="3398" xr:uid="{00000000-0005-0000-0000-00005B130000}"/>
    <cellStyle name="Comma 2 10 20 2" xfId="18708" xr:uid="{00000000-0005-0000-0000-00005C130000}"/>
    <cellStyle name="Comma 2 10 21" xfId="9919" xr:uid="{00000000-0005-0000-0000-00005D130000}"/>
    <cellStyle name="Comma 2 10 21 2" xfId="17611" xr:uid="{00000000-0005-0000-0000-00005E130000}"/>
    <cellStyle name="Comma 2 10 22" xfId="2665" xr:uid="{00000000-0005-0000-0000-00005F130000}"/>
    <cellStyle name="Comma 2 10 3" xfId="1320" xr:uid="{00000000-0005-0000-0000-000060130000}"/>
    <cellStyle name="Comma 2 10 3 2" xfId="10341" xr:uid="{00000000-0005-0000-0000-000061130000}"/>
    <cellStyle name="Comma 2 10 3 3" xfId="17613" xr:uid="{00000000-0005-0000-0000-000062130000}"/>
    <cellStyle name="Comma 2 10 3 4" xfId="3410" xr:uid="{00000000-0005-0000-0000-000063130000}"/>
    <cellStyle name="Comma 2 10 4" xfId="3411" xr:uid="{00000000-0005-0000-0000-000064130000}"/>
    <cellStyle name="Comma 2 10 5" xfId="3412" xr:uid="{00000000-0005-0000-0000-000065130000}"/>
    <cellStyle name="Comma 2 10 6" xfId="3413" xr:uid="{00000000-0005-0000-0000-000066130000}"/>
    <cellStyle name="Comma 2 10 7" xfId="3414" xr:uid="{00000000-0005-0000-0000-000067130000}"/>
    <cellStyle name="Comma 2 10 8" xfId="3415" xr:uid="{00000000-0005-0000-0000-000068130000}"/>
    <cellStyle name="Comma 2 10 9" xfId="3416" xr:uid="{00000000-0005-0000-0000-000069130000}"/>
    <cellStyle name="Comma 2 100" xfId="34296" xr:uid="{00000000-0005-0000-0000-00006A130000}"/>
    <cellStyle name="Comma 2 101" xfId="37063" xr:uid="{00000000-0005-0000-0000-00006B130000}"/>
    <cellStyle name="Comma 2 102" xfId="2181" xr:uid="{00000000-0005-0000-0000-00006C130000}"/>
    <cellStyle name="Comma 2 103" xfId="37319" xr:uid="{00000000-0005-0000-0000-00006D130000}"/>
    <cellStyle name="Comma 2 104" xfId="37378" xr:uid="{00000000-0005-0000-0000-00006E130000}"/>
    <cellStyle name="Comma 2 11" xfId="955" xr:uid="{00000000-0005-0000-0000-00006F130000}"/>
    <cellStyle name="Comma 2 11 10" xfId="3418" xr:uid="{00000000-0005-0000-0000-000070130000}"/>
    <cellStyle name="Comma 2 11 11" xfId="3419" xr:uid="{00000000-0005-0000-0000-000071130000}"/>
    <cellStyle name="Comma 2 11 12" xfId="3420" xr:uid="{00000000-0005-0000-0000-000072130000}"/>
    <cellStyle name="Comma 2 11 13" xfId="3421" xr:uid="{00000000-0005-0000-0000-000073130000}"/>
    <cellStyle name="Comma 2 11 14" xfId="3422" xr:uid="{00000000-0005-0000-0000-000074130000}"/>
    <cellStyle name="Comma 2 11 15" xfId="3423" xr:uid="{00000000-0005-0000-0000-000075130000}"/>
    <cellStyle name="Comma 2 11 16" xfId="3424" xr:uid="{00000000-0005-0000-0000-000076130000}"/>
    <cellStyle name="Comma 2 11 17" xfId="3425" xr:uid="{00000000-0005-0000-0000-000077130000}"/>
    <cellStyle name="Comma 2 11 18" xfId="3426" xr:uid="{00000000-0005-0000-0000-000078130000}"/>
    <cellStyle name="Comma 2 11 19" xfId="3427" xr:uid="{00000000-0005-0000-0000-000079130000}"/>
    <cellStyle name="Comma 2 11 2" xfId="1364" xr:uid="{00000000-0005-0000-0000-00007A130000}"/>
    <cellStyle name="Comma 2 11 2 10" xfId="2188" xr:uid="{00000000-0005-0000-0000-00007B130000}"/>
    <cellStyle name="Comma 2 11 2 2" xfId="3428" xr:uid="{00000000-0005-0000-0000-00007C130000}"/>
    <cellStyle name="Comma 2 11 2 2 2" xfId="18774" xr:uid="{00000000-0005-0000-0000-00007D130000}"/>
    <cellStyle name="Comma 2 11 2 3" xfId="2668" xr:uid="{00000000-0005-0000-0000-00007E130000}"/>
    <cellStyle name="Comma 2 11 2 3 2" xfId="17615" xr:uid="{00000000-0005-0000-0000-00007F130000}"/>
    <cellStyle name="Comma 2 11 2 4" xfId="7781" xr:uid="{00000000-0005-0000-0000-000080130000}"/>
    <cellStyle name="Comma 2 11 2 4 2" xfId="14280" xr:uid="{00000000-0005-0000-0000-000081130000}"/>
    <cellStyle name="Comma 2 11 2 4 2 2" xfId="26994" xr:uid="{00000000-0005-0000-0000-000082130000}"/>
    <cellStyle name="Comma 2 11 2 4 3" xfId="22487" xr:uid="{00000000-0005-0000-0000-000083130000}"/>
    <cellStyle name="Comma 2 11 2 5" xfId="8628" xr:uid="{00000000-0005-0000-0000-000084130000}"/>
    <cellStyle name="Comma 2 11 2 5 2" xfId="15117" xr:uid="{00000000-0005-0000-0000-000085130000}"/>
    <cellStyle name="Comma 2 11 2 5 2 2" xfId="27787" xr:uid="{00000000-0005-0000-0000-000086130000}"/>
    <cellStyle name="Comma 2 11 2 5 3" xfId="22701" xr:uid="{00000000-0005-0000-0000-000087130000}"/>
    <cellStyle name="Comma 2 11 2 6" xfId="11239" xr:uid="{00000000-0005-0000-0000-000088130000}"/>
    <cellStyle name="Comma 2 11 2 7" xfId="6417" xr:uid="{00000000-0005-0000-0000-000089130000}"/>
    <cellStyle name="Comma 2 11 2 7 2" xfId="13046" xr:uid="{00000000-0005-0000-0000-00008A130000}"/>
    <cellStyle name="Comma 2 11 2 7 2 2" xfId="25792" xr:uid="{00000000-0005-0000-0000-00008B130000}"/>
    <cellStyle name="Comma 2 11 2 7 3" xfId="21172" xr:uid="{00000000-0005-0000-0000-00008C130000}"/>
    <cellStyle name="Comma 2 11 2 8" xfId="12047" xr:uid="{00000000-0005-0000-0000-00008D130000}"/>
    <cellStyle name="Comma 2 11 2 8 2" xfId="24793" xr:uid="{00000000-0005-0000-0000-00008E130000}"/>
    <cellStyle name="Comma 2 11 2 9" xfId="20924" xr:uid="{00000000-0005-0000-0000-00008F130000}"/>
    <cellStyle name="Comma 2 11 20" xfId="3417" xr:uid="{00000000-0005-0000-0000-000090130000}"/>
    <cellStyle name="Comma 2 11 20 2" xfId="18707" xr:uid="{00000000-0005-0000-0000-000091130000}"/>
    <cellStyle name="Comma 2 11 21" xfId="2667" xr:uid="{00000000-0005-0000-0000-000092130000}"/>
    <cellStyle name="Comma 2 11 21 2" xfId="17614" xr:uid="{00000000-0005-0000-0000-000093130000}"/>
    <cellStyle name="Comma 2 11 22" xfId="7779" xr:uid="{00000000-0005-0000-0000-000094130000}"/>
    <cellStyle name="Comma 2 11 22 2" xfId="14278" xr:uid="{00000000-0005-0000-0000-000095130000}"/>
    <cellStyle name="Comma 2 11 22 2 2" xfId="26992" xr:uid="{00000000-0005-0000-0000-000096130000}"/>
    <cellStyle name="Comma 2 11 22 3" xfId="22485" xr:uid="{00000000-0005-0000-0000-000097130000}"/>
    <cellStyle name="Comma 2 11 23" xfId="8626" xr:uid="{00000000-0005-0000-0000-000098130000}"/>
    <cellStyle name="Comma 2 11 23 2" xfId="15115" xr:uid="{00000000-0005-0000-0000-000099130000}"/>
    <cellStyle name="Comma 2 11 23 2 2" xfId="27785" xr:uid="{00000000-0005-0000-0000-00009A130000}"/>
    <cellStyle name="Comma 2 11 23 3" xfId="22699" xr:uid="{00000000-0005-0000-0000-00009B130000}"/>
    <cellStyle name="Comma 2 11 24" xfId="9918" xr:uid="{00000000-0005-0000-0000-00009C130000}"/>
    <cellStyle name="Comma 2 11 25" xfId="10120" xr:uid="{00000000-0005-0000-0000-00009D130000}"/>
    <cellStyle name="Comma 2 11 26" xfId="6415" xr:uid="{00000000-0005-0000-0000-00009E130000}"/>
    <cellStyle name="Comma 2 11 26 2" xfId="13044" xr:uid="{00000000-0005-0000-0000-00009F130000}"/>
    <cellStyle name="Comma 2 11 26 2 2" xfId="25790" xr:uid="{00000000-0005-0000-0000-0000A0130000}"/>
    <cellStyle name="Comma 2 11 26 3" xfId="21170" xr:uid="{00000000-0005-0000-0000-0000A1130000}"/>
    <cellStyle name="Comma 2 11 27" xfId="12045" xr:uid="{00000000-0005-0000-0000-0000A2130000}"/>
    <cellStyle name="Comma 2 11 27 2" xfId="24791" xr:uid="{00000000-0005-0000-0000-0000A3130000}"/>
    <cellStyle name="Comma 2 11 28" xfId="20922" xr:uid="{00000000-0005-0000-0000-0000A4130000}"/>
    <cellStyle name="Comma 2 11 29" xfId="2186" xr:uid="{00000000-0005-0000-0000-0000A5130000}"/>
    <cellStyle name="Comma 2 11 3" xfId="3429" xr:uid="{00000000-0005-0000-0000-0000A6130000}"/>
    <cellStyle name="Comma 2 11 3 2" xfId="10342" xr:uid="{00000000-0005-0000-0000-0000A7130000}"/>
    <cellStyle name="Comma 2 11 3 3" xfId="17616" xr:uid="{00000000-0005-0000-0000-0000A8130000}"/>
    <cellStyle name="Comma 2 11 4" xfId="3430" xr:uid="{00000000-0005-0000-0000-0000A9130000}"/>
    <cellStyle name="Comma 2 11 5" xfId="3431" xr:uid="{00000000-0005-0000-0000-0000AA130000}"/>
    <cellStyle name="Comma 2 11 6" xfId="3432" xr:uid="{00000000-0005-0000-0000-0000AB130000}"/>
    <cellStyle name="Comma 2 11 7" xfId="3433" xr:uid="{00000000-0005-0000-0000-0000AC130000}"/>
    <cellStyle name="Comma 2 11 8" xfId="3434" xr:uid="{00000000-0005-0000-0000-0000AD130000}"/>
    <cellStyle name="Comma 2 11 9" xfId="3435" xr:uid="{00000000-0005-0000-0000-0000AE130000}"/>
    <cellStyle name="Comma 2 12" xfId="823" xr:uid="{00000000-0005-0000-0000-0000AF130000}"/>
    <cellStyle name="Comma 2 12 10" xfId="3437" xr:uid="{00000000-0005-0000-0000-0000B0130000}"/>
    <cellStyle name="Comma 2 12 11" xfId="3438" xr:uid="{00000000-0005-0000-0000-0000B1130000}"/>
    <cellStyle name="Comma 2 12 12" xfId="3439" xr:uid="{00000000-0005-0000-0000-0000B2130000}"/>
    <cellStyle name="Comma 2 12 13" xfId="3440" xr:uid="{00000000-0005-0000-0000-0000B3130000}"/>
    <cellStyle name="Comma 2 12 14" xfId="3441" xr:uid="{00000000-0005-0000-0000-0000B4130000}"/>
    <cellStyle name="Comma 2 12 15" xfId="3442" xr:uid="{00000000-0005-0000-0000-0000B5130000}"/>
    <cellStyle name="Comma 2 12 16" xfId="3443" xr:uid="{00000000-0005-0000-0000-0000B6130000}"/>
    <cellStyle name="Comma 2 12 17" xfId="3444" xr:uid="{00000000-0005-0000-0000-0000B7130000}"/>
    <cellStyle name="Comma 2 12 18" xfId="3445" xr:uid="{00000000-0005-0000-0000-0000B8130000}"/>
    <cellStyle name="Comma 2 12 19" xfId="3446" xr:uid="{00000000-0005-0000-0000-0000B9130000}"/>
    <cellStyle name="Comma 2 12 2" xfId="1365" xr:uid="{00000000-0005-0000-0000-0000BA130000}"/>
    <cellStyle name="Comma 2 12 2 2" xfId="3447" xr:uid="{00000000-0005-0000-0000-0000BB130000}"/>
    <cellStyle name="Comma 2 12 2 2 2" xfId="18776" xr:uid="{00000000-0005-0000-0000-0000BC130000}"/>
    <cellStyle name="Comma 2 12 2 3" xfId="10183" xr:uid="{00000000-0005-0000-0000-0000BD130000}"/>
    <cellStyle name="Comma 2 12 2 3 2" xfId="16063" xr:uid="{00000000-0005-0000-0000-0000BE130000}"/>
    <cellStyle name="Comma 2 12 2 3 2 2" xfId="28691" xr:uid="{00000000-0005-0000-0000-0000BF130000}"/>
    <cellStyle name="Comma 2 12 2 3 3" xfId="17618" xr:uid="{00000000-0005-0000-0000-0000C0130000}"/>
    <cellStyle name="Comma 2 12 2 3 4" xfId="23656" xr:uid="{00000000-0005-0000-0000-0000C1130000}"/>
    <cellStyle name="Comma 2 12 2 4" xfId="2670" xr:uid="{00000000-0005-0000-0000-0000C2130000}"/>
    <cellStyle name="Comma 2 12 20" xfId="3436" xr:uid="{00000000-0005-0000-0000-0000C3130000}"/>
    <cellStyle name="Comma 2 12 20 2" xfId="18775" xr:uid="{00000000-0005-0000-0000-0000C4130000}"/>
    <cellStyle name="Comma 2 12 21" xfId="10840" xr:uid="{00000000-0005-0000-0000-0000C5130000}"/>
    <cellStyle name="Comma 2 12 21 2" xfId="17617" xr:uid="{00000000-0005-0000-0000-0000C6130000}"/>
    <cellStyle name="Comma 2 12 22" xfId="2669" xr:uid="{00000000-0005-0000-0000-0000C7130000}"/>
    <cellStyle name="Comma 2 12 23" xfId="37804" xr:uid="{00000000-0005-0000-0000-0000C8130000}"/>
    <cellStyle name="Comma 2 12 3" xfId="3448" xr:uid="{00000000-0005-0000-0000-0000C9130000}"/>
    <cellStyle name="Comma 2 12 3 2" xfId="10917" xr:uid="{00000000-0005-0000-0000-0000CA130000}"/>
    <cellStyle name="Comma 2 12 3 2 2" xfId="16403" xr:uid="{00000000-0005-0000-0000-0000CB130000}"/>
    <cellStyle name="Comma 2 12 3 2 2 2" xfId="28945" xr:uid="{00000000-0005-0000-0000-0000CC130000}"/>
    <cellStyle name="Comma 2 12 3 2 3" xfId="23856" xr:uid="{00000000-0005-0000-0000-0000CD130000}"/>
    <cellStyle name="Comma 2 12 4" xfId="3449" xr:uid="{00000000-0005-0000-0000-0000CE130000}"/>
    <cellStyle name="Comma 2 12 5" xfId="3450" xr:uid="{00000000-0005-0000-0000-0000CF130000}"/>
    <cellStyle name="Comma 2 12 6" xfId="3451" xr:uid="{00000000-0005-0000-0000-0000D0130000}"/>
    <cellStyle name="Comma 2 12 7" xfId="3452" xr:uid="{00000000-0005-0000-0000-0000D1130000}"/>
    <cellStyle name="Comma 2 12 8" xfId="3453" xr:uid="{00000000-0005-0000-0000-0000D2130000}"/>
    <cellStyle name="Comma 2 12 9" xfId="3454" xr:uid="{00000000-0005-0000-0000-0000D3130000}"/>
    <cellStyle name="Comma 2 13" xfId="1233" xr:uid="{00000000-0005-0000-0000-0000D4130000}"/>
    <cellStyle name="Comma 2 13 10" xfId="3456" xr:uid="{00000000-0005-0000-0000-0000D5130000}"/>
    <cellStyle name="Comma 2 13 11" xfId="3457" xr:uid="{00000000-0005-0000-0000-0000D6130000}"/>
    <cellStyle name="Comma 2 13 12" xfId="3458" xr:uid="{00000000-0005-0000-0000-0000D7130000}"/>
    <cellStyle name="Comma 2 13 13" xfId="3459" xr:uid="{00000000-0005-0000-0000-0000D8130000}"/>
    <cellStyle name="Comma 2 13 14" xfId="3460" xr:uid="{00000000-0005-0000-0000-0000D9130000}"/>
    <cellStyle name="Comma 2 13 15" xfId="3461" xr:uid="{00000000-0005-0000-0000-0000DA130000}"/>
    <cellStyle name="Comma 2 13 16" xfId="3462" xr:uid="{00000000-0005-0000-0000-0000DB130000}"/>
    <cellStyle name="Comma 2 13 17" xfId="3463" xr:uid="{00000000-0005-0000-0000-0000DC130000}"/>
    <cellStyle name="Comma 2 13 18" xfId="3464" xr:uid="{00000000-0005-0000-0000-0000DD130000}"/>
    <cellStyle name="Comma 2 13 19" xfId="3465" xr:uid="{00000000-0005-0000-0000-0000DE130000}"/>
    <cellStyle name="Comma 2 13 2" xfId="1366" xr:uid="{00000000-0005-0000-0000-0000DF130000}"/>
    <cellStyle name="Comma 2 13 2 2" xfId="3466" xr:uid="{00000000-0005-0000-0000-0000E0130000}"/>
    <cellStyle name="Comma 2 13 20" xfId="3455" xr:uid="{00000000-0005-0000-0000-0000E1130000}"/>
    <cellStyle name="Comma 2 13 20 2" xfId="18777" xr:uid="{00000000-0005-0000-0000-0000E2130000}"/>
    <cellStyle name="Comma 2 13 21" xfId="10978" xr:uid="{00000000-0005-0000-0000-0000E3130000}"/>
    <cellStyle name="Comma 2 13 21 2" xfId="17619" xr:uid="{00000000-0005-0000-0000-0000E4130000}"/>
    <cellStyle name="Comma 2 13 22" xfId="2671" xr:uid="{00000000-0005-0000-0000-0000E5130000}"/>
    <cellStyle name="Comma 2 13 3" xfId="3467" xr:uid="{00000000-0005-0000-0000-0000E6130000}"/>
    <cellStyle name="Comma 2 13 4" xfId="3468" xr:uid="{00000000-0005-0000-0000-0000E7130000}"/>
    <cellStyle name="Comma 2 13 5" xfId="3469" xr:uid="{00000000-0005-0000-0000-0000E8130000}"/>
    <cellStyle name="Comma 2 13 6" xfId="3470" xr:uid="{00000000-0005-0000-0000-0000E9130000}"/>
    <cellStyle name="Comma 2 13 7" xfId="3471" xr:uid="{00000000-0005-0000-0000-0000EA130000}"/>
    <cellStyle name="Comma 2 13 8" xfId="3472" xr:uid="{00000000-0005-0000-0000-0000EB130000}"/>
    <cellStyle name="Comma 2 13 9" xfId="3473" xr:uid="{00000000-0005-0000-0000-0000EC130000}"/>
    <cellStyle name="Comma 2 14" xfId="1367" xr:uid="{00000000-0005-0000-0000-0000ED130000}"/>
    <cellStyle name="Comma 2 14 10" xfId="3475" xr:uid="{00000000-0005-0000-0000-0000EE130000}"/>
    <cellStyle name="Comma 2 14 11" xfId="3476" xr:uid="{00000000-0005-0000-0000-0000EF130000}"/>
    <cellStyle name="Comma 2 14 12" xfId="3477" xr:uid="{00000000-0005-0000-0000-0000F0130000}"/>
    <cellStyle name="Comma 2 14 13" xfId="3478" xr:uid="{00000000-0005-0000-0000-0000F1130000}"/>
    <cellStyle name="Comma 2 14 14" xfId="3479" xr:uid="{00000000-0005-0000-0000-0000F2130000}"/>
    <cellStyle name="Comma 2 14 15" xfId="3480" xr:uid="{00000000-0005-0000-0000-0000F3130000}"/>
    <cellStyle name="Comma 2 14 16" xfId="3481" xr:uid="{00000000-0005-0000-0000-0000F4130000}"/>
    <cellStyle name="Comma 2 14 17" xfId="3482" xr:uid="{00000000-0005-0000-0000-0000F5130000}"/>
    <cellStyle name="Comma 2 14 18" xfId="3483" xr:uid="{00000000-0005-0000-0000-0000F6130000}"/>
    <cellStyle name="Comma 2 14 19" xfId="3484" xr:uid="{00000000-0005-0000-0000-0000F7130000}"/>
    <cellStyle name="Comma 2 14 2" xfId="3485" xr:uid="{00000000-0005-0000-0000-0000F8130000}"/>
    <cellStyle name="Comma 2 14 20" xfId="3474" xr:uid="{00000000-0005-0000-0000-0000F9130000}"/>
    <cellStyle name="Comma 2 14 20 2" xfId="18772" xr:uid="{00000000-0005-0000-0000-0000FA130000}"/>
    <cellStyle name="Comma 2 14 21" xfId="10965" xr:uid="{00000000-0005-0000-0000-0000FB130000}"/>
    <cellStyle name="Comma 2 14 21 2" xfId="17620" xr:uid="{00000000-0005-0000-0000-0000FC130000}"/>
    <cellStyle name="Comma 2 14 22" xfId="2664" xr:uid="{00000000-0005-0000-0000-0000FD130000}"/>
    <cellStyle name="Comma 2 14 23" xfId="37423" xr:uid="{00000000-0005-0000-0000-0000FE130000}"/>
    <cellStyle name="Comma 2 14 3" xfId="3486" xr:uid="{00000000-0005-0000-0000-0000FF130000}"/>
    <cellStyle name="Comma 2 14 4" xfId="3487" xr:uid="{00000000-0005-0000-0000-000000140000}"/>
    <cellStyle name="Comma 2 14 5" xfId="3488" xr:uid="{00000000-0005-0000-0000-000001140000}"/>
    <cellStyle name="Comma 2 14 6" xfId="3489" xr:uid="{00000000-0005-0000-0000-000002140000}"/>
    <cellStyle name="Comma 2 14 7" xfId="3490" xr:uid="{00000000-0005-0000-0000-000003140000}"/>
    <cellStyle name="Comma 2 14 8" xfId="3491" xr:uid="{00000000-0005-0000-0000-000004140000}"/>
    <cellStyle name="Comma 2 14 9" xfId="3492" xr:uid="{00000000-0005-0000-0000-000005140000}"/>
    <cellStyle name="Comma 2 15" xfId="1368" xr:uid="{00000000-0005-0000-0000-000006140000}"/>
    <cellStyle name="Comma 2 15 10" xfId="3494" xr:uid="{00000000-0005-0000-0000-000007140000}"/>
    <cellStyle name="Comma 2 15 11" xfId="3495" xr:uid="{00000000-0005-0000-0000-000008140000}"/>
    <cellStyle name="Comma 2 15 12" xfId="3496" xr:uid="{00000000-0005-0000-0000-000009140000}"/>
    <cellStyle name="Comma 2 15 13" xfId="3497" xr:uid="{00000000-0005-0000-0000-00000A140000}"/>
    <cellStyle name="Comma 2 15 14" xfId="3498" xr:uid="{00000000-0005-0000-0000-00000B140000}"/>
    <cellStyle name="Comma 2 15 15" xfId="3499" xr:uid="{00000000-0005-0000-0000-00000C140000}"/>
    <cellStyle name="Comma 2 15 16" xfId="3500" xr:uid="{00000000-0005-0000-0000-00000D140000}"/>
    <cellStyle name="Comma 2 15 17" xfId="3501" xr:uid="{00000000-0005-0000-0000-00000E140000}"/>
    <cellStyle name="Comma 2 15 18" xfId="3502" xr:uid="{00000000-0005-0000-0000-00000F140000}"/>
    <cellStyle name="Comma 2 15 19" xfId="3503" xr:uid="{00000000-0005-0000-0000-000010140000}"/>
    <cellStyle name="Comma 2 15 2" xfId="3504" xr:uid="{00000000-0005-0000-0000-000011140000}"/>
    <cellStyle name="Comma 2 15 2 2" xfId="10706" xr:uid="{00000000-0005-0000-0000-000012140000}"/>
    <cellStyle name="Comma 2 15 2 2 2" xfId="16254" xr:uid="{00000000-0005-0000-0000-000013140000}"/>
    <cellStyle name="Comma 2 15 2 2 2 2" xfId="20465" xr:uid="{00000000-0005-0000-0000-000014140000}"/>
    <cellStyle name="Comma 2 15 2 2 2 3" xfId="33718" xr:uid="{00000000-0005-0000-0000-000015140000}"/>
    <cellStyle name="Comma 2 15 2 2 2 4" xfId="36512" xr:uid="{00000000-0005-0000-0000-000016140000}"/>
    <cellStyle name="Comma 2 15 2 2 3" xfId="20166" xr:uid="{00000000-0005-0000-0000-000017140000}"/>
    <cellStyle name="Comma 2 15 2 2 4" xfId="33423" xr:uid="{00000000-0005-0000-0000-000018140000}"/>
    <cellStyle name="Comma 2 15 2 2 5" xfId="36218" xr:uid="{00000000-0005-0000-0000-000019140000}"/>
    <cellStyle name="Comma 2 15 2 3" xfId="20318" xr:uid="{00000000-0005-0000-0000-00001A140000}"/>
    <cellStyle name="Comma 2 15 2 3 2" xfId="33572" xr:uid="{00000000-0005-0000-0000-00001B140000}"/>
    <cellStyle name="Comma 2 15 2 3 3" xfId="36366" xr:uid="{00000000-0005-0000-0000-00001C140000}"/>
    <cellStyle name="Comma 2 15 2 4" xfId="20010" xr:uid="{00000000-0005-0000-0000-00001D140000}"/>
    <cellStyle name="Comma 2 15 2 4 2" xfId="33274" xr:uid="{00000000-0005-0000-0000-00001E140000}"/>
    <cellStyle name="Comma 2 15 2 4 3" xfId="36073" xr:uid="{00000000-0005-0000-0000-00001F140000}"/>
    <cellStyle name="Comma 2 15 20" xfId="3493" xr:uid="{00000000-0005-0000-0000-000020140000}"/>
    <cellStyle name="Comma 2 15 20 2" xfId="19879" xr:uid="{00000000-0005-0000-0000-000021140000}"/>
    <cellStyle name="Comma 2 15 20 2 2" xfId="33004" xr:uid="{00000000-0005-0000-0000-000022140000}"/>
    <cellStyle name="Comma 2 15 20 2 3" xfId="35967" xr:uid="{00000000-0005-0000-0000-000023140000}"/>
    <cellStyle name="Comma 2 15 20 3" xfId="18749" xr:uid="{00000000-0005-0000-0000-000024140000}"/>
    <cellStyle name="Comma 2 15 20 4" xfId="32010" xr:uid="{00000000-0005-0000-0000-000025140000}"/>
    <cellStyle name="Comma 2 15 20 5" xfId="35117" xr:uid="{00000000-0005-0000-0000-000026140000}"/>
    <cellStyle name="Comma 2 15 21" xfId="10045" xr:uid="{00000000-0005-0000-0000-000027140000}"/>
    <cellStyle name="Comma 2 15 21 2" xfId="16003" xr:uid="{00000000-0005-0000-0000-000028140000}"/>
    <cellStyle name="Comma 2 15 21 2 2" xfId="28638" xr:uid="{00000000-0005-0000-0000-000029140000}"/>
    <cellStyle name="Comma 2 15 21 3" xfId="17621" xr:uid="{00000000-0005-0000-0000-00002A140000}"/>
    <cellStyle name="Comma 2 15 21 4" xfId="23610" xr:uid="{00000000-0005-0000-0000-00002B140000}"/>
    <cellStyle name="Comma 2 15 22" xfId="10836" xr:uid="{00000000-0005-0000-0000-00002C140000}"/>
    <cellStyle name="Comma 2 15 22 2" xfId="19084" xr:uid="{00000000-0005-0000-0000-00002D140000}"/>
    <cellStyle name="Comma 2 15 22 3" xfId="32206" xr:uid="{00000000-0005-0000-0000-00002E140000}"/>
    <cellStyle name="Comma 2 15 22 4" xfId="35227" xr:uid="{00000000-0005-0000-0000-00002F140000}"/>
    <cellStyle name="Comma 2 15 23" xfId="18964" xr:uid="{00000000-0005-0000-0000-000030140000}"/>
    <cellStyle name="Comma 2 15 23 2" xfId="32145" xr:uid="{00000000-0005-0000-0000-000031140000}"/>
    <cellStyle name="Comma 2 15 23 3" xfId="35167" xr:uid="{00000000-0005-0000-0000-000032140000}"/>
    <cellStyle name="Comma 2 15 24" xfId="19948" xr:uid="{00000000-0005-0000-0000-000033140000}"/>
    <cellStyle name="Comma 2 15 24 2" xfId="33144" xr:uid="{00000000-0005-0000-0000-000034140000}"/>
    <cellStyle name="Comma 2 15 24 3" xfId="36018" xr:uid="{00000000-0005-0000-0000-000035140000}"/>
    <cellStyle name="Comma 2 15 25" xfId="17466" xr:uid="{00000000-0005-0000-0000-000036140000}"/>
    <cellStyle name="Comma 2 15 26" xfId="30720" xr:uid="{00000000-0005-0000-0000-000037140000}"/>
    <cellStyle name="Comma 2 15 27" xfId="34333" xr:uid="{00000000-0005-0000-0000-000038140000}"/>
    <cellStyle name="Comma 2 15 28" xfId="3183" xr:uid="{00000000-0005-0000-0000-000039140000}"/>
    <cellStyle name="Comma 2 15 3" xfId="3505" xr:uid="{00000000-0005-0000-0000-00003A140000}"/>
    <cellStyle name="Comma 2 15 3 2" xfId="20411" xr:uid="{00000000-0005-0000-0000-00003B140000}"/>
    <cellStyle name="Comma 2 15 3 2 2" xfId="33664" xr:uid="{00000000-0005-0000-0000-00003C140000}"/>
    <cellStyle name="Comma 2 15 3 2 3" xfId="36458" xr:uid="{00000000-0005-0000-0000-00003D140000}"/>
    <cellStyle name="Comma 2 15 3 3" xfId="20112" xr:uid="{00000000-0005-0000-0000-00003E140000}"/>
    <cellStyle name="Comma 2 15 3 3 2" xfId="33369" xr:uid="{00000000-0005-0000-0000-00003F140000}"/>
    <cellStyle name="Comma 2 15 3 3 3" xfId="36164" xr:uid="{00000000-0005-0000-0000-000040140000}"/>
    <cellStyle name="Comma 2 15 4" xfId="3506" xr:uid="{00000000-0005-0000-0000-000041140000}"/>
    <cellStyle name="Comma 2 15 4 2" xfId="20264" xr:uid="{00000000-0005-0000-0000-000042140000}"/>
    <cellStyle name="Comma 2 15 4 2 2" xfId="33518" xr:uid="{00000000-0005-0000-0000-000043140000}"/>
    <cellStyle name="Comma 2 15 4 2 3" xfId="36312" xr:uid="{00000000-0005-0000-0000-000044140000}"/>
    <cellStyle name="Comma 2 15 5" xfId="3507" xr:uid="{00000000-0005-0000-0000-000045140000}"/>
    <cellStyle name="Comma 2 15 6" xfId="3508" xr:uid="{00000000-0005-0000-0000-000046140000}"/>
    <cellStyle name="Comma 2 15 7" xfId="3509" xr:uid="{00000000-0005-0000-0000-000047140000}"/>
    <cellStyle name="Comma 2 15 8" xfId="3510" xr:uid="{00000000-0005-0000-0000-000048140000}"/>
    <cellStyle name="Comma 2 15 9" xfId="3511" xr:uid="{00000000-0005-0000-0000-000049140000}"/>
    <cellStyle name="Comma 2 16" xfId="1369" xr:uid="{00000000-0005-0000-0000-00004A140000}"/>
    <cellStyle name="Comma 2 16 10" xfId="3512" xr:uid="{00000000-0005-0000-0000-00004B140000}"/>
    <cellStyle name="Comma 2 16 2" xfId="3513" xr:uid="{00000000-0005-0000-0000-00004C140000}"/>
    <cellStyle name="Comma 2 16 2 2" xfId="10736" xr:uid="{00000000-0005-0000-0000-00004D140000}"/>
    <cellStyle name="Comma 2 16 2 2 2" xfId="16284" xr:uid="{00000000-0005-0000-0000-00004E140000}"/>
    <cellStyle name="Comma 2 16 2 2 2 2" xfId="20495" xr:uid="{00000000-0005-0000-0000-00004F140000}"/>
    <cellStyle name="Comma 2 16 2 2 2 3" xfId="33748" xr:uid="{00000000-0005-0000-0000-000050140000}"/>
    <cellStyle name="Comma 2 16 2 2 2 4" xfId="36542" xr:uid="{00000000-0005-0000-0000-000051140000}"/>
    <cellStyle name="Comma 2 16 2 2 3" xfId="20196" xr:uid="{00000000-0005-0000-0000-000052140000}"/>
    <cellStyle name="Comma 2 16 2 2 4" xfId="33453" xr:uid="{00000000-0005-0000-0000-000053140000}"/>
    <cellStyle name="Comma 2 16 2 2 5" xfId="36248" xr:uid="{00000000-0005-0000-0000-000054140000}"/>
    <cellStyle name="Comma 2 16 2 3" xfId="20348" xr:uid="{00000000-0005-0000-0000-000055140000}"/>
    <cellStyle name="Comma 2 16 2 3 2" xfId="33602" xr:uid="{00000000-0005-0000-0000-000056140000}"/>
    <cellStyle name="Comma 2 16 2 3 3" xfId="36396" xr:uid="{00000000-0005-0000-0000-000057140000}"/>
    <cellStyle name="Comma 2 16 2 4" xfId="20040" xr:uid="{00000000-0005-0000-0000-000058140000}"/>
    <cellStyle name="Comma 2 16 2 4 2" xfId="33304" xr:uid="{00000000-0005-0000-0000-000059140000}"/>
    <cellStyle name="Comma 2 16 2 4 3" xfId="36103" xr:uid="{00000000-0005-0000-0000-00005A140000}"/>
    <cellStyle name="Comma 2 16 3" xfId="10667" xr:uid="{00000000-0005-0000-0000-00005B140000}"/>
    <cellStyle name="Comma 2 16 3 2" xfId="16229" xr:uid="{00000000-0005-0000-0000-00005C140000}"/>
    <cellStyle name="Comma 2 16 3 2 2" xfId="20441" xr:uid="{00000000-0005-0000-0000-00005D140000}"/>
    <cellStyle name="Comma 2 16 3 2 3" xfId="33694" xr:uid="{00000000-0005-0000-0000-00005E140000}"/>
    <cellStyle name="Comma 2 16 3 2 4" xfId="36488" xr:uid="{00000000-0005-0000-0000-00005F140000}"/>
    <cellStyle name="Comma 2 16 3 3" xfId="20142" xr:uid="{00000000-0005-0000-0000-000060140000}"/>
    <cellStyle name="Comma 2 16 3 3 2" xfId="33399" xr:uid="{00000000-0005-0000-0000-000061140000}"/>
    <cellStyle name="Comma 2 16 3 3 3" xfId="36194" xr:uid="{00000000-0005-0000-0000-000062140000}"/>
    <cellStyle name="Comma 2 16 3 4" xfId="17622" xr:uid="{00000000-0005-0000-0000-000063140000}"/>
    <cellStyle name="Comma 2 16 4" xfId="10148" xr:uid="{00000000-0005-0000-0000-000064140000}"/>
    <cellStyle name="Comma 2 16 4 2" xfId="20294" xr:uid="{00000000-0005-0000-0000-000065140000}"/>
    <cellStyle name="Comma 2 16 4 2 2" xfId="33548" xr:uid="{00000000-0005-0000-0000-000066140000}"/>
    <cellStyle name="Comma 2 16 4 2 3" xfId="36342" xr:uid="{00000000-0005-0000-0000-000067140000}"/>
    <cellStyle name="Comma 2 16 4 3" xfId="19114" xr:uid="{00000000-0005-0000-0000-000068140000}"/>
    <cellStyle name="Comma 2 16 4 4" xfId="32236" xr:uid="{00000000-0005-0000-0000-000069140000}"/>
    <cellStyle name="Comma 2 16 4 5" xfId="35257" xr:uid="{00000000-0005-0000-0000-00006A140000}"/>
    <cellStyle name="Comma 2 16 5" xfId="18996" xr:uid="{00000000-0005-0000-0000-00006B140000}"/>
    <cellStyle name="Comma 2 16 5 2" xfId="32176" xr:uid="{00000000-0005-0000-0000-00006C140000}"/>
    <cellStyle name="Comma 2 16 5 3" xfId="35198" xr:uid="{00000000-0005-0000-0000-00006D140000}"/>
    <cellStyle name="Comma 2 16 6" xfId="19986" xr:uid="{00000000-0005-0000-0000-00006E140000}"/>
    <cellStyle name="Comma 2 16 6 2" xfId="33250" xr:uid="{00000000-0005-0000-0000-00006F140000}"/>
    <cellStyle name="Comma 2 16 6 3" xfId="36049" xr:uid="{00000000-0005-0000-0000-000070140000}"/>
    <cellStyle name="Comma 2 16 7" xfId="17532" xr:uid="{00000000-0005-0000-0000-000071140000}"/>
    <cellStyle name="Comma 2 16 8" xfId="30956" xr:uid="{00000000-0005-0000-0000-000072140000}"/>
    <cellStyle name="Comma 2 16 9" xfId="34377" xr:uid="{00000000-0005-0000-0000-000073140000}"/>
    <cellStyle name="Comma 2 17" xfId="1370" xr:uid="{00000000-0005-0000-0000-000074140000}"/>
    <cellStyle name="Comma 2 17 10" xfId="3515" xr:uid="{00000000-0005-0000-0000-000075140000}"/>
    <cellStyle name="Comma 2 17 11" xfId="3516" xr:uid="{00000000-0005-0000-0000-000076140000}"/>
    <cellStyle name="Comma 2 17 12" xfId="3517" xr:uid="{00000000-0005-0000-0000-000077140000}"/>
    <cellStyle name="Comma 2 17 13" xfId="3518" xr:uid="{00000000-0005-0000-0000-000078140000}"/>
    <cellStyle name="Comma 2 17 14" xfId="3519" xr:uid="{00000000-0005-0000-0000-000079140000}"/>
    <cellStyle name="Comma 2 17 15" xfId="3520" xr:uid="{00000000-0005-0000-0000-00007A140000}"/>
    <cellStyle name="Comma 2 17 16" xfId="3521" xr:uid="{00000000-0005-0000-0000-00007B140000}"/>
    <cellStyle name="Comma 2 17 17" xfId="3522" xr:uid="{00000000-0005-0000-0000-00007C140000}"/>
    <cellStyle name="Comma 2 17 18" xfId="3523" xr:uid="{00000000-0005-0000-0000-00007D140000}"/>
    <cellStyle name="Comma 2 17 19" xfId="3524" xr:uid="{00000000-0005-0000-0000-00007E140000}"/>
    <cellStyle name="Comma 2 17 2" xfId="3525" xr:uid="{00000000-0005-0000-0000-00007F140000}"/>
    <cellStyle name="Comma 2 17 2 10" xfId="3526" xr:uid="{00000000-0005-0000-0000-000080140000}"/>
    <cellStyle name="Comma 2 17 2 10 2" xfId="7906" xr:uid="{00000000-0005-0000-0000-000081140000}"/>
    <cellStyle name="Comma 2 17 2 10 2 2" xfId="14404" xr:uid="{00000000-0005-0000-0000-000082140000}"/>
    <cellStyle name="Comma 2 17 2 10 2 2 2" xfId="27090" xr:uid="{00000000-0005-0000-0000-000083140000}"/>
    <cellStyle name="Comma 2 17 2 10 2 3" xfId="19168" xr:uid="{00000000-0005-0000-0000-000084140000}"/>
    <cellStyle name="Comma 2 17 2 10 2 4" xfId="32289" xr:uid="{00000000-0005-0000-0000-000085140000}"/>
    <cellStyle name="Comma 2 17 2 10 2 5" xfId="35309" xr:uid="{00000000-0005-0000-0000-000086140000}"/>
    <cellStyle name="Comma 2 17 2 10 3" xfId="8830" xr:uid="{00000000-0005-0000-0000-000087140000}"/>
    <cellStyle name="Comma 2 17 2 10 3 2" xfId="15247" xr:uid="{00000000-0005-0000-0000-000088140000}"/>
    <cellStyle name="Comma 2 17 2 10 3 2 2" xfId="27904" xr:uid="{00000000-0005-0000-0000-000089140000}"/>
    <cellStyle name="Comma 2 17 2 10 3 3" xfId="22870" xr:uid="{00000000-0005-0000-0000-00008A140000}"/>
    <cellStyle name="Comma 2 17 2 10 4" xfId="6711" xr:uid="{00000000-0005-0000-0000-00008B140000}"/>
    <cellStyle name="Comma 2 17 2 10 4 2" xfId="13295" xr:uid="{00000000-0005-0000-0000-00008C140000}"/>
    <cellStyle name="Comma 2 17 2 10 4 2 2" xfId="26037" xr:uid="{00000000-0005-0000-0000-00008D140000}"/>
    <cellStyle name="Comma 2 17 2 10 4 3" xfId="21454" xr:uid="{00000000-0005-0000-0000-00008E140000}"/>
    <cellStyle name="Comma 2 17 2 10 5" xfId="12231" xr:uid="{00000000-0005-0000-0000-00008F140000}"/>
    <cellStyle name="Comma 2 17 2 10 5 2" xfId="24977" xr:uid="{00000000-0005-0000-0000-000090140000}"/>
    <cellStyle name="Comma 2 17 2 10 6" xfId="17624" xr:uid="{00000000-0005-0000-0000-000091140000}"/>
    <cellStyle name="Comma 2 17 2 10 7" xfId="31015" xr:uid="{00000000-0005-0000-0000-000092140000}"/>
    <cellStyle name="Comma 2 17 2 10 8" xfId="34436" xr:uid="{00000000-0005-0000-0000-000093140000}"/>
    <cellStyle name="Comma 2 17 2 11" xfId="3527" xr:uid="{00000000-0005-0000-0000-000094140000}"/>
    <cellStyle name="Comma 2 17 2 11 2" xfId="7907" xr:uid="{00000000-0005-0000-0000-000095140000}"/>
    <cellStyle name="Comma 2 17 2 11 2 2" xfId="14405" xr:uid="{00000000-0005-0000-0000-000096140000}"/>
    <cellStyle name="Comma 2 17 2 11 2 2 2" xfId="27091" xr:uid="{00000000-0005-0000-0000-000097140000}"/>
    <cellStyle name="Comma 2 17 2 11 2 3" xfId="19169" xr:uid="{00000000-0005-0000-0000-000098140000}"/>
    <cellStyle name="Comma 2 17 2 11 2 4" xfId="32290" xr:uid="{00000000-0005-0000-0000-000099140000}"/>
    <cellStyle name="Comma 2 17 2 11 2 5" xfId="35310" xr:uid="{00000000-0005-0000-0000-00009A140000}"/>
    <cellStyle name="Comma 2 17 2 11 3" xfId="8831" xr:uid="{00000000-0005-0000-0000-00009B140000}"/>
    <cellStyle name="Comma 2 17 2 11 3 2" xfId="15248" xr:uid="{00000000-0005-0000-0000-00009C140000}"/>
    <cellStyle name="Comma 2 17 2 11 3 2 2" xfId="27905" xr:uid="{00000000-0005-0000-0000-00009D140000}"/>
    <cellStyle name="Comma 2 17 2 11 3 3" xfId="22871" xr:uid="{00000000-0005-0000-0000-00009E140000}"/>
    <cellStyle name="Comma 2 17 2 11 4" xfId="6712" xr:uid="{00000000-0005-0000-0000-00009F140000}"/>
    <cellStyle name="Comma 2 17 2 11 4 2" xfId="13296" xr:uid="{00000000-0005-0000-0000-0000A0140000}"/>
    <cellStyle name="Comma 2 17 2 11 4 2 2" xfId="26038" xr:uid="{00000000-0005-0000-0000-0000A1140000}"/>
    <cellStyle name="Comma 2 17 2 11 4 3" xfId="21455" xr:uid="{00000000-0005-0000-0000-0000A2140000}"/>
    <cellStyle name="Comma 2 17 2 11 5" xfId="12232" xr:uid="{00000000-0005-0000-0000-0000A3140000}"/>
    <cellStyle name="Comma 2 17 2 11 5 2" xfId="24978" xr:uid="{00000000-0005-0000-0000-0000A4140000}"/>
    <cellStyle name="Comma 2 17 2 11 6" xfId="17625" xr:uid="{00000000-0005-0000-0000-0000A5140000}"/>
    <cellStyle name="Comma 2 17 2 11 7" xfId="31016" xr:uid="{00000000-0005-0000-0000-0000A6140000}"/>
    <cellStyle name="Comma 2 17 2 11 8" xfId="34437" xr:uid="{00000000-0005-0000-0000-0000A7140000}"/>
    <cellStyle name="Comma 2 17 2 12" xfId="3528" xr:uid="{00000000-0005-0000-0000-0000A8140000}"/>
    <cellStyle name="Comma 2 17 2 12 2" xfId="7908" xr:uid="{00000000-0005-0000-0000-0000A9140000}"/>
    <cellStyle name="Comma 2 17 2 12 2 2" xfId="14406" xr:uid="{00000000-0005-0000-0000-0000AA140000}"/>
    <cellStyle name="Comma 2 17 2 12 2 2 2" xfId="27092" xr:uid="{00000000-0005-0000-0000-0000AB140000}"/>
    <cellStyle name="Comma 2 17 2 12 2 3" xfId="19170" xr:uid="{00000000-0005-0000-0000-0000AC140000}"/>
    <cellStyle name="Comma 2 17 2 12 2 4" xfId="32291" xr:uid="{00000000-0005-0000-0000-0000AD140000}"/>
    <cellStyle name="Comma 2 17 2 12 2 5" xfId="35311" xr:uid="{00000000-0005-0000-0000-0000AE140000}"/>
    <cellStyle name="Comma 2 17 2 12 3" xfId="8832" xr:uid="{00000000-0005-0000-0000-0000AF140000}"/>
    <cellStyle name="Comma 2 17 2 12 3 2" xfId="15249" xr:uid="{00000000-0005-0000-0000-0000B0140000}"/>
    <cellStyle name="Comma 2 17 2 12 3 2 2" xfId="27906" xr:uid="{00000000-0005-0000-0000-0000B1140000}"/>
    <cellStyle name="Comma 2 17 2 12 3 3" xfId="22872" xr:uid="{00000000-0005-0000-0000-0000B2140000}"/>
    <cellStyle name="Comma 2 17 2 12 4" xfId="6713" xr:uid="{00000000-0005-0000-0000-0000B3140000}"/>
    <cellStyle name="Comma 2 17 2 12 4 2" xfId="13297" xr:uid="{00000000-0005-0000-0000-0000B4140000}"/>
    <cellStyle name="Comma 2 17 2 12 4 2 2" xfId="26039" xr:uid="{00000000-0005-0000-0000-0000B5140000}"/>
    <cellStyle name="Comma 2 17 2 12 4 3" xfId="21456" xr:uid="{00000000-0005-0000-0000-0000B6140000}"/>
    <cellStyle name="Comma 2 17 2 12 5" xfId="12233" xr:uid="{00000000-0005-0000-0000-0000B7140000}"/>
    <cellStyle name="Comma 2 17 2 12 5 2" xfId="24979" xr:uid="{00000000-0005-0000-0000-0000B8140000}"/>
    <cellStyle name="Comma 2 17 2 12 6" xfId="17626" xr:uid="{00000000-0005-0000-0000-0000B9140000}"/>
    <cellStyle name="Comma 2 17 2 12 7" xfId="31017" xr:uid="{00000000-0005-0000-0000-0000BA140000}"/>
    <cellStyle name="Comma 2 17 2 12 8" xfId="34438" xr:uid="{00000000-0005-0000-0000-0000BB140000}"/>
    <cellStyle name="Comma 2 17 2 13" xfId="3529" xr:uid="{00000000-0005-0000-0000-0000BC140000}"/>
    <cellStyle name="Comma 2 17 2 13 2" xfId="7909" xr:uid="{00000000-0005-0000-0000-0000BD140000}"/>
    <cellStyle name="Comma 2 17 2 13 2 2" xfId="14407" xr:uid="{00000000-0005-0000-0000-0000BE140000}"/>
    <cellStyle name="Comma 2 17 2 13 2 2 2" xfId="27093" xr:uid="{00000000-0005-0000-0000-0000BF140000}"/>
    <cellStyle name="Comma 2 17 2 13 2 3" xfId="19171" xr:uid="{00000000-0005-0000-0000-0000C0140000}"/>
    <cellStyle name="Comma 2 17 2 13 2 4" xfId="32292" xr:uid="{00000000-0005-0000-0000-0000C1140000}"/>
    <cellStyle name="Comma 2 17 2 13 2 5" xfId="35312" xr:uid="{00000000-0005-0000-0000-0000C2140000}"/>
    <cellStyle name="Comma 2 17 2 13 3" xfId="8833" xr:uid="{00000000-0005-0000-0000-0000C3140000}"/>
    <cellStyle name="Comma 2 17 2 13 3 2" xfId="15250" xr:uid="{00000000-0005-0000-0000-0000C4140000}"/>
    <cellStyle name="Comma 2 17 2 13 3 2 2" xfId="27907" xr:uid="{00000000-0005-0000-0000-0000C5140000}"/>
    <cellStyle name="Comma 2 17 2 13 3 3" xfId="22873" xr:uid="{00000000-0005-0000-0000-0000C6140000}"/>
    <cellStyle name="Comma 2 17 2 13 4" xfId="6714" xr:uid="{00000000-0005-0000-0000-0000C7140000}"/>
    <cellStyle name="Comma 2 17 2 13 4 2" xfId="13298" xr:uid="{00000000-0005-0000-0000-0000C8140000}"/>
    <cellStyle name="Comma 2 17 2 13 4 2 2" xfId="26040" xr:uid="{00000000-0005-0000-0000-0000C9140000}"/>
    <cellStyle name="Comma 2 17 2 13 4 3" xfId="21457" xr:uid="{00000000-0005-0000-0000-0000CA140000}"/>
    <cellStyle name="Comma 2 17 2 13 5" xfId="12234" xr:uid="{00000000-0005-0000-0000-0000CB140000}"/>
    <cellStyle name="Comma 2 17 2 13 5 2" xfId="24980" xr:uid="{00000000-0005-0000-0000-0000CC140000}"/>
    <cellStyle name="Comma 2 17 2 13 6" xfId="17627" xr:uid="{00000000-0005-0000-0000-0000CD140000}"/>
    <cellStyle name="Comma 2 17 2 13 7" xfId="31018" xr:uid="{00000000-0005-0000-0000-0000CE140000}"/>
    <cellStyle name="Comma 2 17 2 13 8" xfId="34439" xr:uid="{00000000-0005-0000-0000-0000CF140000}"/>
    <cellStyle name="Comma 2 17 2 14" xfId="3530" xr:uid="{00000000-0005-0000-0000-0000D0140000}"/>
    <cellStyle name="Comma 2 17 2 14 2" xfId="7910" xr:uid="{00000000-0005-0000-0000-0000D1140000}"/>
    <cellStyle name="Comma 2 17 2 14 2 2" xfId="14408" xr:uid="{00000000-0005-0000-0000-0000D2140000}"/>
    <cellStyle name="Comma 2 17 2 14 2 2 2" xfId="27094" xr:uid="{00000000-0005-0000-0000-0000D3140000}"/>
    <cellStyle name="Comma 2 17 2 14 2 3" xfId="19172" xr:uid="{00000000-0005-0000-0000-0000D4140000}"/>
    <cellStyle name="Comma 2 17 2 14 2 4" xfId="32293" xr:uid="{00000000-0005-0000-0000-0000D5140000}"/>
    <cellStyle name="Comma 2 17 2 14 2 5" xfId="35313" xr:uid="{00000000-0005-0000-0000-0000D6140000}"/>
    <cellStyle name="Comma 2 17 2 14 3" xfId="8834" xr:uid="{00000000-0005-0000-0000-0000D7140000}"/>
    <cellStyle name="Comma 2 17 2 14 3 2" xfId="15251" xr:uid="{00000000-0005-0000-0000-0000D8140000}"/>
    <cellStyle name="Comma 2 17 2 14 3 2 2" xfId="27908" xr:uid="{00000000-0005-0000-0000-0000D9140000}"/>
    <cellStyle name="Comma 2 17 2 14 3 3" xfId="22874" xr:uid="{00000000-0005-0000-0000-0000DA140000}"/>
    <cellStyle name="Comma 2 17 2 14 4" xfId="6715" xr:uid="{00000000-0005-0000-0000-0000DB140000}"/>
    <cellStyle name="Comma 2 17 2 14 4 2" xfId="13299" xr:uid="{00000000-0005-0000-0000-0000DC140000}"/>
    <cellStyle name="Comma 2 17 2 14 4 2 2" xfId="26041" xr:uid="{00000000-0005-0000-0000-0000DD140000}"/>
    <cellStyle name="Comma 2 17 2 14 4 3" xfId="21458" xr:uid="{00000000-0005-0000-0000-0000DE140000}"/>
    <cellStyle name="Comma 2 17 2 14 5" xfId="12235" xr:uid="{00000000-0005-0000-0000-0000DF140000}"/>
    <cellStyle name="Comma 2 17 2 14 5 2" xfId="24981" xr:uid="{00000000-0005-0000-0000-0000E0140000}"/>
    <cellStyle name="Comma 2 17 2 14 6" xfId="17628" xr:uid="{00000000-0005-0000-0000-0000E1140000}"/>
    <cellStyle name="Comma 2 17 2 14 7" xfId="31019" xr:uid="{00000000-0005-0000-0000-0000E2140000}"/>
    <cellStyle name="Comma 2 17 2 14 8" xfId="34440" xr:uid="{00000000-0005-0000-0000-0000E3140000}"/>
    <cellStyle name="Comma 2 17 2 15" xfId="3531" xr:uid="{00000000-0005-0000-0000-0000E4140000}"/>
    <cellStyle name="Comma 2 17 2 15 2" xfId="7911" xr:uid="{00000000-0005-0000-0000-0000E5140000}"/>
    <cellStyle name="Comma 2 17 2 15 2 2" xfId="14409" xr:uid="{00000000-0005-0000-0000-0000E6140000}"/>
    <cellStyle name="Comma 2 17 2 15 2 2 2" xfId="27095" xr:uid="{00000000-0005-0000-0000-0000E7140000}"/>
    <cellStyle name="Comma 2 17 2 15 2 3" xfId="19173" xr:uid="{00000000-0005-0000-0000-0000E8140000}"/>
    <cellStyle name="Comma 2 17 2 15 2 4" xfId="32294" xr:uid="{00000000-0005-0000-0000-0000E9140000}"/>
    <cellStyle name="Comma 2 17 2 15 2 5" xfId="35314" xr:uid="{00000000-0005-0000-0000-0000EA140000}"/>
    <cellStyle name="Comma 2 17 2 15 3" xfId="8835" xr:uid="{00000000-0005-0000-0000-0000EB140000}"/>
    <cellStyle name="Comma 2 17 2 15 3 2" xfId="15252" xr:uid="{00000000-0005-0000-0000-0000EC140000}"/>
    <cellStyle name="Comma 2 17 2 15 3 2 2" xfId="27909" xr:uid="{00000000-0005-0000-0000-0000ED140000}"/>
    <cellStyle name="Comma 2 17 2 15 3 3" xfId="22875" xr:uid="{00000000-0005-0000-0000-0000EE140000}"/>
    <cellStyle name="Comma 2 17 2 15 4" xfId="6716" xr:uid="{00000000-0005-0000-0000-0000EF140000}"/>
    <cellStyle name="Comma 2 17 2 15 4 2" xfId="13300" xr:uid="{00000000-0005-0000-0000-0000F0140000}"/>
    <cellStyle name="Comma 2 17 2 15 4 2 2" xfId="26042" xr:uid="{00000000-0005-0000-0000-0000F1140000}"/>
    <cellStyle name="Comma 2 17 2 15 4 3" xfId="21459" xr:uid="{00000000-0005-0000-0000-0000F2140000}"/>
    <cellStyle name="Comma 2 17 2 15 5" xfId="12236" xr:uid="{00000000-0005-0000-0000-0000F3140000}"/>
    <cellStyle name="Comma 2 17 2 15 5 2" xfId="24982" xr:uid="{00000000-0005-0000-0000-0000F4140000}"/>
    <cellStyle name="Comma 2 17 2 15 6" xfId="17629" xr:uid="{00000000-0005-0000-0000-0000F5140000}"/>
    <cellStyle name="Comma 2 17 2 15 7" xfId="31020" xr:uid="{00000000-0005-0000-0000-0000F6140000}"/>
    <cellStyle name="Comma 2 17 2 15 8" xfId="34441" xr:uid="{00000000-0005-0000-0000-0000F7140000}"/>
    <cellStyle name="Comma 2 17 2 16" xfId="3532" xr:uid="{00000000-0005-0000-0000-0000F8140000}"/>
    <cellStyle name="Comma 2 17 2 16 2" xfId="7912" xr:uid="{00000000-0005-0000-0000-0000F9140000}"/>
    <cellStyle name="Comma 2 17 2 16 2 2" xfId="14410" xr:uid="{00000000-0005-0000-0000-0000FA140000}"/>
    <cellStyle name="Comma 2 17 2 16 2 2 2" xfId="27096" xr:uid="{00000000-0005-0000-0000-0000FB140000}"/>
    <cellStyle name="Comma 2 17 2 16 2 3" xfId="19174" xr:uid="{00000000-0005-0000-0000-0000FC140000}"/>
    <cellStyle name="Comma 2 17 2 16 2 4" xfId="32295" xr:uid="{00000000-0005-0000-0000-0000FD140000}"/>
    <cellStyle name="Comma 2 17 2 16 2 5" xfId="35315" xr:uid="{00000000-0005-0000-0000-0000FE140000}"/>
    <cellStyle name="Comma 2 17 2 16 3" xfId="8836" xr:uid="{00000000-0005-0000-0000-0000FF140000}"/>
    <cellStyle name="Comma 2 17 2 16 3 2" xfId="15253" xr:uid="{00000000-0005-0000-0000-000000150000}"/>
    <cellStyle name="Comma 2 17 2 16 3 2 2" xfId="27910" xr:uid="{00000000-0005-0000-0000-000001150000}"/>
    <cellStyle name="Comma 2 17 2 16 3 3" xfId="22876" xr:uid="{00000000-0005-0000-0000-000002150000}"/>
    <cellStyle name="Comma 2 17 2 16 4" xfId="6717" xr:uid="{00000000-0005-0000-0000-000003150000}"/>
    <cellStyle name="Comma 2 17 2 16 4 2" xfId="13301" xr:uid="{00000000-0005-0000-0000-000004150000}"/>
    <cellStyle name="Comma 2 17 2 16 4 2 2" xfId="26043" xr:uid="{00000000-0005-0000-0000-000005150000}"/>
    <cellStyle name="Comma 2 17 2 16 4 3" xfId="21460" xr:uid="{00000000-0005-0000-0000-000006150000}"/>
    <cellStyle name="Comma 2 17 2 16 5" xfId="12237" xr:uid="{00000000-0005-0000-0000-000007150000}"/>
    <cellStyle name="Comma 2 17 2 16 5 2" xfId="24983" xr:uid="{00000000-0005-0000-0000-000008150000}"/>
    <cellStyle name="Comma 2 17 2 16 6" xfId="17630" xr:uid="{00000000-0005-0000-0000-000009150000}"/>
    <cellStyle name="Comma 2 17 2 16 7" xfId="31021" xr:uid="{00000000-0005-0000-0000-00000A150000}"/>
    <cellStyle name="Comma 2 17 2 16 8" xfId="34442" xr:uid="{00000000-0005-0000-0000-00000B150000}"/>
    <cellStyle name="Comma 2 17 2 17" xfId="3533" xr:uid="{00000000-0005-0000-0000-00000C150000}"/>
    <cellStyle name="Comma 2 17 2 17 2" xfId="7913" xr:uid="{00000000-0005-0000-0000-00000D150000}"/>
    <cellStyle name="Comma 2 17 2 17 2 2" xfId="14411" xr:uid="{00000000-0005-0000-0000-00000E150000}"/>
    <cellStyle name="Comma 2 17 2 17 2 2 2" xfId="27097" xr:uid="{00000000-0005-0000-0000-00000F150000}"/>
    <cellStyle name="Comma 2 17 2 17 2 3" xfId="19175" xr:uid="{00000000-0005-0000-0000-000010150000}"/>
    <cellStyle name="Comma 2 17 2 17 2 4" xfId="32296" xr:uid="{00000000-0005-0000-0000-000011150000}"/>
    <cellStyle name="Comma 2 17 2 17 2 5" xfId="35316" xr:uid="{00000000-0005-0000-0000-000012150000}"/>
    <cellStyle name="Comma 2 17 2 17 3" xfId="8837" xr:uid="{00000000-0005-0000-0000-000013150000}"/>
    <cellStyle name="Comma 2 17 2 17 3 2" xfId="15254" xr:uid="{00000000-0005-0000-0000-000014150000}"/>
    <cellStyle name="Comma 2 17 2 17 3 2 2" xfId="27911" xr:uid="{00000000-0005-0000-0000-000015150000}"/>
    <cellStyle name="Comma 2 17 2 17 3 3" xfId="22877" xr:uid="{00000000-0005-0000-0000-000016150000}"/>
    <cellStyle name="Comma 2 17 2 17 4" xfId="6718" xr:uid="{00000000-0005-0000-0000-000017150000}"/>
    <cellStyle name="Comma 2 17 2 17 4 2" xfId="13302" xr:uid="{00000000-0005-0000-0000-000018150000}"/>
    <cellStyle name="Comma 2 17 2 17 4 2 2" xfId="26044" xr:uid="{00000000-0005-0000-0000-000019150000}"/>
    <cellStyle name="Comma 2 17 2 17 4 3" xfId="21461" xr:uid="{00000000-0005-0000-0000-00001A150000}"/>
    <cellStyle name="Comma 2 17 2 17 5" xfId="12238" xr:uid="{00000000-0005-0000-0000-00001B150000}"/>
    <cellStyle name="Comma 2 17 2 17 5 2" xfId="24984" xr:uid="{00000000-0005-0000-0000-00001C150000}"/>
    <cellStyle name="Comma 2 17 2 17 6" xfId="17631" xr:uid="{00000000-0005-0000-0000-00001D150000}"/>
    <cellStyle name="Comma 2 17 2 17 7" xfId="31022" xr:uid="{00000000-0005-0000-0000-00001E150000}"/>
    <cellStyle name="Comma 2 17 2 17 8" xfId="34443" xr:uid="{00000000-0005-0000-0000-00001F150000}"/>
    <cellStyle name="Comma 2 17 2 18" xfId="3534" xr:uid="{00000000-0005-0000-0000-000020150000}"/>
    <cellStyle name="Comma 2 17 2 18 2" xfId="7914" xr:uid="{00000000-0005-0000-0000-000021150000}"/>
    <cellStyle name="Comma 2 17 2 18 2 2" xfId="14412" xr:uid="{00000000-0005-0000-0000-000022150000}"/>
    <cellStyle name="Comma 2 17 2 18 2 2 2" xfId="27098" xr:uid="{00000000-0005-0000-0000-000023150000}"/>
    <cellStyle name="Comma 2 17 2 18 2 3" xfId="19176" xr:uid="{00000000-0005-0000-0000-000024150000}"/>
    <cellStyle name="Comma 2 17 2 18 2 4" xfId="32297" xr:uid="{00000000-0005-0000-0000-000025150000}"/>
    <cellStyle name="Comma 2 17 2 18 2 5" xfId="35317" xr:uid="{00000000-0005-0000-0000-000026150000}"/>
    <cellStyle name="Comma 2 17 2 18 3" xfId="8838" xr:uid="{00000000-0005-0000-0000-000027150000}"/>
    <cellStyle name="Comma 2 17 2 18 3 2" xfId="15255" xr:uid="{00000000-0005-0000-0000-000028150000}"/>
    <cellStyle name="Comma 2 17 2 18 3 2 2" xfId="27912" xr:uid="{00000000-0005-0000-0000-000029150000}"/>
    <cellStyle name="Comma 2 17 2 18 3 3" xfId="22878" xr:uid="{00000000-0005-0000-0000-00002A150000}"/>
    <cellStyle name="Comma 2 17 2 18 4" xfId="6719" xr:uid="{00000000-0005-0000-0000-00002B150000}"/>
    <cellStyle name="Comma 2 17 2 18 4 2" xfId="13303" xr:uid="{00000000-0005-0000-0000-00002C150000}"/>
    <cellStyle name="Comma 2 17 2 18 4 2 2" xfId="26045" xr:uid="{00000000-0005-0000-0000-00002D150000}"/>
    <cellStyle name="Comma 2 17 2 18 4 3" xfId="21462" xr:uid="{00000000-0005-0000-0000-00002E150000}"/>
    <cellStyle name="Comma 2 17 2 18 5" xfId="12239" xr:uid="{00000000-0005-0000-0000-00002F150000}"/>
    <cellStyle name="Comma 2 17 2 18 5 2" xfId="24985" xr:uid="{00000000-0005-0000-0000-000030150000}"/>
    <cellStyle name="Comma 2 17 2 18 6" xfId="17632" xr:uid="{00000000-0005-0000-0000-000031150000}"/>
    <cellStyle name="Comma 2 17 2 18 7" xfId="31023" xr:uid="{00000000-0005-0000-0000-000032150000}"/>
    <cellStyle name="Comma 2 17 2 18 8" xfId="34444" xr:uid="{00000000-0005-0000-0000-000033150000}"/>
    <cellStyle name="Comma 2 17 2 19" xfId="3535" xr:uid="{00000000-0005-0000-0000-000034150000}"/>
    <cellStyle name="Comma 2 17 2 19 2" xfId="7915" xr:uid="{00000000-0005-0000-0000-000035150000}"/>
    <cellStyle name="Comma 2 17 2 19 2 2" xfId="14413" xr:uid="{00000000-0005-0000-0000-000036150000}"/>
    <cellStyle name="Comma 2 17 2 19 2 2 2" xfId="27099" xr:uid="{00000000-0005-0000-0000-000037150000}"/>
    <cellStyle name="Comma 2 17 2 19 2 3" xfId="19177" xr:uid="{00000000-0005-0000-0000-000038150000}"/>
    <cellStyle name="Comma 2 17 2 19 2 4" xfId="32298" xr:uid="{00000000-0005-0000-0000-000039150000}"/>
    <cellStyle name="Comma 2 17 2 19 2 5" xfId="35318" xr:uid="{00000000-0005-0000-0000-00003A150000}"/>
    <cellStyle name="Comma 2 17 2 19 3" xfId="8839" xr:uid="{00000000-0005-0000-0000-00003B150000}"/>
    <cellStyle name="Comma 2 17 2 19 3 2" xfId="15256" xr:uid="{00000000-0005-0000-0000-00003C150000}"/>
    <cellStyle name="Comma 2 17 2 19 3 2 2" xfId="27913" xr:uid="{00000000-0005-0000-0000-00003D150000}"/>
    <cellStyle name="Comma 2 17 2 19 3 3" xfId="22879" xr:uid="{00000000-0005-0000-0000-00003E150000}"/>
    <cellStyle name="Comma 2 17 2 19 4" xfId="6720" xr:uid="{00000000-0005-0000-0000-00003F150000}"/>
    <cellStyle name="Comma 2 17 2 19 4 2" xfId="13304" xr:uid="{00000000-0005-0000-0000-000040150000}"/>
    <cellStyle name="Comma 2 17 2 19 4 2 2" xfId="26046" xr:uid="{00000000-0005-0000-0000-000041150000}"/>
    <cellStyle name="Comma 2 17 2 19 4 3" xfId="21463" xr:uid="{00000000-0005-0000-0000-000042150000}"/>
    <cellStyle name="Comma 2 17 2 19 5" xfId="12240" xr:uid="{00000000-0005-0000-0000-000043150000}"/>
    <cellStyle name="Comma 2 17 2 19 5 2" xfId="24986" xr:uid="{00000000-0005-0000-0000-000044150000}"/>
    <cellStyle name="Comma 2 17 2 19 6" xfId="17633" xr:uid="{00000000-0005-0000-0000-000045150000}"/>
    <cellStyle name="Comma 2 17 2 19 7" xfId="31024" xr:uid="{00000000-0005-0000-0000-000046150000}"/>
    <cellStyle name="Comma 2 17 2 19 8" xfId="34445" xr:uid="{00000000-0005-0000-0000-000047150000}"/>
    <cellStyle name="Comma 2 17 2 2" xfId="3536" xr:uid="{00000000-0005-0000-0000-000048150000}"/>
    <cellStyle name="Comma 2 17 2 2 2" xfId="7916" xr:uid="{00000000-0005-0000-0000-000049150000}"/>
    <cellStyle name="Comma 2 17 2 2 2 2" xfId="14414" xr:uid="{00000000-0005-0000-0000-00004A150000}"/>
    <cellStyle name="Comma 2 17 2 2 2 2 2" xfId="27100" xr:uid="{00000000-0005-0000-0000-00004B150000}"/>
    <cellStyle name="Comma 2 17 2 2 2 3" xfId="19178" xr:uid="{00000000-0005-0000-0000-00004C150000}"/>
    <cellStyle name="Comma 2 17 2 2 2 4" xfId="32299" xr:uid="{00000000-0005-0000-0000-00004D150000}"/>
    <cellStyle name="Comma 2 17 2 2 2 5" xfId="35319" xr:uid="{00000000-0005-0000-0000-00004E150000}"/>
    <cellStyle name="Comma 2 17 2 2 3" xfId="8840" xr:uid="{00000000-0005-0000-0000-00004F150000}"/>
    <cellStyle name="Comma 2 17 2 2 3 2" xfId="15257" xr:uid="{00000000-0005-0000-0000-000050150000}"/>
    <cellStyle name="Comma 2 17 2 2 3 2 2" xfId="27914" xr:uid="{00000000-0005-0000-0000-000051150000}"/>
    <cellStyle name="Comma 2 17 2 2 3 3" xfId="22880" xr:uid="{00000000-0005-0000-0000-000052150000}"/>
    <cellStyle name="Comma 2 17 2 2 4" xfId="6721" xr:uid="{00000000-0005-0000-0000-000053150000}"/>
    <cellStyle name="Comma 2 17 2 2 4 2" xfId="13305" xr:uid="{00000000-0005-0000-0000-000054150000}"/>
    <cellStyle name="Comma 2 17 2 2 4 2 2" xfId="26047" xr:uid="{00000000-0005-0000-0000-000055150000}"/>
    <cellStyle name="Comma 2 17 2 2 4 3" xfId="21464" xr:uid="{00000000-0005-0000-0000-000056150000}"/>
    <cellStyle name="Comma 2 17 2 2 5" xfId="12241" xr:uid="{00000000-0005-0000-0000-000057150000}"/>
    <cellStyle name="Comma 2 17 2 2 5 2" xfId="24987" xr:uid="{00000000-0005-0000-0000-000058150000}"/>
    <cellStyle name="Comma 2 17 2 2 6" xfId="17634" xr:uid="{00000000-0005-0000-0000-000059150000}"/>
    <cellStyle name="Comma 2 17 2 2 7" xfId="31025" xr:uid="{00000000-0005-0000-0000-00005A150000}"/>
    <cellStyle name="Comma 2 17 2 2 8" xfId="34446" xr:uid="{00000000-0005-0000-0000-00005B150000}"/>
    <cellStyle name="Comma 2 17 2 20" xfId="7905" xr:uid="{00000000-0005-0000-0000-00005C150000}"/>
    <cellStyle name="Comma 2 17 2 20 2" xfId="14403" xr:uid="{00000000-0005-0000-0000-00005D150000}"/>
    <cellStyle name="Comma 2 17 2 20 2 2" xfId="27089" xr:uid="{00000000-0005-0000-0000-00005E150000}"/>
    <cellStyle name="Comma 2 17 2 20 3" xfId="19167" xr:uid="{00000000-0005-0000-0000-00005F150000}"/>
    <cellStyle name="Comma 2 17 2 20 4" xfId="32288" xr:uid="{00000000-0005-0000-0000-000060150000}"/>
    <cellStyle name="Comma 2 17 2 20 5" xfId="35308" xr:uid="{00000000-0005-0000-0000-000061150000}"/>
    <cellStyle name="Comma 2 17 2 21" xfId="8829" xr:uid="{00000000-0005-0000-0000-000062150000}"/>
    <cellStyle name="Comma 2 17 2 21 2" xfId="15246" xr:uid="{00000000-0005-0000-0000-000063150000}"/>
    <cellStyle name="Comma 2 17 2 21 2 2" xfId="27903" xr:uid="{00000000-0005-0000-0000-000064150000}"/>
    <cellStyle name="Comma 2 17 2 21 3" xfId="22869" xr:uid="{00000000-0005-0000-0000-000065150000}"/>
    <cellStyle name="Comma 2 17 2 22" xfId="6710" xr:uid="{00000000-0005-0000-0000-000066150000}"/>
    <cellStyle name="Comma 2 17 2 22 2" xfId="13294" xr:uid="{00000000-0005-0000-0000-000067150000}"/>
    <cellStyle name="Comma 2 17 2 22 2 2" xfId="26036" xr:uid="{00000000-0005-0000-0000-000068150000}"/>
    <cellStyle name="Comma 2 17 2 22 3" xfId="21453" xr:uid="{00000000-0005-0000-0000-000069150000}"/>
    <cellStyle name="Comma 2 17 2 23" xfId="12230" xr:uid="{00000000-0005-0000-0000-00006A150000}"/>
    <cellStyle name="Comma 2 17 2 23 2" xfId="24976" xr:uid="{00000000-0005-0000-0000-00006B150000}"/>
    <cellStyle name="Comma 2 17 2 24" xfId="17623" xr:uid="{00000000-0005-0000-0000-00006C150000}"/>
    <cellStyle name="Comma 2 17 2 25" xfId="31014" xr:uid="{00000000-0005-0000-0000-00006D150000}"/>
    <cellStyle name="Comma 2 17 2 26" xfId="34435" xr:uid="{00000000-0005-0000-0000-00006E150000}"/>
    <cellStyle name="Comma 2 17 2 3" xfId="3537" xr:uid="{00000000-0005-0000-0000-00006F150000}"/>
    <cellStyle name="Comma 2 17 2 3 2" xfId="7917" xr:uid="{00000000-0005-0000-0000-000070150000}"/>
    <cellStyle name="Comma 2 17 2 3 2 2" xfId="14415" xr:uid="{00000000-0005-0000-0000-000071150000}"/>
    <cellStyle name="Comma 2 17 2 3 2 2 2" xfId="27101" xr:uid="{00000000-0005-0000-0000-000072150000}"/>
    <cellStyle name="Comma 2 17 2 3 2 3" xfId="19179" xr:uid="{00000000-0005-0000-0000-000073150000}"/>
    <cellStyle name="Comma 2 17 2 3 2 4" xfId="32300" xr:uid="{00000000-0005-0000-0000-000074150000}"/>
    <cellStyle name="Comma 2 17 2 3 2 5" xfId="35320" xr:uid="{00000000-0005-0000-0000-000075150000}"/>
    <cellStyle name="Comma 2 17 2 3 3" xfId="8841" xr:uid="{00000000-0005-0000-0000-000076150000}"/>
    <cellStyle name="Comma 2 17 2 3 3 2" xfId="15258" xr:uid="{00000000-0005-0000-0000-000077150000}"/>
    <cellStyle name="Comma 2 17 2 3 3 2 2" xfId="27915" xr:uid="{00000000-0005-0000-0000-000078150000}"/>
    <cellStyle name="Comma 2 17 2 3 3 3" xfId="22881" xr:uid="{00000000-0005-0000-0000-000079150000}"/>
    <cellStyle name="Comma 2 17 2 3 4" xfId="6722" xr:uid="{00000000-0005-0000-0000-00007A150000}"/>
    <cellStyle name="Comma 2 17 2 3 4 2" xfId="13306" xr:uid="{00000000-0005-0000-0000-00007B150000}"/>
    <cellStyle name="Comma 2 17 2 3 4 2 2" xfId="26048" xr:uid="{00000000-0005-0000-0000-00007C150000}"/>
    <cellStyle name="Comma 2 17 2 3 4 3" xfId="21465" xr:uid="{00000000-0005-0000-0000-00007D150000}"/>
    <cellStyle name="Comma 2 17 2 3 5" xfId="12242" xr:uid="{00000000-0005-0000-0000-00007E150000}"/>
    <cellStyle name="Comma 2 17 2 3 5 2" xfId="24988" xr:uid="{00000000-0005-0000-0000-00007F150000}"/>
    <cellStyle name="Comma 2 17 2 3 6" xfId="17635" xr:uid="{00000000-0005-0000-0000-000080150000}"/>
    <cellStyle name="Comma 2 17 2 3 7" xfId="31026" xr:uid="{00000000-0005-0000-0000-000081150000}"/>
    <cellStyle name="Comma 2 17 2 3 8" xfId="34447" xr:uid="{00000000-0005-0000-0000-000082150000}"/>
    <cellStyle name="Comma 2 17 2 4" xfId="3538" xr:uid="{00000000-0005-0000-0000-000083150000}"/>
    <cellStyle name="Comma 2 17 2 4 2" xfId="7918" xr:uid="{00000000-0005-0000-0000-000084150000}"/>
    <cellStyle name="Comma 2 17 2 4 2 2" xfId="14416" xr:uid="{00000000-0005-0000-0000-000085150000}"/>
    <cellStyle name="Comma 2 17 2 4 2 2 2" xfId="27102" xr:uid="{00000000-0005-0000-0000-000086150000}"/>
    <cellStyle name="Comma 2 17 2 4 2 3" xfId="19180" xr:uid="{00000000-0005-0000-0000-000087150000}"/>
    <cellStyle name="Comma 2 17 2 4 2 4" xfId="32301" xr:uid="{00000000-0005-0000-0000-000088150000}"/>
    <cellStyle name="Comma 2 17 2 4 2 5" xfId="35321" xr:uid="{00000000-0005-0000-0000-000089150000}"/>
    <cellStyle name="Comma 2 17 2 4 3" xfId="8842" xr:uid="{00000000-0005-0000-0000-00008A150000}"/>
    <cellStyle name="Comma 2 17 2 4 3 2" xfId="15259" xr:uid="{00000000-0005-0000-0000-00008B150000}"/>
    <cellStyle name="Comma 2 17 2 4 3 2 2" xfId="27916" xr:uid="{00000000-0005-0000-0000-00008C150000}"/>
    <cellStyle name="Comma 2 17 2 4 3 3" xfId="22882" xr:uid="{00000000-0005-0000-0000-00008D150000}"/>
    <cellStyle name="Comma 2 17 2 4 4" xfId="6723" xr:uid="{00000000-0005-0000-0000-00008E150000}"/>
    <cellStyle name="Comma 2 17 2 4 4 2" xfId="13307" xr:uid="{00000000-0005-0000-0000-00008F150000}"/>
    <cellStyle name="Comma 2 17 2 4 4 2 2" xfId="26049" xr:uid="{00000000-0005-0000-0000-000090150000}"/>
    <cellStyle name="Comma 2 17 2 4 4 3" xfId="21466" xr:uid="{00000000-0005-0000-0000-000091150000}"/>
    <cellStyle name="Comma 2 17 2 4 5" xfId="12243" xr:uid="{00000000-0005-0000-0000-000092150000}"/>
    <cellStyle name="Comma 2 17 2 4 5 2" xfId="24989" xr:uid="{00000000-0005-0000-0000-000093150000}"/>
    <cellStyle name="Comma 2 17 2 4 6" xfId="17636" xr:uid="{00000000-0005-0000-0000-000094150000}"/>
    <cellStyle name="Comma 2 17 2 4 7" xfId="31027" xr:uid="{00000000-0005-0000-0000-000095150000}"/>
    <cellStyle name="Comma 2 17 2 4 8" xfId="34448" xr:uid="{00000000-0005-0000-0000-000096150000}"/>
    <cellStyle name="Comma 2 17 2 5" xfId="3539" xr:uid="{00000000-0005-0000-0000-000097150000}"/>
    <cellStyle name="Comma 2 17 2 5 2" xfId="7919" xr:uid="{00000000-0005-0000-0000-000098150000}"/>
    <cellStyle name="Comma 2 17 2 5 2 2" xfId="14417" xr:uid="{00000000-0005-0000-0000-000099150000}"/>
    <cellStyle name="Comma 2 17 2 5 2 2 2" xfId="27103" xr:uid="{00000000-0005-0000-0000-00009A150000}"/>
    <cellStyle name="Comma 2 17 2 5 2 3" xfId="19181" xr:uid="{00000000-0005-0000-0000-00009B150000}"/>
    <cellStyle name="Comma 2 17 2 5 2 4" xfId="32302" xr:uid="{00000000-0005-0000-0000-00009C150000}"/>
    <cellStyle name="Comma 2 17 2 5 2 5" xfId="35322" xr:uid="{00000000-0005-0000-0000-00009D150000}"/>
    <cellStyle name="Comma 2 17 2 5 3" xfId="8843" xr:uid="{00000000-0005-0000-0000-00009E150000}"/>
    <cellStyle name="Comma 2 17 2 5 3 2" xfId="15260" xr:uid="{00000000-0005-0000-0000-00009F150000}"/>
    <cellStyle name="Comma 2 17 2 5 3 2 2" xfId="27917" xr:uid="{00000000-0005-0000-0000-0000A0150000}"/>
    <cellStyle name="Comma 2 17 2 5 3 3" xfId="22883" xr:uid="{00000000-0005-0000-0000-0000A1150000}"/>
    <cellStyle name="Comma 2 17 2 5 4" xfId="6724" xr:uid="{00000000-0005-0000-0000-0000A2150000}"/>
    <cellStyle name="Comma 2 17 2 5 4 2" xfId="13308" xr:uid="{00000000-0005-0000-0000-0000A3150000}"/>
    <cellStyle name="Comma 2 17 2 5 4 2 2" xfId="26050" xr:uid="{00000000-0005-0000-0000-0000A4150000}"/>
    <cellStyle name="Comma 2 17 2 5 4 3" xfId="21467" xr:uid="{00000000-0005-0000-0000-0000A5150000}"/>
    <cellStyle name="Comma 2 17 2 5 5" xfId="12244" xr:uid="{00000000-0005-0000-0000-0000A6150000}"/>
    <cellStyle name="Comma 2 17 2 5 5 2" xfId="24990" xr:uid="{00000000-0005-0000-0000-0000A7150000}"/>
    <cellStyle name="Comma 2 17 2 5 6" xfId="17637" xr:uid="{00000000-0005-0000-0000-0000A8150000}"/>
    <cellStyle name="Comma 2 17 2 5 7" xfId="31028" xr:uid="{00000000-0005-0000-0000-0000A9150000}"/>
    <cellStyle name="Comma 2 17 2 5 8" xfId="34449" xr:uid="{00000000-0005-0000-0000-0000AA150000}"/>
    <cellStyle name="Comma 2 17 2 6" xfId="3540" xr:uid="{00000000-0005-0000-0000-0000AB150000}"/>
    <cellStyle name="Comma 2 17 2 6 2" xfId="7920" xr:uid="{00000000-0005-0000-0000-0000AC150000}"/>
    <cellStyle name="Comma 2 17 2 6 2 2" xfId="14418" xr:uid="{00000000-0005-0000-0000-0000AD150000}"/>
    <cellStyle name="Comma 2 17 2 6 2 2 2" xfId="27104" xr:uid="{00000000-0005-0000-0000-0000AE150000}"/>
    <cellStyle name="Comma 2 17 2 6 2 3" xfId="19182" xr:uid="{00000000-0005-0000-0000-0000AF150000}"/>
    <cellStyle name="Comma 2 17 2 6 2 4" xfId="32303" xr:uid="{00000000-0005-0000-0000-0000B0150000}"/>
    <cellStyle name="Comma 2 17 2 6 2 5" xfId="35323" xr:uid="{00000000-0005-0000-0000-0000B1150000}"/>
    <cellStyle name="Comma 2 17 2 6 3" xfId="8844" xr:uid="{00000000-0005-0000-0000-0000B2150000}"/>
    <cellStyle name="Comma 2 17 2 6 3 2" xfId="15261" xr:uid="{00000000-0005-0000-0000-0000B3150000}"/>
    <cellStyle name="Comma 2 17 2 6 3 2 2" xfId="27918" xr:uid="{00000000-0005-0000-0000-0000B4150000}"/>
    <cellStyle name="Comma 2 17 2 6 3 3" xfId="22884" xr:uid="{00000000-0005-0000-0000-0000B5150000}"/>
    <cellStyle name="Comma 2 17 2 6 4" xfId="6725" xr:uid="{00000000-0005-0000-0000-0000B6150000}"/>
    <cellStyle name="Comma 2 17 2 6 4 2" xfId="13309" xr:uid="{00000000-0005-0000-0000-0000B7150000}"/>
    <cellStyle name="Comma 2 17 2 6 4 2 2" xfId="26051" xr:uid="{00000000-0005-0000-0000-0000B8150000}"/>
    <cellStyle name="Comma 2 17 2 6 4 3" xfId="21468" xr:uid="{00000000-0005-0000-0000-0000B9150000}"/>
    <cellStyle name="Comma 2 17 2 6 5" xfId="12245" xr:uid="{00000000-0005-0000-0000-0000BA150000}"/>
    <cellStyle name="Comma 2 17 2 6 5 2" xfId="24991" xr:uid="{00000000-0005-0000-0000-0000BB150000}"/>
    <cellStyle name="Comma 2 17 2 6 6" xfId="17638" xr:uid="{00000000-0005-0000-0000-0000BC150000}"/>
    <cellStyle name="Comma 2 17 2 6 7" xfId="31029" xr:uid="{00000000-0005-0000-0000-0000BD150000}"/>
    <cellStyle name="Comma 2 17 2 6 8" xfId="34450" xr:uid="{00000000-0005-0000-0000-0000BE150000}"/>
    <cellStyle name="Comma 2 17 2 7" xfId="3541" xr:uid="{00000000-0005-0000-0000-0000BF150000}"/>
    <cellStyle name="Comma 2 17 2 7 2" xfId="7921" xr:uid="{00000000-0005-0000-0000-0000C0150000}"/>
    <cellStyle name="Comma 2 17 2 7 2 2" xfId="14419" xr:uid="{00000000-0005-0000-0000-0000C1150000}"/>
    <cellStyle name="Comma 2 17 2 7 2 2 2" xfId="27105" xr:uid="{00000000-0005-0000-0000-0000C2150000}"/>
    <cellStyle name="Comma 2 17 2 7 2 3" xfId="19183" xr:uid="{00000000-0005-0000-0000-0000C3150000}"/>
    <cellStyle name="Comma 2 17 2 7 2 4" xfId="32304" xr:uid="{00000000-0005-0000-0000-0000C4150000}"/>
    <cellStyle name="Comma 2 17 2 7 2 5" xfId="35324" xr:uid="{00000000-0005-0000-0000-0000C5150000}"/>
    <cellStyle name="Comma 2 17 2 7 3" xfId="8845" xr:uid="{00000000-0005-0000-0000-0000C6150000}"/>
    <cellStyle name="Comma 2 17 2 7 3 2" xfId="15262" xr:uid="{00000000-0005-0000-0000-0000C7150000}"/>
    <cellStyle name="Comma 2 17 2 7 3 2 2" xfId="27919" xr:uid="{00000000-0005-0000-0000-0000C8150000}"/>
    <cellStyle name="Comma 2 17 2 7 3 3" xfId="22885" xr:uid="{00000000-0005-0000-0000-0000C9150000}"/>
    <cellStyle name="Comma 2 17 2 7 4" xfId="6726" xr:uid="{00000000-0005-0000-0000-0000CA150000}"/>
    <cellStyle name="Comma 2 17 2 7 4 2" xfId="13310" xr:uid="{00000000-0005-0000-0000-0000CB150000}"/>
    <cellStyle name="Comma 2 17 2 7 4 2 2" xfId="26052" xr:uid="{00000000-0005-0000-0000-0000CC150000}"/>
    <cellStyle name="Comma 2 17 2 7 4 3" xfId="21469" xr:uid="{00000000-0005-0000-0000-0000CD150000}"/>
    <cellStyle name="Comma 2 17 2 7 5" xfId="12246" xr:uid="{00000000-0005-0000-0000-0000CE150000}"/>
    <cellStyle name="Comma 2 17 2 7 5 2" xfId="24992" xr:uid="{00000000-0005-0000-0000-0000CF150000}"/>
    <cellStyle name="Comma 2 17 2 7 6" xfId="17639" xr:uid="{00000000-0005-0000-0000-0000D0150000}"/>
    <cellStyle name="Comma 2 17 2 7 7" xfId="31030" xr:uid="{00000000-0005-0000-0000-0000D1150000}"/>
    <cellStyle name="Comma 2 17 2 7 8" xfId="34451" xr:uid="{00000000-0005-0000-0000-0000D2150000}"/>
    <cellStyle name="Comma 2 17 2 8" xfId="3542" xr:uid="{00000000-0005-0000-0000-0000D3150000}"/>
    <cellStyle name="Comma 2 17 2 8 2" xfId="7922" xr:uid="{00000000-0005-0000-0000-0000D4150000}"/>
    <cellStyle name="Comma 2 17 2 8 2 2" xfId="14420" xr:uid="{00000000-0005-0000-0000-0000D5150000}"/>
    <cellStyle name="Comma 2 17 2 8 2 2 2" xfId="27106" xr:uid="{00000000-0005-0000-0000-0000D6150000}"/>
    <cellStyle name="Comma 2 17 2 8 2 3" xfId="19184" xr:uid="{00000000-0005-0000-0000-0000D7150000}"/>
    <cellStyle name="Comma 2 17 2 8 2 4" xfId="32305" xr:uid="{00000000-0005-0000-0000-0000D8150000}"/>
    <cellStyle name="Comma 2 17 2 8 2 5" xfId="35325" xr:uid="{00000000-0005-0000-0000-0000D9150000}"/>
    <cellStyle name="Comma 2 17 2 8 3" xfId="8846" xr:uid="{00000000-0005-0000-0000-0000DA150000}"/>
    <cellStyle name="Comma 2 17 2 8 3 2" xfId="15263" xr:uid="{00000000-0005-0000-0000-0000DB150000}"/>
    <cellStyle name="Comma 2 17 2 8 3 2 2" xfId="27920" xr:uid="{00000000-0005-0000-0000-0000DC150000}"/>
    <cellStyle name="Comma 2 17 2 8 3 3" xfId="22886" xr:uid="{00000000-0005-0000-0000-0000DD150000}"/>
    <cellStyle name="Comma 2 17 2 8 4" xfId="6727" xr:uid="{00000000-0005-0000-0000-0000DE150000}"/>
    <cellStyle name="Comma 2 17 2 8 4 2" xfId="13311" xr:uid="{00000000-0005-0000-0000-0000DF150000}"/>
    <cellStyle name="Comma 2 17 2 8 4 2 2" xfId="26053" xr:uid="{00000000-0005-0000-0000-0000E0150000}"/>
    <cellStyle name="Comma 2 17 2 8 4 3" xfId="21470" xr:uid="{00000000-0005-0000-0000-0000E1150000}"/>
    <cellStyle name="Comma 2 17 2 8 5" xfId="12247" xr:uid="{00000000-0005-0000-0000-0000E2150000}"/>
    <cellStyle name="Comma 2 17 2 8 5 2" xfId="24993" xr:uid="{00000000-0005-0000-0000-0000E3150000}"/>
    <cellStyle name="Comma 2 17 2 8 6" xfId="17640" xr:uid="{00000000-0005-0000-0000-0000E4150000}"/>
    <cellStyle name="Comma 2 17 2 8 7" xfId="31031" xr:uid="{00000000-0005-0000-0000-0000E5150000}"/>
    <cellStyle name="Comma 2 17 2 8 8" xfId="34452" xr:uid="{00000000-0005-0000-0000-0000E6150000}"/>
    <cellStyle name="Comma 2 17 2 9" xfId="3543" xr:uid="{00000000-0005-0000-0000-0000E7150000}"/>
    <cellStyle name="Comma 2 17 2 9 2" xfId="7923" xr:uid="{00000000-0005-0000-0000-0000E8150000}"/>
    <cellStyle name="Comma 2 17 2 9 2 2" xfId="14421" xr:uid="{00000000-0005-0000-0000-0000E9150000}"/>
    <cellStyle name="Comma 2 17 2 9 2 2 2" xfId="27107" xr:uid="{00000000-0005-0000-0000-0000EA150000}"/>
    <cellStyle name="Comma 2 17 2 9 2 3" xfId="19185" xr:uid="{00000000-0005-0000-0000-0000EB150000}"/>
    <cellStyle name="Comma 2 17 2 9 2 4" xfId="32306" xr:uid="{00000000-0005-0000-0000-0000EC150000}"/>
    <cellStyle name="Comma 2 17 2 9 2 5" xfId="35326" xr:uid="{00000000-0005-0000-0000-0000ED150000}"/>
    <cellStyle name="Comma 2 17 2 9 3" xfId="8847" xr:uid="{00000000-0005-0000-0000-0000EE150000}"/>
    <cellStyle name="Comma 2 17 2 9 3 2" xfId="15264" xr:uid="{00000000-0005-0000-0000-0000EF150000}"/>
    <cellStyle name="Comma 2 17 2 9 3 2 2" xfId="27921" xr:uid="{00000000-0005-0000-0000-0000F0150000}"/>
    <cellStyle name="Comma 2 17 2 9 3 3" xfId="22887" xr:uid="{00000000-0005-0000-0000-0000F1150000}"/>
    <cellStyle name="Comma 2 17 2 9 4" xfId="6728" xr:uid="{00000000-0005-0000-0000-0000F2150000}"/>
    <cellStyle name="Comma 2 17 2 9 4 2" xfId="13312" xr:uid="{00000000-0005-0000-0000-0000F3150000}"/>
    <cellStyle name="Comma 2 17 2 9 4 2 2" xfId="26054" xr:uid="{00000000-0005-0000-0000-0000F4150000}"/>
    <cellStyle name="Comma 2 17 2 9 4 3" xfId="21471" xr:uid="{00000000-0005-0000-0000-0000F5150000}"/>
    <cellStyle name="Comma 2 17 2 9 5" xfId="12248" xr:uid="{00000000-0005-0000-0000-0000F6150000}"/>
    <cellStyle name="Comma 2 17 2 9 5 2" xfId="24994" xr:uid="{00000000-0005-0000-0000-0000F7150000}"/>
    <cellStyle name="Comma 2 17 2 9 6" xfId="17641" xr:uid="{00000000-0005-0000-0000-0000F8150000}"/>
    <cellStyle name="Comma 2 17 2 9 7" xfId="31032" xr:uid="{00000000-0005-0000-0000-0000F9150000}"/>
    <cellStyle name="Comma 2 17 2 9 8" xfId="34453" xr:uid="{00000000-0005-0000-0000-0000FA150000}"/>
    <cellStyle name="Comma 2 17 20" xfId="10677" xr:uid="{00000000-0005-0000-0000-0000FB150000}"/>
    <cellStyle name="Comma 2 17 20 2" xfId="19166" xr:uid="{00000000-0005-0000-0000-0000FC150000}"/>
    <cellStyle name="Comma 2 17 21" xfId="11209" xr:uid="{00000000-0005-0000-0000-0000FD150000}"/>
    <cellStyle name="Comma 2 17 21 2" xfId="19001" xr:uid="{00000000-0005-0000-0000-0000FE150000}"/>
    <cellStyle name="Comma 2 17 22" xfId="3514" xr:uid="{00000000-0005-0000-0000-0000FF150000}"/>
    <cellStyle name="Comma 2 17 3" xfId="3544" xr:uid="{00000000-0005-0000-0000-000000160000}"/>
    <cellStyle name="Comma 2 17 4" xfId="3545" xr:uid="{00000000-0005-0000-0000-000001160000}"/>
    <cellStyle name="Comma 2 17 5" xfId="3546" xr:uid="{00000000-0005-0000-0000-000002160000}"/>
    <cellStyle name="Comma 2 17 6" xfId="3547" xr:uid="{00000000-0005-0000-0000-000003160000}"/>
    <cellStyle name="Comma 2 17 7" xfId="3548" xr:uid="{00000000-0005-0000-0000-000004160000}"/>
    <cellStyle name="Comma 2 17 8" xfId="3549" xr:uid="{00000000-0005-0000-0000-000005160000}"/>
    <cellStyle name="Comma 2 17 9" xfId="3550" xr:uid="{00000000-0005-0000-0000-000006160000}"/>
    <cellStyle name="Comma 2 18" xfId="1371" xr:uid="{00000000-0005-0000-0000-000007160000}"/>
    <cellStyle name="Comma 2 18 10" xfId="3552" xr:uid="{00000000-0005-0000-0000-000008160000}"/>
    <cellStyle name="Comma 2 18 11" xfId="3553" xr:uid="{00000000-0005-0000-0000-000009160000}"/>
    <cellStyle name="Comma 2 18 12" xfId="3554" xr:uid="{00000000-0005-0000-0000-00000A160000}"/>
    <cellStyle name="Comma 2 18 13" xfId="3555" xr:uid="{00000000-0005-0000-0000-00000B160000}"/>
    <cellStyle name="Comma 2 18 14" xfId="3556" xr:uid="{00000000-0005-0000-0000-00000C160000}"/>
    <cellStyle name="Comma 2 18 15" xfId="3557" xr:uid="{00000000-0005-0000-0000-00000D160000}"/>
    <cellStyle name="Comma 2 18 16" xfId="3558" xr:uid="{00000000-0005-0000-0000-00000E160000}"/>
    <cellStyle name="Comma 2 18 17" xfId="3559" xr:uid="{00000000-0005-0000-0000-00000F160000}"/>
    <cellStyle name="Comma 2 18 18" xfId="3560" xr:uid="{00000000-0005-0000-0000-000010160000}"/>
    <cellStyle name="Comma 2 18 19" xfId="3561" xr:uid="{00000000-0005-0000-0000-000011160000}"/>
    <cellStyle name="Comma 2 18 2" xfId="3562" xr:uid="{00000000-0005-0000-0000-000012160000}"/>
    <cellStyle name="Comma 2 18 20" xfId="10686" xr:uid="{00000000-0005-0000-0000-000013160000}"/>
    <cellStyle name="Comma 2 18 20 2" xfId="19186" xr:uid="{00000000-0005-0000-0000-000014160000}"/>
    <cellStyle name="Comma 2 18 21" xfId="10289" xr:uid="{00000000-0005-0000-0000-000015160000}"/>
    <cellStyle name="Comma 2 18 21 2" xfId="19008" xr:uid="{00000000-0005-0000-0000-000016160000}"/>
    <cellStyle name="Comma 2 18 22" xfId="3551" xr:uid="{00000000-0005-0000-0000-000017160000}"/>
    <cellStyle name="Comma 2 18 3" xfId="3563" xr:uid="{00000000-0005-0000-0000-000018160000}"/>
    <cellStyle name="Comma 2 18 4" xfId="3564" xr:uid="{00000000-0005-0000-0000-000019160000}"/>
    <cellStyle name="Comma 2 18 5" xfId="3565" xr:uid="{00000000-0005-0000-0000-00001A160000}"/>
    <cellStyle name="Comma 2 18 6" xfId="3566" xr:uid="{00000000-0005-0000-0000-00001B160000}"/>
    <cellStyle name="Comma 2 18 7" xfId="3567" xr:uid="{00000000-0005-0000-0000-00001C160000}"/>
    <cellStyle name="Comma 2 18 8" xfId="3568" xr:uid="{00000000-0005-0000-0000-00001D160000}"/>
    <cellStyle name="Comma 2 18 9" xfId="3569" xr:uid="{00000000-0005-0000-0000-00001E160000}"/>
    <cellStyle name="Comma 2 19" xfId="1372" xr:uid="{00000000-0005-0000-0000-00001F160000}"/>
    <cellStyle name="Comma 2 19 2" xfId="10744" xr:uid="{00000000-0005-0000-0000-000020160000}"/>
    <cellStyle name="Comma 2 19 2 2" xfId="16292" xr:uid="{00000000-0005-0000-0000-000021160000}"/>
    <cellStyle name="Comma 2 19 2 2 2" xfId="20503" xr:uid="{00000000-0005-0000-0000-000022160000}"/>
    <cellStyle name="Comma 2 19 2 2 3" xfId="33756" xr:uid="{00000000-0005-0000-0000-000023160000}"/>
    <cellStyle name="Comma 2 19 2 2 4" xfId="36550" xr:uid="{00000000-0005-0000-0000-000024160000}"/>
    <cellStyle name="Comma 2 19 2 3" xfId="20204" xr:uid="{00000000-0005-0000-0000-000025160000}"/>
    <cellStyle name="Comma 2 19 2 3 2" xfId="33461" xr:uid="{00000000-0005-0000-0000-000026160000}"/>
    <cellStyle name="Comma 2 19 2 3 3" xfId="36256" xr:uid="{00000000-0005-0000-0000-000027160000}"/>
    <cellStyle name="Comma 2 19 2 4" xfId="19187" xr:uid="{00000000-0005-0000-0000-000028160000}"/>
    <cellStyle name="Comma 2 19 3" xfId="10870" xr:uid="{00000000-0005-0000-0000-000029160000}"/>
    <cellStyle name="Comma 2 19 3 2" xfId="20356" xr:uid="{00000000-0005-0000-0000-00002A160000}"/>
    <cellStyle name="Comma 2 19 3 2 2" xfId="33610" xr:uid="{00000000-0005-0000-0000-00002B160000}"/>
    <cellStyle name="Comma 2 19 3 2 3" xfId="36404" xr:uid="{00000000-0005-0000-0000-00002C160000}"/>
    <cellStyle name="Comma 2 19 3 3" xfId="19010" xr:uid="{00000000-0005-0000-0000-00002D160000}"/>
    <cellStyle name="Comma 2 19 3 4" xfId="32185" xr:uid="{00000000-0005-0000-0000-00002E160000}"/>
    <cellStyle name="Comma 2 19 3 5" xfId="35206" xr:uid="{00000000-0005-0000-0000-00002F160000}"/>
    <cellStyle name="Comma 2 19 4" xfId="20048" xr:uid="{00000000-0005-0000-0000-000030160000}"/>
    <cellStyle name="Comma 2 19 4 2" xfId="33312" xr:uid="{00000000-0005-0000-0000-000031160000}"/>
    <cellStyle name="Comma 2 19 4 3" xfId="36111" xr:uid="{00000000-0005-0000-0000-000032160000}"/>
    <cellStyle name="Comma 2 19 5" xfId="3570" xr:uid="{00000000-0005-0000-0000-000033160000}"/>
    <cellStyle name="Comma 2 2" xfId="19" xr:uid="{00000000-0005-0000-0000-000034160000}"/>
    <cellStyle name="Comma 2 2 10" xfId="3119" xr:uid="{00000000-0005-0000-0000-000035160000}"/>
    <cellStyle name="Comma 2 2 10 2" xfId="3572" xr:uid="{00000000-0005-0000-0000-000036160000}"/>
    <cellStyle name="Comma 2 2 10 2 2" xfId="18778" xr:uid="{00000000-0005-0000-0000-000037160000}"/>
    <cellStyle name="Comma 2 2 10 3" xfId="10346" xr:uid="{00000000-0005-0000-0000-000038160000}"/>
    <cellStyle name="Comma 2 2 10 3 2" xfId="17643" xr:uid="{00000000-0005-0000-0000-000039160000}"/>
    <cellStyle name="Comma 2 2 11" xfId="3176" xr:uid="{00000000-0005-0000-0000-00003A160000}"/>
    <cellStyle name="Comma 2 2 11 2" xfId="3573" xr:uid="{00000000-0005-0000-0000-00003B160000}"/>
    <cellStyle name="Comma 2 2 11 2 2" xfId="10712" xr:uid="{00000000-0005-0000-0000-00003C160000}"/>
    <cellStyle name="Comma 2 2 11 2 2 2" xfId="16260" xr:uid="{00000000-0005-0000-0000-00003D160000}"/>
    <cellStyle name="Comma 2 2 11 2 2 2 2" xfId="20471" xr:uid="{00000000-0005-0000-0000-00003E160000}"/>
    <cellStyle name="Comma 2 2 11 2 2 2 3" xfId="33724" xr:uid="{00000000-0005-0000-0000-00003F160000}"/>
    <cellStyle name="Comma 2 2 11 2 2 2 4" xfId="36518" xr:uid="{00000000-0005-0000-0000-000040160000}"/>
    <cellStyle name="Comma 2 2 11 2 2 3" xfId="20172" xr:uid="{00000000-0005-0000-0000-000041160000}"/>
    <cellStyle name="Comma 2 2 11 2 2 3 2" xfId="33429" xr:uid="{00000000-0005-0000-0000-000042160000}"/>
    <cellStyle name="Comma 2 2 11 2 2 3 3" xfId="36224" xr:uid="{00000000-0005-0000-0000-000043160000}"/>
    <cellStyle name="Comma 2 2 11 2 2 4" xfId="19884" xr:uid="{00000000-0005-0000-0000-000044160000}"/>
    <cellStyle name="Comma 2 2 11 2 2 5" xfId="33009" xr:uid="{00000000-0005-0000-0000-000045160000}"/>
    <cellStyle name="Comma 2 2 11 2 2 6" xfId="35972" xr:uid="{00000000-0005-0000-0000-000046160000}"/>
    <cellStyle name="Comma 2 2 11 2 3" xfId="20324" xr:uid="{00000000-0005-0000-0000-000047160000}"/>
    <cellStyle name="Comma 2 2 11 2 3 2" xfId="33578" xr:uid="{00000000-0005-0000-0000-000048160000}"/>
    <cellStyle name="Comma 2 2 11 2 3 3" xfId="36372" xr:uid="{00000000-0005-0000-0000-000049160000}"/>
    <cellStyle name="Comma 2 2 11 2 4" xfId="20016" xr:uid="{00000000-0005-0000-0000-00004A160000}"/>
    <cellStyle name="Comma 2 2 11 2 4 2" xfId="33280" xr:uid="{00000000-0005-0000-0000-00004B160000}"/>
    <cellStyle name="Comma 2 2 11 2 4 3" xfId="36079" xr:uid="{00000000-0005-0000-0000-00004C160000}"/>
    <cellStyle name="Comma 2 2 11 2 5" xfId="18757" xr:uid="{00000000-0005-0000-0000-00004D160000}"/>
    <cellStyle name="Comma 2 2 11 2 6" xfId="32015" xr:uid="{00000000-0005-0000-0000-00004E160000}"/>
    <cellStyle name="Comma 2 2 11 2 7" xfId="35122" xr:uid="{00000000-0005-0000-0000-00004F160000}"/>
    <cellStyle name="Comma 2 2 11 3" xfId="10057" xr:uid="{00000000-0005-0000-0000-000050160000}"/>
    <cellStyle name="Comma 2 2 11 3 2" xfId="16009" xr:uid="{00000000-0005-0000-0000-000051160000}"/>
    <cellStyle name="Comma 2 2 11 3 2 2" xfId="20417" xr:uid="{00000000-0005-0000-0000-000052160000}"/>
    <cellStyle name="Comma 2 2 11 3 2 3" xfId="33670" xr:uid="{00000000-0005-0000-0000-000053160000}"/>
    <cellStyle name="Comma 2 2 11 3 2 4" xfId="36464" xr:uid="{00000000-0005-0000-0000-000054160000}"/>
    <cellStyle name="Comma 2 2 11 3 3" xfId="20118" xr:uid="{00000000-0005-0000-0000-000055160000}"/>
    <cellStyle name="Comma 2 2 11 3 3 2" xfId="33375" xr:uid="{00000000-0005-0000-0000-000056160000}"/>
    <cellStyle name="Comma 2 2 11 3 3 3" xfId="36170" xr:uid="{00000000-0005-0000-0000-000057160000}"/>
    <cellStyle name="Comma 2 2 11 3 4" xfId="17644" xr:uid="{00000000-0005-0000-0000-000058160000}"/>
    <cellStyle name="Comma 2 2 11 4" xfId="19090" xr:uid="{00000000-0005-0000-0000-000059160000}"/>
    <cellStyle name="Comma 2 2 11 4 2" xfId="20270" xr:uid="{00000000-0005-0000-0000-00005A160000}"/>
    <cellStyle name="Comma 2 2 11 4 2 2" xfId="33524" xr:uid="{00000000-0005-0000-0000-00005B160000}"/>
    <cellStyle name="Comma 2 2 11 4 2 3" xfId="36318" xr:uid="{00000000-0005-0000-0000-00005C160000}"/>
    <cellStyle name="Comma 2 2 11 4 3" xfId="32212" xr:uid="{00000000-0005-0000-0000-00005D160000}"/>
    <cellStyle name="Comma 2 2 11 4 4" xfId="35233" xr:uid="{00000000-0005-0000-0000-00005E160000}"/>
    <cellStyle name="Comma 2 2 11 5" xfId="18970" xr:uid="{00000000-0005-0000-0000-00005F160000}"/>
    <cellStyle name="Comma 2 2 11 5 2" xfId="32151" xr:uid="{00000000-0005-0000-0000-000060160000}"/>
    <cellStyle name="Comma 2 2 11 5 3" xfId="35173" xr:uid="{00000000-0005-0000-0000-000061160000}"/>
    <cellStyle name="Comma 2 2 11 6" xfId="19954" xr:uid="{00000000-0005-0000-0000-000062160000}"/>
    <cellStyle name="Comma 2 2 11 6 2" xfId="33150" xr:uid="{00000000-0005-0000-0000-000063160000}"/>
    <cellStyle name="Comma 2 2 11 6 3" xfId="36024" xr:uid="{00000000-0005-0000-0000-000064160000}"/>
    <cellStyle name="Comma 2 2 11 7" xfId="17473" xr:uid="{00000000-0005-0000-0000-000065160000}"/>
    <cellStyle name="Comma 2 2 11 8" xfId="30727" xr:uid="{00000000-0005-0000-0000-000066160000}"/>
    <cellStyle name="Comma 2 2 11 9" xfId="34339" xr:uid="{00000000-0005-0000-0000-000067160000}"/>
    <cellStyle name="Comma 2 2 12" xfId="3574" xr:uid="{00000000-0005-0000-0000-000068160000}"/>
    <cellStyle name="Comma 2 2 12 10" xfId="3575" xr:uid="{00000000-0005-0000-0000-000069160000}"/>
    <cellStyle name="Comma 2 2 12 11" xfId="3576" xr:uid="{00000000-0005-0000-0000-00006A160000}"/>
    <cellStyle name="Comma 2 2 12 12" xfId="3577" xr:uid="{00000000-0005-0000-0000-00006B160000}"/>
    <cellStyle name="Comma 2 2 12 13" xfId="3578" xr:uid="{00000000-0005-0000-0000-00006C160000}"/>
    <cellStyle name="Comma 2 2 12 14" xfId="3579" xr:uid="{00000000-0005-0000-0000-00006D160000}"/>
    <cellStyle name="Comma 2 2 12 15" xfId="3580" xr:uid="{00000000-0005-0000-0000-00006E160000}"/>
    <cellStyle name="Comma 2 2 12 16" xfId="3581" xr:uid="{00000000-0005-0000-0000-00006F160000}"/>
    <cellStyle name="Comma 2 2 12 17" xfId="3582" xr:uid="{00000000-0005-0000-0000-000070160000}"/>
    <cellStyle name="Comma 2 2 12 18" xfId="3583" xr:uid="{00000000-0005-0000-0000-000071160000}"/>
    <cellStyle name="Comma 2 2 12 19" xfId="3584" xr:uid="{00000000-0005-0000-0000-000072160000}"/>
    <cellStyle name="Comma 2 2 12 2" xfId="3585" xr:uid="{00000000-0005-0000-0000-000073160000}"/>
    <cellStyle name="Comma 2 2 12 20" xfId="10668" xr:uid="{00000000-0005-0000-0000-000074160000}"/>
    <cellStyle name="Comma 2 2 12 20 2" xfId="17645" xr:uid="{00000000-0005-0000-0000-000075160000}"/>
    <cellStyle name="Comma 2 2 12 3" xfId="3586" xr:uid="{00000000-0005-0000-0000-000076160000}"/>
    <cellStyle name="Comma 2 2 12 4" xfId="3587" xr:uid="{00000000-0005-0000-0000-000077160000}"/>
    <cellStyle name="Comma 2 2 12 5" xfId="3588" xr:uid="{00000000-0005-0000-0000-000078160000}"/>
    <cellStyle name="Comma 2 2 12 6" xfId="3589" xr:uid="{00000000-0005-0000-0000-000079160000}"/>
    <cellStyle name="Comma 2 2 12 7" xfId="3590" xr:uid="{00000000-0005-0000-0000-00007A160000}"/>
    <cellStyle name="Comma 2 2 12 8" xfId="3591" xr:uid="{00000000-0005-0000-0000-00007B160000}"/>
    <cellStyle name="Comma 2 2 12 9" xfId="3592" xr:uid="{00000000-0005-0000-0000-00007C160000}"/>
    <cellStyle name="Comma 2 2 13" xfId="3593" xr:uid="{00000000-0005-0000-0000-00007D160000}"/>
    <cellStyle name="Comma 2 2 13 2" xfId="10688" xr:uid="{00000000-0005-0000-0000-00007E160000}"/>
    <cellStyle name="Comma 2 2 13 2 2" xfId="19188" xr:uid="{00000000-0005-0000-0000-00007F160000}"/>
    <cellStyle name="Comma 2 2 13 3" xfId="19009" xr:uid="{00000000-0005-0000-0000-000080160000}"/>
    <cellStyle name="Comma 2 2 14" xfId="3594" xr:uid="{00000000-0005-0000-0000-000081160000}"/>
    <cellStyle name="Comma 2 2 14 2" xfId="10693" xr:uid="{00000000-0005-0000-0000-000082160000}"/>
    <cellStyle name="Comma 2 2 14 2 2" xfId="16242" xr:uid="{00000000-0005-0000-0000-000083160000}"/>
    <cellStyle name="Comma 2 2 14 2 2 2" xfId="20453" xr:uid="{00000000-0005-0000-0000-000084160000}"/>
    <cellStyle name="Comma 2 2 14 2 2 3" xfId="33706" xr:uid="{00000000-0005-0000-0000-000085160000}"/>
    <cellStyle name="Comma 2 2 14 2 2 4" xfId="36500" xr:uid="{00000000-0005-0000-0000-000086160000}"/>
    <cellStyle name="Comma 2 2 14 2 3" xfId="20154" xr:uid="{00000000-0005-0000-0000-000087160000}"/>
    <cellStyle name="Comma 2 2 14 2 4" xfId="33411" xr:uid="{00000000-0005-0000-0000-000088160000}"/>
    <cellStyle name="Comma 2 2 14 2 5" xfId="36206" xr:uid="{00000000-0005-0000-0000-000089160000}"/>
    <cellStyle name="Comma 2 2 14 3" xfId="20306" xr:uid="{00000000-0005-0000-0000-00008A160000}"/>
    <cellStyle name="Comma 2 2 14 3 2" xfId="33560" xr:uid="{00000000-0005-0000-0000-00008B160000}"/>
    <cellStyle name="Comma 2 2 14 3 3" xfId="36354" xr:uid="{00000000-0005-0000-0000-00008C160000}"/>
    <cellStyle name="Comma 2 2 14 4" xfId="19998" xr:uid="{00000000-0005-0000-0000-00008D160000}"/>
    <cellStyle name="Comma 2 2 14 4 2" xfId="33262" xr:uid="{00000000-0005-0000-0000-00008E160000}"/>
    <cellStyle name="Comma 2 2 14 4 3" xfId="36061" xr:uid="{00000000-0005-0000-0000-00008F160000}"/>
    <cellStyle name="Comma 2 2 15" xfId="3595" xr:uid="{00000000-0005-0000-0000-000090160000}"/>
    <cellStyle name="Comma 2 2 15 2" xfId="10770" xr:uid="{00000000-0005-0000-0000-000091160000}"/>
    <cellStyle name="Comma 2 2 15 2 2" xfId="16307" xr:uid="{00000000-0005-0000-0000-000092160000}"/>
    <cellStyle name="Comma 2 2 15 2 2 2" xfId="20518" xr:uid="{00000000-0005-0000-0000-000093160000}"/>
    <cellStyle name="Comma 2 2 15 2 2 3" xfId="33771" xr:uid="{00000000-0005-0000-0000-000094160000}"/>
    <cellStyle name="Comma 2 2 15 2 2 4" xfId="36565" xr:uid="{00000000-0005-0000-0000-000095160000}"/>
    <cellStyle name="Comma 2 2 15 2 3" xfId="20221" xr:uid="{00000000-0005-0000-0000-000096160000}"/>
    <cellStyle name="Comma 2 2 15 2 4" xfId="33477" xr:uid="{00000000-0005-0000-0000-000097160000}"/>
    <cellStyle name="Comma 2 2 15 2 5" xfId="36271" xr:uid="{00000000-0005-0000-0000-000098160000}"/>
    <cellStyle name="Comma 2 2 15 3" xfId="20371" xr:uid="{00000000-0005-0000-0000-000099160000}"/>
    <cellStyle name="Comma 2 2 15 3 2" xfId="33625" xr:uid="{00000000-0005-0000-0000-00009A160000}"/>
    <cellStyle name="Comma 2 2 15 3 3" xfId="36419" xr:uid="{00000000-0005-0000-0000-00009B160000}"/>
    <cellStyle name="Comma 2 2 15 4" xfId="20069" xr:uid="{00000000-0005-0000-0000-00009C160000}"/>
    <cellStyle name="Comma 2 2 15 4 2" xfId="33329" xr:uid="{00000000-0005-0000-0000-00009D160000}"/>
    <cellStyle name="Comma 2 2 15 4 3" xfId="36125" xr:uid="{00000000-0005-0000-0000-00009E160000}"/>
    <cellStyle name="Comma 2 2 16" xfId="3596" xr:uid="{00000000-0005-0000-0000-00009F160000}"/>
    <cellStyle name="Comma 2 2 16 2" xfId="10790" xr:uid="{00000000-0005-0000-0000-0000A0160000}"/>
    <cellStyle name="Comma 2 2 16 2 2" xfId="16322" xr:uid="{00000000-0005-0000-0000-0000A1160000}"/>
    <cellStyle name="Comma 2 2 16 2 2 2" xfId="20532" xr:uid="{00000000-0005-0000-0000-0000A2160000}"/>
    <cellStyle name="Comma 2 2 16 2 2 3" xfId="33785" xr:uid="{00000000-0005-0000-0000-0000A3160000}"/>
    <cellStyle name="Comma 2 2 16 2 2 4" xfId="36579" xr:uid="{00000000-0005-0000-0000-0000A4160000}"/>
    <cellStyle name="Comma 2 2 16 2 3" xfId="20235" xr:uid="{00000000-0005-0000-0000-0000A5160000}"/>
    <cellStyle name="Comma 2 2 16 2 4" xfId="33491" xr:uid="{00000000-0005-0000-0000-0000A6160000}"/>
    <cellStyle name="Comma 2 2 16 2 5" xfId="36285" xr:uid="{00000000-0005-0000-0000-0000A7160000}"/>
    <cellStyle name="Comma 2 2 16 3" xfId="20385" xr:uid="{00000000-0005-0000-0000-0000A8160000}"/>
    <cellStyle name="Comma 2 2 16 3 2" xfId="33639" xr:uid="{00000000-0005-0000-0000-0000A9160000}"/>
    <cellStyle name="Comma 2 2 16 3 3" xfId="36433" xr:uid="{00000000-0005-0000-0000-0000AA160000}"/>
    <cellStyle name="Comma 2 2 16 4" xfId="20086" xr:uid="{00000000-0005-0000-0000-0000AB160000}"/>
    <cellStyle name="Comma 2 2 16 4 2" xfId="33344" xr:uid="{00000000-0005-0000-0000-0000AC160000}"/>
    <cellStyle name="Comma 2 2 16 4 3" xfId="36139" xr:uid="{00000000-0005-0000-0000-0000AD160000}"/>
    <cellStyle name="Comma 2 2 17" xfId="3597" xr:uid="{00000000-0005-0000-0000-0000AE160000}"/>
    <cellStyle name="Comma 2 2 17 2" xfId="20399" xr:uid="{00000000-0005-0000-0000-0000AF160000}"/>
    <cellStyle name="Comma 2 2 17 2 2" xfId="33652" xr:uid="{00000000-0005-0000-0000-0000B0160000}"/>
    <cellStyle name="Comma 2 2 17 2 3" xfId="36446" xr:uid="{00000000-0005-0000-0000-0000B1160000}"/>
    <cellStyle name="Comma 2 2 17 3" xfId="20100" xr:uid="{00000000-0005-0000-0000-0000B2160000}"/>
    <cellStyle name="Comma 2 2 17 3 2" xfId="33357" xr:uid="{00000000-0005-0000-0000-0000B3160000}"/>
    <cellStyle name="Comma 2 2 17 3 3" xfId="36152" xr:uid="{00000000-0005-0000-0000-0000B4160000}"/>
    <cellStyle name="Comma 2 2 18" xfId="3598" xr:uid="{00000000-0005-0000-0000-0000B5160000}"/>
    <cellStyle name="Comma 2 2 18 2" xfId="20252" xr:uid="{00000000-0005-0000-0000-0000B6160000}"/>
    <cellStyle name="Comma 2 2 18 2 2" xfId="33506" xr:uid="{00000000-0005-0000-0000-0000B7160000}"/>
    <cellStyle name="Comma 2 2 18 2 3" xfId="36300" xr:uid="{00000000-0005-0000-0000-0000B8160000}"/>
    <cellStyle name="Comma 2 2 19" xfId="3599" xr:uid="{00000000-0005-0000-0000-0000B9160000}"/>
    <cellStyle name="Comma 2 2 2" xfId="145" xr:uid="{00000000-0005-0000-0000-0000BA160000}"/>
    <cellStyle name="Comma 2 2 2 10" xfId="3601" xr:uid="{00000000-0005-0000-0000-0000BB160000}"/>
    <cellStyle name="Comma 2 2 2 11" xfId="3602" xr:uid="{00000000-0005-0000-0000-0000BC160000}"/>
    <cellStyle name="Comma 2 2 2 12" xfId="3603" xr:uid="{00000000-0005-0000-0000-0000BD160000}"/>
    <cellStyle name="Comma 2 2 2 13" xfId="3600" xr:uid="{00000000-0005-0000-0000-0000BE160000}"/>
    <cellStyle name="Comma 2 2 2 13 2" xfId="18646" xr:uid="{00000000-0005-0000-0000-0000BF160000}"/>
    <cellStyle name="Comma 2 2 2 14" xfId="9667" xr:uid="{00000000-0005-0000-0000-0000C0160000}"/>
    <cellStyle name="Comma 2 2 2 14 2" xfId="17646" xr:uid="{00000000-0005-0000-0000-0000C1160000}"/>
    <cellStyle name="Comma 2 2 2 15" xfId="2673" xr:uid="{00000000-0005-0000-0000-0000C2160000}"/>
    <cellStyle name="Comma 2 2 2 2" xfId="705" xr:uid="{00000000-0005-0000-0000-0000C3160000}"/>
    <cellStyle name="Comma 2 2 2 2 2" xfId="1096" xr:uid="{00000000-0005-0000-0000-0000C4160000}"/>
    <cellStyle name="Comma 2 2 2 2 2 2" xfId="3606" xr:uid="{00000000-0005-0000-0000-0000C5160000}"/>
    <cellStyle name="Comma 2 2 2 2 2 2 10" xfId="3607" xr:uid="{00000000-0005-0000-0000-0000C6160000}"/>
    <cellStyle name="Comma 2 2 2 2 2 2 11" xfId="3608" xr:uid="{00000000-0005-0000-0000-0000C7160000}"/>
    <cellStyle name="Comma 2 2 2 2 2 2 12" xfId="3609" xr:uid="{00000000-0005-0000-0000-0000C8160000}"/>
    <cellStyle name="Comma 2 2 2 2 2 2 13" xfId="3610" xr:uid="{00000000-0005-0000-0000-0000C9160000}"/>
    <cellStyle name="Comma 2 2 2 2 2 2 14" xfId="3611" xr:uid="{00000000-0005-0000-0000-0000CA160000}"/>
    <cellStyle name="Comma 2 2 2 2 2 2 15" xfId="3612" xr:uid="{00000000-0005-0000-0000-0000CB160000}"/>
    <cellStyle name="Comma 2 2 2 2 2 2 16" xfId="3613" xr:uid="{00000000-0005-0000-0000-0000CC160000}"/>
    <cellStyle name="Comma 2 2 2 2 2 2 17" xfId="3614" xr:uid="{00000000-0005-0000-0000-0000CD160000}"/>
    <cellStyle name="Comma 2 2 2 2 2 2 18" xfId="3615" xr:uid="{00000000-0005-0000-0000-0000CE160000}"/>
    <cellStyle name="Comma 2 2 2 2 2 2 19" xfId="3616" xr:uid="{00000000-0005-0000-0000-0000CF160000}"/>
    <cellStyle name="Comma 2 2 2 2 2 2 2" xfId="3617" xr:uid="{00000000-0005-0000-0000-0000D0160000}"/>
    <cellStyle name="Comma 2 2 2 2 2 2 2 10" xfId="3618" xr:uid="{00000000-0005-0000-0000-0000D1160000}"/>
    <cellStyle name="Comma 2 2 2 2 2 2 2 11" xfId="3619" xr:uid="{00000000-0005-0000-0000-0000D2160000}"/>
    <cellStyle name="Comma 2 2 2 2 2 2 2 12" xfId="3620" xr:uid="{00000000-0005-0000-0000-0000D3160000}"/>
    <cellStyle name="Comma 2 2 2 2 2 2 2 13" xfId="3621" xr:uid="{00000000-0005-0000-0000-0000D4160000}"/>
    <cellStyle name="Comma 2 2 2 2 2 2 2 14" xfId="3622" xr:uid="{00000000-0005-0000-0000-0000D5160000}"/>
    <cellStyle name="Comma 2 2 2 2 2 2 2 15" xfId="3623" xr:uid="{00000000-0005-0000-0000-0000D6160000}"/>
    <cellStyle name="Comma 2 2 2 2 2 2 2 16" xfId="3624" xr:uid="{00000000-0005-0000-0000-0000D7160000}"/>
    <cellStyle name="Comma 2 2 2 2 2 2 2 17" xfId="3625" xr:uid="{00000000-0005-0000-0000-0000D8160000}"/>
    <cellStyle name="Comma 2 2 2 2 2 2 2 18" xfId="3626" xr:uid="{00000000-0005-0000-0000-0000D9160000}"/>
    <cellStyle name="Comma 2 2 2 2 2 2 2 19" xfId="3627" xr:uid="{00000000-0005-0000-0000-0000DA160000}"/>
    <cellStyle name="Comma 2 2 2 2 2 2 2 2" xfId="3628" xr:uid="{00000000-0005-0000-0000-0000DB160000}"/>
    <cellStyle name="Comma 2 2 2 2 2 2 2 3" xfId="3629" xr:uid="{00000000-0005-0000-0000-0000DC160000}"/>
    <cellStyle name="Comma 2 2 2 2 2 2 2 4" xfId="3630" xr:uid="{00000000-0005-0000-0000-0000DD160000}"/>
    <cellStyle name="Comma 2 2 2 2 2 2 2 5" xfId="3631" xr:uid="{00000000-0005-0000-0000-0000DE160000}"/>
    <cellStyle name="Comma 2 2 2 2 2 2 2 6" xfId="3632" xr:uid="{00000000-0005-0000-0000-0000DF160000}"/>
    <cellStyle name="Comma 2 2 2 2 2 2 2 7" xfId="3633" xr:uid="{00000000-0005-0000-0000-0000E0160000}"/>
    <cellStyle name="Comma 2 2 2 2 2 2 2 8" xfId="3634" xr:uid="{00000000-0005-0000-0000-0000E1160000}"/>
    <cellStyle name="Comma 2 2 2 2 2 2 2 9" xfId="3635" xr:uid="{00000000-0005-0000-0000-0000E2160000}"/>
    <cellStyle name="Comma 2 2 2 2 2 2 3" xfId="3636" xr:uid="{00000000-0005-0000-0000-0000E3160000}"/>
    <cellStyle name="Comma 2 2 2 2 2 2 4" xfId="3637" xr:uid="{00000000-0005-0000-0000-0000E4160000}"/>
    <cellStyle name="Comma 2 2 2 2 2 2 5" xfId="3638" xr:uid="{00000000-0005-0000-0000-0000E5160000}"/>
    <cellStyle name="Comma 2 2 2 2 2 2 6" xfId="3639" xr:uid="{00000000-0005-0000-0000-0000E6160000}"/>
    <cellStyle name="Comma 2 2 2 2 2 2 7" xfId="3640" xr:uid="{00000000-0005-0000-0000-0000E7160000}"/>
    <cellStyle name="Comma 2 2 2 2 2 2 8" xfId="3641" xr:uid="{00000000-0005-0000-0000-0000E8160000}"/>
    <cellStyle name="Comma 2 2 2 2 2 2 9" xfId="3642" xr:uid="{00000000-0005-0000-0000-0000E9160000}"/>
    <cellStyle name="Comma 2 2 2 2 2 3" xfId="3643" xr:uid="{00000000-0005-0000-0000-0000EA160000}"/>
    <cellStyle name="Comma 2 2 2 2 2 4" xfId="3605" xr:uid="{00000000-0005-0000-0000-0000EB160000}"/>
    <cellStyle name="Comma 2 2 2 2 3" xfId="959" xr:uid="{00000000-0005-0000-0000-0000EC160000}"/>
    <cellStyle name="Comma 2 2 2 2 3 2" xfId="3644" xr:uid="{00000000-0005-0000-0000-0000ED160000}"/>
    <cellStyle name="Comma 2 2 2 2 4" xfId="1321" xr:uid="{00000000-0005-0000-0000-0000EE160000}"/>
    <cellStyle name="Comma 2 2 2 2 4 2" xfId="3645" xr:uid="{00000000-0005-0000-0000-0000EF160000}"/>
    <cellStyle name="Comma 2 2 2 2 5" xfId="3646" xr:uid="{00000000-0005-0000-0000-0000F0160000}"/>
    <cellStyle name="Comma 2 2 2 2 6" xfId="3647" xr:uid="{00000000-0005-0000-0000-0000F1160000}"/>
    <cellStyle name="Comma 2 2 2 2 7" xfId="3604" xr:uid="{00000000-0005-0000-0000-0000F2160000}"/>
    <cellStyle name="Comma 2 2 2 2 7 2" xfId="6262" xr:uid="{00000000-0005-0000-0000-0000F3160000}"/>
    <cellStyle name="Comma 2 2 2 2 8" xfId="2674" xr:uid="{00000000-0005-0000-0000-0000F4160000}"/>
    <cellStyle name="Comma 2 2 2 3" xfId="960" xr:uid="{00000000-0005-0000-0000-0000F5160000}"/>
    <cellStyle name="Comma 2 2 2 3 2" xfId="1097" xr:uid="{00000000-0005-0000-0000-0000F6160000}"/>
    <cellStyle name="Comma 2 2 2 3 2 2" xfId="18709" xr:uid="{00000000-0005-0000-0000-0000F7160000}"/>
    <cellStyle name="Comma 2 2 2 3 2 3" xfId="3648" xr:uid="{00000000-0005-0000-0000-0000F8160000}"/>
    <cellStyle name="Comma 2 2 2 3 3" xfId="1322" xr:uid="{00000000-0005-0000-0000-0000F9160000}"/>
    <cellStyle name="Comma 2 2 2 3 3 2" xfId="17647" xr:uid="{00000000-0005-0000-0000-0000FA160000}"/>
    <cellStyle name="Comma 2 2 2 3 4" xfId="3124" xr:uid="{00000000-0005-0000-0000-0000FB160000}"/>
    <cellStyle name="Comma 2 2 2 4" xfId="961" xr:uid="{00000000-0005-0000-0000-0000FC160000}"/>
    <cellStyle name="Comma 2 2 2 4 2" xfId="1098" xr:uid="{00000000-0005-0000-0000-0000FD160000}"/>
    <cellStyle name="Comma 2 2 2 4 2 2" xfId="9923" xr:uid="{00000000-0005-0000-0000-0000FE160000}"/>
    <cellStyle name="Comma 2 2 2 4 3" xfId="1323" xr:uid="{00000000-0005-0000-0000-0000FF160000}"/>
    <cellStyle name="Comma 2 2 2 4 3 2" xfId="17648" xr:uid="{00000000-0005-0000-0000-000000170000}"/>
    <cellStyle name="Comma 2 2 2 4 4" xfId="3649" xr:uid="{00000000-0005-0000-0000-000001170000}"/>
    <cellStyle name="Comma 2 2 2 5" xfId="962" xr:uid="{00000000-0005-0000-0000-000002170000}"/>
    <cellStyle name="Comma 2 2 2 5 2" xfId="1099" xr:uid="{00000000-0005-0000-0000-000003170000}"/>
    <cellStyle name="Comma 2 2 2 5 2 2" xfId="9924" xr:uid="{00000000-0005-0000-0000-000004170000}"/>
    <cellStyle name="Comma 2 2 2 5 3" xfId="1324" xr:uid="{00000000-0005-0000-0000-000005170000}"/>
    <cellStyle name="Comma 2 2 2 5 3 2" xfId="17649" xr:uid="{00000000-0005-0000-0000-000006170000}"/>
    <cellStyle name="Comma 2 2 2 5 4" xfId="3650" xr:uid="{00000000-0005-0000-0000-000007170000}"/>
    <cellStyle name="Comma 2 2 2 6" xfId="1095" xr:uid="{00000000-0005-0000-0000-000008170000}"/>
    <cellStyle name="Comma 2 2 2 6 2" xfId="9921" xr:uid="{00000000-0005-0000-0000-000009170000}"/>
    <cellStyle name="Comma 2 2 2 6 3" xfId="17650" xr:uid="{00000000-0005-0000-0000-00000A170000}"/>
    <cellStyle name="Comma 2 2 2 6 4" xfId="3651" xr:uid="{00000000-0005-0000-0000-00000B170000}"/>
    <cellStyle name="Comma 2 2 2 7" xfId="958" xr:uid="{00000000-0005-0000-0000-00000C170000}"/>
    <cellStyle name="Comma 2 2 2 7 2" xfId="10347" xr:uid="{00000000-0005-0000-0000-00000D170000}"/>
    <cellStyle name="Comma 2 2 2 7 3" xfId="17651" xr:uid="{00000000-0005-0000-0000-00000E170000}"/>
    <cellStyle name="Comma 2 2 2 7 4" xfId="3652" xr:uid="{00000000-0005-0000-0000-00000F170000}"/>
    <cellStyle name="Comma 2 2 2 8" xfId="1252" xr:uid="{00000000-0005-0000-0000-000010170000}"/>
    <cellStyle name="Comma 2 2 2 8 2" xfId="3653" xr:uid="{00000000-0005-0000-0000-000011170000}"/>
    <cellStyle name="Comma 2 2 2 9" xfId="3654" xr:uid="{00000000-0005-0000-0000-000012170000}"/>
    <cellStyle name="Comma 2 2 2 9 2" xfId="37502" xr:uid="{00000000-0005-0000-0000-000013170000}"/>
    <cellStyle name="Comma 2 2 20" xfId="3655" xr:uid="{00000000-0005-0000-0000-000014170000}"/>
    <cellStyle name="Comma 2 2 21" xfId="3656" xr:uid="{00000000-0005-0000-0000-000015170000}"/>
    <cellStyle name="Comma 2 2 22" xfId="3657" xr:uid="{00000000-0005-0000-0000-000016170000}"/>
    <cellStyle name="Comma 2 2 23" xfId="3658" xr:uid="{00000000-0005-0000-0000-000017170000}"/>
    <cellStyle name="Comma 2 2 24" xfId="3659" xr:uid="{00000000-0005-0000-0000-000018170000}"/>
    <cellStyle name="Comma 2 2 25" xfId="3660" xr:uid="{00000000-0005-0000-0000-000019170000}"/>
    <cellStyle name="Comma 2 2 26" xfId="3661" xr:uid="{00000000-0005-0000-0000-00001A170000}"/>
    <cellStyle name="Comma 2 2 27" xfId="3662" xr:uid="{00000000-0005-0000-0000-00001B170000}"/>
    <cellStyle name="Comma 2 2 28" xfId="3663" xr:uid="{00000000-0005-0000-0000-00001C170000}"/>
    <cellStyle name="Comma 2 2 29" xfId="3664" xr:uid="{00000000-0005-0000-0000-00001D170000}"/>
    <cellStyle name="Comma 2 2 3" xfId="144" xr:uid="{00000000-0005-0000-0000-00001E170000}"/>
    <cellStyle name="Comma 2 2 3 2" xfId="1100" xr:uid="{00000000-0005-0000-0000-00001F170000}"/>
    <cellStyle name="Comma 2 2 3 2 2" xfId="1373" xr:uid="{00000000-0005-0000-0000-000020170000}"/>
    <cellStyle name="Comma 2 2 3 2 2 2" xfId="18779" xr:uid="{00000000-0005-0000-0000-000021170000}"/>
    <cellStyle name="Comma 2 2 3 2 2 3" xfId="3666" xr:uid="{00000000-0005-0000-0000-000022170000}"/>
    <cellStyle name="Comma 2 2 3 2 3" xfId="10145" xr:uid="{00000000-0005-0000-0000-000023170000}"/>
    <cellStyle name="Comma 2 2 3 2 3 2" xfId="17653" xr:uid="{00000000-0005-0000-0000-000024170000}"/>
    <cellStyle name="Comma 2 2 3 2 4" xfId="2676" xr:uid="{00000000-0005-0000-0000-000025170000}"/>
    <cellStyle name="Comma 2 2 3 3" xfId="963" xr:uid="{00000000-0005-0000-0000-000026170000}"/>
    <cellStyle name="Comma 2 2 3 3 2" xfId="10349" xr:uid="{00000000-0005-0000-0000-000027170000}"/>
    <cellStyle name="Comma 2 2 3 3 3" xfId="17654" xr:uid="{00000000-0005-0000-0000-000028170000}"/>
    <cellStyle name="Comma 2 2 3 3 4" xfId="3667" xr:uid="{00000000-0005-0000-0000-000029170000}"/>
    <cellStyle name="Comma 2 2 3 4" xfId="1325" xr:uid="{00000000-0005-0000-0000-00002A170000}"/>
    <cellStyle name="Comma 2 2 3 4 2" xfId="3668" xr:uid="{00000000-0005-0000-0000-00002B170000}"/>
    <cellStyle name="Comma 2 2 3 5" xfId="3669" xr:uid="{00000000-0005-0000-0000-00002C170000}"/>
    <cellStyle name="Comma 2 2 3 6" xfId="3665" xr:uid="{00000000-0005-0000-0000-00002D170000}"/>
    <cellStyle name="Comma 2 2 3 6 2" xfId="6199" xr:uid="{00000000-0005-0000-0000-00002E170000}"/>
    <cellStyle name="Comma 2 2 3 6 3" xfId="18710" xr:uid="{00000000-0005-0000-0000-00002F170000}"/>
    <cellStyle name="Comma 2 2 3 7" xfId="9925" xr:uid="{00000000-0005-0000-0000-000030170000}"/>
    <cellStyle name="Comma 2 2 3 7 2" xfId="17652" xr:uid="{00000000-0005-0000-0000-000031170000}"/>
    <cellStyle name="Comma 2 2 3 8" xfId="2675" xr:uid="{00000000-0005-0000-0000-000032170000}"/>
    <cellStyle name="Comma 2 2 30" xfId="3670" xr:uid="{00000000-0005-0000-0000-000033170000}"/>
    <cellStyle name="Comma 2 2 31" xfId="3671" xr:uid="{00000000-0005-0000-0000-000034170000}"/>
    <cellStyle name="Comma 2 2 32" xfId="3672" xr:uid="{00000000-0005-0000-0000-000035170000}"/>
    <cellStyle name="Comma 2 2 33" xfId="3673" xr:uid="{00000000-0005-0000-0000-000036170000}"/>
    <cellStyle name="Comma 2 2 34" xfId="3674" xr:uid="{00000000-0005-0000-0000-000037170000}"/>
    <cellStyle name="Comma 2 2 35" xfId="3675" xr:uid="{00000000-0005-0000-0000-000038170000}"/>
    <cellStyle name="Comma 2 2 36" xfId="3676" xr:uid="{00000000-0005-0000-0000-000039170000}"/>
    <cellStyle name="Comma 2 2 37" xfId="3677" xr:uid="{00000000-0005-0000-0000-00003A170000}"/>
    <cellStyle name="Comma 2 2 38" xfId="3678" xr:uid="{00000000-0005-0000-0000-00003B170000}"/>
    <cellStyle name="Comma 2 2 39" xfId="3679" xr:uid="{00000000-0005-0000-0000-00003C170000}"/>
    <cellStyle name="Comma 2 2 4" xfId="704" xr:uid="{00000000-0005-0000-0000-00003D170000}"/>
    <cellStyle name="Comma 2 2 4 2" xfId="1101" xr:uid="{00000000-0005-0000-0000-00003E170000}"/>
    <cellStyle name="Comma 2 2 4 2 2" xfId="2678" xr:uid="{00000000-0005-0000-0000-00003F170000}"/>
    <cellStyle name="Comma 2 2 4 3" xfId="964" xr:uid="{00000000-0005-0000-0000-000040170000}"/>
    <cellStyle name="Comma 2 2 4 3 2" xfId="10351" xr:uid="{00000000-0005-0000-0000-000041170000}"/>
    <cellStyle name="Comma 2 2 4 3 3" xfId="3680" xr:uid="{00000000-0005-0000-0000-000042170000}"/>
    <cellStyle name="Comma 2 2 4 4" xfId="1326" xr:uid="{00000000-0005-0000-0000-000043170000}"/>
    <cellStyle name="Comma 2 2 4 5" xfId="17655" xr:uid="{00000000-0005-0000-0000-000044170000}"/>
    <cellStyle name="Comma 2 2 4 6" xfId="2677" xr:uid="{00000000-0005-0000-0000-000045170000}"/>
    <cellStyle name="Comma 2 2 4 7" xfId="37779" xr:uid="{00000000-0005-0000-0000-000046170000}"/>
    <cellStyle name="Comma 2 2 40" xfId="3681" xr:uid="{00000000-0005-0000-0000-000047170000}"/>
    <cellStyle name="Comma 2 2 41" xfId="3682" xr:uid="{00000000-0005-0000-0000-000048170000}"/>
    <cellStyle name="Comma 2 2 42" xfId="3683" xr:uid="{00000000-0005-0000-0000-000049170000}"/>
    <cellStyle name="Comma 2 2 43" xfId="3684" xr:uid="{00000000-0005-0000-0000-00004A170000}"/>
    <cellStyle name="Comma 2 2 44" xfId="3685" xr:uid="{00000000-0005-0000-0000-00004B170000}"/>
    <cellStyle name="Comma 2 2 45" xfId="3686" xr:uid="{00000000-0005-0000-0000-00004C170000}"/>
    <cellStyle name="Comma 2 2 46" xfId="3687" xr:uid="{00000000-0005-0000-0000-00004D170000}"/>
    <cellStyle name="Comma 2 2 47" xfId="3688" xr:uid="{00000000-0005-0000-0000-00004E170000}"/>
    <cellStyle name="Comma 2 2 48" xfId="3571" xr:uid="{00000000-0005-0000-0000-00004F170000}"/>
    <cellStyle name="Comma 2 2 48 2" xfId="19866" xr:uid="{00000000-0005-0000-0000-000050170000}"/>
    <cellStyle name="Comma 2 2 48 2 2" xfId="32979" xr:uid="{00000000-0005-0000-0000-000051170000}"/>
    <cellStyle name="Comma 2 2 48 2 3" xfId="35957" xr:uid="{00000000-0005-0000-0000-000052170000}"/>
    <cellStyle name="Comma 2 2 48 3" xfId="18590" xr:uid="{00000000-0005-0000-0000-000053170000}"/>
    <cellStyle name="Comma 2 2 48 4" xfId="31952" xr:uid="{00000000-0005-0000-0000-000054170000}"/>
    <cellStyle name="Comma 2 2 48 5" xfId="35109" xr:uid="{00000000-0005-0000-0000-000055170000}"/>
    <cellStyle name="Comma 2 2 49" xfId="2672" xr:uid="{00000000-0005-0000-0000-000056170000}"/>
    <cellStyle name="Comma 2 2 49 2" xfId="17642" xr:uid="{00000000-0005-0000-0000-000057170000}"/>
    <cellStyle name="Comma 2 2 5" xfId="965" xr:uid="{00000000-0005-0000-0000-000058170000}"/>
    <cellStyle name="Comma 2 2 5 2" xfId="1102" xr:uid="{00000000-0005-0000-0000-000059170000}"/>
    <cellStyle name="Comma 2 2 5 2 2" xfId="10352" xr:uid="{00000000-0005-0000-0000-00005A170000}"/>
    <cellStyle name="Comma 2 2 5 2 3" xfId="3689" xr:uid="{00000000-0005-0000-0000-00005B170000}"/>
    <cellStyle name="Comma 2 2 5 3" xfId="1327" xr:uid="{00000000-0005-0000-0000-00005C170000}"/>
    <cellStyle name="Comma 2 2 5 4" xfId="17656" xr:uid="{00000000-0005-0000-0000-00005D170000}"/>
    <cellStyle name="Comma 2 2 5 5" xfId="2679" xr:uid="{00000000-0005-0000-0000-00005E170000}"/>
    <cellStyle name="Comma 2 2 50" xfId="7776" xr:uid="{00000000-0005-0000-0000-00005F170000}"/>
    <cellStyle name="Comma 2 2 50 2" xfId="14275" xr:uid="{00000000-0005-0000-0000-000060170000}"/>
    <cellStyle name="Comma 2 2 50 2 2" xfId="26989" xr:uid="{00000000-0005-0000-0000-000061170000}"/>
    <cellStyle name="Comma 2 2 50 3" xfId="19021" xr:uid="{00000000-0005-0000-0000-000062170000}"/>
    <cellStyle name="Comma 2 2 50 4" xfId="32193" xr:uid="{00000000-0005-0000-0000-000063170000}"/>
    <cellStyle name="Comma 2 2 50 5" xfId="35214" xr:uid="{00000000-0005-0000-0000-000064170000}"/>
    <cellStyle name="Comma 2 2 51" xfId="8623" xr:uid="{00000000-0005-0000-0000-000065170000}"/>
    <cellStyle name="Comma 2 2 51 2" xfId="15112" xr:uid="{00000000-0005-0000-0000-000066170000}"/>
    <cellStyle name="Comma 2 2 51 2 2" xfId="27782" xr:uid="{00000000-0005-0000-0000-000067170000}"/>
    <cellStyle name="Comma 2 2 51 3" xfId="18951" xr:uid="{00000000-0005-0000-0000-000068170000}"/>
    <cellStyle name="Comma 2 2 51 4" xfId="32132" xr:uid="{00000000-0005-0000-0000-000069170000}"/>
    <cellStyle name="Comma 2 2 51 5" xfId="35152" xr:uid="{00000000-0005-0000-0000-00006A170000}"/>
    <cellStyle name="Comma 2 2 52" xfId="9604" xr:uid="{00000000-0005-0000-0000-00006B170000}"/>
    <cellStyle name="Comma 2 2 52 2" xfId="15953" xr:uid="{00000000-0005-0000-0000-00006C170000}"/>
    <cellStyle name="Comma 2 2 52 2 2" xfId="28593" xr:uid="{00000000-0005-0000-0000-00006D170000}"/>
    <cellStyle name="Comma 2 2 52 3" xfId="19932" xr:uid="{00000000-0005-0000-0000-00006E170000}"/>
    <cellStyle name="Comma 2 2 52 4" xfId="33113" xr:uid="{00000000-0005-0000-0000-00006F170000}"/>
    <cellStyle name="Comma 2 2 52 5" xfId="36005" xr:uid="{00000000-0005-0000-0000-000070170000}"/>
    <cellStyle name="Comma 2 2 53" xfId="6412" xr:uid="{00000000-0005-0000-0000-000071170000}"/>
    <cellStyle name="Comma 2 2 53 2" xfId="13041" xr:uid="{00000000-0005-0000-0000-000072170000}"/>
    <cellStyle name="Comma 2 2 53 2 2" xfId="25787" xr:uid="{00000000-0005-0000-0000-000073170000}"/>
    <cellStyle name="Comma 2 2 53 3" xfId="21167" xr:uid="{00000000-0005-0000-0000-000074170000}"/>
    <cellStyle name="Comma 2 2 54" xfId="12042" xr:uid="{00000000-0005-0000-0000-000075170000}"/>
    <cellStyle name="Comma 2 2 54 2" xfId="24788" xr:uid="{00000000-0005-0000-0000-000076170000}"/>
    <cellStyle name="Comma 2 2 55" xfId="17436" xr:uid="{00000000-0005-0000-0000-000077170000}"/>
    <cellStyle name="Comma 2 2 56" xfId="30617" xr:uid="{00000000-0005-0000-0000-000078170000}"/>
    <cellStyle name="Comma 2 2 57" xfId="34314" xr:uid="{00000000-0005-0000-0000-000079170000}"/>
    <cellStyle name="Comma 2 2 58" xfId="2183" xr:uid="{00000000-0005-0000-0000-00007A170000}"/>
    <cellStyle name="Comma 2 2 59" xfId="37321" xr:uid="{00000000-0005-0000-0000-00007B170000}"/>
    <cellStyle name="Comma 2 2 6" xfId="966" xr:uid="{00000000-0005-0000-0000-00007C170000}"/>
    <cellStyle name="Comma 2 2 6 2" xfId="3690" xr:uid="{00000000-0005-0000-0000-00007D170000}"/>
    <cellStyle name="Comma 2 2 6 2 2" xfId="10353" xr:uid="{00000000-0005-0000-0000-00007E170000}"/>
    <cellStyle name="Comma 2 2 6 3" xfId="9920" xr:uid="{00000000-0005-0000-0000-00007F170000}"/>
    <cellStyle name="Comma 2 2 6 4" xfId="10902" xr:uid="{00000000-0005-0000-0000-000080170000}"/>
    <cellStyle name="Comma 2 2 6 4 2" xfId="17657" xr:uid="{00000000-0005-0000-0000-000081170000}"/>
    <cellStyle name="Comma 2 2 6 5" xfId="2680" xr:uid="{00000000-0005-0000-0000-000082170000}"/>
    <cellStyle name="Comma 2 2 60" xfId="37385" xr:uid="{00000000-0005-0000-0000-000083170000}"/>
    <cellStyle name="Comma 2 2 7" xfId="957" xr:uid="{00000000-0005-0000-0000-000084170000}"/>
    <cellStyle name="Comma 2 2 7 2" xfId="3691" xr:uid="{00000000-0005-0000-0000-000085170000}"/>
    <cellStyle name="Comma 2 2 7 2 2" xfId="18780" xr:uid="{00000000-0005-0000-0000-000086170000}"/>
    <cellStyle name="Comma 2 2 7 3" xfId="17658" xr:uid="{00000000-0005-0000-0000-000087170000}"/>
    <cellStyle name="Comma 2 2 7 4" xfId="2681" xr:uid="{00000000-0005-0000-0000-000088170000}"/>
    <cellStyle name="Comma 2 2 8" xfId="1238" xr:uid="{00000000-0005-0000-0000-000089170000}"/>
    <cellStyle name="Comma 2 2 8 2" xfId="3692" xr:uid="{00000000-0005-0000-0000-00008A170000}"/>
    <cellStyle name="Comma 2 2 8 2 2" xfId="18781" xr:uid="{00000000-0005-0000-0000-00008B170000}"/>
    <cellStyle name="Comma 2 2 8 3" xfId="17659" xr:uid="{00000000-0005-0000-0000-00008C170000}"/>
    <cellStyle name="Comma 2 2 8 4" xfId="2682" xr:uid="{00000000-0005-0000-0000-00008D170000}"/>
    <cellStyle name="Comma 2 2 9" xfId="2683" xr:uid="{00000000-0005-0000-0000-00008E170000}"/>
    <cellStyle name="Comma 2 2 9 2" xfId="3693" xr:uid="{00000000-0005-0000-0000-00008F170000}"/>
    <cellStyle name="Comma 2 2 9 2 2" xfId="18782" xr:uid="{00000000-0005-0000-0000-000090170000}"/>
    <cellStyle name="Comma 2 2 9 3" xfId="17660" xr:uid="{00000000-0005-0000-0000-000091170000}"/>
    <cellStyle name="Comma 2 2 9 4" xfId="37432" xr:uid="{00000000-0005-0000-0000-000092170000}"/>
    <cellStyle name="Comma 2 2_GGM" xfId="2684" xr:uid="{00000000-0005-0000-0000-000093170000}"/>
    <cellStyle name="Comma 2 20" xfId="1374" xr:uid="{00000000-0005-0000-0000-000094170000}"/>
    <cellStyle name="Comma 2 20 2" xfId="10690" xr:uid="{00000000-0005-0000-0000-000095170000}"/>
    <cellStyle name="Comma 2 20 2 2" xfId="16239" xr:uid="{00000000-0005-0000-0000-000096170000}"/>
    <cellStyle name="Comma 2 20 2 2 2" xfId="20450" xr:uid="{00000000-0005-0000-0000-000097170000}"/>
    <cellStyle name="Comma 2 20 2 2 3" xfId="33703" xr:uid="{00000000-0005-0000-0000-000098170000}"/>
    <cellStyle name="Comma 2 20 2 2 4" xfId="36497" xr:uid="{00000000-0005-0000-0000-000099170000}"/>
    <cellStyle name="Comma 2 20 2 3" xfId="20151" xr:uid="{00000000-0005-0000-0000-00009A170000}"/>
    <cellStyle name="Comma 2 20 2 4" xfId="33408" xr:uid="{00000000-0005-0000-0000-00009B170000}"/>
    <cellStyle name="Comma 2 20 2 5" xfId="36203" xr:uid="{00000000-0005-0000-0000-00009C170000}"/>
    <cellStyle name="Comma 2 20 3" xfId="10007" xr:uid="{00000000-0005-0000-0000-00009D170000}"/>
    <cellStyle name="Comma 2 20 3 2" xfId="20303" xr:uid="{00000000-0005-0000-0000-00009E170000}"/>
    <cellStyle name="Comma 2 20 3 3" xfId="33557" xr:uid="{00000000-0005-0000-0000-00009F170000}"/>
    <cellStyle name="Comma 2 20 3 4" xfId="36351" xr:uid="{00000000-0005-0000-0000-0000A0170000}"/>
    <cellStyle name="Comma 2 20 4" xfId="19995" xr:uid="{00000000-0005-0000-0000-0000A1170000}"/>
    <cellStyle name="Comma 2 20 4 2" xfId="33259" xr:uid="{00000000-0005-0000-0000-0000A2170000}"/>
    <cellStyle name="Comma 2 20 4 3" xfId="36058" xr:uid="{00000000-0005-0000-0000-0000A3170000}"/>
    <cellStyle name="Comma 2 20 5" xfId="3694" xr:uid="{00000000-0005-0000-0000-0000A4170000}"/>
    <cellStyle name="Comma 2 21" xfId="1375" xr:uid="{00000000-0005-0000-0000-0000A5170000}"/>
    <cellStyle name="Comma 2 21 2" xfId="10749" xr:uid="{00000000-0005-0000-0000-0000A6170000}"/>
    <cellStyle name="Comma 2 21 2 2" xfId="16297" xr:uid="{00000000-0005-0000-0000-0000A7170000}"/>
    <cellStyle name="Comma 2 21 2 2 2" xfId="20508" xr:uid="{00000000-0005-0000-0000-0000A8170000}"/>
    <cellStyle name="Comma 2 21 2 2 3" xfId="33761" xr:uid="{00000000-0005-0000-0000-0000A9170000}"/>
    <cellStyle name="Comma 2 21 2 2 4" xfId="36555" xr:uid="{00000000-0005-0000-0000-0000AA170000}"/>
    <cellStyle name="Comma 2 21 2 3" xfId="20209" xr:uid="{00000000-0005-0000-0000-0000AB170000}"/>
    <cellStyle name="Comma 2 21 2 4" xfId="33466" xr:uid="{00000000-0005-0000-0000-0000AC170000}"/>
    <cellStyle name="Comma 2 21 2 5" xfId="36261" xr:uid="{00000000-0005-0000-0000-0000AD170000}"/>
    <cellStyle name="Comma 2 21 3" xfId="10290" xr:uid="{00000000-0005-0000-0000-0000AE170000}"/>
    <cellStyle name="Comma 2 21 3 2" xfId="20361" xr:uid="{00000000-0005-0000-0000-0000AF170000}"/>
    <cellStyle name="Comma 2 21 3 3" xfId="33615" xr:uid="{00000000-0005-0000-0000-0000B0170000}"/>
    <cellStyle name="Comma 2 21 3 4" xfId="36409" xr:uid="{00000000-0005-0000-0000-0000B1170000}"/>
    <cellStyle name="Comma 2 21 4" xfId="20053" xr:uid="{00000000-0005-0000-0000-0000B2170000}"/>
    <cellStyle name="Comma 2 21 4 2" xfId="33317" xr:uid="{00000000-0005-0000-0000-0000B3170000}"/>
    <cellStyle name="Comma 2 21 4 3" xfId="36116" xr:uid="{00000000-0005-0000-0000-0000B4170000}"/>
    <cellStyle name="Comma 2 21 5" xfId="3695" xr:uid="{00000000-0005-0000-0000-0000B5170000}"/>
    <cellStyle name="Comma 2 22" xfId="1376" xr:uid="{00000000-0005-0000-0000-0000B6170000}"/>
    <cellStyle name="Comma 2 22 2" xfId="10759" xr:uid="{00000000-0005-0000-0000-0000B7170000}"/>
    <cellStyle name="Comma 2 22 2 2" xfId="16302" xr:uid="{00000000-0005-0000-0000-0000B8170000}"/>
    <cellStyle name="Comma 2 22 2 2 2" xfId="20513" xr:uid="{00000000-0005-0000-0000-0000B9170000}"/>
    <cellStyle name="Comma 2 22 2 2 3" xfId="33766" xr:uid="{00000000-0005-0000-0000-0000BA170000}"/>
    <cellStyle name="Comma 2 22 2 2 4" xfId="36560" xr:uid="{00000000-0005-0000-0000-0000BB170000}"/>
    <cellStyle name="Comma 2 22 2 3" xfId="20215" xr:uid="{00000000-0005-0000-0000-0000BC170000}"/>
    <cellStyle name="Comma 2 22 2 4" xfId="33471" xr:uid="{00000000-0005-0000-0000-0000BD170000}"/>
    <cellStyle name="Comma 2 22 2 5" xfId="36266" xr:uid="{00000000-0005-0000-0000-0000BE170000}"/>
    <cellStyle name="Comma 2 22 3" xfId="9596" xr:uid="{00000000-0005-0000-0000-0000BF170000}"/>
    <cellStyle name="Comma 2 22 3 2" xfId="20366" xr:uid="{00000000-0005-0000-0000-0000C0170000}"/>
    <cellStyle name="Comma 2 22 3 3" xfId="33620" xr:uid="{00000000-0005-0000-0000-0000C1170000}"/>
    <cellStyle name="Comma 2 22 3 4" xfId="36414" xr:uid="{00000000-0005-0000-0000-0000C2170000}"/>
    <cellStyle name="Comma 2 22 4" xfId="20060" xr:uid="{00000000-0005-0000-0000-0000C3170000}"/>
    <cellStyle name="Comma 2 22 4 2" xfId="33324" xr:uid="{00000000-0005-0000-0000-0000C4170000}"/>
    <cellStyle name="Comma 2 22 4 3" xfId="36121" xr:uid="{00000000-0005-0000-0000-0000C5170000}"/>
    <cellStyle name="Comma 2 22 5" xfId="3696" xr:uid="{00000000-0005-0000-0000-0000C6170000}"/>
    <cellStyle name="Comma 2 23" xfId="1377" xr:uid="{00000000-0005-0000-0000-0000C7170000}"/>
    <cellStyle name="Comma 2 23 2" xfId="10763" xr:uid="{00000000-0005-0000-0000-0000C8170000}"/>
    <cellStyle name="Comma 2 23 2 2" xfId="16304" xr:uid="{00000000-0005-0000-0000-0000C9170000}"/>
    <cellStyle name="Comma 2 23 2 2 2" xfId="20515" xr:uid="{00000000-0005-0000-0000-0000CA170000}"/>
    <cellStyle name="Comma 2 23 2 2 3" xfId="33768" xr:uid="{00000000-0005-0000-0000-0000CB170000}"/>
    <cellStyle name="Comma 2 23 2 2 4" xfId="36562" xr:uid="{00000000-0005-0000-0000-0000CC170000}"/>
    <cellStyle name="Comma 2 23 2 3" xfId="20218" xr:uid="{00000000-0005-0000-0000-0000CD170000}"/>
    <cellStyle name="Comma 2 23 2 4" xfId="33474" xr:uid="{00000000-0005-0000-0000-0000CE170000}"/>
    <cellStyle name="Comma 2 23 2 5" xfId="36268" xr:uid="{00000000-0005-0000-0000-0000CF170000}"/>
    <cellStyle name="Comma 2 23 3" xfId="10291" xr:uid="{00000000-0005-0000-0000-0000D0170000}"/>
    <cellStyle name="Comma 2 23 3 2" xfId="20368" xr:uid="{00000000-0005-0000-0000-0000D1170000}"/>
    <cellStyle name="Comma 2 23 3 3" xfId="33622" xr:uid="{00000000-0005-0000-0000-0000D2170000}"/>
    <cellStyle name="Comma 2 23 3 4" xfId="36416" xr:uid="{00000000-0005-0000-0000-0000D3170000}"/>
    <cellStyle name="Comma 2 23 4" xfId="20063" xr:uid="{00000000-0005-0000-0000-0000D4170000}"/>
    <cellStyle name="Comma 2 23 4 2" xfId="33326" xr:uid="{00000000-0005-0000-0000-0000D5170000}"/>
    <cellStyle name="Comma 2 23 4 3" xfId="36122" xr:uid="{00000000-0005-0000-0000-0000D6170000}"/>
    <cellStyle name="Comma 2 23 5" xfId="3697" xr:uid="{00000000-0005-0000-0000-0000D7170000}"/>
    <cellStyle name="Comma 2 24" xfId="1378" xr:uid="{00000000-0005-0000-0000-0000D8170000}"/>
    <cellStyle name="Comma 2 24 2" xfId="10769" xr:uid="{00000000-0005-0000-0000-0000D9170000}"/>
    <cellStyle name="Comma 2 24 2 2" xfId="16306" xr:uid="{00000000-0005-0000-0000-0000DA170000}"/>
    <cellStyle name="Comma 2 24 2 2 2" xfId="20517" xr:uid="{00000000-0005-0000-0000-0000DB170000}"/>
    <cellStyle name="Comma 2 24 2 2 3" xfId="33770" xr:uid="{00000000-0005-0000-0000-0000DC170000}"/>
    <cellStyle name="Comma 2 24 2 2 4" xfId="36564" xr:uid="{00000000-0005-0000-0000-0000DD170000}"/>
    <cellStyle name="Comma 2 24 2 3" xfId="20220" xr:uid="{00000000-0005-0000-0000-0000DE170000}"/>
    <cellStyle name="Comma 2 24 2 4" xfId="33476" xr:uid="{00000000-0005-0000-0000-0000DF170000}"/>
    <cellStyle name="Comma 2 24 2 5" xfId="36270" xr:uid="{00000000-0005-0000-0000-0000E0170000}"/>
    <cellStyle name="Comma 2 24 3" xfId="10391" xr:uid="{00000000-0005-0000-0000-0000E1170000}"/>
    <cellStyle name="Comma 2 24 3 2" xfId="20370" xr:uid="{00000000-0005-0000-0000-0000E2170000}"/>
    <cellStyle name="Comma 2 24 3 3" xfId="33624" xr:uid="{00000000-0005-0000-0000-0000E3170000}"/>
    <cellStyle name="Comma 2 24 3 4" xfId="36418" xr:uid="{00000000-0005-0000-0000-0000E4170000}"/>
    <cellStyle name="Comma 2 24 4" xfId="20068" xr:uid="{00000000-0005-0000-0000-0000E5170000}"/>
    <cellStyle name="Comma 2 24 4 2" xfId="33328" xr:uid="{00000000-0005-0000-0000-0000E6170000}"/>
    <cellStyle name="Comma 2 24 4 3" xfId="36124" xr:uid="{00000000-0005-0000-0000-0000E7170000}"/>
    <cellStyle name="Comma 2 24 5" xfId="3698" xr:uid="{00000000-0005-0000-0000-0000E8170000}"/>
    <cellStyle name="Comma 2 25" xfId="1379" xr:uid="{00000000-0005-0000-0000-0000E9170000}"/>
    <cellStyle name="Comma 2 25 2" xfId="10779" xr:uid="{00000000-0005-0000-0000-0000EA170000}"/>
    <cellStyle name="Comma 2 25 2 2" xfId="16311" xr:uid="{00000000-0005-0000-0000-0000EB170000}"/>
    <cellStyle name="Comma 2 25 2 2 2" xfId="20521" xr:uid="{00000000-0005-0000-0000-0000EC170000}"/>
    <cellStyle name="Comma 2 25 2 2 3" xfId="33774" xr:uid="{00000000-0005-0000-0000-0000ED170000}"/>
    <cellStyle name="Comma 2 25 2 2 4" xfId="36568" xr:uid="{00000000-0005-0000-0000-0000EE170000}"/>
    <cellStyle name="Comma 2 25 2 3" xfId="20224" xr:uid="{00000000-0005-0000-0000-0000EF170000}"/>
    <cellStyle name="Comma 2 25 2 4" xfId="33480" xr:uid="{00000000-0005-0000-0000-0000F0170000}"/>
    <cellStyle name="Comma 2 25 2 5" xfId="36274" xr:uid="{00000000-0005-0000-0000-0000F1170000}"/>
    <cellStyle name="Comma 2 25 3" xfId="10958" xr:uid="{00000000-0005-0000-0000-0000F2170000}"/>
    <cellStyle name="Comma 2 25 3 2" xfId="20374" xr:uid="{00000000-0005-0000-0000-0000F3170000}"/>
    <cellStyle name="Comma 2 25 3 3" xfId="33628" xr:uid="{00000000-0005-0000-0000-0000F4170000}"/>
    <cellStyle name="Comma 2 25 3 4" xfId="36422" xr:uid="{00000000-0005-0000-0000-0000F5170000}"/>
    <cellStyle name="Comma 2 25 4" xfId="20075" xr:uid="{00000000-0005-0000-0000-0000F6170000}"/>
    <cellStyle name="Comma 2 25 4 2" xfId="33333" xr:uid="{00000000-0005-0000-0000-0000F7170000}"/>
    <cellStyle name="Comma 2 25 4 3" xfId="36128" xr:uid="{00000000-0005-0000-0000-0000F8170000}"/>
    <cellStyle name="Comma 2 25 5" xfId="3699" xr:uid="{00000000-0005-0000-0000-0000F9170000}"/>
    <cellStyle name="Comma 2 26" xfId="1380" xr:uid="{00000000-0005-0000-0000-0000FA170000}"/>
    <cellStyle name="Comma 2 26 2" xfId="10781" xr:uid="{00000000-0005-0000-0000-0000FB170000}"/>
    <cellStyle name="Comma 2 26 2 2" xfId="16313" xr:uid="{00000000-0005-0000-0000-0000FC170000}"/>
    <cellStyle name="Comma 2 26 2 2 2" xfId="20523" xr:uid="{00000000-0005-0000-0000-0000FD170000}"/>
    <cellStyle name="Comma 2 26 2 2 3" xfId="33776" xr:uid="{00000000-0005-0000-0000-0000FE170000}"/>
    <cellStyle name="Comma 2 26 2 2 4" xfId="36570" xr:uid="{00000000-0005-0000-0000-0000FF170000}"/>
    <cellStyle name="Comma 2 26 2 3" xfId="20226" xr:uid="{00000000-0005-0000-0000-000000180000}"/>
    <cellStyle name="Comma 2 26 2 4" xfId="33482" xr:uid="{00000000-0005-0000-0000-000001180000}"/>
    <cellStyle name="Comma 2 26 2 5" xfId="36276" xr:uid="{00000000-0005-0000-0000-000002180000}"/>
    <cellStyle name="Comma 2 26 3" xfId="10448" xr:uid="{00000000-0005-0000-0000-000003180000}"/>
    <cellStyle name="Comma 2 26 3 2" xfId="20376" xr:uid="{00000000-0005-0000-0000-000004180000}"/>
    <cellStyle name="Comma 2 26 3 3" xfId="33630" xr:uid="{00000000-0005-0000-0000-000005180000}"/>
    <cellStyle name="Comma 2 26 3 4" xfId="36424" xr:uid="{00000000-0005-0000-0000-000006180000}"/>
    <cellStyle name="Comma 2 26 4" xfId="20077" xr:uid="{00000000-0005-0000-0000-000007180000}"/>
    <cellStyle name="Comma 2 26 4 2" xfId="33335" xr:uid="{00000000-0005-0000-0000-000008180000}"/>
    <cellStyle name="Comma 2 26 4 3" xfId="36130" xr:uid="{00000000-0005-0000-0000-000009180000}"/>
    <cellStyle name="Comma 2 26 5" xfId="3700" xr:uid="{00000000-0005-0000-0000-00000A180000}"/>
    <cellStyle name="Comma 2 27" xfId="1381" xr:uid="{00000000-0005-0000-0000-00000B180000}"/>
    <cellStyle name="Comma 2 27 2" xfId="10776" xr:uid="{00000000-0005-0000-0000-00000C180000}"/>
    <cellStyle name="Comma 2 27 2 2" xfId="16310" xr:uid="{00000000-0005-0000-0000-00000D180000}"/>
    <cellStyle name="Comma 2 27 2 2 2" xfId="20520" xr:uid="{00000000-0005-0000-0000-00000E180000}"/>
    <cellStyle name="Comma 2 27 2 2 3" xfId="33773" xr:uid="{00000000-0005-0000-0000-00000F180000}"/>
    <cellStyle name="Comma 2 27 2 2 4" xfId="36567" xr:uid="{00000000-0005-0000-0000-000010180000}"/>
    <cellStyle name="Comma 2 27 2 3" xfId="20223" xr:uid="{00000000-0005-0000-0000-000011180000}"/>
    <cellStyle name="Comma 2 27 2 4" xfId="33479" xr:uid="{00000000-0005-0000-0000-000012180000}"/>
    <cellStyle name="Comma 2 27 2 5" xfId="36273" xr:uid="{00000000-0005-0000-0000-000013180000}"/>
    <cellStyle name="Comma 2 27 3" xfId="11305" xr:uid="{00000000-0005-0000-0000-000014180000}"/>
    <cellStyle name="Comma 2 27 3 2" xfId="20373" xr:uid="{00000000-0005-0000-0000-000015180000}"/>
    <cellStyle name="Comma 2 27 3 3" xfId="33627" xr:uid="{00000000-0005-0000-0000-000016180000}"/>
    <cellStyle name="Comma 2 27 3 4" xfId="36421" xr:uid="{00000000-0005-0000-0000-000017180000}"/>
    <cellStyle name="Comma 2 27 4" xfId="20074" xr:uid="{00000000-0005-0000-0000-000018180000}"/>
    <cellStyle name="Comma 2 27 4 2" xfId="33332" xr:uid="{00000000-0005-0000-0000-000019180000}"/>
    <cellStyle name="Comma 2 27 4 3" xfId="36127" xr:uid="{00000000-0005-0000-0000-00001A180000}"/>
    <cellStyle name="Comma 2 27 5" xfId="3701" xr:uid="{00000000-0005-0000-0000-00001B180000}"/>
    <cellStyle name="Comma 2 28" xfId="1382" xr:uid="{00000000-0005-0000-0000-00001C180000}"/>
    <cellStyle name="Comma 2 28 2" xfId="10782" xr:uid="{00000000-0005-0000-0000-00001D180000}"/>
    <cellStyle name="Comma 2 28 2 2" xfId="16314" xr:uid="{00000000-0005-0000-0000-00001E180000}"/>
    <cellStyle name="Comma 2 28 2 2 2" xfId="20524" xr:uid="{00000000-0005-0000-0000-00001F180000}"/>
    <cellStyle name="Comma 2 28 2 2 3" xfId="33777" xr:uid="{00000000-0005-0000-0000-000020180000}"/>
    <cellStyle name="Comma 2 28 2 2 4" xfId="36571" xr:uid="{00000000-0005-0000-0000-000021180000}"/>
    <cellStyle name="Comma 2 28 2 3" xfId="20227" xr:uid="{00000000-0005-0000-0000-000022180000}"/>
    <cellStyle name="Comma 2 28 2 4" xfId="33483" xr:uid="{00000000-0005-0000-0000-000023180000}"/>
    <cellStyle name="Comma 2 28 2 5" xfId="36277" xr:uid="{00000000-0005-0000-0000-000024180000}"/>
    <cellStyle name="Comma 2 28 3" xfId="10828" xr:uid="{00000000-0005-0000-0000-000025180000}"/>
    <cellStyle name="Comma 2 28 3 2" xfId="20377" xr:uid="{00000000-0005-0000-0000-000026180000}"/>
    <cellStyle name="Comma 2 28 3 3" xfId="33631" xr:uid="{00000000-0005-0000-0000-000027180000}"/>
    <cellStyle name="Comma 2 28 3 4" xfId="36425" xr:uid="{00000000-0005-0000-0000-000028180000}"/>
    <cellStyle name="Comma 2 28 4" xfId="20078" xr:uid="{00000000-0005-0000-0000-000029180000}"/>
    <cellStyle name="Comma 2 28 4 2" xfId="33336" xr:uid="{00000000-0005-0000-0000-00002A180000}"/>
    <cellStyle name="Comma 2 28 4 3" xfId="36131" xr:uid="{00000000-0005-0000-0000-00002B180000}"/>
    <cellStyle name="Comma 2 28 5" xfId="3702" xr:uid="{00000000-0005-0000-0000-00002C180000}"/>
    <cellStyle name="Comma 2 29" xfId="1383" xr:uid="{00000000-0005-0000-0000-00002D180000}"/>
    <cellStyle name="Comma 2 29 2" xfId="10780" xr:uid="{00000000-0005-0000-0000-00002E180000}"/>
    <cellStyle name="Comma 2 29 2 2" xfId="16312" xr:uid="{00000000-0005-0000-0000-00002F180000}"/>
    <cellStyle name="Comma 2 29 2 2 2" xfId="20522" xr:uid="{00000000-0005-0000-0000-000030180000}"/>
    <cellStyle name="Comma 2 29 2 2 3" xfId="33775" xr:uid="{00000000-0005-0000-0000-000031180000}"/>
    <cellStyle name="Comma 2 29 2 2 4" xfId="36569" xr:uid="{00000000-0005-0000-0000-000032180000}"/>
    <cellStyle name="Comma 2 29 2 3" xfId="20225" xr:uid="{00000000-0005-0000-0000-000033180000}"/>
    <cellStyle name="Comma 2 29 2 4" xfId="33481" xr:uid="{00000000-0005-0000-0000-000034180000}"/>
    <cellStyle name="Comma 2 29 2 5" xfId="36275" xr:uid="{00000000-0005-0000-0000-000035180000}"/>
    <cellStyle name="Comma 2 29 3" xfId="10645" xr:uid="{00000000-0005-0000-0000-000036180000}"/>
    <cellStyle name="Comma 2 29 3 2" xfId="20375" xr:uid="{00000000-0005-0000-0000-000037180000}"/>
    <cellStyle name="Comma 2 29 3 3" xfId="33629" xr:uid="{00000000-0005-0000-0000-000038180000}"/>
    <cellStyle name="Comma 2 29 3 4" xfId="36423" xr:uid="{00000000-0005-0000-0000-000039180000}"/>
    <cellStyle name="Comma 2 29 4" xfId="20076" xr:uid="{00000000-0005-0000-0000-00003A180000}"/>
    <cellStyle name="Comma 2 29 4 2" xfId="33334" xr:uid="{00000000-0005-0000-0000-00003B180000}"/>
    <cellStyle name="Comma 2 29 4 3" xfId="36129" xr:uid="{00000000-0005-0000-0000-00003C180000}"/>
    <cellStyle name="Comma 2 29 5" xfId="3703" xr:uid="{00000000-0005-0000-0000-00003D180000}"/>
    <cellStyle name="Comma 2 3" xfId="24" xr:uid="{00000000-0005-0000-0000-00003E180000}"/>
    <cellStyle name="Comma 2 3 10" xfId="2685" xr:uid="{00000000-0005-0000-0000-00003F180000}"/>
    <cellStyle name="Comma 2 3 2" xfId="146" xr:uid="{00000000-0005-0000-0000-000040180000}"/>
    <cellStyle name="Comma 2 3 2 2" xfId="1103" xr:uid="{00000000-0005-0000-0000-000041180000}"/>
    <cellStyle name="Comma 2 3 2 2 2" xfId="6264" xr:uid="{00000000-0005-0000-0000-000042180000}"/>
    <cellStyle name="Comma 2 3 2 2 2 2" xfId="8579" xr:uid="{00000000-0005-0000-0000-000043180000}"/>
    <cellStyle name="Comma 2 3 2 2 2 2 2" xfId="15068" xr:uid="{00000000-0005-0000-0000-000044180000}"/>
    <cellStyle name="Comma 2 3 2 2 2 2 2 2" xfId="27739" xr:uid="{00000000-0005-0000-0000-000045180000}"/>
    <cellStyle name="Comma 2 3 2 2 2 2 3" xfId="22656" xr:uid="{00000000-0005-0000-0000-000046180000}"/>
    <cellStyle name="Comma 2 3 2 2 2 3" xfId="9546" xr:uid="{00000000-0005-0000-0000-000047180000}"/>
    <cellStyle name="Comma 2 3 2 2 2 3 2" xfId="15909" xr:uid="{00000000-0005-0000-0000-000048180000}"/>
    <cellStyle name="Comma 2 3 2 2 2 3 2 2" xfId="28550" xr:uid="{00000000-0005-0000-0000-000049180000}"/>
    <cellStyle name="Comma 2 3 2 2 2 3 3" xfId="23533" xr:uid="{00000000-0005-0000-0000-00004A180000}"/>
    <cellStyle name="Comma 2 3 2 2 2 4" xfId="7701" xr:uid="{00000000-0005-0000-0000-00004B180000}"/>
    <cellStyle name="Comma 2 3 2 2 2 4 2" xfId="14204" xr:uid="{00000000-0005-0000-0000-00004C180000}"/>
    <cellStyle name="Comma 2 3 2 2 2 4 2 2" xfId="26930" xr:uid="{00000000-0005-0000-0000-00004D180000}"/>
    <cellStyle name="Comma 2 3 2 2 2 4 3" xfId="22425" xr:uid="{00000000-0005-0000-0000-00004E180000}"/>
    <cellStyle name="Comma 2 3 2 2 2 5" xfId="12996" xr:uid="{00000000-0005-0000-0000-00004F180000}"/>
    <cellStyle name="Comma 2 3 2 2 2 5 2" xfId="25742" xr:uid="{00000000-0005-0000-0000-000050180000}"/>
    <cellStyle name="Comma 2 3 2 2 2 6" xfId="21123" xr:uid="{00000000-0005-0000-0000-000051180000}"/>
    <cellStyle name="Comma 2 3 2 2 3" xfId="10357" xr:uid="{00000000-0005-0000-0000-000052180000}"/>
    <cellStyle name="Comma 2 3 2 2 4" xfId="3705" xr:uid="{00000000-0005-0000-0000-000053180000}"/>
    <cellStyle name="Comma 2 3 2 3" xfId="968" xr:uid="{00000000-0005-0000-0000-000054180000}"/>
    <cellStyle name="Comma 2 3 2 3 2" xfId="18711" xr:uid="{00000000-0005-0000-0000-000055180000}"/>
    <cellStyle name="Comma 2 3 2 3 3" xfId="6102" xr:uid="{00000000-0005-0000-0000-000056180000}"/>
    <cellStyle name="Comma 2 3 2 4" xfId="1277" xr:uid="{00000000-0005-0000-0000-000057180000}"/>
    <cellStyle name="Comma 2 3 2 4 2" xfId="17662" xr:uid="{00000000-0005-0000-0000-000058180000}"/>
    <cellStyle name="Comma 2 3 2 4 3" xfId="9926" xr:uid="{00000000-0005-0000-0000-000059180000}"/>
    <cellStyle name="Comma 2 3 2 5" xfId="1328" xr:uid="{00000000-0005-0000-0000-00005A180000}"/>
    <cellStyle name="Comma 2 3 2 6" xfId="2686" xr:uid="{00000000-0005-0000-0000-00005B180000}"/>
    <cellStyle name="Comma 2 3 3" xfId="706" xr:uid="{00000000-0005-0000-0000-00005C180000}"/>
    <cellStyle name="Comma 2 3 3 2" xfId="1104" xr:uid="{00000000-0005-0000-0000-00005D180000}"/>
    <cellStyle name="Comma 2 3 3 2 2" xfId="6263" xr:uid="{00000000-0005-0000-0000-00005E180000}"/>
    <cellStyle name="Comma 2 3 3 2 3" xfId="10358" xr:uid="{00000000-0005-0000-0000-00005F180000}"/>
    <cellStyle name="Comma 2 3 3 2 4" xfId="3706" xr:uid="{00000000-0005-0000-0000-000060180000}"/>
    <cellStyle name="Comma 2 3 3 3" xfId="969" xr:uid="{00000000-0005-0000-0000-000061180000}"/>
    <cellStyle name="Comma 2 3 3 3 2" xfId="9927" xr:uid="{00000000-0005-0000-0000-000062180000}"/>
    <cellStyle name="Comma 2 3 3 4" xfId="1329" xr:uid="{00000000-0005-0000-0000-000063180000}"/>
    <cellStyle name="Comma 2 3 3 4 2" xfId="17663" xr:uid="{00000000-0005-0000-0000-000064180000}"/>
    <cellStyle name="Comma 2 3 3 5" xfId="2687" xr:uid="{00000000-0005-0000-0000-000065180000}"/>
    <cellStyle name="Comma 2 3 3 6" xfId="37357" xr:uid="{00000000-0005-0000-0000-000066180000}"/>
    <cellStyle name="Comma 2 3 4" xfId="970" xr:uid="{00000000-0005-0000-0000-000067180000}"/>
    <cellStyle name="Comma 2 3 4 2" xfId="1105" xr:uid="{00000000-0005-0000-0000-000068180000}"/>
    <cellStyle name="Comma 2 3 4 2 2" xfId="18712" xr:uid="{00000000-0005-0000-0000-000069180000}"/>
    <cellStyle name="Comma 2 3 4 2 3" xfId="3707" xr:uid="{00000000-0005-0000-0000-00006A180000}"/>
    <cellStyle name="Comma 2 3 4 3" xfId="1330" xr:uid="{00000000-0005-0000-0000-00006B180000}"/>
    <cellStyle name="Comma 2 3 4 3 2" xfId="14350" xr:uid="{00000000-0005-0000-0000-00006C180000}"/>
    <cellStyle name="Comma 2 3 4 3 2 2" xfId="27043" xr:uid="{00000000-0005-0000-0000-00006D180000}"/>
    <cellStyle name="Comma 2 3 4 3 3" xfId="17664" xr:uid="{00000000-0005-0000-0000-00006E180000}"/>
    <cellStyle name="Comma 2 3 4 3 4" xfId="22532" xr:uid="{00000000-0005-0000-0000-00006F180000}"/>
    <cellStyle name="Comma 2 3 4 3 5" xfId="7851" xr:uid="{00000000-0005-0000-0000-000070180000}"/>
    <cellStyle name="Comma 2 3 4 4" xfId="8773" xr:uid="{00000000-0005-0000-0000-000071180000}"/>
    <cellStyle name="Comma 2 3 4 4 2" xfId="15192" xr:uid="{00000000-0005-0000-0000-000072180000}"/>
    <cellStyle name="Comma 2 3 4 4 2 2" xfId="27853" xr:uid="{00000000-0005-0000-0000-000073180000}"/>
    <cellStyle name="Comma 2 3 4 4 3" xfId="22821" xr:uid="{00000000-0005-0000-0000-000074180000}"/>
    <cellStyle name="Comma 2 3 4 5" xfId="9928" xr:uid="{00000000-0005-0000-0000-000075180000}"/>
    <cellStyle name="Comma 2 3 4 6" xfId="6629" xr:uid="{00000000-0005-0000-0000-000076180000}"/>
    <cellStyle name="Comma 2 3 4 6 2" xfId="13223" xr:uid="{00000000-0005-0000-0000-000077180000}"/>
    <cellStyle name="Comma 2 3 4 6 2 2" xfId="25967" xr:uid="{00000000-0005-0000-0000-000078180000}"/>
    <cellStyle name="Comma 2 3 4 6 3" xfId="21375" xr:uid="{00000000-0005-0000-0000-000079180000}"/>
    <cellStyle name="Comma 2 3 4 7" xfId="12153" xr:uid="{00000000-0005-0000-0000-00007A180000}"/>
    <cellStyle name="Comma 2 3 4 7 2" xfId="24899" xr:uid="{00000000-0005-0000-0000-00007B180000}"/>
    <cellStyle name="Comma 2 3 4 8" xfId="21021" xr:uid="{00000000-0005-0000-0000-00007C180000}"/>
    <cellStyle name="Comma 2 3 4 9" xfId="3163" xr:uid="{00000000-0005-0000-0000-00007D180000}"/>
    <cellStyle name="Comma 2 3 5" xfId="971" xr:uid="{00000000-0005-0000-0000-00007E180000}"/>
    <cellStyle name="Comma 2 3 5 2" xfId="1106" xr:uid="{00000000-0005-0000-0000-00007F180000}"/>
    <cellStyle name="Comma 2 3 5 2 2" xfId="9929" xr:uid="{00000000-0005-0000-0000-000080180000}"/>
    <cellStyle name="Comma 2 3 5 3" xfId="1331" xr:uid="{00000000-0005-0000-0000-000081180000}"/>
    <cellStyle name="Comma 2 3 5 4" xfId="3704" xr:uid="{00000000-0005-0000-0000-000082180000}"/>
    <cellStyle name="Comma 2 3 6" xfId="967" xr:uid="{00000000-0005-0000-0000-000083180000}"/>
    <cellStyle name="Comma 2 3 6 2" xfId="11050" xr:uid="{00000000-0005-0000-0000-000084180000}"/>
    <cellStyle name="Comma 2 3 7" xfId="1253" xr:uid="{00000000-0005-0000-0000-000085180000}"/>
    <cellStyle name="Comma 2 3 7 2" xfId="10356" xr:uid="{00000000-0005-0000-0000-000086180000}"/>
    <cellStyle name="Comma 2 3 8" xfId="10762" xr:uid="{00000000-0005-0000-0000-000087180000}"/>
    <cellStyle name="Comma 2 3 8 2" xfId="20062" xr:uid="{00000000-0005-0000-0000-000088180000}"/>
    <cellStyle name="Comma 2 3 8 3" xfId="18647" xr:uid="{00000000-0005-0000-0000-000089180000}"/>
    <cellStyle name="Comma 2 3 8 4" xfId="37436" xr:uid="{00000000-0005-0000-0000-00008A180000}"/>
    <cellStyle name="Comma 2 3 9" xfId="10774" xr:uid="{00000000-0005-0000-0000-00008B180000}"/>
    <cellStyle name="Comma 2 3 9 2" xfId="20072" xr:uid="{00000000-0005-0000-0000-00008C180000}"/>
    <cellStyle name="Comma 2 3 9 3" xfId="17661" xr:uid="{00000000-0005-0000-0000-00008D180000}"/>
    <cellStyle name="Comma 2 30" xfId="1384" xr:uid="{00000000-0005-0000-0000-00008E180000}"/>
    <cellStyle name="Comma 2 30 2" xfId="10789" xr:uid="{00000000-0005-0000-0000-00008F180000}"/>
    <cellStyle name="Comma 2 30 2 2" xfId="16321" xr:uid="{00000000-0005-0000-0000-000090180000}"/>
    <cellStyle name="Comma 2 30 2 2 2" xfId="20531" xr:uid="{00000000-0005-0000-0000-000091180000}"/>
    <cellStyle name="Comma 2 30 2 2 3" xfId="33784" xr:uid="{00000000-0005-0000-0000-000092180000}"/>
    <cellStyle name="Comma 2 30 2 2 4" xfId="36578" xr:uid="{00000000-0005-0000-0000-000093180000}"/>
    <cellStyle name="Comma 2 30 2 3" xfId="20234" xr:uid="{00000000-0005-0000-0000-000094180000}"/>
    <cellStyle name="Comma 2 30 2 4" xfId="33490" xr:uid="{00000000-0005-0000-0000-000095180000}"/>
    <cellStyle name="Comma 2 30 2 5" xfId="36284" xr:uid="{00000000-0005-0000-0000-000096180000}"/>
    <cellStyle name="Comma 2 30 3" xfId="10867" xr:uid="{00000000-0005-0000-0000-000097180000}"/>
    <cellStyle name="Comma 2 30 3 2" xfId="20384" xr:uid="{00000000-0005-0000-0000-000098180000}"/>
    <cellStyle name="Comma 2 30 3 3" xfId="33638" xr:uid="{00000000-0005-0000-0000-000099180000}"/>
    <cellStyle name="Comma 2 30 3 4" xfId="36432" xr:uid="{00000000-0005-0000-0000-00009A180000}"/>
    <cellStyle name="Comma 2 30 4" xfId="20085" xr:uid="{00000000-0005-0000-0000-00009B180000}"/>
    <cellStyle name="Comma 2 30 4 2" xfId="33343" xr:uid="{00000000-0005-0000-0000-00009C180000}"/>
    <cellStyle name="Comma 2 30 4 3" xfId="36138" xr:uid="{00000000-0005-0000-0000-00009D180000}"/>
    <cellStyle name="Comma 2 30 5" xfId="3708" xr:uid="{00000000-0005-0000-0000-00009E180000}"/>
    <cellStyle name="Comma 2 31" xfId="1385" xr:uid="{00000000-0005-0000-0000-00009F180000}"/>
    <cellStyle name="Comma 2 31 2" xfId="10794" xr:uid="{00000000-0005-0000-0000-0000A0180000}"/>
    <cellStyle name="Comma 2 31 2 2" xfId="16326" xr:uid="{00000000-0005-0000-0000-0000A1180000}"/>
    <cellStyle name="Comma 2 31 2 2 2" xfId="20536" xr:uid="{00000000-0005-0000-0000-0000A2180000}"/>
    <cellStyle name="Comma 2 31 2 2 3" xfId="33789" xr:uid="{00000000-0005-0000-0000-0000A3180000}"/>
    <cellStyle name="Comma 2 31 2 2 4" xfId="36583" xr:uid="{00000000-0005-0000-0000-0000A4180000}"/>
    <cellStyle name="Comma 2 31 2 3" xfId="20239" xr:uid="{00000000-0005-0000-0000-0000A5180000}"/>
    <cellStyle name="Comma 2 31 2 4" xfId="33495" xr:uid="{00000000-0005-0000-0000-0000A6180000}"/>
    <cellStyle name="Comma 2 31 2 5" xfId="36289" xr:uid="{00000000-0005-0000-0000-0000A7180000}"/>
    <cellStyle name="Comma 2 31 3" xfId="10295" xr:uid="{00000000-0005-0000-0000-0000A8180000}"/>
    <cellStyle name="Comma 2 31 3 2" xfId="20389" xr:uid="{00000000-0005-0000-0000-0000A9180000}"/>
    <cellStyle name="Comma 2 31 3 3" xfId="33643" xr:uid="{00000000-0005-0000-0000-0000AA180000}"/>
    <cellStyle name="Comma 2 31 3 4" xfId="36437" xr:uid="{00000000-0005-0000-0000-0000AB180000}"/>
    <cellStyle name="Comma 2 31 4" xfId="20090" xr:uid="{00000000-0005-0000-0000-0000AC180000}"/>
    <cellStyle name="Comma 2 31 4 2" xfId="33348" xr:uid="{00000000-0005-0000-0000-0000AD180000}"/>
    <cellStyle name="Comma 2 31 4 3" xfId="36143" xr:uid="{00000000-0005-0000-0000-0000AE180000}"/>
    <cellStyle name="Comma 2 31 5" xfId="3709" xr:uid="{00000000-0005-0000-0000-0000AF180000}"/>
    <cellStyle name="Comma 2 32" xfId="1386" xr:uid="{00000000-0005-0000-0000-0000B0180000}"/>
    <cellStyle name="Comma 2 32 2" xfId="10793" xr:uid="{00000000-0005-0000-0000-0000B1180000}"/>
    <cellStyle name="Comma 2 32 2 2" xfId="16325" xr:uid="{00000000-0005-0000-0000-0000B2180000}"/>
    <cellStyle name="Comma 2 32 2 2 2" xfId="20535" xr:uid="{00000000-0005-0000-0000-0000B3180000}"/>
    <cellStyle name="Comma 2 32 2 2 3" xfId="33788" xr:uid="{00000000-0005-0000-0000-0000B4180000}"/>
    <cellStyle name="Comma 2 32 2 2 4" xfId="36582" xr:uid="{00000000-0005-0000-0000-0000B5180000}"/>
    <cellStyle name="Comma 2 32 2 3" xfId="20238" xr:uid="{00000000-0005-0000-0000-0000B6180000}"/>
    <cellStyle name="Comma 2 32 2 4" xfId="33494" xr:uid="{00000000-0005-0000-0000-0000B7180000}"/>
    <cellStyle name="Comma 2 32 2 5" xfId="36288" xr:uid="{00000000-0005-0000-0000-0000B8180000}"/>
    <cellStyle name="Comma 2 32 3" xfId="10813" xr:uid="{00000000-0005-0000-0000-0000B9180000}"/>
    <cellStyle name="Comma 2 32 3 2" xfId="20388" xr:uid="{00000000-0005-0000-0000-0000BA180000}"/>
    <cellStyle name="Comma 2 32 3 3" xfId="33642" xr:uid="{00000000-0005-0000-0000-0000BB180000}"/>
    <cellStyle name="Comma 2 32 3 4" xfId="36436" xr:uid="{00000000-0005-0000-0000-0000BC180000}"/>
    <cellStyle name="Comma 2 32 4" xfId="20089" xr:uid="{00000000-0005-0000-0000-0000BD180000}"/>
    <cellStyle name="Comma 2 32 4 2" xfId="33347" xr:uid="{00000000-0005-0000-0000-0000BE180000}"/>
    <cellStyle name="Comma 2 32 4 3" xfId="36142" xr:uid="{00000000-0005-0000-0000-0000BF180000}"/>
    <cellStyle name="Comma 2 32 5" xfId="3710" xr:uid="{00000000-0005-0000-0000-0000C0180000}"/>
    <cellStyle name="Comma 2 33" xfId="1387" xr:uid="{00000000-0005-0000-0000-0000C1180000}"/>
    <cellStyle name="Comma 2 33 2" xfId="10822" xr:uid="{00000000-0005-0000-0000-0000C2180000}"/>
    <cellStyle name="Comma 2 33 2 2" xfId="20396" xr:uid="{00000000-0005-0000-0000-0000C3180000}"/>
    <cellStyle name="Comma 2 33 2 3" xfId="33649" xr:uid="{00000000-0005-0000-0000-0000C4180000}"/>
    <cellStyle name="Comma 2 33 2 4" xfId="36443" xr:uid="{00000000-0005-0000-0000-0000C5180000}"/>
    <cellStyle name="Comma 2 33 3" xfId="20097" xr:uid="{00000000-0005-0000-0000-0000C6180000}"/>
    <cellStyle name="Comma 2 33 3 2" xfId="33354" xr:uid="{00000000-0005-0000-0000-0000C7180000}"/>
    <cellStyle name="Comma 2 33 3 3" xfId="36149" xr:uid="{00000000-0005-0000-0000-0000C8180000}"/>
    <cellStyle name="Comma 2 33 4" xfId="3711" xr:uid="{00000000-0005-0000-0000-0000C9180000}"/>
    <cellStyle name="Comma 2 34" xfId="1388" xr:uid="{00000000-0005-0000-0000-0000CA180000}"/>
    <cellStyle name="Comma 2 34 2" xfId="10113" xr:uid="{00000000-0005-0000-0000-0000CB180000}"/>
    <cellStyle name="Comma 2 34 2 2" xfId="20248" xr:uid="{00000000-0005-0000-0000-0000CC180000}"/>
    <cellStyle name="Comma 2 34 2 3" xfId="33503" xr:uid="{00000000-0005-0000-0000-0000CD180000}"/>
    <cellStyle name="Comma 2 34 2 4" xfId="36297" xr:uid="{00000000-0005-0000-0000-0000CE180000}"/>
    <cellStyle name="Comma 2 34 3" xfId="3712" xr:uid="{00000000-0005-0000-0000-0000CF180000}"/>
    <cellStyle name="Comma 2 35" xfId="1389" xr:uid="{00000000-0005-0000-0000-0000D0180000}"/>
    <cellStyle name="Comma 2 35 2" xfId="10643" xr:uid="{00000000-0005-0000-0000-0000D1180000}"/>
    <cellStyle name="Comma 2 35 2 2" xfId="20246" xr:uid="{00000000-0005-0000-0000-0000D2180000}"/>
    <cellStyle name="Comma 2 35 2 3" xfId="33501" xr:uid="{00000000-0005-0000-0000-0000D3180000}"/>
    <cellStyle name="Comma 2 35 2 4" xfId="36295" xr:uid="{00000000-0005-0000-0000-0000D4180000}"/>
    <cellStyle name="Comma 2 35 3" xfId="3713" xr:uid="{00000000-0005-0000-0000-0000D5180000}"/>
    <cellStyle name="Comma 2 36" xfId="1390" xr:uid="{00000000-0005-0000-0000-0000D6180000}"/>
    <cellStyle name="Comma 2 36 2" xfId="10983" xr:uid="{00000000-0005-0000-0000-0000D7180000}"/>
    <cellStyle name="Comma 2 36 3" xfId="3714" xr:uid="{00000000-0005-0000-0000-0000D8180000}"/>
    <cellStyle name="Comma 2 37" xfId="1391" xr:uid="{00000000-0005-0000-0000-0000D9180000}"/>
    <cellStyle name="Comma 2 37 2" xfId="9941" xr:uid="{00000000-0005-0000-0000-0000DA180000}"/>
    <cellStyle name="Comma 2 37 3" xfId="3715" xr:uid="{00000000-0005-0000-0000-0000DB180000}"/>
    <cellStyle name="Comma 2 38" xfId="1392" xr:uid="{00000000-0005-0000-0000-0000DC180000}"/>
    <cellStyle name="Comma 2 38 2" xfId="10960" xr:uid="{00000000-0005-0000-0000-0000DD180000}"/>
    <cellStyle name="Comma 2 38 3" xfId="3716" xr:uid="{00000000-0005-0000-0000-0000DE180000}"/>
    <cellStyle name="Comma 2 39" xfId="1393" xr:uid="{00000000-0005-0000-0000-0000DF180000}"/>
    <cellStyle name="Comma 2 39 2" xfId="11144" xr:uid="{00000000-0005-0000-0000-0000E0180000}"/>
    <cellStyle name="Comma 2 39 3" xfId="3717" xr:uid="{00000000-0005-0000-0000-0000E1180000}"/>
    <cellStyle name="Comma 2 4" xfId="27" xr:uid="{00000000-0005-0000-0000-0000E2180000}"/>
    <cellStyle name="Comma 2 4 10" xfId="3719" xr:uid="{00000000-0005-0000-0000-0000E3180000}"/>
    <cellStyle name="Comma 2 4 11" xfId="3720" xr:uid="{00000000-0005-0000-0000-0000E4180000}"/>
    <cellStyle name="Comma 2 4 12" xfId="3721" xr:uid="{00000000-0005-0000-0000-0000E5180000}"/>
    <cellStyle name="Comma 2 4 13" xfId="3722" xr:uid="{00000000-0005-0000-0000-0000E6180000}"/>
    <cellStyle name="Comma 2 4 14" xfId="3723" xr:uid="{00000000-0005-0000-0000-0000E7180000}"/>
    <cellStyle name="Comma 2 4 15" xfId="3724" xr:uid="{00000000-0005-0000-0000-0000E8180000}"/>
    <cellStyle name="Comma 2 4 16" xfId="3725" xr:uid="{00000000-0005-0000-0000-0000E9180000}"/>
    <cellStyle name="Comma 2 4 17" xfId="3726" xr:uid="{00000000-0005-0000-0000-0000EA180000}"/>
    <cellStyle name="Comma 2 4 18" xfId="3727" xr:uid="{00000000-0005-0000-0000-0000EB180000}"/>
    <cellStyle name="Comma 2 4 19" xfId="3728" xr:uid="{00000000-0005-0000-0000-0000EC180000}"/>
    <cellStyle name="Comma 2 4 2" xfId="360" xr:uid="{00000000-0005-0000-0000-0000ED180000}"/>
    <cellStyle name="Comma 2 4 2 2" xfId="610" xr:uid="{00000000-0005-0000-0000-0000EE180000}"/>
    <cellStyle name="Comma 2 4 2 2 2" xfId="10360" xr:uid="{00000000-0005-0000-0000-0000EF180000}"/>
    <cellStyle name="Comma 2 4 2 2 3" xfId="3729" xr:uid="{00000000-0005-0000-0000-0000F0180000}"/>
    <cellStyle name="Comma 2 4 2 2 4" xfId="37716" xr:uid="{00000000-0005-0000-0000-0000F1180000}"/>
    <cellStyle name="Comma 2 4 2 3" xfId="587" xr:uid="{00000000-0005-0000-0000-0000F2180000}"/>
    <cellStyle name="Comma 2 4 2 3 2" xfId="19945" xr:uid="{00000000-0005-0000-0000-0000F3180000}"/>
    <cellStyle name="Comma 2 4 2 3 3" xfId="33141" xr:uid="{00000000-0005-0000-0000-0000F4180000}"/>
    <cellStyle name="Comma 2 4 2 3 4" xfId="36015" xr:uid="{00000000-0005-0000-0000-0000F5180000}"/>
    <cellStyle name="Comma 2 4 2 3 5" xfId="10251" xr:uid="{00000000-0005-0000-0000-0000F6180000}"/>
    <cellStyle name="Comma 2 4 2 3 6" xfId="37696" xr:uid="{00000000-0005-0000-0000-0000F7180000}"/>
    <cellStyle name="Comma 2 4 2 4" xfId="1107" xr:uid="{00000000-0005-0000-0000-0000F8180000}"/>
    <cellStyle name="Comma 2 4 2 5" xfId="1394" xr:uid="{00000000-0005-0000-0000-0000F9180000}"/>
    <cellStyle name="Comma 2 4 2 6" xfId="2689" xr:uid="{00000000-0005-0000-0000-0000FA180000}"/>
    <cellStyle name="Comma 2 4 2 7" xfId="37647" xr:uid="{00000000-0005-0000-0000-0000FB180000}"/>
    <cellStyle name="Comma 2 4 20" xfId="3730" xr:uid="{00000000-0005-0000-0000-0000FC180000}"/>
    <cellStyle name="Comma 2 4 21" xfId="3731" xr:uid="{00000000-0005-0000-0000-0000FD180000}"/>
    <cellStyle name="Comma 2 4 22" xfId="3732" xr:uid="{00000000-0005-0000-0000-0000FE180000}"/>
    <cellStyle name="Comma 2 4 23" xfId="3733" xr:uid="{00000000-0005-0000-0000-0000FF180000}"/>
    <cellStyle name="Comma 2 4 24" xfId="3718" xr:uid="{00000000-0005-0000-0000-000000190000}"/>
    <cellStyle name="Comma 2 4 24 2" xfId="6198" xr:uid="{00000000-0005-0000-0000-000001190000}"/>
    <cellStyle name="Comma 2 4 24 2 2" xfId="19872" xr:uid="{00000000-0005-0000-0000-000002190000}"/>
    <cellStyle name="Comma 2 4 24 2 3" xfId="32985" xr:uid="{00000000-0005-0000-0000-000003190000}"/>
    <cellStyle name="Comma 2 4 24 2 4" xfId="35964" xr:uid="{00000000-0005-0000-0000-000004190000}"/>
    <cellStyle name="Comma 2 4 24 3" xfId="18703" xr:uid="{00000000-0005-0000-0000-000005190000}"/>
    <cellStyle name="Comma 2 4 24 4" xfId="31979" xr:uid="{00000000-0005-0000-0000-000006190000}"/>
    <cellStyle name="Comma 2 4 24 5" xfId="35115" xr:uid="{00000000-0005-0000-0000-000007190000}"/>
    <cellStyle name="Comma 2 4 25" xfId="2688" xr:uid="{00000000-0005-0000-0000-000008190000}"/>
    <cellStyle name="Comma 2 4 25 2" xfId="17665" xr:uid="{00000000-0005-0000-0000-000009190000}"/>
    <cellStyle name="Comma 2 4 26" xfId="7775" xr:uid="{00000000-0005-0000-0000-00000A190000}"/>
    <cellStyle name="Comma 2 4 26 2" xfId="14274" xr:uid="{00000000-0005-0000-0000-00000B190000}"/>
    <cellStyle name="Comma 2 4 26 2 2" xfId="26988" xr:uid="{00000000-0005-0000-0000-00000C190000}"/>
    <cellStyle name="Comma 2 4 26 3" xfId="19080" xr:uid="{00000000-0005-0000-0000-00000D190000}"/>
    <cellStyle name="Comma 2 4 26 4" xfId="32201" xr:uid="{00000000-0005-0000-0000-00000E190000}"/>
    <cellStyle name="Comma 2 4 26 5" xfId="35223" xr:uid="{00000000-0005-0000-0000-00000F190000}"/>
    <cellStyle name="Comma 2 4 27" xfId="8622" xr:uid="{00000000-0005-0000-0000-000010190000}"/>
    <cellStyle name="Comma 2 4 27 2" xfId="15111" xr:uid="{00000000-0005-0000-0000-000011190000}"/>
    <cellStyle name="Comma 2 4 27 2 2" xfId="27781" xr:uid="{00000000-0005-0000-0000-000012190000}"/>
    <cellStyle name="Comma 2 4 27 3" xfId="18959" xr:uid="{00000000-0005-0000-0000-000013190000}"/>
    <cellStyle name="Comma 2 4 27 4" xfId="32140" xr:uid="{00000000-0005-0000-0000-000014190000}"/>
    <cellStyle name="Comma 2 4 27 5" xfId="35162" xr:uid="{00000000-0005-0000-0000-000015190000}"/>
    <cellStyle name="Comma 2 4 28" xfId="9807" xr:uid="{00000000-0005-0000-0000-000016190000}"/>
    <cellStyle name="Comma 2 4 28 2" xfId="15977" xr:uid="{00000000-0005-0000-0000-000017190000}"/>
    <cellStyle name="Comma 2 4 28 2 2" xfId="28613" xr:uid="{00000000-0005-0000-0000-000018190000}"/>
    <cellStyle name="Comma 2 4 28 3" xfId="19940" xr:uid="{00000000-0005-0000-0000-000019190000}"/>
    <cellStyle name="Comma 2 4 28 4" xfId="33121" xr:uid="{00000000-0005-0000-0000-00001A190000}"/>
    <cellStyle name="Comma 2 4 28 5" xfId="36013" xr:uid="{00000000-0005-0000-0000-00001B190000}"/>
    <cellStyle name="Comma 2 4 29" xfId="6411" xr:uid="{00000000-0005-0000-0000-00001C190000}"/>
    <cellStyle name="Comma 2 4 29 2" xfId="13040" xr:uid="{00000000-0005-0000-0000-00001D190000}"/>
    <cellStyle name="Comma 2 4 29 2 2" xfId="25786" xr:uid="{00000000-0005-0000-0000-00001E190000}"/>
    <cellStyle name="Comma 2 4 29 3" xfId="21166" xr:uid="{00000000-0005-0000-0000-00001F190000}"/>
    <cellStyle name="Comma 2 4 3" xfId="609" xr:uid="{00000000-0005-0000-0000-000020190000}"/>
    <cellStyle name="Comma 2 4 3 2" xfId="19981" xr:uid="{00000000-0005-0000-0000-000021190000}"/>
    <cellStyle name="Comma 2 4 3 2 2" xfId="33245" xr:uid="{00000000-0005-0000-0000-000022190000}"/>
    <cellStyle name="Comma 2 4 3 2 3" xfId="36044" xr:uid="{00000000-0005-0000-0000-000023190000}"/>
    <cellStyle name="Comma 2 4 3 3" xfId="2690" xr:uid="{00000000-0005-0000-0000-000024190000}"/>
    <cellStyle name="Comma 2 4 3 4" xfId="37715" xr:uid="{00000000-0005-0000-0000-000025190000}"/>
    <cellStyle name="Comma 2 4 30" xfId="12041" xr:uid="{00000000-0005-0000-0000-000026190000}"/>
    <cellStyle name="Comma 2 4 30 2" xfId="24787" xr:uid="{00000000-0005-0000-0000-000027190000}"/>
    <cellStyle name="Comma 2 4 31" xfId="17431" xr:uid="{00000000-0005-0000-0000-000028190000}"/>
    <cellStyle name="Comma 2 4 32" xfId="30610" xr:uid="{00000000-0005-0000-0000-000029190000}"/>
    <cellStyle name="Comma 2 4 33" xfId="34310" xr:uid="{00000000-0005-0000-0000-00002A190000}"/>
    <cellStyle name="Comma 2 4 34" xfId="2182" xr:uid="{00000000-0005-0000-0000-00002B190000}"/>
    <cellStyle name="Comma 2 4 35" xfId="37354" xr:uid="{00000000-0005-0000-0000-00002C190000}"/>
    <cellStyle name="Comma 2 4 36" xfId="37386" xr:uid="{00000000-0005-0000-0000-00002D190000}"/>
    <cellStyle name="Comma 2 4 4" xfId="608" xr:uid="{00000000-0005-0000-0000-00002E190000}"/>
    <cellStyle name="Comma 2 4 4 2" xfId="3734" xr:uid="{00000000-0005-0000-0000-00002F190000}"/>
    <cellStyle name="Comma 2 4 4 2 2" xfId="18783" xr:uid="{00000000-0005-0000-0000-000030190000}"/>
    <cellStyle name="Comma 2 4 4 3" xfId="10359" xr:uid="{00000000-0005-0000-0000-000031190000}"/>
    <cellStyle name="Comma 2 4 4 3 2" xfId="17666" xr:uid="{00000000-0005-0000-0000-000032190000}"/>
    <cellStyle name="Comma 2 4 4 4" xfId="3158" xr:uid="{00000000-0005-0000-0000-000033190000}"/>
    <cellStyle name="Comma 2 4 4 5" xfId="37714" xr:uid="{00000000-0005-0000-0000-000034190000}"/>
    <cellStyle name="Comma 2 4 5" xfId="707" xr:uid="{00000000-0005-0000-0000-000035190000}"/>
    <cellStyle name="Comma 2 4 5 2" xfId="10701" xr:uid="{00000000-0005-0000-0000-000036190000}"/>
    <cellStyle name="Comma 2 4 5 2 2" xfId="16250" xr:uid="{00000000-0005-0000-0000-000037190000}"/>
    <cellStyle name="Comma 2 4 5 2 2 2" xfId="20461" xr:uid="{00000000-0005-0000-0000-000038190000}"/>
    <cellStyle name="Comma 2 4 5 2 2 3" xfId="33714" xr:uid="{00000000-0005-0000-0000-000039190000}"/>
    <cellStyle name="Comma 2 4 5 2 2 4" xfId="36508" xr:uid="{00000000-0005-0000-0000-00003A190000}"/>
    <cellStyle name="Comma 2 4 5 2 3" xfId="20162" xr:uid="{00000000-0005-0000-0000-00003B190000}"/>
    <cellStyle name="Comma 2 4 5 2 4" xfId="33419" xr:uid="{00000000-0005-0000-0000-00003C190000}"/>
    <cellStyle name="Comma 2 4 5 2 5" xfId="36214" xr:uid="{00000000-0005-0000-0000-00003D190000}"/>
    <cellStyle name="Comma 2 4 5 3" xfId="20314" xr:uid="{00000000-0005-0000-0000-00003E190000}"/>
    <cellStyle name="Comma 2 4 5 3 2" xfId="33568" xr:uid="{00000000-0005-0000-0000-00003F190000}"/>
    <cellStyle name="Comma 2 4 5 3 3" xfId="36362" xr:uid="{00000000-0005-0000-0000-000040190000}"/>
    <cellStyle name="Comma 2 4 5 4" xfId="20006" xr:uid="{00000000-0005-0000-0000-000041190000}"/>
    <cellStyle name="Comma 2 4 5 4 2" xfId="33270" xr:uid="{00000000-0005-0000-0000-000042190000}"/>
    <cellStyle name="Comma 2 4 5 4 3" xfId="36069" xr:uid="{00000000-0005-0000-0000-000043190000}"/>
    <cellStyle name="Comma 2 4 5 5" xfId="3735" xr:uid="{00000000-0005-0000-0000-000044190000}"/>
    <cellStyle name="Comma 2 4 5 6" xfId="37780" xr:uid="{00000000-0005-0000-0000-000045190000}"/>
    <cellStyle name="Comma 2 4 6" xfId="972" xr:uid="{00000000-0005-0000-0000-000046190000}"/>
    <cellStyle name="Comma 2 4 6 2" xfId="20407" xr:uid="{00000000-0005-0000-0000-000047190000}"/>
    <cellStyle name="Comma 2 4 6 2 2" xfId="33660" xr:uid="{00000000-0005-0000-0000-000048190000}"/>
    <cellStyle name="Comma 2 4 6 2 3" xfId="36454" xr:uid="{00000000-0005-0000-0000-000049190000}"/>
    <cellStyle name="Comma 2 4 6 3" xfId="20108" xr:uid="{00000000-0005-0000-0000-00004A190000}"/>
    <cellStyle name="Comma 2 4 6 3 2" xfId="33365" xr:uid="{00000000-0005-0000-0000-00004B190000}"/>
    <cellStyle name="Comma 2 4 6 3 3" xfId="36160" xr:uid="{00000000-0005-0000-0000-00004C190000}"/>
    <cellStyle name="Comma 2 4 6 4" xfId="3736" xr:uid="{00000000-0005-0000-0000-00004D190000}"/>
    <cellStyle name="Comma 2 4 7" xfId="1294" xr:uid="{00000000-0005-0000-0000-00004E190000}"/>
    <cellStyle name="Comma 2 4 7 2" xfId="20260" xr:uid="{00000000-0005-0000-0000-00004F190000}"/>
    <cellStyle name="Comma 2 4 7 2 2" xfId="33514" xr:uid="{00000000-0005-0000-0000-000050190000}"/>
    <cellStyle name="Comma 2 4 7 2 3" xfId="36308" xr:uid="{00000000-0005-0000-0000-000051190000}"/>
    <cellStyle name="Comma 2 4 7 3" xfId="3737" xr:uid="{00000000-0005-0000-0000-000052190000}"/>
    <cellStyle name="Comma 2 4 7 4" xfId="37842" xr:uid="{00000000-0005-0000-0000-000053190000}"/>
    <cellStyle name="Comma 2 4 8" xfId="3738" xr:uid="{00000000-0005-0000-0000-000054190000}"/>
    <cellStyle name="Comma 2 4 8 2" xfId="20245" xr:uid="{00000000-0005-0000-0000-000055190000}"/>
    <cellStyle name="Comma 2 4 8 2 2" xfId="33500" xr:uid="{00000000-0005-0000-0000-000056190000}"/>
    <cellStyle name="Comma 2 4 8 2 3" xfId="36294" xr:uid="{00000000-0005-0000-0000-000057190000}"/>
    <cellStyle name="Comma 2 4 8 3" xfId="37439" xr:uid="{00000000-0005-0000-0000-000058190000}"/>
    <cellStyle name="Comma 2 4 9" xfId="3739" xr:uid="{00000000-0005-0000-0000-000059190000}"/>
    <cellStyle name="Comma 2 40" xfId="1395" xr:uid="{00000000-0005-0000-0000-00005A190000}"/>
    <cellStyle name="Comma 2 40 2" xfId="10976" xr:uid="{00000000-0005-0000-0000-00005B190000}"/>
    <cellStyle name="Comma 2 40 3" xfId="3740" xr:uid="{00000000-0005-0000-0000-00005C190000}"/>
    <cellStyle name="Comma 2 41" xfId="1396" xr:uid="{00000000-0005-0000-0000-00005D190000}"/>
    <cellStyle name="Comma 2 41 2" xfId="10343" xr:uid="{00000000-0005-0000-0000-00005E190000}"/>
    <cellStyle name="Comma 2 41 3" xfId="3741" xr:uid="{00000000-0005-0000-0000-00005F190000}"/>
    <cellStyle name="Comma 2 42" xfId="1397" xr:uid="{00000000-0005-0000-0000-000060190000}"/>
    <cellStyle name="Comma 2 42 2" xfId="11270" xr:uid="{00000000-0005-0000-0000-000061190000}"/>
    <cellStyle name="Comma 2 42 3" xfId="3742" xr:uid="{00000000-0005-0000-0000-000062190000}"/>
    <cellStyle name="Comma 2 43" xfId="1398" xr:uid="{00000000-0005-0000-0000-000063190000}"/>
    <cellStyle name="Comma 2 43 2" xfId="10268" xr:uid="{00000000-0005-0000-0000-000064190000}"/>
    <cellStyle name="Comma 2 43 3" xfId="3743" xr:uid="{00000000-0005-0000-0000-000065190000}"/>
    <cellStyle name="Comma 2 44" xfId="1399" xr:uid="{00000000-0005-0000-0000-000066190000}"/>
    <cellStyle name="Comma 2 44 2" xfId="10232" xr:uid="{00000000-0005-0000-0000-000067190000}"/>
    <cellStyle name="Comma 2 44 3" xfId="3744" xr:uid="{00000000-0005-0000-0000-000068190000}"/>
    <cellStyle name="Comma 2 45" xfId="1400" xr:uid="{00000000-0005-0000-0000-000069190000}"/>
    <cellStyle name="Comma 2 45 2" xfId="10814" xr:uid="{00000000-0005-0000-0000-00006A190000}"/>
    <cellStyle name="Comma 2 45 3" xfId="3745" xr:uid="{00000000-0005-0000-0000-00006B190000}"/>
    <cellStyle name="Comma 2 46" xfId="1401" xr:uid="{00000000-0005-0000-0000-00006C190000}"/>
    <cellStyle name="Comma 2 46 2" xfId="10529" xr:uid="{00000000-0005-0000-0000-00006D190000}"/>
    <cellStyle name="Comma 2 46 3" xfId="3746" xr:uid="{00000000-0005-0000-0000-00006E190000}"/>
    <cellStyle name="Comma 2 47" xfId="1402" xr:uid="{00000000-0005-0000-0000-00006F190000}"/>
    <cellStyle name="Comma 2 47 2" xfId="10653" xr:uid="{00000000-0005-0000-0000-000070190000}"/>
    <cellStyle name="Comma 2 47 3" xfId="3747" xr:uid="{00000000-0005-0000-0000-000071190000}"/>
    <cellStyle name="Comma 2 48" xfId="1403" xr:uid="{00000000-0005-0000-0000-000072190000}"/>
    <cellStyle name="Comma 2 48 2" xfId="10479" xr:uid="{00000000-0005-0000-0000-000073190000}"/>
    <cellStyle name="Comma 2 48 3" xfId="3748" xr:uid="{00000000-0005-0000-0000-000074190000}"/>
    <cellStyle name="Comma 2 49" xfId="1404" xr:uid="{00000000-0005-0000-0000-000075190000}"/>
    <cellStyle name="Comma 2 49 2" xfId="10138" xr:uid="{00000000-0005-0000-0000-000076190000}"/>
    <cellStyle name="Comma 2 49 3" xfId="3749" xr:uid="{00000000-0005-0000-0000-000077190000}"/>
    <cellStyle name="Comma 2 5" xfId="30" xr:uid="{00000000-0005-0000-0000-000078190000}"/>
    <cellStyle name="Comma 2 5 10" xfId="3751" xr:uid="{00000000-0005-0000-0000-000079190000}"/>
    <cellStyle name="Comma 2 5 11" xfId="3752" xr:uid="{00000000-0005-0000-0000-00007A190000}"/>
    <cellStyle name="Comma 2 5 12" xfId="3753" xr:uid="{00000000-0005-0000-0000-00007B190000}"/>
    <cellStyle name="Comma 2 5 13" xfId="3754" xr:uid="{00000000-0005-0000-0000-00007C190000}"/>
    <cellStyle name="Comma 2 5 14" xfId="3755" xr:uid="{00000000-0005-0000-0000-00007D190000}"/>
    <cellStyle name="Comma 2 5 15" xfId="3756" xr:uid="{00000000-0005-0000-0000-00007E190000}"/>
    <cellStyle name="Comma 2 5 16" xfId="3757" xr:uid="{00000000-0005-0000-0000-00007F190000}"/>
    <cellStyle name="Comma 2 5 17" xfId="3758" xr:uid="{00000000-0005-0000-0000-000080190000}"/>
    <cellStyle name="Comma 2 5 18" xfId="3759" xr:uid="{00000000-0005-0000-0000-000081190000}"/>
    <cellStyle name="Comma 2 5 19" xfId="3760" xr:uid="{00000000-0005-0000-0000-000082190000}"/>
    <cellStyle name="Comma 2 5 2" xfId="703" xr:uid="{00000000-0005-0000-0000-000083190000}"/>
    <cellStyle name="Comma 2 5 2 10" xfId="3762" xr:uid="{00000000-0005-0000-0000-000084190000}"/>
    <cellStyle name="Comma 2 5 2 11" xfId="3763" xr:uid="{00000000-0005-0000-0000-000085190000}"/>
    <cellStyle name="Comma 2 5 2 12" xfId="3764" xr:uid="{00000000-0005-0000-0000-000086190000}"/>
    <cellStyle name="Comma 2 5 2 13" xfId="3765" xr:uid="{00000000-0005-0000-0000-000087190000}"/>
    <cellStyle name="Comma 2 5 2 14" xfId="3766" xr:uid="{00000000-0005-0000-0000-000088190000}"/>
    <cellStyle name="Comma 2 5 2 15" xfId="3767" xr:uid="{00000000-0005-0000-0000-000089190000}"/>
    <cellStyle name="Comma 2 5 2 16" xfId="3768" xr:uid="{00000000-0005-0000-0000-00008A190000}"/>
    <cellStyle name="Comma 2 5 2 17" xfId="3769" xr:uid="{00000000-0005-0000-0000-00008B190000}"/>
    <cellStyle name="Comma 2 5 2 18" xfId="3770" xr:uid="{00000000-0005-0000-0000-00008C190000}"/>
    <cellStyle name="Comma 2 5 2 19" xfId="3771" xr:uid="{00000000-0005-0000-0000-00008D190000}"/>
    <cellStyle name="Comma 2 5 2 2" xfId="1108" xr:uid="{00000000-0005-0000-0000-00008E190000}"/>
    <cellStyle name="Comma 2 5 2 2 10" xfId="3773" xr:uid="{00000000-0005-0000-0000-00008F190000}"/>
    <cellStyle name="Comma 2 5 2 2 11" xfId="3774" xr:uid="{00000000-0005-0000-0000-000090190000}"/>
    <cellStyle name="Comma 2 5 2 2 12" xfId="3775" xr:uid="{00000000-0005-0000-0000-000091190000}"/>
    <cellStyle name="Comma 2 5 2 2 13" xfId="3776" xr:uid="{00000000-0005-0000-0000-000092190000}"/>
    <cellStyle name="Comma 2 5 2 2 14" xfId="3777" xr:uid="{00000000-0005-0000-0000-000093190000}"/>
    <cellStyle name="Comma 2 5 2 2 15" xfId="3778" xr:uid="{00000000-0005-0000-0000-000094190000}"/>
    <cellStyle name="Comma 2 5 2 2 16" xfId="3779" xr:uid="{00000000-0005-0000-0000-000095190000}"/>
    <cellStyle name="Comma 2 5 2 2 17" xfId="3780" xr:uid="{00000000-0005-0000-0000-000096190000}"/>
    <cellStyle name="Comma 2 5 2 2 18" xfId="3781" xr:uid="{00000000-0005-0000-0000-000097190000}"/>
    <cellStyle name="Comma 2 5 2 2 19" xfId="3782" xr:uid="{00000000-0005-0000-0000-000098190000}"/>
    <cellStyle name="Comma 2 5 2 2 2" xfId="3783" xr:uid="{00000000-0005-0000-0000-000099190000}"/>
    <cellStyle name="Comma 2 5 2 2 20" xfId="3772" xr:uid="{00000000-0005-0000-0000-00009A190000}"/>
    <cellStyle name="Comma 2 5 2 2 3" xfId="3784" xr:uid="{00000000-0005-0000-0000-00009B190000}"/>
    <cellStyle name="Comma 2 5 2 2 4" xfId="3785" xr:uid="{00000000-0005-0000-0000-00009C190000}"/>
    <cellStyle name="Comma 2 5 2 2 5" xfId="3786" xr:uid="{00000000-0005-0000-0000-00009D190000}"/>
    <cellStyle name="Comma 2 5 2 2 6" xfId="3787" xr:uid="{00000000-0005-0000-0000-00009E190000}"/>
    <cellStyle name="Comma 2 5 2 2 7" xfId="3788" xr:uid="{00000000-0005-0000-0000-00009F190000}"/>
    <cellStyle name="Comma 2 5 2 2 8" xfId="3789" xr:uid="{00000000-0005-0000-0000-0000A0190000}"/>
    <cellStyle name="Comma 2 5 2 2 9" xfId="3790" xr:uid="{00000000-0005-0000-0000-0000A1190000}"/>
    <cellStyle name="Comma 2 5 2 20" xfId="3791" xr:uid="{00000000-0005-0000-0000-0000A2190000}"/>
    <cellStyle name="Comma 2 5 2 21" xfId="3792" xr:uid="{00000000-0005-0000-0000-0000A3190000}"/>
    <cellStyle name="Comma 2 5 2 22" xfId="3761" xr:uid="{00000000-0005-0000-0000-0000A4190000}"/>
    <cellStyle name="Comma 2 5 2 22 2" xfId="18784" xr:uid="{00000000-0005-0000-0000-0000A5190000}"/>
    <cellStyle name="Comma 2 5 2 23" xfId="11340" xr:uid="{00000000-0005-0000-0000-0000A6190000}"/>
    <cellStyle name="Comma 2 5 2 23 2" xfId="17668" xr:uid="{00000000-0005-0000-0000-0000A7190000}"/>
    <cellStyle name="Comma 2 5 2 24" xfId="2692" xr:uid="{00000000-0005-0000-0000-0000A8190000}"/>
    <cellStyle name="Comma 2 5 2 25" xfId="37778" xr:uid="{00000000-0005-0000-0000-0000A9190000}"/>
    <cellStyle name="Comma 2 5 2 3" xfId="1405" xr:uid="{00000000-0005-0000-0000-0000AA190000}"/>
    <cellStyle name="Comma 2 5 2 3 2" xfId="3793" xr:uid="{00000000-0005-0000-0000-0000AB190000}"/>
    <cellStyle name="Comma 2 5 2 4" xfId="3794" xr:uid="{00000000-0005-0000-0000-0000AC190000}"/>
    <cellStyle name="Comma 2 5 2 5" xfId="3795" xr:uid="{00000000-0005-0000-0000-0000AD190000}"/>
    <cellStyle name="Comma 2 5 2 6" xfId="3796" xr:uid="{00000000-0005-0000-0000-0000AE190000}"/>
    <cellStyle name="Comma 2 5 2 7" xfId="3797" xr:uid="{00000000-0005-0000-0000-0000AF190000}"/>
    <cellStyle name="Comma 2 5 2 8" xfId="3798" xr:uid="{00000000-0005-0000-0000-0000B0190000}"/>
    <cellStyle name="Comma 2 5 2 9" xfId="3799" xr:uid="{00000000-0005-0000-0000-0000B1190000}"/>
    <cellStyle name="Comma 2 5 20" xfId="3800" xr:uid="{00000000-0005-0000-0000-0000B2190000}"/>
    <cellStyle name="Comma 2 5 21" xfId="3801" xr:uid="{00000000-0005-0000-0000-0000B3190000}"/>
    <cellStyle name="Comma 2 5 22" xfId="3750" xr:uid="{00000000-0005-0000-0000-0000B4190000}"/>
    <cellStyle name="Comma 2 5 22 2" xfId="6235" xr:uid="{00000000-0005-0000-0000-0000B5190000}"/>
    <cellStyle name="Comma 2 5 22 3" xfId="18713" xr:uid="{00000000-0005-0000-0000-0000B6190000}"/>
    <cellStyle name="Comma 2 5 23" xfId="9931" xr:uid="{00000000-0005-0000-0000-0000B7190000}"/>
    <cellStyle name="Comma 2 5 23 2" xfId="17667" xr:uid="{00000000-0005-0000-0000-0000B8190000}"/>
    <cellStyle name="Comma 2 5 24" xfId="2691" xr:uid="{00000000-0005-0000-0000-0000B9190000}"/>
    <cellStyle name="Comma 2 5 25" xfId="37384" xr:uid="{00000000-0005-0000-0000-0000BA190000}"/>
    <cellStyle name="Comma 2 5 3" xfId="973" xr:uid="{00000000-0005-0000-0000-0000BB190000}"/>
    <cellStyle name="Comma 2 5 3 2" xfId="2693" xr:uid="{00000000-0005-0000-0000-0000BC190000}"/>
    <cellStyle name="Comma 2 5 4" xfId="1299" xr:uid="{00000000-0005-0000-0000-0000BD190000}"/>
    <cellStyle name="Comma 2 5 4 2" xfId="10361" xr:uid="{00000000-0005-0000-0000-0000BE190000}"/>
    <cellStyle name="Comma 2 5 4 3" xfId="17669" xr:uid="{00000000-0005-0000-0000-0000BF190000}"/>
    <cellStyle name="Comma 2 5 4 4" xfId="3802" xr:uid="{00000000-0005-0000-0000-0000C0190000}"/>
    <cellStyle name="Comma 2 5 5" xfId="1332" xr:uid="{00000000-0005-0000-0000-0000C1190000}"/>
    <cellStyle name="Comma 2 5 5 2" xfId="3803" xr:uid="{00000000-0005-0000-0000-0000C2190000}"/>
    <cellStyle name="Comma 2 5 5 3" xfId="37442" xr:uid="{00000000-0005-0000-0000-0000C3190000}"/>
    <cellStyle name="Comma 2 5 6" xfId="3804" xr:uid="{00000000-0005-0000-0000-0000C4190000}"/>
    <cellStyle name="Comma 2 5 7" xfId="3805" xr:uid="{00000000-0005-0000-0000-0000C5190000}"/>
    <cellStyle name="Comma 2 5 8" xfId="3806" xr:uid="{00000000-0005-0000-0000-0000C6190000}"/>
    <cellStyle name="Comma 2 5 9" xfId="3807" xr:uid="{00000000-0005-0000-0000-0000C7190000}"/>
    <cellStyle name="Comma 2 50" xfId="1406" xr:uid="{00000000-0005-0000-0000-0000C8190000}"/>
    <cellStyle name="Comma 2 50 2" xfId="10812" xr:uid="{00000000-0005-0000-0000-0000C9190000}"/>
    <cellStyle name="Comma 2 50 3" xfId="3808" xr:uid="{00000000-0005-0000-0000-0000CA190000}"/>
    <cellStyle name="Comma 2 51" xfId="1407" xr:uid="{00000000-0005-0000-0000-0000CB190000}"/>
    <cellStyle name="Comma 2 51 2" xfId="10478" xr:uid="{00000000-0005-0000-0000-0000CC190000}"/>
    <cellStyle name="Comma 2 51 3" xfId="3809" xr:uid="{00000000-0005-0000-0000-0000CD190000}"/>
    <cellStyle name="Comma 2 52" xfId="1408" xr:uid="{00000000-0005-0000-0000-0000CE190000}"/>
    <cellStyle name="Comma 2 52 2" xfId="9922" xr:uid="{00000000-0005-0000-0000-0000CF190000}"/>
    <cellStyle name="Comma 2 52 3" xfId="3810" xr:uid="{00000000-0005-0000-0000-0000D0190000}"/>
    <cellStyle name="Comma 2 53" xfId="1409" xr:uid="{00000000-0005-0000-0000-0000D1190000}"/>
    <cellStyle name="Comma 2 53 2" xfId="11349" xr:uid="{00000000-0005-0000-0000-0000D2190000}"/>
    <cellStyle name="Comma 2 53 3" xfId="3811" xr:uid="{00000000-0005-0000-0000-0000D3190000}"/>
    <cellStyle name="Comma 2 54" xfId="1410" xr:uid="{00000000-0005-0000-0000-0000D4190000}"/>
    <cellStyle name="Comma 2 54 2" xfId="10191" xr:uid="{00000000-0005-0000-0000-0000D5190000}"/>
    <cellStyle name="Comma 2 54 3" xfId="3812" xr:uid="{00000000-0005-0000-0000-0000D6190000}"/>
    <cellStyle name="Comma 2 55" xfId="1411" xr:uid="{00000000-0005-0000-0000-0000D7190000}"/>
    <cellStyle name="Comma 2 55 2" xfId="11369" xr:uid="{00000000-0005-0000-0000-0000D8190000}"/>
    <cellStyle name="Comma 2 55 3" xfId="3813" xr:uid="{00000000-0005-0000-0000-0000D9190000}"/>
    <cellStyle name="Comma 2 56" xfId="1412" xr:uid="{00000000-0005-0000-0000-0000DA190000}"/>
    <cellStyle name="Comma 2 56 2" xfId="11157" xr:uid="{00000000-0005-0000-0000-0000DB190000}"/>
    <cellStyle name="Comma 2 56 3" xfId="3814" xr:uid="{00000000-0005-0000-0000-0000DC190000}"/>
    <cellStyle name="Comma 2 57" xfId="1413" xr:uid="{00000000-0005-0000-0000-0000DD190000}"/>
    <cellStyle name="Comma 2 57 2" xfId="10091" xr:uid="{00000000-0005-0000-0000-0000DE190000}"/>
    <cellStyle name="Comma 2 57 3" xfId="3815" xr:uid="{00000000-0005-0000-0000-0000DF190000}"/>
    <cellStyle name="Comma 2 58" xfId="1414" xr:uid="{00000000-0005-0000-0000-0000E0190000}"/>
    <cellStyle name="Comma 2 58 2" xfId="10853" xr:uid="{00000000-0005-0000-0000-0000E1190000}"/>
    <cellStyle name="Comma 2 58 3" xfId="3816" xr:uid="{00000000-0005-0000-0000-0000E2190000}"/>
    <cellStyle name="Comma 2 59" xfId="1415" xr:uid="{00000000-0005-0000-0000-0000E3190000}"/>
    <cellStyle name="Comma 2 59 2" xfId="11029" xr:uid="{00000000-0005-0000-0000-0000E4190000}"/>
    <cellStyle name="Comma 2 59 3" xfId="3817" xr:uid="{00000000-0005-0000-0000-0000E5190000}"/>
    <cellStyle name="Comma 2 6" xfId="645" xr:uid="{00000000-0005-0000-0000-0000E6190000}"/>
    <cellStyle name="Comma 2 6 10" xfId="3819" xr:uid="{00000000-0005-0000-0000-0000E7190000}"/>
    <cellStyle name="Comma 2 6 11" xfId="3820" xr:uid="{00000000-0005-0000-0000-0000E8190000}"/>
    <cellStyle name="Comma 2 6 12" xfId="3821" xr:uid="{00000000-0005-0000-0000-0000E9190000}"/>
    <cellStyle name="Comma 2 6 13" xfId="3822" xr:uid="{00000000-0005-0000-0000-0000EA190000}"/>
    <cellStyle name="Comma 2 6 14" xfId="3823" xr:uid="{00000000-0005-0000-0000-0000EB190000}"/>
    <cellStyle name="Comma 2 6 15" xfId="3824" xr:uid="{00000000-0005-0000-0000-0000EC190000}"/>
    <cellStyle name="Comma 2 6 16" xfId="3825" xr:uid="{00000000-0005-0000-0000-0000ED190000}"/>
    <cellStyle name="Comma 2 6 17" xfId="3826" xr:uid="{00000000-0005-0000-0000-0000EE190000}"/>
    <cellStyle name="Comma 2 6 18" xfId="3827" xr:uid="{00000000-0005-0000-0000-0000EF190000}"/>
    <cellStyle name="Comma 2 6 19" xfId="3828" xr:uid="{00000000-0005-0000-0000-0000F0190000}"/>
    <cellStyle name="Comma 2 6 2" xfId="1109" xr:uid="{00000000-0005-0000-0000-0000F1190000}"/>
    <cellStyle name="Comma 2 6 2 10" xfId="3830" xr:uid="{00000000-0005-0000-0000-0000F2190000}"/>
    <cellStyle name="Comma 2 6 2 11" xfId="3831" xr:uid="{00000000-0005-0000-0000-0000F3190000}"/>
    <cellStyle name="Comma 2 6 2 12" xfId="3832" xr:uid="{00000000-0005-0000-0000-0000F4190000}"/>
    <cellStyle name="Comma 2 6 2 13" xfId="3833" xr:uid="{00000000-0005-0000-0000-0000F5190000}"/>
    <cellStyle name="Comma 2 6 2 14" xfId="3834" xr:uid="{00000000-0005-0000-0000-0000F6190000}"/>
    <cellStyle name="Comma 2 6 2 15" xfId="3835" xr:uid="{00000000-0005-0000-0000-0000F7190000}"/>
    <cellStyle name="Comma 2 6 2 16" xfId="3836" xr:uid="{00000000-0005-0000-0000-0000F8190000}"/>
    <cellStyle name="Comma 2 6 2 17" xfId="3837" xr:uid="{00000000-0005-0000-0000-0000F9190000}"/>
    <cellStyle name="Comma 2 6 2 18" xfId="3838" xr:uid="{00000000-0005-0000-0000-0000FA190000}"/>
    <cellStyle name="Comma 2 6 2 19" xfId="3839" xr:uid="{00000000-0005-0000-0000-0000FB190000}"/>
    <cellStyle name="Comma 2 6 2 2" xfId="3840" xr:uid="{00000000-0005-0000-0000-0000FC190000}"/>
    <cellStyle name="Comma 2 6 2 20" xfId="3829" xr:uid="{00000000-0005-0000-0000-0000FD190000}"/>
    <cellStyle name="Comma 2 6 2 20 2" xfId="18785" xr:uid="{00000000-0005-0000-0000-0000FE190000}"/>
    <cellStyle name="Comma 2 6 2 21" xfId="17671" xr:uid="{00000000-0005-0000-0000-0000FF190000}"/>
    <cellStyle name="Comma 2 6 2 22" xfId="2695" xr:uid="{00000000-0005-0000-0000-0000001A0000}"/>
    <cellStyle name="Comma 2 6 2 3" xfId="3841" xr:uid="{00000000-0005-0000-0000-0000011A0000}"/>
    <cellStyle name="Comma 2 6 2 4" xfId="3842" xr:uid="{00000000-0005-0000-0000-0000021A0000}"/>
    <cellStyle name="Comma 2 6 2 5" xfId="3843" xr:uid="{00000000-0005-0000-0000-0000031A0000}"/>
    <cellStyle name="Comma 2 6 2 6" xfId="3844" xr:uid="{00000000-0005-0000-0000-0000041A0000}"/>
    <cellStyle name="Comma 2 6 2 7" xfId="3845" xr:uid="{00000000-0005-0000-0000-0000051A0000}"/>
    <cellStyle name="Comma 2 6 2 8" xfId="3846" xr:uid="{00000000-0005-0000-0000-0000061A0000}"/>
    <cellStyle name="Comma 2 6 2 9" xfId="3847" xr:uid="{00000000-0005-0000-0000-0000071A0000}"/>
    <cellStyle name="Comma 2 6 20" xfId="3848" xr:uid="{00000000-0005-0000-0000-0000081A0000}"/>
    <cellStyle name="Comma 2 6 21" xfId="3849" xr:uid="{00000000-0005-0000-0000-0000091A0000}"/>
    <cellStyle name="Comma 2 6 22" xfId="3818" xr:uid="{00000000-0005-0000-0000-00000A1A0000}"/>
    <cellStyle name="Comma 2 6 22 2" xfId="6261" xr:uid="{00000000-0005-0000-0000-00000B1A0000}"/>
    <cellStyle name="Comma 2 6 22 3" xfId="18714" xr:uid="{00000000-0005-0000-0000-00000C1A0000}"/>
    <cellStyle name="Comma 2 6 23" xfId="9932" xr:uid="{00000000-0005-0000-0000-00000D1A0000}"/>
    <cellStyle name="Comma 2 6 23 2" xfId="17670" xr:uid="{00000000-0005-0000-0000-00000E1A0000}"/>
    <cellStyle name="Comma 2 6 24" xfId="2694" xr:uid="{00000000-0005-0000-0000-00000F1A0000}"/>
    <cellStyle name="Comma 2 6 25" xfId="37749" xr:uid="{00000000-0005-0000-0000-0000101A0000}"/>
    <cellStyle name="Comma 2 6 26" xfId="37848" xr:uid="{00000000-0005-0000-0000-0000111A0000}"/>
    <cellStyle name="Comma 2 6 3" xfId="974" xr:uid="{00000000-0005-0000-0000-0000121A0000}"/>
    <cellStyle name="Comma 2 6 3 2" xfId="3850" xr:uid="{00000000-0005-0000-0000-0000131A0000}"/>
    <cellStyle name="Comma 2 6 3 2 2" xfId="18786" xr:uid="{00000000-0005-0000-0000-0000141A0000}"/>
    <cellStyle name="Comma 2 6 3 3" xfId="17672" xr:uid="{00000000-0005-0000-0000-0000151A0000}"/>
    <cellStyle name="Comma 2 6 3 4" xfId="2696" xr:uid="{00000000-0005-0000-0000-0000161A0000}"/>
    <cellStyle name="Comma 2 6 4" xfId="1333" xr:uid="{00000000-0005-0000-0000-0000171A0000}"/>
    <cellStyle name="Comma 2 6 4 2" xfId="10364" xr:uid="{00000000-0005-0000-0000-0000181A0000}"/>
    <cellStyle name="Comma 2 6 4 3" xfId="17673" xr:uid="{00000000-0005-0000-0000-0000191A0000}"/>
    <cellStyle name="Comma 2 6 4 4" xfId="3851" xr:uid="{00000000-0005-0000-0000-00001A1A0000}"/>
    <cellStyle name="Comma 2 6 5" xfId="3852" xr:uid="{00000000-0005-0000-0000-00001B1A0000}"/>
    <cellStyle name="Comma 2 6 6" xfId="3853" xr:uid="{00000000-0005-0000-0000-00001C1A0000}"/>
    <cellStyle name="Comma 2 6 7" xfId="3854" xr:uid="{00000000-0005-0000-0000-00001D1A0000}"/>
    <cellStyle name="Comma 2 6 8" xfId="3855" xr:uid="{00000000-0005-0000-0000-00001E1A0000}"/>
    <cellStyle name="Comma 2 6 9" xfId="3856" xr:uid="{00000000-0005-0000-0000-00001F1A0000}"/>
    <cellStyle name="Comma 2 60" xfId="3857" xr:uid="{00000000-0005-0000-0000-0000201A0000}"/>
    <cellStyle name="Comma 2 61" xfId="3858" xr:uid="{00000000-0005-0000-0000-0000211A0000}"/>
    <cellStyle name="Comma 2 62" xfId="3859" xr:uid="{00000000-0005-0000-0000-0000221A0000}"/>
    <cellStyle name="Comma 2 63" xfId="3860" xr:uid="{00000000-0005-0000-0000-0000231A0000}"/>
    <cellStyle name="Comma 2 64" xfId="3861" xr:uid="{00000000-0005-0000-0000-0000241A0000}"/>
    <cellStyle name="Comma 2 65" xfId="3862" xr:uid="{00000000-0005-0000-0000-0000251A0000}"/>
    <cellStyle name="Comma 2 66" xfId="3863" xr:uid="{00000000-0005-0000-0000-0000261A0000}"/>
    <cellStyle name="Comma 2 67" xfId="3864" xr:uid="{00000000-0005-0000-0000-0000271A0000}"/>
    <cellStyle name="Comma 2 68" xfId="2209" xr:uid="{00000000-0005-0000-0000-0000281A0000}"/>
    <cellStyle name="Comma 2 68 2" xfId="7800" xr:uid="{00000000-0005-0000-0000-0000291A0000}"/>
    <cellStyle name="Comma 2 68 2 2" xfId="14299" xr:uid="{00000000-0005-0000-0000-00002A1A0000}"/>
    <cellStyle name="Comma 2 68 2 2 2" xfId="27013" xr:uid="{00000000-0005-0000-0000-00002B1A0000}"/>
    <cellStyle name="Comma 2 68 2 3" xfId="22506" xr:uid="{00000000-0005-0000-0000-00002C1A0000}"/>
    <cellStyle name="Comma 2 68 3" xfId="8647" xr:uid="{00000000-0005-0000-0000-00002D1A0000}"/>
    <cellStyle name="Comma 2 68 3 2" xfId="15136" xr:uid="{00000000-0005-0000-0000-00002E1A0000}"/>
    <cellStyle name="Comma 2 68 3 2 2" xfId="27805" xr:uid="{00000000-0005-0000-0000-00002F1A0000}"/>
    <cellStyle name="Comma 2 68 3 3" xfId="22719" xr:uid="{00000000-0005-0000-0000-0000301A0000}"/>
    <cellStyle name="Comma 2 68 4" xfId="6438" xr:uid="{00000000-0005-0000-0000-0000311A0000}"/>
    <cellStyle name="Comma 2 68 4 2" xfId="13067" xr:uid="{00000000-0005-0000-0000-0000321A0000}"/>
    <cellStyle name="Comma 2 68 4 2 2" xfId="25813" xr:uid="{00000000-0005-0000-0000-0000331A0000}"/>
    <cellStyle name="Comma 2 68 4 3" xfId="21193" xr:uid="{00000000-0005-0000-0000-0000341A0000}"/>
    <cellStyle name="Comma 2 68 5" xfId="12054" xr:uid="{00000000-0005-0000-0000-0000351A0000}"/>
    <cellStyle name="Comma 2 68 5 2" xfId="24800" xr:uid="{00000000-0005-0000-0000-0000361A0000}"/>
    <cellStyle name="Comma 2 68 6" xfId="17540" xr:uid="{00000000-0005-0000-0000-0000371A0000}"/>
    <cellStyle name="Comma 2 68 7" xfId="20925" xr:uid="{00000000-0005-0000-0000-0000381A0000}"/>
    <cellStyle name="Comma 2 69" xfId="7774" xr:uid="{00000000-0005-0000-0000-0000391A0000}"/>
    <cellStyle name="Comma 2 69 2" xfId="14273" xr:uid="{00000000-0005-0000-0000-00003A1A0000}"/>
    <cellStyle name="Comma 2 69 2 2" xfId="26987" xr:uid="{00000000-0005-0000-0000-00003B1A0000}"/>
    <cellStyle name="Comma 2 69 3" xfId="18883" xr:uid="{00000000-0005-0000-0000-00003C1A0000}"/>
    <cellStyle name="Comma 2 69 4" xfId="22482" xr:uid="{00000000-0005-0000-0000-00003D1A0000}"/>
    <cellStyle name="Comma 2 7" xfId="692" xr:uid="{00000000-0005-0000-0000-00003E1A0000}"/>
    <cellStyle name="Comma 2 7 10" xfId="3866" xr:uid="{00000000-0005-0000-0000-00003F1A0000}"/>
    <cellStyle name="Comma 2 7 11" xfId="3867" xr:uid="{00000000-0005-0000-0000-0000401A0000}"/>
    <cellStyle name="Comma 2 7 12" xfId="3868" xr:uid="{00000000-0005-0000-0000-0000411A0000}"/>
    <cellStyle name="Comma 2 7 13" xfId="3869" xr:uid="{00000000-0005-0000-0000-0000421A0000}"/>
    <cellStyle name="Comma 2 7 14" xfId="3870" xr:uid="{00000000-0005-0000-0000-0000431A0000}"/>
    <cellStyle name="Comma 2 7 15" xfId="3871" xr:uid="{00000000-0005-0000-0000-0000441A0000}"/>
    <cellStyle name="Comma 2 7 16" xfId="3872" xr:uid="{00000000-0005-0000-0000-0000451A0000}"/>
    <cellStyle name="Comma 2 7 17" xfId="3873" xr:uid="{00000000-0005-0000-0000-0000461A0000}"/>
    <cellStyle name="Comma 2 7 18" xfId="3874" xr:uid="{00000000-0005-0000-0000-0000471A0000}"/>
    <cellStyle name="Comma 2 7 19" xfId="3875" xr:uid="{00000000-0005-0000-0000-0000481A0000}"/>
    <cellStyle name="Comma 2 7 2" xfId="1110" xr:uid="{00000000-0005-0000-0000-0000491A0000}"/>
    <cellStyle name="Comma 2 7 2 10" xfId="3877" xr:uid="{00000000-0005-0000-0000-00004A1A0000}"/>
    <cellStyle name="Comma 2 7 2 11" xfId="3878" xr:uid="{00000000-0005-0000-0000-00004B1A0000}"/>
    <cellStyle name="Comma 2 7 2 12" xfId="3879" xr:uid="{00000000-0005-0000-0000-00004C1A0000}"/>
    <cellStyle name="Comma 2 7 2 13" xfId="3880" xr:uid="{00000000-0005-0000-0000-00004D1A0000}"/>
    <cellStyle name="Comma 2 7 2 14" xfId="3881" xr:uid="{00000000-0005-0000-0000-00004E1A0000}"/>
    <cellStyle name="Comma 2 7 2 15" xfId="3882" xr:uid="{00000000-0005-0000-0000-00004F1A0000}"/>
    <cellStyle name="Comma 2 7 2 16" xfId="3883" xr:uid="{00000000-0005-0000-0000-0000501A0000}"/>
    <cellStyle name="Comma 2 7 2 17" xfId="3884" xr:uid="{00000000-0005-0000-0000-0000511A0000}"/>
    <cellStyle name="Comma 2 7 2 18" xfId="3885" xr:uid="{00000000-0005-0000-0000-0000521A0000}"/>
    <cellStyle name="Comma 2 7 2 19" xfId="3886" xr:uid="{00000000-0005-0000-0000-0000531A0000}"/>
    <cellStyle name="Comma 2 7 2 2" xfId="3887" xr:uid="{00000000-0005-0000-0000-0000541A0000}"/>
    <cellStyle name="Comma 2 7 2 20" xfId="3876" xr:uid="{00000000-0005-0000-0000-0000551A0000}"/>
    <cellStyle name="Comma 2 7 2 20 2" xfId="18787" xr:uid="{00000000-0005-0000-0000-0000561A0000}"/>
    <cellStyle name="Comma 2 7 2 21" xfId="17675" xr:uid="{00000000-0005-0000-0000-0000571A0000}"/>
    <cellStyle name="Comma 2 7 2 22" xfId="2698" xr:uid="{00000000-0005-0000-0000-0000581A0000}"/>
    <cellStyle name="Comma 2 7 2 3" xfId="3888" xr:uid="{00000000-0005-0000-0000-0000591A0000}"/>
    <cellStyle name="Comma 2 7 2 4" xfId="3889" xr:uid="{00000000-0005-0000-0000-00005A1A0000}"/>
    <cellStyle name="Comma 2 7 2 5" xfId="3890" xr:uid="{00000000-0005-0000-0000-00005B1A0000}"/>
    <cellStyle name="Comma 2 7 2 6" xfId="3891" xr:uid="{00000000-0005-0000-0000-00005C1A0000}"/>
    <cellStyle name="Comma 2 7 2 7" xfId="3892" xr:uid="{00000000-0005-0000-0000-00005D1A0000}"/>
    <cellStyle name="Comma 2 7 2 8" xfId="3893" xr:uid="{00000000-0005-0000-0000-00005E1A0000}"/>
    <cellStyle name="Comma 2 7 2 9" xfId="3894" xr:uid="{00000000-0005-0000-0000-00005F1A0000}"/>
    <cellStyle name="Comma 2 7 20" xfId="3895" xr:uid="{00000000-0005-0000-0000-0000601A0000}"/>
    <cellStyle name="Comma 2 7 21" xfId="3896" xr:uid="{00000000-0005-0000-0000-0000611A0000}"/>
    <cellStyle name="Comma 2 7 22" xfId="3865" xr:uid="{00000000-0005-0000-0000-0000621A0000}"/>
    <cellStyle name="Comma 2 7 22 2" xfId="18715" xr:uid="{00000000-0005-0000-0000-0000631A0000}"/>
    <cellStyle name="Comma 2 7 23" xfId="9933" xr:uid="{00000000-0005-0000-0000-0000641A0000}"/>
    <cellStyle name="Comma 2 7 23 2" xfId="17674" xr:uid="{00000000-0005-0000-0000-0000651A0000}"/>
    <cellStyle name="Comma 2 7 24" xfId="2697" xr:uid="{00000000-0005-0000-0000-0000661A0000}"/>
    <cellStyle name="Comma 2 7 25" xfId="37772" xr:uid="{00000000-0005-0000-0000-0000671A0000}"/>
    <cellStyle name="Comma 2 7 3" xfId="975" xr:uid="{00000000-0005-0000-0000-0000681A0000}"/>
    <cellStyle name="Comma 2 7 3 2" xfId="10365" xr:uid="{00000000-0005-0000-0000-0000691A0000}"/>
    <cellStyle name="Comma 2 7 3 3" xfId="17676" xr:uid="{00000000-0005-0000-0000-00006A1A0000}"/>
    <cellStyle name="Comma 2 7 3 4" xfId="3897" xr:uid="{00000000-0005-0000-0000-00006B1A0000}"/>
    <cellStyle name="Comma 2 7 4" xfId="1334" xr:uid="{00000000-0005-0000-0000-00006C1A0000}"/>
    <cellStyle name="Comma 2 7 4 2" xfId="3898" xr:uid="{00000000-0005-0000-0000-00006D1A0000}"/>
    <cellStyle name="Comma 2 7 5" xfId="3899" xr:uid="{00000000-0005-0000-0000-00006E1A0000}"/>
    <cellStyle name="Comma 2 7 6" xfId="3900" xr:uid="{00000000-0005-0000-0000-00006F1A0000}"/>
    <cellStyle name="Comma 2 7 7" xfId="3901" xr:uid="{00000000-0005-0000-0000-0000701A0000}"/>
    <cellStyle name="Comma 2 7 8" xfId="3902" xr:uid="{00000000-0005-0000-0000-0000711A0000}"/>
    <cellStyle name="Comma 2 7 9" xfId="3903" xr:uid="{00000000-0005-0000-0000-0000721A0000}"/>
    <cellStyle name="Comma 2 70" xfId="8621" xr:uid="{00000000-0005-0000-0000-0000731A0000}"/>
    <cellStyle name="Comma 2 70 2" xfId="15110" xr:uid="{00000000-0005-0000-0000-0000741A0000}"/>
    <cellStyle name="Comma 2 70 2 2" xfId="27780" xr:uid="{00000000-0005-0000-0000-0000751A0000}"/>
    <cellStyle name="Comma 2 70 3" xfId="18884" xr:uid="{00000000-0005-0000-0000-0000761A0000}"/>
    <cellStyle name="Comma 2 70 4" xfId="22696" xr:uid="{00000000-0005-0000-0000-0000771A0000}"/>
    <cellStyle name="Comma 2 71" xfId="9593" xr:uid="{00000000-0005-0000-0000-0000781A0000}"/>
    <cellStyle name="Comma 2 71 2" xfId="15946" xr:uid="{00000000-0005-0000-0000-0000791A0000}"/>
    <cellStyle name="Comma 2 71 2 2" xfId="28586" xr:uid="{00000000-0005-0000-0000-00007A1A0000}"/>
    <cellStyle name="Comma 2 71 3" xfId="18885" xr:uid="{00000000-0005-0000-0000-00007B1A0000}"/>
    <cellStyle name="Comma 2 71 4" xfId="23575" xr:uid="{00000000-0005-0000-0000-00007C1A0000}"/>
    <cellStyle name="Comma 2 72" xfId="6409" xr:uid="{00000000-0005-0000-0000-00007D1A0000}"/>
    <cellStyle name="Comma 2 72 2" xfId="13038" xr:uid="{00000000-0005-0000-0000-00007E1A0000}"/>
    <cellStyle name="Comma 2 72 2 2" xfId="25784" xr:uid="{00000000-0005-0000-0000-00007F1A0000}"/>
    <cellStyle name="Comma 2 72 3" xfId="18886" xr:uid="{00000000-0005-0000-0000-0000801A0000}"/>
    <cellStyle name="Comma 2 72 4" xfId="21164" xr:uid="{00000000-0005-0000-0000-0000811A0000}"/>
    <cellStyle name="Comma 2 73" xfId="12040" xr:uid="{00000000-0005-0000-0000-0000821A0000}"/>
    <cellStyle name="Comma 2 73 2" xfId="18889" xr:uid="{00000000-0005-0000-0000-0000831A0000}"/>
    <cellStyle name="Comma 2 73 3" xfId="24786" xr:uid="{00000000-0005-0000-0000-0000841A0000}"/>
    <cellStyle name="Comma 2 74" xfId="17428" xr:uid="{00000000-0005-0000-0000-0000851A0000}"/>
    <cellStyle name="Comma 2 74 2" xfId="18890" xr:uid="{00000000-0005-0000-0000-0000861A0000}"/>
    <cellStyle name="Comma 2 74 3" xfId="29959" xr:uid="{00000000-0005-0000-0000-0000871A0000}"/>
    <cellStyle name="Comma 2 75" xfId="18891" xr:uid="{00000000-0005-0000-0000-0000881A0000}"/>
    <cellStyle name="Comma 2 76" xfId="18892" xr:uid="{00000000-0005-0000-0000-0000891A0000}"/>
    <cellStyle name="Comma 2 77" xfId="18903" xr:uid="{00000000-0005-0000-0000-00008A1A0000}"/>
    <cellStyle name="Comma 2 78" xfId="18904" xr:uid="{00000000-0005-0000-0000-00008B1A0000}"/>
    <cellStyle name="Comma 2 79" xfId="18912" xr:uid="{00000000-0005-0000-0000-00008C1A0000}"/>
    <cellStyle name="Comma 2 8" xfId="976" xr:uid="{00000000-0005-0000-0000-00008D1A0000}"/>
    <cellStyle name="Comma 2 8 10" xfId="3905" xr:uid="{00000000-0005-0000-0000-00008E1A0000}"/>
    <cellStyle name="Comma 2 8 11" xfId="3906" xr:uid="{00000000-0005-0000-0000-00008F1A0000}"/>
    <cellStyle name="Comma 2 8 12" xfId="3907" xr:uid="{00000000-0005-0000-0000-0000901A0000}"/>
    <cellStyle name="Comma 2 8 13" xfId="3908" xr:uid="{00000000-0005-0000-0000-0000911A0000}"/>
    <cellStyle name="Comma 2 8 14" xfId="3909" xr:uid="{00000000-0005-0000-0000-0000921A0000}"/>
    <cellStyle name="Comma 2 8 15" xfId="3910" xr:uid="{00000000-0005-0000-0000-0000931A0000}"/>
    <cellStyle name="Comma 2 8 16" xfId="3911" xr:uid="{00000000-0005-0000-0000-0000941A0000}"/>
    <cellStyle name="Comma 2 8 17" xfId="3912" xr:uid="{00000000-0005-0000-0000-0000951A0000}"/>
    <cellStyle name="Comma 2 8 18" xfId="3913" xr:uid="{00000000-0005-0000-0000-0000961A0000}"/>
    <cellStyle name="Comma 2 8 19" xfId="3914" xr:uid="{00000000-0005-0000-0000-0000971A0000}"/>
    <cellStyle name="Comma 2 8 2" xfId="2700" xr:uid="{00000000-0005-0000-0000-0000981A0000}"/>
    <cellStyle name="Comma 2 8 2 2" xfId="3915" xr:uid="{00000000-0005-0000-0000-0000991A0000}"/>
    <cellStyle name="Comma 2 8 2 2 2" xfId="18788" xr:uid="{00000000-0005-0000-0000-00009A1A0000}"/>
    <cellStyle name="Comma 2 8 2 3" xfId="17678" xr:uid="{00000000-0005-0000-0000-00009B1A0000}"/>
    <cellStyle name="Comma 2 8 20" xfId="3904" xr:uid="{00000000-0005-0000-0000-00009C1A0000}"/>
    <cellStyle name="Comma 2 8 20 2" xfId="18716" xr:uid="{00000000-0005-0000-0000-00009D1A0000}"/>
    <cellStyle name="Comma 2 8 21" xfId="9934" xr:uid="{00000000-0005-0000-0000-00009E1A0000}"/>
    <cellStyle name="Comma 2 8 21 2" xfId="17677" xr:uid="{00000000-0005-0000-0000-00009F1A0000}"/>
    <cellStyle name="Comma 2 8 22" xfId="2699" xr:uid="{00000000-0005-0000-0000-0000A01A0000}"/>
    <cellStyle name="Comma 2 8 3" xfId="3916" xr:uid="{00000000-0005-0000-0000-0000A11A0000}"/>
    <cellStyle name="Comma 2 8 3 2" xfId="10366" xr:uid="{00000000-0005-0000-0000-0000A21A0000}"/>
    <cellStyle name="Comma 2 8 3 3" xfId="17679" xr:uid="{00000000-0005-0000-0000-0000A31A0000}"/>
    <cellStyle name="Comma 2 8 4" xfId="3917" xr:uid="{00000000-0005-0000-0000-0000A41A0000}"/>
    <cellStyle name="Comma 2 8 5" xfId="3918" xr:uid="{00000000-0005-0000-0000-0000A51A0000}"/>
    <cellStyle name="Comma 2 8 6" xfId="3919" xr:uid="{00000000-0005-0000-0000-0000A61A0000}"/>
    <cellStyle name="Comma 2 8 7" xfId="3920" xr:uid="{00000000-0005-0000-0000-0000A71A0000}"/>
    <cellStyle name="Comma 2 8 8" xfId="3921" xr:uid="{00000000-0005-0000-0000-0000A81A0000}"/>
    <cellStyle name="Comma 2 8 9" xfId="3922" xr:uid="{00000000-0005-0000-0000-0000A91A0000}"/>
    <cellStyle name="Comma 2 80" xfId="18914" xr:uid="{00000000-0005-0000-0000-0000AA1A0000}"/>
    <cellStyle name="Comma 2 81" xfId="18918" xr:uid="{00000000-0005-0000-0000-0000AB1A0000}"/>
    <cellStyle name="Comma 2 82" xfId="18916" xr:uid="{00000000-0005-0000-0000-0000AC1A0000}"/>
    <cellStyle name="Comma 2 83" xfId="18917" xr:uid="{00000000-0005-0000-0000-0000AD1A0000}"/>
    <cellStyle name="Comma 2 84" xfId="18932" xr:uid="{00000000-0005-0000-0000-0000AE1A0000}"/>
    <cellStyle name="Comma 2 85" xfId="18941" xr:uid="{00000000-0005-0000-0000-0000AF1A0000}"/>
    <cellStyle name="Comma 2 86" xfId="18919" xr:uid="{00000000-0005-0000-0000-0000B01A0000}"/>
    <cellStyle name="Comma 2 87" xfId="18942" xr:uid="{00000000-0005-0000-0000-0000B11A0000}"/>
    <cellStyle name="Comma 2 88" xfId="18943" xr:uid="{00000000-0005-0000-0000-0000B21A0000}"/>
    <cellStyle name="Comma 2 89" xfId="17539" xr:uid="{00000000-0005-0000-0000-0000B31A0000}"/>
    <cellStyle name="Comma 2 89 2" xfId="19121" xr:uid="{00000000-0005-0000-0000-0000B41A0000}"/>
    <cellStyle name="Comma 2 89 2 2" xfId="32243" xr:uid="{00000000-0005-0000-0000-0000B51A0000}"/>
    <cellStyle name="Comma 2 89 2 3" xfId="35264" xr:uid="{00000000-0005-0000-0000-0000B61A0000}"/>
    <cellStyle name="Comma 2 89 3" xfId="30964" xr:uid="{00000000-0005-0000-0000-0000B71A0000}"/>
    <cellStyle name="Comma 2 89 4" xfId="34384" xr:uid="{00000000-0005-0000-0000-0000B81A0000}"/>
    <cellStyle name="Comma 2 9" xfId="977" xr:uid="{00000000-0005-0000-0000-0000B91A0000}"/>
    <cellStyle name="Comma 2 9 10" xfId="3924" xr:uid="{00000000-0005-0000-0000-0000BA1A0000}"/>
    <cellStyle name="Comma 2 9 11" xfId="3925" xr:uid="{00000000-0005-0000-0000-0000BB1A0000}"/>
    <cellStyle name="Comma 2 9 12" xfId="3926" xr:uid="{00000000-0005-0000-0000-0000BC1A0000}"/>
    <cellStyle name="Comma 2 9 13" xfId="3927" xr:uid="{00000000-0005-0000-0000-0000BD1A0000}"/>
    <cellStyle name="Comma 2 9 14" xfId="3928" xr:uid="{00000000-0005-0000-0000-0000BE1A0000}"/>
    <cellStyle name="Comma 2 9 15" xfId="3929" xr:uid="{00000000-0005-0000-0000-0000BF1A0000}"/>
    <cellStyle name="Comma 2 9 16" xfId="3930" xr:uid="{00000000-0005-0000-0000-0000C01A0000}"/>
    <cellStyle name="Comma 2 9 17" xfId="3931" xr:uid="{00000000-0005-0000-0000-0000C11A0000}"/>
    <cellStyle name="Comma 2 9 18" xfId="3932" xr:uid="{00000000-0005-0000-0000-0000C21A0000}"/>
    <cellStyle name="Comma 2 9 19" xfId="3933" xr:uid="{00000000-0005-0000-0000-0000C31A0000}"/>
    <cellStyle name="Comma 2 9 2" xfId="2702" xr:uid="{00000000-0005-0000-0000-0000C41A0000}"/>
    <cellStyle name="Comma 2 9 2 2" xfId="3934" xr:uid="{00000000-0005-0000-0000-0000C51A0000}"/>
    <cellStyle name="Comma 2 9 2 2 2" xfId="18789" xr:uid="{00000000-0005-0000-0000-0000C61A0000}"/>
    <cellStyle name="Comma 2 9 2 3" xfId="17681" xr:uid="{00000000-0005-0000-0000-0000C71A0000}"/>
    <cellStyle name="Comma 2 9 20" xfId="3923" xr:uid="{00000000-0005-0000-0000-0000C81A0000}"/>
    <cellStyle name="Comma 2 9 20 2" xfId="18717" xr:uid="{00000000-0005-0000-0000-0000C91A0000}"/>
    <cellStyle name="Comma 2 9 21" xfId="9935" xr:uid="{00000000-0005-0000-0000-0000CA1A0000}"/>
    <cellStyle name="Comma 2 9 21 2" xfId="17680" xr:uid="{00000000-0005-0000-0000-0000CB1A0000}"/>
    <cellStyle name="Comma 2 9 22" xfId="2701" xr:uid="{00000000-0005-0000-0000-0000CC1A0000}"/>
    <cellStyle name="Comma 2 9 3" xfId="3935" xr:uid="{00000000-0005-0000-0000-0000CD1A0000}"/>
    <cellStyle name="Comma 2 9 3 2" xfId="10368" xr:uid="{00000000-0005-0000-0000-0000CE1A0000}"/>
    <cellStyle name="Comma 2 9 3 3" xfId="17682" xr:uid="{00000000-0005-0000-0000-0000CF1A0000}"/>
    <cellStyle name="Comma 2 9 4" xfId="3936" xr:uid="{00000000-0005-0000-0000-0000D01A0000}"/>
    <cellStyle name="Comma 2 9 5" xfId="3937" xr:uid="{00000000-0005-0000-0000-0000D11A0000}"/>
    <cellStyle name="Comma 2 9 6" xfId="3938" xr:uid="{00000000-0005-0000-0000-0000D21A0000}"/>
    <cellStyle name="Comma 2 9 7" xfId="3939" xr:uid="{00000000-0005-0000-0000-0000D31A0000}"/>
    <cellStyle name="Comma 2 9 8" xfId="3940" xr:uid="{00000000-0005-0000-0000-0000D41A0000}"/>
    <cellStyle name="Comma 2 9 9" xfId="3941" xr:uid="{00000000-0005-0000-0000-0000D51A0000}"/>
    <cellStyle name="Comma 2 90" xfId="19018" xr:uid="{00000000-0005-0000-0000-0000D61A0000}"/>
    <cellStyle name="Comma 2 90 2" xfId="32190" xr:uid="{00000000-0005-0000-0000-0000D71A0000}"/>
    <cellStyle name="Comma 2 90 3" xfId="35211" xr:uid="{00000000-0005-0000-0000-0000D81A0000}"/>
    <cellStyle name="Comma 2 91" xfId="18948" xr:uid="{00000000-0005-0000-0000-0000D91A0000}"/>
    <cellStyle name="Comma 2 91 2" xfId="32129" xr:uid="{00000000-0005-0000-0000-0000DA1A0000}"/>
    <cellStyle name="Comma 2 91 3" xfId="35149" xr:uid="{00000000-0005-0000-0000-0000DB1A0000}"/>
    <cellStyle name="Comma 2 92" xfId="19928" xr:uid="{00000000-0005-0000-0000-0000DC1A0000}"/>
    <cellStyle name="Comma 2 92 2" xfId="33110" xr:uid="{00000000-0005-0000-0000-0000DD1A0000}"/>
    <cellStyle name="Comma 2 92 3" xfId="36002" xr:uid="{00000000-0005-0000-0000-0000DE1A0000}"/>
    <cellStyle name="Comma 2 93" xfId="30602" xr:uid="{00000000-0005-0000-0000-0000DF1A0000}"/>
    <cellStyle name="Comma 2 94" xfId="34269" xr:uid="{00000000-0005-0000-0000-0000E01A0000}"/>
    <cellStyle name="Comma 2 95" xfId="34273" xr:uid="{00000000-0005-0000-0000-0000E11A0000}"/>
    <cellStyle name="Comma 2 96" xfId="34283" xr:uid="{00000000-0005-0000-0000-0000E21A0000}"/>
    <cellStyle name="Comma 2 97" xfId="34287" xr:uid="{00000000-0005-0000-0000-0000E31A0000}"/>
    <cellStyle name="Comma 2 98" xfId="34290" xr:uid="{00000000-0005-0000-0000-0000E41A0000}"/>
    <cellStyle name="Comma 2 99" xfId="34293" xr:uid="{00000000-0005-0000-0000-0000E51A0000}"/>
    <cellStyle name="Comma 2*" xfId="6103" xr:uid="{00000000-0005-0000-0000-0000E61A0000}"/>
    <cellStyle name="Comma 2_BGCI P&amp;L" xfId="6265" xr:uid="{00000000-0005-0000-0000-0000E71A0000}"/>
    <cellStyle name="Comma 20" xfId="147" xr:uid="{00000000-0005-0000-0000-0000E81A0000}"/>
    <cellStyle name="Comma 20 2" xfId="978" xr:uid="{00000000-0005-0000-0000-0000E91A0000}"/>
    <cellStyle name="Comma 20 2 2" xfId="6266" xr:uid="{00000000-0005-0000-0000-0000EA1A0000}"/>
    <cellStyle name="Comma 20 2 2 2" xfId="18940" xr:uid="{00000000-0005-0000-0000-0000EB1A0000}"/>
    <cellStyle name="Comma 20 2 3" xfId="10600" xr:uid="{00000000-0005-0000-0000-0000EC1A0000}"/>
    <cellStyle name="Comma 20 2 3 2" xfId="16201" xr:uid="{00000000-0005-0000-0000-0000ED1A0000}"/>
    <cellStyle name="Comma 20 2 3 2 2" xfId="28823" xr:uid="{00000000-0005-0000-0000-0000EE1A0000}"/>
    <cellStyle name="Comma 20 2 3 3" xfId="23768" xr:uid="{00000000-0005-0000-0000-0000EF1A0000}"/>
    <cellStyle name="Comma 20 2 4" xfId="18648" xr:uid="{00000000-0005-0000-0000-0000F01A0000}"/>
    <cellStyle name="Comma 20 2 5" xfId="3942" xr:uid="{00000000-0005-0000-0000-0000F11A0000}"/>
    <cellStyle name="Comma 20 3" xfId="1416" xr:uid="{00000000-0005-0000-0000-0000F21A0000}"/>
    <cellStyle name="Comma 20 3 2" xfId="10143" xr:uid="{00000000-0005-0000-0000-0000F31A0000}"/>
    <cellStyle name="Comma 20 3 2 2" xfId="16045" xr:uid="{00000000-0005-0000-0000-0000F41A0000}"/>
    <cellStyle name="Comma 20 3 2 2 2" xfId="28673" xr:uid="{00000000-0005-0000-0000-0000F51A0000}"/>
    <cellStyle name="Comma 20 3 2 3" xfId="23639" xr:uid="{00000000-0005-0000-0000-0000F61A0000}"/>
    <cellStyle name="Comma 20 3 3" xfId="18929" xr:uid="{00000000-0005-0000-0000-0000F71A0000}"/>
    <cellStyle name="Comma 20 3 4" xfId="9669" xr:uid="{00000000-0005-0000-0000-0000F81A0000}"/>
    <cellStyle name="Comma 20 4" xfId="10869" xr:uid="{00000000-0005-0000-0000-0000F91A0000}"/>
    <cellStyle name="Comma 20 4 2" xfId="17683" xr:uid="{00000000-0005-0000-0000-0000FA1A0000}"/>
    <cellStyle name="Comma 20 5" xfId="3129" xr:uid="{00000000-0005-0000-0000-0000FB1A0000}"/>
    <cellStyle name="Comma 200" xfId="148" xr:uid="{00000000-0005-0000-0000-0000FC1A0000}"/>
    <cellStyle name="Comma 200 2" xfId="444" xr:uid="{00000000-0005-0000-0000-0000FD1A0000}"/>
    <cellStyle name="Comma 200 3" xfId="37503" xr:uid="{00000000-0005-0000-0000-0000FE1A0000}"/>
    <cellStyle name="Comma 201" xfId="149" xr:uid="{00000000-0005-0000-0000-0000FF1A0000}"/>
    <cellStyle name="Comma 201 2" xfId="445" xr:uid="{00000000-0005-0000-0000-0000001B0000}"/>
    <cellStyle name="Comma 201 3" xfId="37504" xr:uid="{00000000-0005-0000-0000-0000011B0000}"/>
    <cellStyle name="Comma 202" xfId="150" xr:uid="{00000000-0005-0000-0000-0000021B0000}"/>
    <cellStyle name="Comma 202 2" xfId="446" xr:uid="{00000000-0005-0000-0000-0000031B0000}"/>
    <cellStyle name="Comma 202 3" xfId="37505" xr:uid="{00000000-0005-0000-0000-0000041B0000}"/>
    <cellStyle name="Comma 203" xfId="151" xr:uid="{00000000-0005-0000-0000-0000051B0000}"/>
    <cellStyle name="Comma 203 2" xfId="447" xr:uid="{00000000-0005-0000-0000-0000061B0000}"/>
    <cellStyle name="Comma 203 3" xfId="37506" xr:uid="{00000000-0005-0000-0000-0000071B0000}"/>
    <cellStyle name="Comma 204" xfId="152" xr:uid="{00000000-0005-0000-0000-0000081B0000}"/>
    <cellStyle name="Comma 204 2" xfId="448" xr:uid="{00000000-0005-0000-0000-0000091B0000}"/>
    <cellStyle name="Comma 204 3" xfId="37507" xr:uid="{00000000-0005-0000-0000-00000A1B0000}"/>
    <cellStyle name="Comma 205" xfId="153" xr:uid="{00000000-0005-0000-0000-00000B1B0000}"/>
    <cellStyle name="Comma 205 2" xfId="449" xr:uid="{00000000-0005-0000-0000-00000C1B0000}"/>
    <cellStyle name="Comma 205 3" xfId="37508" xr:uid="{00000000-0005-0000-0000-00000D1B0000}"/>
    <cellStyle name="Comma 206" xfId="154" xr:uid="{00000000-0005-0000-0000-00000E1B0000}"/>
    <cellStyle name="Comma 206 2" xfId="450" xr:uid="{00000000-0005-0000-0000-00000F1B0000}"/>
    <cellStyle name="Comma 206 3" xfId="37509" xr:uid="{00000000-0005-0000-0000-0000101B0000}"/>
    <cellStyle name="Comma 207" xfId="155" xr:uid="{00000000-0005-0000-0000-0000111B0000}"/>
    <cellStyle name="Comma 207 2" xfId="451" xr:uid="{00000000-0005-0000-0000-0000121B0000}"/>
    <cellStyle name="Comma 207 3" xfId="37510" xr:uid="{00000000-0005-0000-0000-0000131B0000}"/>
    <cellStyle name="Comma 208" xfId="156" xr:uid="{00000000-0005-0000-0000-0000141B0000}"/>
    <cellStyle name="Comma 208 2" xfId="452" xr:uid="{00000000-0005-0000-0000-0000151B0000}"/>
    <cellStyle name="Comma 208 3" xfId="37511" xr:uid="{00000000-0005-0000-0000-0000161B0000}"/>
    <cellStyle name="Comma 209" xfId="157" xr:uid="{00000000-0005-0000-0000-0000171B0000}"/>
    <cellStyle name="Comma 209 2" xfId="453" xr:uid="{00000000-0005-0000-0000-0000181B0000}"/>
    <cellStyle name="Comma 209 3" xfId="37512" xr:uid="{00000000-0005-0000-0000-0000191B0000}"/>
    <cellStyle name="Comma 21" xfId="158" xr:uid="{00000000-0005-0000-0000-00001A1B0000}"/>
    <cellStyle name="Comma 21 10" xfId="3139" xr:uid="{00000000-0005-0000-0000-00001B1B0000}"/>
    <cellStyle name="Comma 21 2" xfId="708" xr:uid="{00000000-0005-0000-0000-00001C1B0000}"/>
    <cellStyle name="Comma 21 2 2" xfId="6252" xr:uid="{00000000-0005-0000-0000-00001D1B0000}"/>
    <cellStyle name="Comma 21 2 2 2" xfId="8578" xr:uid="{00000000-0005-0000-0000-00001E1B0000}"/>
    <cellStyle name="Comma 21 2 2 2 2" xfId="15067" xr:uid="{00000000-0005-0000-0000-00001F1B0000}"/>
    <cellStyle name="Comma 21 2 2 2 2 2" xfId="27738" xr:uid="{00000000-0005-0000-0000-0000201B0000}"/>
    <cellStyle name="Comma 21 2 2 2 3" xfId="22655" xr:uid="{00000000-0005-0000-0000-0000211B0000}"/>
    <cellStyle name="Comma 21 2 2 3" xfId="9545" xr:uid="{00000000-0005-0000-0000-0000221B0000}"/>
    <cellStyle name="Comma 21 2 2 3 2" xfId="15908" xr:uid="{00000000-0005-0000-0000-0000231B0000}"/>
    <cellStyle name="Comma 21 2 2 3 2 2" xfId="28549" xr:uid="{00000000-0005-0000-0000-0000241B0000}"/>
    <cellStyle name="Comma 21 2 2 3 3" xfId="23532" xr:uid="{00000000-0005-0000-0000-0000251B0000}"/>
    <cellStyle name="Comma 21 2 2 4" xfId="7700" xr:uid="{00000000-0005-0000-0000-0000261B0000}"/>
    <cellStyle name="Comma 21 2 2 4 2" xfId="14203" xr:uid="{00000000-0005-0000-0000-0000271B0000}"/>
    <cellStyle name="Comma 21 2 2 4 2 2" xfId="26929" xr:uid="{00000000-0005-0000-0000-0000281B0000}"/>
    <cellStyle name="Comma 21 2 2 4 3" xfId="22424" xr:uid="{00000000-0005-0000-0000-0000291B0000}"/>
    <cellStyle name="Comma 21 2 2 5" xfId="12995" xr:uid="{00000000-0005-0000-0000-00002A1B0000}"/>
    <cellStyle name="Comma 21 2 2 5 2" xfId="25741" xr:uid="{00000000-0005-0000-0000-00002B1B0000}"/>
    <cellStyle name="Comma 21 2 2 6" xfId="21122" xr:uid="{00000000-0005-0000-0000-00002C1B0000}"/>
    <cellStyle name="Comma 21 2 3" xfId="11278" xr:uid="{00000000-0005-0000-0000-00002D1B0000}"/>
    <cellStyle name="Comma 21 2 4" xfId="18649" xr:uid="{00000000-0005-0000-0000-00002E1B0000}"/>
    <cellStyle name="Comma 21 2 5" xfId="3943" xr:uid="{00000000-0005-0000-0000-00002F1B0000}"/>
    <cellStyle name="Comma 21 3" xfId="835" xr:uid="{00000000-0005-0000-0000-0000301B0000}"/>
    <cellStyle name="Comma 21 3 2" xfId="14333" xr:uid="{00000000-0005-0000-0000-0000311B0000}"/>
    <cellStyle name="Comma 21 3 2 2" xfId="27033" xr:uid="{00000000-0005-0000-0000-0000321B0000}"/>
    <cellStyle name="Comma 21 3 3" xfId="18931" xr:uid="{00000000-0005-0000-0000-0000331B0000}"/>
    <cellStyle name="Comma 21 3 4" xfId="22525" xr:uid="{00000000-0005-0000-0000-0000341B0000}"/>
    <cellStyle name="Comma 21 3 5" xfId="7834" xr:uid="{00000000-0005-0000-0000-0000351B0000}"/>
    <cellStyle name="Comma 21 4" xfId="1417" xr:uid="{00000000-0005-0000-0000-0000361B0000}"/>
    <cellStyle name="Comma 21 4 2" xfId="15175" xr:uid="{00000000-0005-0000-0000-0000371B0000}"/>
    <cellStyle name="Comma 21 4 2 2" xfId="27837" xr:uid="{00000000-0005-0000-0000-0000381B0000}"/>
    <cellStyle name="Comma 21 4 3" xfId="17684" xr:uid="{00000000-0005-0000-0000-0000391B0000}"/>
    <cellStyle name="Comma 21 4 4" xfId="22814" xr:uid="{00000000-0005-0000-0000-00003A1B0000}"/>
    <cellStyle name="Comma 21 4 5" xfId="8756" xr:uid="{00000000-0005-0000-0000-00003B1B0000}"/>
    <cellStyle name="Comma 21 4 6" xfId="37513" xr:uid="{00000000-0005-0000-0000-00003C1B0000}"/>
    <cellStyle name="Comma 21 5" xfId="9670" xr:uid="{00000000-0005-0000-0000-00003D1B0000}"/>
    <cellStyle name="Comma 21 6" xfId="10967" xr:uid="{00000000-0005-0000-0000-00003E1B0000}"/>
    <cellStyle name="Comma 21 7" xfId="6611" xr:uid="{00000000-0005-0000-0000-00003F1B0000}"/>
    <cellStyle name="Comma 21 7 2" xfId="13205" xr:uid="{00000000-0005-0000-0000-0000401B0000}"/>
    <cellStyle name="Comma 21 7 2 2" xfId="25949" xr:uid="{00000000-0005-0000-0000-0000411B0000}"/>
    <cellStyle name="Comma 21 7 3" xfId="21358" xr:uid="{00000000-0005-0000-0000-0000421B0000}"/>
    <cellStyle name="Comma 21 8" xfId="12136" xr:uid="{00000000-0005-0000-0000-0000431B0000}"/>
    <cellStyle name="Comma 21 8 2" xfId="24882" xr:uid="{00000000-0005-0000-0000-0000441B0000}"/>
    <cellStyle name="Comma 21 9" xfId="21014" xr:uid="{00000000-0005-0000-0000-0000451B0000}"/>
    <cellStyle name="Comma 210" xfId="159" xr:uid="{00000000-0005-0000-0000-0000461B0000}"/>
    <cellStyle name="Comma 210 2" xfId="454" xr:uid="{00000000-0005-0000-0000-0000471B0000}"/>
    <cellStyle name="Comma 210 3" xfId="37514" xr:uid="{00000000-0005-0000-0000-0000481B0000}"/>
    <cellStyle name="Comma 211" xfId="160" xr:uid="{00000000-0005-0000-0000-0000491B0000}"/>
    <cellStyle name="Comma 211 2" xfId="455" xr:uid="{00000000-0005-0000-0000-00004A1B0000}"/>
    <cellStyle name="Comma 211 3" xfId="37515" xr:uid="{00000000-0005-0000-0000-00004B1B0000}"/>
    <cellStyle name="Comma 212" xfId="161" xr:uid="{00000000-0005-0000-0000-00004C1B0000}"/>
    <cellStyle name="Comma 212 2" xfId="456" xr:uid="{00000000-0005-0000-0000-00004D1B0000}"/>
    <cellStyle name="Comma 212 3" xfId="37516" xr:uid="{00000000-0005-0000-0000-00004E1B0000}"/>
    <cellStyle name="Comma 213" xfId="162" xr:uid="{00000000-0005-0000-0000-00004F1B0000}"/>
    <cellStyle name="Comma 213 2" xfId="457" xr:uid="{00000000-0005-0000-0000-0000501B0000}"/>
    <cellStyle name="Comma 213 3" xfId="37517" xr:uid="{00000000-0005-0000-0000-0000511B0000}"/>
    <cellStyle name="Comma 214" xfId="163" xr:uid="{00000000-0005-0000-0000-0000521B0000}"/>
    <cellStyle name="Comma 214 2" xfId="458" xr:uid="{00000000-0005-0000-0000-0000531B0000}"/>
    <cellStyle name="Comma 214 3" xfId="37518" xr:uid="{00000000-0005-0000-0000-0000541B0000}"/>
    <cellStyle name="Comma 215" xfId="164" xr:uid="{00000000-0005-0000-0000-0000551B0000}"/>
    <cellStyle name="Comma 215 2" xfId="459" xr:uid="{00000000-0005-0000-0000-0000561B0000}"/>
    <cellStyle name="Comma 215 3" xfId="37519" xr:uid="{00000000-0005-0000-0000-0000571B0000}"/>
    <cellStyle name="Comma 216" xfId="165" xr:uid="{00000000-0005-0000-0000-0000581B0000}"/>
    <cellStyle name="Comma 216 2" xfId="460" xr:uid="{00000000-0005-0000-0000-0000591B0000}"/>
    <cellStyle name="Comma 216 3" xfId="37520" xr:uid="{00000000-0005-0000-0000-00005A1B0000}"/>
    <cellStyle name="Comma 217" xfId="166" xr:uid="{00000000-0005-0000-0000-00005B1B0000}"/>
    <cellStyle name="Comma 217 2" xfId="461" xr:uid="{00000000-0005-0000-0000-00005C1B0000}"/>
    <cellStyle name="Comma 217 3" xfId="37521" xr:uid="{00000000-0005-0000-0000-00005D1B0000}"/>
    <cellStyle name="Comma 218" xfId="167" xr:uid="{00000000-0005-0000-0000-00005E1B0000}"/>
    <cellStyle name="Comma 218 2" xfId="462" xr:uid="{00000000-0005-0000-0000-00005F1B0000}"/>
    <cellStyle name="Comma 218 3" xfId="37522" xr:uid="{00000000-0005-0000-0000-0000601B0000}"/>
    <cellStyle name="Comma 219" xfId="168" xr:uid="{00000000-0005-0000-0000-0000611B0000}"/>
    <cellStyle name="Comma 219 2" xfId="463" xr:uid="{00000000-0005-0000-0000-0000621B0000}"/>
    <cellStyle name="Comma 219 3" xfId="37523" xr:uid="{00000000-0005-0000-0000-0000631B0000}"/>
    <cellStyle name="Comma 22" xfId="169" xr:uid="{00000000-0005-0000-0000-0000641B0000}"/>
    <cellStyle name="Comma 22 10" xfId="3945" xr:uid="{00000000-0005-0000-0000-0000651B0000}"/>
    <cellStyle name="Comma 22 11" xfId="3946" xr:uid="{00000000-0005-0000-0000-0000661B0000}"/>
    <cellStyle name="Comma 22 12" xfId="3947" xr:uid="{00000000-0005-0000-0000-0000671B0000}"/>
    <cellStyle name="Comma 22 13" xfId="3948" xr:uid="{00000000-0005-0000-0000-0000681B0000}"/>
    <cellStyle name="Comma 22 14" xfId="3949" xr:uid="{00000000-0005-0000-0000-0000691B0000}"/>
    <cellStyle name="Comma 22 15" xfId="3950" xr:uid="{00000000-0005-0000-0000-00006A1B0000}"/>
    <cellStyle name="Comma 22 16" xfId="3951" xr:uid="{00000000-0005-0000-0000-00006B1B0000}"/>
    <cellStyle name="Comma 22 17" xfId="3952" xr:uid="{00000000-0005-0000-0000-00006C1B0000}"/>
    <cellStyle name="Comma 22 18" xfId="3953" xr:uid="{00000000-0005-0000-0000-00006D1B0000}"/>
    <cellStyle name="Comma 22 19" xfId="3954" xr:uid="{00000000-0005-0000-0000-00006E1B0000}"/>
    <cellStyle name="Comma 22 2" xfId="464" xr:uid="{00000000-0005-0000-0000-00006F1B0000}"/>
    <cellStyle name="Comma 22 2 2" xfId="11351" xr:uid="{00000000-0005-0000-0000-0000701B0000}"/>
    <cellStyle name="Comma 22 2 3" xfId="3955" xr:uid="{00000000-0005-0000-0000-0000711B0000}"/>
    <cellStyle name="Comma 22 20" xfId="3944" xr:uid="{00000000-0005-0000-0000-0000721B0000}"/>
    <cellStyle name="Comma 22 20 2" xfId="6307" xr:uid="{00000000-0005-0000-0000-0000731B0000}"/>
    <cellStyle name="Comma 22 20 3" xfId="18650" xr:uid="{00000000-0005-0000-0000-0000741B0000}"/>
    <cellStyle name="Comma 22 21" xfId="9671" xr:uid="{00000000-0005-0000-0000-0000751B0000}"/>
    <cellStyle name="Comma 22 21 2" xfId="17685" xr:uid="{00000000-0005-0000-0000-0000761B0000}"/>
    <cellStyle name="Comma 22 22" xfId="11081" xr:uid="{00000000-0005-0000-0000-0000771B0000}"/>
    <cellStyle name="Comma 22 23" xfId="3185" xr:uid="{00000000-0005-0000-0000-0000781B0000}"/>
    <cellStyle name="Comma 22 3" xfId="1088" xr:uid="{00000000-0005-0000-0000-0000791B0000}"/>
    <cellStyle name="Comma 22 3 2" xfId="3956" xr:uid="{00000000-0005-0000-0000-00007A1B0000}"/>
    <cellStyle name="Comma 22 4" xfId="1418" xr:uid="{00000000-0005-0000-0000-00007B1B0000}"/>
    <cellStyle name="Comma 22 4 2" xfId="3957" xr:uid="{00000000-0005-0000-0000-00007C1B0000}"/>
    <cellStyle name="Comma 22 4 3" xfId="37524" xr:uid="{00000000-0005-0000-0000-00007D1B0000}"/>
    <cellStyle name="Comma 22 5" xfId="3958" xr:uid="{00000000-0005-0000-0000-00007E1B0000}"/>
    <cellStyle name="Comma 22 6" xfId="3959" xr:uid="{00000000-0005-0000-0000-00007F1B0000}"/>
    <cellStyle name="Comma 22 7" xfId="3960" xr:uid="{00000000-0005-0000-0000-0000801B0000}"/>
    <cellStyle name="Comma 22 8" xfId="3961" xr:uid="{00000000-0005-0000-0000-0000811B0000}"/>
    <cellStyle name="Comma 22 9" xfId="3962" xr:uid="{00000000-0005-0000-0000-0000821B0000}"/>
    <cellStyle name="Comma 220" xfId="170" xr:uid="{00000000-0005-0000-0000-0000831B0000}"/>
    <cellStyle name="Comma 220 2" xfId="465" xr:uid="{00000000-0005-0000-0000-0000841B0000}"/>
    <cellStyle name="Comma 220 3" xfId="37525" xr:uid="{00000000-0005-0000-0000-0000851B0000}"/>
    <cellStyle name="Comma 221" xfId="171" xr:uid="{00000000-0005-0000-0000-0000861B0000}"/>
    <cellStyle name="Comma 221 2" xfId="466" xr:uid="{00000000-0005-0000-0000-0000871B0000}"/>
    <cellStyle name="Comma 221 3" xfId="37526" xr:uid="{00000000-0005-0000-0000-0000881B0000}"/>
    <cellStyle name="Comma 222" xfId="172" xr:uid="{00000000-0005-0000-0000-0000891B0000}"/>
    <cellStyle name="Comma 222 2" xfId="467" xr:uid="{00000000-0005-0000-0000-00008A1B0000}"/>
    <cellStyle name="Comma 222 3" xfId="37527" xr:uid="{00000000-0005-0000-0000-00008B1B0000}"/>
    <cellStyle name="Comma 223" xfId="173" xr:uid="{00000000-0005-0000-0000-00008C1B0000}"/>
    <cellStyle name="Comma 223 2" xfId="468" xr:uid="{00000000-0005-0000-0000-00008D1B0000}"/>
    <cellStyle name="Comma 223 3" xfId="37528" xr:uid="{00000000-0005-0000-0000-00008E1B0000}"/>
    <cellStyle name="Comma 224" xfId="174" xr:uid="{00000000-0005-0000-0000-00008F1B0000}"/>
    <cellStyle name="Comma 224 2" xfId="469" xr:uid="{00000000-0005-0000-0000-0000901B0000}"/>
    <cellStyle name="Comma 224 3" xfId="37529" xr:uid="{00000000-0005-0000-0000-0000911B0000}"/>
    <cellStyle name="Comma 225" xfId="175" xr:uid="{00000000-0005-0000-0000-0000921B0000}"/>
    <cellStyle name="Comma 225 2" xfId="470" xr:uid="{00000000-0005-0000-0000-0000931B0000}"/>
    <cellStyle name="Comma 225 3" xfId="37530" xr:uid="{00000000-0005-0000-0000-0000941B0000}"/>
    <cellStyle name="Comma 226" xfId="176" xr:uid="{00000000-0005-0000-0000-0000951B0000}"/>
    <cellStyle name="Comma 226 2" xfId="471" xr:uid="{00000000-0005-0000-0000-0000961B0000}"/>
    <cellStyle name="Comma 226 3" xfId="37531" xr:uid="{00000000-0005-0000-0000-0000971B0000}"/>
    <cellStyle name="Comma 227" xfId="177" xr:uid="{00000000-0005-0000-0000-0000981B0000}"/>
    <cellStyle name="Comma 227 2" xfId="472" xr:uid="{00000000-0005-0000-0000-0000991B0000}"/>
    <cellStyle name="Comma 227 3" xfId="37532" xr:uid="{00000000-0005-0000-0000-00009A1B0000}"/>
    <cellStyle name="Comma 228" xfId="178" xr:uid="{00000000-0005-0000-0000-00009B1B0000}"/>
    <cellStyle name="Comma 228 2" xfId="473" xr:uid="{00000000-0005-0000-0000-00009C1B0000}"/>
    <cellStyle name="Comma 228 3" xfId="37533" xr:uid="{00000000-0005-0000-0000-00009D1B0000}"/>
    <cellStyle name="Comma 229" xfId="179" xr:uid="{00000000-0005-0000-0000-00009E1B0000}"/>
    <cellStyle name="Comma 229 2" xfId="474" xr:uid="{00000000-0005-0000-0000-00009F1B0000}"/>
    <cellStyle name="Comma 229 3" xfId="37534" xr:uid="{00000000-0005-0000-0000-0000A01B0000}"/>
    <cellStyle name="Comma 23" xfId="180" xr:uid="{00000000-0005-0000-0000-0000A11B0000}"/>
    <cellStyle name="Comma 23 2" xfId="475" xr:uid="{00000000-0005-0000-0000-0000A21B0000}"/>
    <cellStyle name="Comma 23 2 2" xfId="10918" xr:uid="{00000000-0005-0000-0000-0000A31B0000}"/>
    <cellStyle name="Comma 23 2 3" xfId="3964" xr:uid="{00000000-0005-0000-0000-0000A41B0000}"/>
    <cellStyle name="Comma 23 3" xfId="1090" xr:uid="{00000000-0005-0000-0000-0000A51B0000}"/>
    <cellStyle name="Comma 23 3 2" xfId="6312" xr:uid="{00000000-0005-0000-0000-0000A61B0000}"/>
    <cellStyle name="Comma 23 3 3" xfId="18651" xr:uid="{00000000-0005-0000-0000-0000A71B0000}"/>
    <cellStyle name="Comma 23 3 4" xfId="3963" xr:uid="{00000000-0005-0000-0000-0000A81B0000}"/>
    <cellStyle name="Comma 23 4" xfId="1419" xr:uid="{00000000-0005-0000-0000-0000A91B0000}"/>
    <cellStyle name="Comma 23 4 2" xfId="17686" xr:uid="{00000000-0005-0000-0000-0000AA1B0000}"/>
    <cellStyle name="Comma 23 4 3" xfId="9672" xr:uid="{00000000-0005-0000-0000-0000AB1B0000}"/>
    <cellStyle name="Comma 23 4 4" xfId="37535" xr:uid="{00000000-0005-0000-0000-0000AC1B0000}"/>
    <cellStyle name="Comma 23 5" xfId="11234" xr:uid="{00000000-0005-0000-0000-0000AD1B0000}"/>
    <cellStyle name="Comma 23 6" xfId="3189" xr:uid="{00000000-0005-0000-0000-0000AE1B0000}"/>
    <cellStyle name="Comma 230" xfId="181" xr:uid="{00000000-0005-0000-0000-0000AF1B0000}"/>
    <cellStyle name="Comma 230 2" xfId="476" xr:uid="{00000000-0005-0000-0000-0000B01B0000}"/>
    <cellStyle name="Comma 230 3" xfId="37536" xr:uid="{00000000-0005-0000-0000-0000B11B0000}"/>
    <cellStyle name="Comma 231" xfId="182" xr:uid="{00000000-0005-0000-0000-0000B21B0000}"/>
    <cellStyle name="Comma 231 2" xfId="477" xr:uid="{00000000-0005-0000-0000-0000B31B0000}"/>
    <cellStyle name="Comma 231 3" xfId="37537" xr:uid="{00000000-0005-0000-0000-0000B41B0000}"/>
    <cellStyle name="Comma 232" xfId="183" xr:uid="{00000000-0005-0000-0000-0000B51B0000}"/>
    <cellStyle name="Comma 232 2" xfId="478" xr:uid="{00000000-0005-0000-0000-0000B61B0000}"/>
    <cellStyle name="Comma 232 3" xfId="37538" xr:uid="{00000000-0005-0000-0000-0000B71B0000}"/>
    <cellStyle name="Comma 233" xfId="184" xr:uid="{00000000-0005-0000-0000-0000B81B0000}"/>
    <cellStyle name="Comma 233 2" xfId="479" xr:uid="{00000000-0005-0000-0000-0000B91B0000}"/>
    <cellStyle name="Comma 233 3" xfId="37539" xr:uid="{00000000-0005-0000-0000-0000BA1B0000}"/>
    <cellStyle name="Comma 234" xfId="185" xr:uid="{00000000-0005-0000-0000-0000BB1B0000}"/>
    <cellStyle name="Comma 234 2" xfId="709" xr:uid="{00000000-0005-0000-0000-0000BC1B0000}"/>
    <cellStyle name="Comma 234 3" xfId="37540" xr:uid="{00000000-0005-0000-0000-0000BD1B0000}"/>
    <cellStyle name="Comma 235" xfId="186" xr:uid="{00000000-0005-0000-0000-0000BE1B0000}"/>
    <cellStyle name="Comma 235 2" xfId="710" xr:uid="{00000000-0005-0000-0000-0000BF1B0000}"/>
    <cellStyle name="Comma 235 3" xfId="37541" xr:uid="{00000000-0005-0000-0000-0000C01B0000}"/>
    <cellStyle name="Comma 236" xfId="187" xr:uid="{00000000-0005-0000-0000-0000C11B0000}"/>
    <cellStyle name="Comma 236 2" xfId="480" xr:uid="{00000000-0005-0000-0000-0000C21B0000}"/>
    <cellStyle name="Comma 236 2 2" xfId="37668" xr:uid="{00000000-0005-0000-0000-0000C31B0000}"/>
    <cellStyle name="Comma 236 3" xfId="711" xr:uid="{00000000-0005-0000-0000-0000C41B0000}"/>
    <cellStyle name="Comma 236 4" xfId="37542" xr:uid="{00000000-0005-0000-0000-0000C51B0000}"/>
    <cellStyle name="Comma 237" xfId="188" xr:uid="{00000000-0005-0000-0000-0000C61B0000}"/>
    <cellStyle name="Comma 237 2" xfId="361" xr:uid="{00000000-0005-0000-0000-0000C71B0000}"/>
    <cellStyle name="Comma 237 2 2" xfId="588" xr:uid="{00000000-0005-0000-0000-0000C81B0000}"/>
    <cellStyle name="Comma 237 2 2 2" xfId="37697" xr:uid="{00000000-0005-0000-0000-0000C91B0000}"/>
    <cellStyle name="Comma 237 2 3" xfId="37648" xr:uid="{00000000-0005-0000-0000-0000CA1B0000}"/>
    <cellStyle name="Comma 237 3" xfId="481" xr:uid="{00000000-0005-0000-0000-0000CB1B0000}"/>
    <cellStyle name="Comma 237 3 2" xfId="37669" xr:uid="{00000000-0005-0000-0000-0000CC1B0000}"/>
    <cellStyle name="Comma 237 4" xfId="712" xr:uid="{00000000-0005-0000-0000-0000CD1B0000}"/>
    <cellStyle name="Comma 237 5" xfId="37543" xr:uid="{00000000-0005-0000-0000-0000CE1B0000}"/>
    <cellStyle name="Comma 238" xfId="362" xr:uid="{00000000-0005-0000-0000-0000CF1B0000}"/>
    <cellStyle name="Comma 238 2" xfId="589" xr:uid="{00000000-0005-0000-0000-0000D01B0000}"/>
    <cellStyle name="Comma 238 2 2" xfId="37698" xr:uid="{00000000-0005-0000-0000-0000D11B0000}"/>
    <cellStyle name="Comma 238 3" xfId="713" xr:uid="{00000000-0005-0000-0000-0000D21B0000}"/>
    <cellStyle name="Comma 238 4" xfId="37649" xr:uid="{00000000-0005-0000-0000-0000D31B0000}"/>
    <cellStyle name="Comma 239" xfId="714" xr:uid="{00000000-0005-0000-0000-0000D41B0000}"/>
    <cellStyle name="Comma 24" xfId="189" xr:uid="{00000000-0005-0000-0000-0000D51B0000}"/>
    <cellStyle name="Comma 24 10" xfId="3966" xr:uid="{00000000-0005-0000-0000-0000D61B0000}"/>
    <cellStyle name="Comma 24 11" xfId="3967" xr:uid="{00000000-0005-0000-0000-0000D71B0000}"/>
    <cellStyle name="Comma 24 12" xfId="3968" xr:uid="{00000000-0005-0000-0000-0000D81B0000}"/>
    <cellStyle name="Comma 24 13" xfId="3969" xr:uid="{00000000-0005-0000-0000-0000D91B0000}"/>
    <cellStyle name="Comma 24 14" xfId="3970" xr:uid="{00000000-0005-0000-0000-0000DA1B0000}"/>
    <cellStyle name="Comma 24 15" xfId="3971" xr:uid="{00000000-0005-0000-0000-0000DB1B0000}"/>
    <cellStyle name="Comma 24 16" xfId="3972" xr:uid="{00000000-0005-0000-0000-0000DC1B0000}"/>
    <cellStyle name="Comma 24 17" xfId="3973" xr:uid="{00000000-0005-0000-0000-0000DD1B0000}"/>
    <cellStyle name="Comma 24 18" xfId="3974" xr:uid="{00000000-0005-0000-0000-0000DE1B0000}"/>
    <cellStyle name="Comma 24 19" xfId="3975" xr:uid="{00000000-0005-0000-0000-0000DF1B0000}"/>
    <cellStyle name="Comma 24 2" xfId="482" xr:uid="{00000000-0005-0000-0000-0000E01B0000}"/>
    <cellStyle name="Comma 24 2 2" xfId="10261" xr:uid="{00000000-0005-0000-0000-0000E11B0000}"/>
    <cellStyle name="Comma 24 2 3" xfId="3976" xr:uid="{00000000-0005-0000-0000-0000E21B0000}"/>
    <cellStyle name="Comma 24 20" xfId="3965" xr:uid="{00000000-0005-0000-0000-0000E31B0000}"/>
    <cellStyle name="Comma 24 20 2" xfId="6319" xr:uid="{00000000-0005-0000-0000-0000E41B0000}"/>
    <cellStyle name="Comma 24 20 3" xfId="18652" xr:uid="{00000000-0005-0000-0000-0000E51B0000}"/>
    <cellStyle name="Comma 24 21" xfId="9673" xr:uid="{00000000-0005-0000-0000-0000E61B0000}"/>
    <cellStyle name="Comma 24 21 2" xfId="17687" xr:uid="{00000000-0005-0000-0000-0000E71B0000}"/>
    <cellStyle name="Comma 24 22" xfId="10880" xr:uid="{00000000-0005-0000-0000-0000E81B0000}"/>
    <cellStyle name="Comma 24 23" xfId="3191" xr:uid="{00000000-0005-0000-0000-0000E91B0000}"/>
    <cellStyle name="Comma 24 3" xfId="1089" xr:uid="{00000000-0005-0000-0000-0000EA1B0000}"/>
    <cellStyle name="Comma 24 3 2" xfId="3977" xr:uid="{00000000-0005-0000-0000-0000EB1B0000}"/>
    <cellStyle name="Comma 24 4" xfId="1420" xr:uid="{00000000-0005-0000-0000-0000EC1B0000}"/>
    <cellStyle name="Comma 24 4 2" xfId="3978" xr:uid="{00000000-0005-0000-0000-0000ED1B0000}"/>
    <cellStyle name="Comma 24 4 3" xfId="37544" xr:uid="{00000000-0005-0000-0000-0000EE1B0000}"/>
    <cellStyle name="Comma 24 5" xfId="3979" xr:uid="{00000000-0005-0000-0000-0000EF1B0000}"/>
    <cellStyle name="Comma 24 6" xfId="3980" xr:uid="{00000000-0005-0000-0000-0000F01B0000}"/>
    <cellStyle name="Comma 24 7" xfId="3981" xr:uid="{00000000-0005-0000-0000-0000F11B0000}"/>
    <cellStyle name="Comma 24 8" xfId="3982" xr:uid="{00000000-0005-0000-0000-0000F21B0000}"/>
    <cellStyle name="Comma 24 9" xfId="3983" xr:uid="{00000000-0005-0000-0000-0000F31B0000}"/>
    <cellStyle name="Comma 240" xfId="715" xr:uid="{00000000-0005-0000-0000-0000F41B0000}"/>
    <cellStyle name="Comma 241" xfId="716" xr:uid="{00000000-0005-0000-0000-0000F51B0000}"/>
    <cellStyle name="Comma 242" xfId="363" xr:uid="{00000000-0005-0000-0000-0000F61B0000}"/>
    <cellStyle name="Comma 242 2" xfId="717" xr:uid="{00000000-0005-0000-0000-0000F71B0000}"/>
    <cellStyle name="Comma 242 3" xfId="37650" xr:uid="{00000000-0005-0000-0000-0000F81B0000}"/>
    <cellStyle name="Comma 243" xfId="718" xr:uid="{00000000-0005-0000-0000-0000F91B0000}"/>
    <cellStyle name="Comma 244" xfId="719" xr:uid="{00000000-0005-0000-0000-0000FA1B0000}"/>
    <cellStyle name="Comma 245" xfId="720" xr:uid="{00000000-0005-0000-0000-0000FB1B0000}"/>
    <cellStyle name="Comma 246" xfId="721" xr:uid="{00000000-0005-0000-0000-0000FC1B0000}"/>
    <cellStyle name="Comma 247" xfId="722" xr:uid="{00000000-0005-0000-0000-0000FD1B0000}"/>
    <cellStyle name="Comma 248" xfId="723" xr:uid="{00000000-0005-0000-0000-0000FE1B0000}"/>
    <cellStyle name="Comma 249" xfId="724" xr:uid="{00000000-0005-0000-0000-0000FF1B0000}"/>
    <cellStyle name="Comma 25" xfId="190" xr:uid="{00000000-0005-0000-0000-0000001C0000}"/>
    <cellStyle name="Comma 25 2" xfId="483" xr:uid="{00000000-0005-0000-0000-0000011C0000}"/>
    <cellStyle name="Comma 25 2 2" xfId="6334" xr:uid="{00000000-0005-0000-0000-0000021C0000}"/>
    <cellStyle name="Comma 25 2 3" xfId="11306" xr:uid="{00000000-0005-0000-0000-0000031C0000}"/>
    <cellStyle name="Comma 25 2 4" xfId="18653" xr:uid="{00000000-0005-0000-0000-0000041C0000}"/>
    <cellStyle name="Comma 25 2 5" xfId="3984" xr:uid="{00000000-0005-0000-0000-0000051C0000}"/>
    <cellStyle name="Comma 25 3" xfId="1092" xr:uid="{00000000-0005-0000-0000-0000061C0000}"/>
    <cellStyle name="Comma 25 3 2" xfId="18927" xr:uid="{00000000-0005-0000-0000-0000071C0000}"/>
    <cellStyle name="Comma 25 3 3" xfId="9674" xr:uid="{00000000-0005-0000-0000-0000081C0000}"/>
    <cellStyle name="Comma 25 4" xfId="1421" xr:uid="{00000000-0005-0000-0000-0000091C0000}"/>
    <cellStyle name="Comma 25 4 2" xfId="17688" xr:uid="{00000000-0005-0000-0000-00000A1C0000}"/>
    <cellStyle name="Comma 25 4 3" xfId="37545" xr:uid="{00000000-0005-0000-0000-00000B1C0000}"/>
    <cellStyle name="Comma 25 5" xfId="3188" xr:uid="{00000000-0005-0000-0000-00000C1C0000}"/>
    <cellStyle name="Comma 250" xfId="725" xr:uid="{00000000-0005-0000-0000-00000D1C0000}"/>
    <cellStyle name="Comma 251" xfId="726" xr:uid="{00000000-0005-0000-0000-00000E1C0000}"/>
    <cellStyle name="Comma 252" xfId="727" xr:uid="{00000000-0005-0000-0000-00000F1C0000}"/>
    <cellStyle name="Comma 253" xfId="728" xr:uid="{00000000-0005-0000-0000-0000101C0000}"/>
    <cellStyle name="Comma 254" xfId="729" xr:uid="{00000000-0005-0000-0000-0000111C0000}"/>
    <cellStyle name="Comma 255" xfId="730" xr:uid="{00000000-0005-0000-0000-0000121C0000}"/>
    <cellStyle name="Comma 256" xfId="806" xr:uid="{00000000-0005-0000-0000-0000131C0000}"/>
    <cellStyle name="Comma 256 2" xfId="9917" xr:uid="{00000000-0005-0000-0000-0000141C0000}"/>
    <cellStyle name="Comma 257" xfId="698" xr:uid="{00000000-0005-0000-0000-0000151C0000}"/>
    <cellStyle name="Comma 257 2" xfId="10043" xr:uid="{00000000-0005-0000-0000-0000161C0000}"/>
    <cellStyle name="Comma 257 2 2" xfId="37777" xr:uid="{00000000-0005-0000-0000-0000171C0000}"/>
    <cellStyle name="Comma 257 3" xfId="37383" xr:uid="{00000000-0005-0000-0000-0000181C0000}"/>
    <cellStyle name="Comma 258" xfId="1091" xr:uid="{00000000-0005-0000-0000-0000191C0000}"/>
    <cellStyle name="Comma 258 2" xfId="10640" xr:uid="{00000000-0005-0000-0000-00001A1C0000}"/>
    <cellStyle name="Comma 258 3" xfId="37813" xr:uid="{00000000-0005-0000-0000-00001B1C0000}"/>
    <cellStyle name="Comma 259" xfId="378" xr:uid="{00000000-0005-0000-0000-00001C1C0000}"/>
    <cellStyle name="Comma 259 10" xfId="37660" xr:uid="{00000000-0005-0000-0000-00001D1C0000}"/>
    <cellStyle name="Comma 259 2" xfId="602" xr:uid="{00000000-0005-0000-0000-00001E1C0000}"/>
    <cellStyle name="Comma 259 2 2" xfId="16281" xr:uid="{00000000-0005-0000-0000-00001F1C0000}"/>
    <cellStyle name="Comma 259 2 2 2" xfId="20492" xr:uid="{00000000-0005-0000-0000-0000201C0000}"/>
    <cellStyle name="Comma 259 2 2 2 2" xfId="33745" xr:uid="{00000000-0005-0000-0000-0000211C0000}"/>
    <cellStyle name="Comma 259 2 2 2 3" xfId="36539" xr:uid="{00000000-0005-0000-0000-0000221C0000}"/>
    <cellStyle name="Comma 259 2 2 3" xfId="20193" xr:uid="{00000000-0005-0000-0000-0000231C0000}"/>
    <cellStyle name="Comma 259 2 2 4" xfId="33450" xr:uid="{00000000-0005-0000-0000-0000241C0000}"/>
    <cellStyle name="Comma 259 2 2 5" xfId="36245" xr:uid="{00000000-0005-0000-0000-0000251C0000}"/>
    <cellStyle name="Comma 259 2 3" xfId="20345" xr:uid="{00000000-0005-0000-0000-0000261C0000}"/>
    <cellStyle name="Comma 259 2 3 2" xfId="33599" xr:uid="{00000000-0005-0000-0000-0000271C0000}"/>
    <cellStyle name="Comma 259 2 3 3" xfId="36393" xr:uid="{00000000-0005-0000-0000-0000281C0000}"/>
    <cellStyle name="Comma 259 2 4" xfId="20037" xr:uid="{00000000-0005-0000-0000-0000291C0000}"/>
    <cellStyle name="Comma 259 2 4 2" xfId="33301" xr:uid="{00000000-0005-0000-0000-00002A1C0000}"/>
    <cellStyle name="Comma 259 2 4 3" xfId="36100" xr:uid="{00000000-0005-0000-0000-00002B1C0000}"/>
    <cellStyle name="Comma 259 2 5" xfId="18586" xr:uid="{00000000-0005-0000-0000-00002C1C0000}"/>
    <cellStyle name="Comma 259 2 6" xfId="10733" xr:uid="{00000000-0005-0000-0000-00002D1C0000}"/>
    <cellStyle name="Comma 259 2 7" xfId="37708" xr:uid="{00000000-0005-0000-0000-00002E1C0000}"/>
    <cellStyle name="Comma 259 3" xfId="16226" xr:uid="{00000000-0005-0000-0000-00002F1C0000}"/>
    <cellStyle name="Comma 259 3 2" xfId="20438" xr:uid="{00000000-0005-0000-0000-0000301C0000}"/>
    <cellStyle name="Comma 259 3 2 2" xfId="33691" xr:uid="{00000000-0005-0000-0000-0000311C0000}"/>
    <cellStyle name="Comma 259 3 2 3" xfId="36485" xr:uid="{00000000-0005-0000-0000-0000321C0000}"/>
    <cellStyle name="Comma 259 3 3" xfId="20139" xr:uid="{00000000-0005-0000-0000-0000331C0000}"/>
    <cellStyle name="Comma 259 3 3 2" xfId="33396" xr:uid="{00000000-0005-0000-0000-0000341C0000}"/>
    <cellStyle name="Comma 259 3 3 3" xfId="36191" xr:uid="{00000000-0005-0000-0000-0000351C0000}"/>
    <cellStyle name="Comma 259 3 4" xfId="19111" xr:uid="{00000000-0005-0000-0000-0000361C0000}"/>
    <cellStyle name="Comma 259 3 5" xfId="32233" xr:uid="{00000000-0005-0000-0000-0000371C0000}"/>
    <cellStyle name="Comma 259 3 6" xfId="35254" xr:uid="{00000000-0005-0000-0000-0000381C0000}"/>
    <cellStyle name="Comma 259 4" xfId="18993" xr:uid="{00000000-0005-0000-0000-0000391C0000}"/>
    <cellStyle name="Comma 259 4 2" xfId="20291" xr:uid="{00000000-0005-0000-0000-00003A1C0000}"/>
    <cellStyle name="Comma 259 4 2 2" xfId="33545" xr:uid="{00000000-0005-0000-0000-00003B1C0000}"/>
    <cellStyle name="Comma 259 4 2 3" xfId="36339" xr:uid="{00000000-0005-0000-0000-00003C1C0000}"/>
    <cellStyle name="Comma 259 4 3" xfId="32173" xr:uid="{00000000-0005-0000-0000-00003D1C0000}"/>
    <cellStyle name="Comma 259 4 4" xfId="35195" xr:uid="{00000000-0005-0000-0000-00003E1C0000}"/>
    <cellStyle name="Comma 259 5" xfId="19983" xr:uid="{00000000-0005-0000-0000-00003F1C0000}"/>
    <cellStyle name="Comma 259 5 2" xfId="33247" xr:uid="{00000000-0005-0000-0000-0000401C0000}"/>
    <cellStyle name="Comma 259 5 3" xfId="36046" xr:uid="{00000000-0005-0000-0000-0000411C0000}"/>
    <cellStyle name="Comma 259 6" xfId="17529" xr:uid="{00000000-0005-0000-0000-0000421C0000}"/>
    <cellStyle name="Comma 259 7" xfId="30953" xr:uid="{00000000-0005-0000-0000-0000431C0000}"/>
    <cellStyle name="Comma 259 8" xfId="34374" xr:uid="{00000000-0005-0000-0000-0000441C0000}"/>
    <cellStyle name="Comma 259 9" xfId="10663" xr:uid="{00000000-0005-0000-0000-0000451C0000}"/>
    <cellStyle name="Comma 26" xfId="191" xr:uid="{00000000-0005-0000-0000-0000461C0000}"/>
    <cellStyle name="Comma 26 2" xfId="484" xr:uid="{00000000-0005-0000-0000-0000471C0000}"/>
    <cellStyle name="Comma 26 2 2" xfId="10998" xr:uid="{00000000-0005-0000-0000-0000481C0000}"/>
    <cellStyle name="Comma 26 2 3" xfId="18654" xr:uid="{00000000-0005-0000-0000-0000491C0000}"/>
    <cellStyle name="Comma 26 2 4" xfId="6336" xr:uid="{00000000-0005-0000-0000-00004A1C0000}"/>
    <cellStyle name="Comma 26 3" xfId="1117" xr:uid="{00000000-0005-0000-0000-00004B1C0000}"/>
    <cellStyle name="Comma 26 3 2" xfId="14422" xr:uid="{00000000-0005-0000-0000-00004C1C0000}"/>
    <cellStyle name="Comma 26 3 2 2" xfId="19189" xr:uid="{00000000-0005-0000-0000-00004D1C0000}"/>
    <cellStyle name="Comma 26 3 2 3" xfId="32307" xr:uid="{00000000-0005-0000-0000-00004E1C0000}"/>
    <cellStyle name="Comma 26 3 2 4" xfId="35327" xr:uid="{00000000-0005-0000-0000-00004F1C0000}"/>
    <cellStyle name="Comma 26 3 3" xfId="17689" xr:uid="{00000000-0005-0000-0000-0000501C0000}"/>
    <cellStyle name="Comma 26 3 4" xfId="31044" xr:uid="{00000000-0005-0000-0000-0000511C0000}"/>
    <cellStyle name="Comma 26 3 5" xfId="34459" xr:uid="{00000000-0005-0000-0000-0000521C0000}"/>
    <cellStyle name="Comma 26 3 6" xfId="7924" xr:uid="{00000000-0005-0000-0000-0000531C0000}"/>
    <cellStyle name="Comma 26 4" xfId="1422" xr:uid="{00000000-0005-0000-0000-0000541C0000}"/>
    <cellStyle name="Comma 26 4 2" xfId="15265" xr:uid="{00000000-0005-0000-0000-0000551C0000}"/>
    <cellStyle name="Comma 26 4 2 2" xfId="27922" xr:uid="{00000000-0005-0000-0000-0000561C0000}"/>
    <cellStyle name="Comma 26 4 3" xfId="22888" xr:uid="{00000000-0005-0000-0000-0000571C0000}"/>
    <cellStyle name="Comma 26 4 4" xfId="8848" xr:uid="{00000000-0005-0000-0000-0000581C0000}"/>
    <cellStyle name="Comma 26 4 5" xfId="37546" xr:uid="{00000000-0005-0000-0000-0000591C0000}"/>
    <cellStyle name="Comma 26 5" xfId="9675" xr:uid="{00000000-0005-0000-0000-00005A1C0000}"/>
    <cellStyle name="Comma 26 6" xfId="10297" xr:uid="{00000000-0005-0000-0000-00005B1C0000}"/>
    <cellStyle name="Comma 26 7" xfId="6761" xr:uid="{00000000-0005-0000-0000-00005C1C0000}"/>
    <cellStyle name="Comma 26 7 2" xfId="13330" xr:uid="{00000000-0005-0000-0000-00005D1C0000}"/>
    <cellStyle name="Comma 26 7 2 2" xfId="26065" xr:uid="{00000000-0005-0000-0000-00005E1C0000}"/>
    <cellStyle name="Comma 26 7 3" xfId="21497" xr:uid="{00000000-0005-0000-0000-00005F1C0000}"/>
    <cellStyle name="Comma 26 8" xfId="12278" xr:uid="{00000000-0005-0000-0000-0000601C0000}"/>
    <cellStyle name="Comma 26 8 2" xfId="25024" xr:uid="{00000000-0005-0000-0000-0000611C0000}"/>
    <cellStyle name="Comma 26 9" xfId="3985" xr:uid="{00000000-0005-0000-0000-0000621C0000}"/>
    <cellStyle name="Comma 260" xfId="1222" xr:uid="{00000000-0005-0000-0000-0000631C0000}"/>
    <cellStyle name="Comma 260 2" xfId="18888" xr:uid="{00000000-0005-0000-0000-0000641C0000}"/>
    <cellStyle name="Comma 260 3" xfId="10664" xr:uid="{00000000-0005-0000-0000-0000651C0000}"/>
    <cellStyle name="Comma 260 4" xfId="37814" xr:uid="{00000000-0005-0000-0000-0000661C0000}"/>
    <cellStyle name="Comma 261" xfId="1223" xr:uid="{00000000-0005-0000-0000-0000671C0000}"/>
    <cellStyle name="Comma 261 2" xfId="10739" xr:uid="{00000000-0005-0000-0000-0000681C0000}"/>
    <cellStyle name="Comma 261 2 2" xfId="16287" xr:uid="{00000000-0005-0000-0000-0000691C0000}"/>
    <cellStyle name="Comma 261 2 2 2" xfId="20498" xr:uid="{00000000-0005-0000-0000-00006A1C0000}"/>
    <cellStyle name="Comma 261 2 2 2 2" xfId="33751" xr:uid="{00000000-0005-0000-0000-00006B1C0000}"/>
    <cellStyle name="Comma 261 2 2 2 3" xfId="36545" xr:uid="{00000000-0005-0000-0000-00006C1C0000}"/>
    <cellStyle name="Comma 261 2 2 3" xfId="20199" xr:uid="{00000000-0005-0000-0000-00006D1C0000}"/>
    <cellStyle name="Comma 261 2 2 4" xfId="33456" xr:uid="{00000000-0005-0000-0000-00006E1C0000}"/>
    <cellStyle name="Comma 261 2 2 5" xfId="36251" xr:uid="{00000000-0005-0000-0000-00006F1C0000}"/>
    <cellStyle name="Comma 261 2 3" xfId="20351" xr:uid="{00000000-0005-0000-0000-0000701C0000}"/>
    <cellStyle name="Comma 261 2 3 2" xfId="33605" xr:uid="{00000000-0005-0000-0000-0000711C0000}"/>
    <cellStyle name="Comma 261 2 3 3" xfId="36399" xr:uid="{00000000-0005-0000-0000-0000721C0000}"/>
    <cellStyle name="Comma 261 2 4" xfId="20043" xr:uid="{00000000-0005-0000-0000-0000731C0000}"/>
    <cellStyle name="Comma 261 2 4 2" xfId="33307" xr:uid="{00000000-0005-0000-0000-0000741C0000}"/>
    <cellStyle name="Comma 261 2 4 3" xfId="36106" xr:uid="{00000000-0005-0000-0000-0000751C0000}"/>
    <cellStyle name="Comma 261 2 5" xfId="19919" xr:uid="{00000000-0005-0000-0000-0000761C0000}"/>
    <cellStyle name="Comma 261 3" xfId="16233" xr:uid="{00000000-0005-0000-0000-0000771C0000}"/>
    <cellStyle name="Comma 261 3 2" xfId="20444" xr:uid="{00000000-0005-0000-0000-0000781C0000}"/>
    <cellStyle name="Comma 261 3 2 2" xfId="33697" xr:uid="{00000000-0005-0000-0000-0000791C0000}"/>
    <cellStyle name="Comma 261 3 2 3" xfId="36491" xr:uid="{00000000-0005-0000-0000-00007A1C0000}"/>
    <cellStyle name="Comma 261 3 3" xfId="20145" xr:uid="{00000000-0005-0000-0000-00007B1C0000}"/>
    <cellStyle name="Comma 261 3 3 2" xfId="33402" xr:uid="{00000000-0005-0000-0000-00007C1C0000}"/>
    <cellStyle name="Comma 261 3 3 3" xfId="36197" xr:uid="{00000000-0005-0000-0000-00007D1C0000}"/>
    <cellStyle name="Comma 261 3 4" xfId="18999" xr:uid="{00000000-0005-0000-0000-00007E1C0000}"/>
    <cellStyle name="Comma 261 3 5" xfId="32179" xr:uid="{00000000-0005-0000-0000-00007F1C0000}"/>
    <cellStyle name="Comma 261 3 6" xfId="35201" xr:uid="{00000000-0005-0000-0000-0000801C0000}"/>
    <cellStyle name="Comma 261 4" xfId="20297" xr:uid="{00000000-0005-0000-0000-0000811C0000}"/>
    <cellStyle name="Comma 261 4 2" xfId="33551" xr:uid="{00000000-0005-0000-0000-0000821C0000}"/>
    <cellStyle name="Comma 261 4 3" xfId="36345" xr:uid="{00000000-0005-0000-0000-0000831C0000}"/>
    <cellStyle name="Comma 261 5" xfId="19989" xr:uid="{00000000-0005-0000-0000-0000841C0000}"/>
    <cellStyle name="Comma 261 5 2" xfId="33253" xr:uid="{00000000-0005-0000-0000-0000851C0000}"/>
    <cellStyle name="Comma 261 5 3" xfId="36052" xr:uid="{00000000-0005-0000-0000-0000861C0000}"/>
    <cellStyle name="Comma 261 6" xfId="18909" xr:uid="{00000000-0005-0000-0000-0000871C0000}"/>
    <cellStyle name="Comma 261 7" xfId="10675" xr:uid="{00000000-0005-0000-0000-0000881C0000}"/>
    <cellStyle name="Comma 261 8" xfId="37815" xr:uid="{00000000-0005-0000-0000-0000891C0000}"/>
    <cellStyle name="Comma 262" xfId="1224" xr:uid="{00000000-0005-0000-0000-00008A1C0000}"/>
    <cellStyle name="Comma 262 2" xfId="10743" xr:uid="{00000000-0005-0000-0000-00008B1C0000}"/>
    <cellStyle name="Comma 262 2 2" xfId="16291" xr:uid="{00000000-0005-0000-0000-00008C1C0000}"/>
    <cellStyle name="Comma 262 2 2 2" xfId="20502" xr:uid="{00000000-0005-0000-0000-00008D1C0000}"/>
    <cellStyle name="Comma 262 2 2 2 2" xfId="33755" xr:uid="{00000000-0005-0000-0000-00008E1C0000}"/>
    <cellStyle name="Comma 262 2 2 2 3" xfId="36549" xr:uid="{00000000-0005-0000-0000-00008F1C0000}"/>
    <cellStyle name="Comma 262 2 2 3" xfId="20203" xr:uid="{00000000-0005-0000-0000-0000901C0000}"/>
    <cellStyle name="Comma 262 2 2 4" xfId="33460" xr:uid="{00000000-0005-0000-0000-0000911C0000}"/>
    <cellStyle name="Comma 262 2 2 5" xfId="36255" xr:uid="{00000000-0005-0000-0000-0000921C0000}"/>
    <cellStyle name="Comma 262 2 3" xfId="20355" xr:uid="{00000000-0005-0000-0000-0000931C0000}"/>
    <cellStyle name="Comma 262 2 3 2" xfId="33609" xr:uid="{00000000-0005-0000-0000-0000941C0000}"/>
    <cellStyle name="Comma 262 2 3 3" xfId="36403" xr:uid="{00000000-0005-0000-0000-0000951C0000}"/>
    <cellStyle name="Comma 262 2 4" xfId="20047" xr:uid="{00000000-0005-0000-0000-0000961C0000}"/>
    <cellStyle name="Comma 262 2 4 2" xfId="33311" xr:uid="{00000000-0005-0000-0000-0000971C0000}"/>
    <cellStyle name="Comma 262 2 4 3" xfId="36110" xr:uid="{00000000-0005-0000-0000-0000981C0000}"/>
    <cellStyle name="Comma 262 2 5" xfId="19920" xr:uid="{00000000-0005-0000-0000-0000991C0000}"/>
    <cellStyle name="Comma 262 3" xfId="16237" xr:uid="{00000000-0005-0000-0000-00009A1C0000}"/>
    <cellStyle name="Comma 262 3 2" xfId="20448" xr:uid="{00000000-0005-0000-0000-00009B1C0000}"/>
    <cellStyle name="Comma 262 3 2 2" xfId="33701" xr:uid="{00000000-0005-0000-0000-00009C1C0000}"/>
    <cellStyle name="Comma 262 3 2 3" xfId="36495" xr:uid="{00000000-0005-0000-0000-00009D1C0000}"/>
    <cellStyle name="Comma 262 3 3" xfId="20149" xr:uid="{00000000-0005-0000-0000-00009E1C0000}"/>
    <cellStyle name="Comma 262 3 3 2" xfId="33406" xr:uid="{00000000-0005-0000-0000-00009F1C0000}"/>
    <cellStyle name="Comma 262 3 3 3" xfId="36201" xr:uid="{00000000-0005-0000-0000-0000A01C0000}"/>
    <cellStyle name="Comma 262 3 4" xfId="19007" xr:uid="{00000000-0005-0000-0000-0000A11C0000}"/>
    <cellStyle name="Comma 262 3 5" xfId="32184" xr:uid="{00000000-0005-0000-0000-0000A21C0000}"/>
    <cellStyle name="Comma 262 3 6" xfId="35205" xr:uid="{00000000-0005-0000-0000-0000A31C0000}"/>
    <cellStyle name="Comma 262 4" xfId="20301" xr:uid="{00000000-0005-0000-0000-0000A41C0000}"/>
    <cellStyle name="Comma 262 4 2" xfId="33555" xr:uid="{00000000-0005-0000-0000-0000A51C0000}"/>
    <cellStyle name="Comma 262 4 3" xfId="36349" xr:uid="{00000000-0005-0000-0000-0000A61C0000}"/>
    <cellStyle name="Comma 262 5" xfId="19993" xr:uid="{00000000-0005-0000-0000-0000A71C0000}"/>
    <cellStyle name="Comma 262 5 2" xfId="33257" xr:uid="{00000000-0005-0000-0000-0000A81C0000}"/>
    <cellStyle name="Comma 262 5 3" xfId="36056" xr:uid="{00000000-0005-0000-0000-0000A91C0000}"/>
    <cellStyle name="Comma 262 6" xfId="18910" xr:uid="{00000000-0005-0000-0000-0000AA1C0000}"/>
    <cellStyle name="Comma 262 7" xfId="10684" xr:uid="{00000000-0005-0000-0000-0000AB1C0000}"/>
    <cellStyle name="Comma 262 8" xfId="37816" xr:uid="{00000000-0005-0000-0000-0000AC1C0000}"/>
    <cellStyle name="Comma 263" xfId="10747" xr:uid="{00000000-0005-0000-0000-0000AD1C0000}"/>
    <cellStyle name="Comma 263 2" xfId="16295" xr:uid="{00000000-0005-0000-0000-0000AE1C0000}"/>
    <cellStyle name="Comma 263 2 2" xfId="20506" xr:uid="{00000000-0005-0000-0000-0000AF1C0000}"/>
    <cellStyle name="Comma 263 2 2 2" xfId="33759" xr:uid="{00000000-0005-0000-0000-0000B01C0000}"/>
    <cellStyle name="Comma 263 2 2 3" xfId="36553" xr:uid="{00000000-0005-0000-0000-0000B11C0000}"/>
    <cellStyle name="Comma 263 2 3" xfId="20207" xr:uid="{00000000-0005-0000-0000-0000B21C0000}"/>
    <cellStyle name="Comma 263 2 3 2" xfId="33464" xr:uid="{00000000-0005-0000-0000-0000B31C0000}"/>
    <cellStyle name="Comma 263 2 3 3" xfId="36259" xr:uid="{00000000-0005-0000-0000-0000B41C0000}"/>
    <cellStyle name="Comma 263 2 4" xfId="19119" xr:uid="{00000000-0005-0000-0000-0000B51C0000}"/>
    <cellStyle name="Comma 263 2 5" xfId="32241" xr:uid="{00000000-0005-0000-0000-0000B61C0000}"/>
    <cellStyle name="Comma 263 2 6" xfId="35262" xr:uid="{00000000-0005-0000-0000-0000B71C0000}"/>
    <cellStyle name="Comma 263 3" xfId="19016" xr:uid="{00000000-0005-0000-0000-0000B81C0000}"/>
    <cellStyle name="Comma 263 3 2" xfId="20359" xr:uid="{00000000-0005-0000-0000-0000B91C0000}"/>
    <cellStyle name="Comma 263 3 2 2" xfId="33613" xr:uid="{00000000-0005-0000-0000-0000BA1C0000}"/>
    <cellStyle name="Comma 263 3 2 3" xfId="36407" xr:uid="{00000000-0005-0000-0000-0000BB1C0000}"/>
    <cellStyle name="Comma 263 3 3" xfId="32188" xr:uid="{00000000-0005-0000-0000-0000BC1C0000}"/>
    <cellStyle name="Comma 263 3 4" xfId="35209" xr:uid="{00000000-0005-0000-0000-0000BD1C0000}"/>
    <cellStyle name="Comma 263 4" xfId="20051" xr:uid="{00000000-0005-0000-0000-0000BE1C0000}"/>
    <cellStyle name="Comma 263 4 2" xfId="33315" xr:uid="{00000000-0005-0000-0000-0000BF1C0000}"/>
    <cellStyle name="Comma 263 4 3" xfId="36114" xr:uid="{00000000-0005-0000-0000-0000C01C0000}"/>
    <cellStyle name="Comma 263 5" xfId="17537" xr:uid="{00000000-0005-0000-0000-0000C11C0000}"/>
    <cellStyle name="Comma 263 6" xfId="30962" xr:uid="{00000000-0005-0000-0000-0000C21C0000}"/>
    <cellStyle name="Comma 263 7" xfId="34382" xr:uid="{00000000-0005-0000-0000-0000C31C0000}"/>
    <cellStyle name="Comma 264" xfId="10761" xr:uid="{00000000-0005-0000-0000-0000C41C0000}"/>
    <cellStyle name="Comma 264 2" xfId="16303" xr:uid="{00000000-0005-0000-0000-0000C51C0000}"/>
    <cellStyle name="Comma 264 2 2" xfId="20514" xr:uid="{00000000-0005-0000-0000-0000C61C0000}"/>
    <cellStyle name="Comma 264 2 2 2" xfId="33767" xr:uid="{00000000-0005-0000-0000-0000C71C0000}"/>
    <cellStyle name="Comma 264 2 2 3" xfId="36561" xr:uid="{00000000-0005-0000-0000-0000C81C0000}"/>
    <cellStyle name="Comma 264 2 3" xfId="20217" xr:uid="{00000000-0005-0000-0000-0000C91C0000}"/>
    <cellStyle name="Comma 264 2 4" xfId="33473" xr:uid="{00000000-0005-0000-0000-0000CA1C0000}"/>
    <cellStyle name="Comma 264 2 5" xfId="36267" xr:uid="{00000000-0005-0000-0000-0000CB1C0000}"/>
    <cellStyle name="Comma 264 3" xfId="20367" xr:uid="{00000000-0005-0000-0000-0000CC1C0000}"/>
    <cellStyle name="Comma 264 3 2" xfId="33621" xr:uid="{00000000-0005-0000-0000-0000CD1C0000}"/>
    <cellStyle name="Comma 264 3 3" xfId="36415" xr:uid="{00000000-0005-0000-0000-0000CE1C0000}"/>
    <cellStyle name="Comma 264 4" xfId="19925" xr:uid="{00000000-0005-0000-0000-0000CF1C0000}"/>
    <cellStyle name="Comma 264 5" xfId="33107" xr:uid="{00000000-0005-0000-0000-0000D01C0000}"/>
    <cellStyle name="Comma 264 6" xfId="35999" xr:uid="{00000000-0005-0000-0000-0000D11C0000}"/>
    <cellStyle name="Comma 265" xfId="10765" xr:uid="{00000000-0005-0000-0000-0000D21C0000}"/>
    <cellStyle name="Comma 265 2" xfId="16305" xr:uid="{00000000-0005-0000-0000-0000D31C0000}"/>
    <cellStyle name="Comma 265 2 2" xfId="20516" xr:uid="{00000000-0005-0000-0000-0000D41C0000}"/>
    <cellStyle name="Comma 265 2 2 2" xfId="33769" xr:uid="{00000000-0005-0000-0000-0000D51C0000}"/>
    <cellStyle name="Comma 265 2 2 3" xfId="36563" xr:uid="{00000000-0005-0000-0000-0000D61C0000}"/>
    <cellStyle name="Comma 265 2 3" xfId="20219" xr:uid="{00000000-0005-0000-0000-0000D71C0000}"/>
    <cellStyle name="Comma 265 2 4" xfId="33475" xr:uid="{00000000-0005-0000-0000-0000D81C0000}"/>
    <cellStyle name="Comma 265 2 5" xfId="36269" xr:uid="{00000000-0005-0000-0000-0000D91C0000}"/>
    <cellStyle name="Comma 265 3" xfId="20369" xr:uid="{00000000-0005-0000-0000-0000DA1C0000}"/>
    <cellStyle name="Comma 265 3 2" xfId="33623" xr:uid="{00000000-0005-0000-0000-0000DB1C0000}"/>
    <cellStyle name="Comma 265 3 3" xfId="36417" xr:uid="{00000000-0005-0000-0000-0000DC1C0000}"/>
    <cellStyle name="Comma 265 4" xfId="20064" xr:uid="{00000000-0005-0000-0000-0000DD1C0000}"/>
    <cellStyle name="Comma 265 5" xfId="33327" xr:uid="{00000000-0005-0000-0000-0000DE1C0000}"/>
    <cellStyle name="Comma 265 6" xfId="36123" xr:uid="{00000000-0005-0000-0000-0000DF1C0000}"/>
    <cellStyle name="Comma 266" xfId="10753" xr:uid="{00000000-0005-0000-0000-0000E01C0000}"/>
    <cellStyle name="Comma 266 2" xfId="16300" xr:uid="{00000000-0005-0000-0000-0000E11C0000}"/>
    <cellStyle name="Comma 266 2 2" xfId="20511" xr:uid="{00000000-0005-0000-0000-0000E21C0000}"/>
    <cellStyle name="Comma 266 2 2 2" xfId="33764" xr:uid="{00000000-0005-0000-0000-0000E31C0000}"/>
    <cellStyle name="Comma 266 2 2 3" xfId="36558" xr:uid="{00000000-0005-0000-0000-0000E41C0000}"/>
    <cellStyle name="Comma 266 2 3" xfId="20212" xr:uid="{00000000-0005-0000-0000-0000E51C0000}"/>
    <cellStyle name="Comma 266 2 4" xfId="33469" xr:uid="{00000000-0005-0000-0000-0000E61C0000}"/>
    <cellStyle name="Comma 266 2 5" xfId="36264" xr:uid="{00000000-0005-0000-0000-0000E71C0000}"/>
    <cellStyle name="Comma 266 3" xfId="20364" xr:uid="{00000000-0005-0000-0000-0000E81C0000}"/>
    <cellStyle name="Comma 266 3 2" xfId="33618" xr:uid="{00000000-0005-0000-0000-0000E91C0000}"/>
    <cellStyle name="Comma 266 3 3" xfId="36412" xr:uid="{00000000-0005-0000-0000-0000EA1C0000}"/>
    <cellStyle name="Comma 266 4" xfId="20056" xr:uid="{00000000-0005-0000-0000-0000EB1C0000}"/>
    <cellStyle name="Comma 266 5" xfId="33321" xr:uid="{00000000-0005-0000-0000-0000EC1C0000}"/>
    <cellStyle name="Comma 266 6" xfId="36119" xr:uid="{00000000-0005-0000-0000-0000ED1C0000}"/>
    <cellStyle name="Comma 267" xfId="10773" xr:uid="{00000000-0005-0000-0000-0000EE1C0000}"/>
    <cellStyle name="Comma 267 2" xfId="16308" xr:uid="{00000000-0005-0000-0000-0000EF1C0000}"/>
    <cellStyle name="Comma 267 2 2" xfId="20519" xr:uid="{00000000-0005-0000-0000-0000F01C0000}"/>
    <cellStyle name="Comma 267 2 2 2" xfId="33772" xr:uid="{00000000-0005-0000-0000-0000F11C0000}"/>
    <cellStyle name="Comma 267 2 2 3" xfId="36566" xr:uid="{00000000-0005-0000-0000-0000F21C0000}"/>
    <cellStyle name="Comma 267 2 3" xfId="20222" xr:uid="{00000000-0005-0000-0000-0000F31C0000}"/>
    <cellStyle name="Comma 267 2 4" xfId="33478" xr:uid="{00000000-0005-0000-0000-0000F41C0000}"/>
    <cellStyle name="Comma 267 2 5" xfId="36272" xr:uid="{00000000-0005-0000-0000-0000F51C0000}"/>
    <cellStyle name="Comma 267 3" xfId="20372" xr:uid="{00000000-0005-0000-0000-0000F61C0000}"/>
    <cellStyle name="Comma 267 3 2" xfId="33626" xr:uid="{00000000-0005-0000-0000-0000F71C0000}"/>
    <cellStyle name="Comma 267 3 3" xfId="36420" xr:uid="{00000000-0005-0000-0000-0000F81C0000}"/>
    <cellStyle name="Comma 267 4" xfId="20071" xr:uid="{00000000-0005-0000-0000-0000F91C0000}"/>
    <cellStyle name="Comma 267 5" xfId="33330" xr:uid="{00000000-0005-0000-0000-0000FA1C0000}"/>
    <cellStyle name="Comma 267 6" xfId="36126" xr:uid="{00000000-0005-0000-0000-0000FB1C0000}"/>
    <cellStyle name="Comma 268" xfId="10783" xr:uid="{00000000-0005-0000-0000-0000FC1C0000}"/>
    <cellStyle name="Comma 268 2" xfId="16315" xr:uid="{00000000-0005-0000-0000-0000FD1C0000}"/>
    <cellStyle name="Comma 268 2 2" xfId="20525" xr:uid="{00000000-0005-0000-0000-0000FE1C0000}"/>
    <cellStyle name="Comma 268 2 2 2" xfId="33778" xr:uid="{00000000-0005-0000-0000-0000FF1C0000}"/>
    <cellStyle name="Comma 268 2 2 3" xfId="36572" xr:uid="{00000000-0005-0000-0000-0000001D0000}"/>
    <cellStyle name="Comma 268 2 3" xfId="20228" xr:uid="{00000000-0005-0000-0000-0000011D0000}"/>
    <cellStyle name="Comma 268 2 4" xfId="33484" xr:uid="{00000000-0005-0000-0000-0000021D0000}"/>
    <cellStyle name="Comma 268 2 5" xfId="36278" xr:uid="{00000000-0005-0000-0000-0000031D0000}"/>
    <cellStyle name="Comma 268 3" xfId="20378" xr:uid="{00000000-0005-0000-0000-0000041D0000}"/>
    <cellStyle name="Comma 268 3 2" xfId="33632" xr:uid="{00000000-0005-0000-0000-0000051D0000}"/>
    <cellStyle name="Comma 268 3 3" xfId="36426" xr:uid="{00000000-0005-0000-0000-0000061D0000}"/>
    <cellStyle name="Comma 268 4" xfId="20079" xr:uid="{00000000-0005-0000-0000-0000071D0000}"/>
    <cellStyle name="Comma 268 5" xfId="33337" xr:uid="{00000000-0005-0000-0000-0000081D0000}"/>
    <cellStyle name="Comma 268 6" xfId="36132" xr:uid="{00000000-0005-0000-0000-0000091D0000}"/>
    <cellStyle name="Comma 269" xfId="10784" xr:uid="{00000000-0005-0000-0000-00000A1D0000}"/>
    <cellStyle name="Comma 269 2" xfId="16316" xr:uid="{00000000-0005-0000-0000-00000B1D0000}"/>
    <cellStyle name="Comma 269 2 2" xfId="20526" xr:uid="{00000000-0005-0000-0000-00000C1D0000}"/>
    <cellStyle name="Comma 269 2 2 2" xfId="33779" xr:uid="{00000000-0005-0000-0000-00000D1D0000}"/>
    <cellStyle name="Comma 269 2 2 3" xfId="36573" xr:uid="{00000000-0005-0000-0000-00000E1D0000}"/>
    <cellStyle name="Comma 269 2 3" xfId="20229" xr:uid="{00000000-0005-0000-0000-00000F1D0000}"/>
    <cellStyle name="Comma 269 2 4" xfId="33485" xr:uid="{00000000-0005-0000-0000-0000101D0000}"/>
    <cellStyle name="Comma 269 2 5" xfId="36279" xr:uid="{00000000-0005-0000-0000-0000111D0000}"/>
    <cellStyle name="Comma 269 3" xfId="20379" xr:uid="{00000000-0005-0000-0000-0000121D0000}"/>
    <cellStyle name="Comma 269 3 2" xfId="33633" xr:uid="{00000000-0005-0000-0000-0000131D0000}"/>
    <cellStyle name="Comma 269 3 3" xfId="36427" xr:uid="{00000000-0005-0000-0000-0000141D0000}"/>
    <cellStyle name="Comma 269 4" xfId="20080" xr:uid="{00000000-0005-0000-0000-0000151D0000}"/>
    <cellStyle name="Comma 269 5" xfId="33338" xr:uid="{00000000-0005-0000-0000-0000161D0000}"/>
    <cellStyle name="Comma 269 6" xfId="36133" xr:uid="{00000000-0005-0000-0000-0000171D0000}"/>
    <cellStyle name="Comma 27" xfId="192" xr:uid="{00000000-0005-0000-0000-0000181D0000}"/>
    <cellStyle name="Comma 27 2" xfId="485" xr:uid="{00000000-0005-0000-0000-0000191D0000}"/>
    <cellStyle name="Comma 27 2 2" xfId="11038" xr:uid="{00000000-0005-0000-0000-00001A1D0000}"/>
    <cellStyle name="Comma 27 2 3" xfId="9676" xr:uid="{00000000-0005-0000-0000-00001B1D0000}"/>
    <cellStyle name="Comma 27 2 4" xfId="37670" xr:uid="{00000000-0005-0000-0000-00001C1D0000}"/>
    <cellStyle name="Comma 27 3" xfId="731" xr:uid="{00000000-0005-0000-0000-00001D1D0000}"/>
    <cellStyle name="Comma 27 3 2" xfId="3987" xr:uid="{00000000-0005-0000-0000-00001E1D0000}"/>
    <cellStyle name="Comma 27 4" xfId="1118" xr:uid="{00000000-0005-0000-0000-00001F1D0000}"/>
    <cellStyle name="Comma 27 4 2" xfId="17690" xr:uid="{00000000-0005-0000-0000-0000201D0000}"/>
    <cellStyle name="Comma 27 4 3" xfId="10474" xr:uid="{00000000-0005-0000-0000-0000211D0000}"/>
    <cellStyle name="Comma 27 5" xfId="1423" xr:uid="{00000000-0005-0000-0000-0000221D0000}"/>
    <cellStyle name="Comma 27 5 2" xfId="37547" xr:uid="{00000000-0005-0000-0000-0000231D0000}"/>
    <cellStyle name="Comma 27 6" xfId="3986" xr:uid="{00000000-0005-0000-0000-0000241D0000}"/>
    <cellStyle name="Comma 270" xfId="10785" xr:uid="{00000000-0005-0000-0000-0000251D0000}"/>
    <cellStyle name="Comma 270 2" xfId="16317" xr:uid="{00000000-0005-0000-0000-0000261D0000}"/>
    <cellStyle name="Comma 270 2 2" xfId="20527" xr:uid="{00000000-0005-0000-0000-0000271D0000}"/>
    <cellStyle name="Comma 270 2 2 2" xfId="33780" xr:uid="{00000000-0005-0000-0000-0000281D0000}"/>
    <cellStyle name="Comma 270 2 2 3" xfId="36574" xr:uid="{00000000-0005-0000-0000-0000291D0000}"/>
    <cellStyle name="Comma 270 2 3" xfId="20230" xr:uid="{00000000-0005-0000-0000-00002A1D0000}"/>
    <cellStyle name="Comma 270 2 4" xfId="33486" xr:uid="{00000000-0005-0000-0000-00002B1D0000}"/>
    <cellStyle name="Comma 270 2 5" xfId="36280" xr:uid="{00000000-0005-0000-0000-00002C1D0000}"/>
    <cellStyle name="Comma 270 3" xfId="20380" xr:uid="{00000000-0005-0000-0000-00002D1D0000}"/>
    <cellStyle name="Comma 270 3 2" xfId="33634" xr:uid="{00000000-0005-0000-0000-00002E1D0000}"/>
    <cellStyle name="Comma 270 3 3" xfId="36428" xr:uid="{00000000-0005-0000-0000-00002F1D0000}"/>
    <cellStyle name="Comma 270 4" xfId="20081" xr:uid="{00000000-0005-0000-0000-0000301D0000}"/>
    <cellStyle name="Comma 270 5" xfId="33339" xr:uid="{00000000-0005-0000-0000-0000311D0000}"/>
    <cellStyle name="Comma 270 6" xfId="36134" xr:uid="{00000000-0005-0000-0000-0000321D0000}"/>
    <cellStyle name="Comma 271" xfId="10786" xr:uid="{00000000-0005-0000-0000-0000331D0000}"/>
    <cellStyle name="Comma 271 2" xfId="16318" xr:uid="{00000000-0005-0000-0000-0000341D0000}"/>
    <cellStyle name="Comma 271 2 2" xfId="20528" xr:uid="{00000000-0005-0000-0000-0000351D0000}"/>
    <cellStyle name="Comma 271 2 2 2" xfId="33781" xr:uid="{00000000-0005-0000-0000-0000361D0000}"/>
    <cellStyle name="Comma 271 2 2 3" xfId="36575" xr:uid="{00000000-0005-0000-0000-0000371D0000}"/>
    <cellStyle name="Comma 271 2 3" xfId="20231" xr:uid="{00000000-0005-0000-0000-0000381D0000}"/>
    <cellStyle name="Comma 271 2 4" xfId="33487" xr:uid="{00000000-0005-0000-0000-0000391D0000}"/>
    <cellStyle name="Comma 271 2 5" xfId="36281" xr:uid="{00000000-0005-0000-0000-00003A1D0000}"/>
    <cellStyle name="Comma 271 3" xfId="20381" xr:uid="{00000000-0005-0000-0000-00003B1D0000}"/>
    <cellStyle name="Comma 271 3 2" xfId="33635" xr:uid="{00000000-0005-0000-0000-00003C1D0000}"/>
    <cellStyle name="Comma 271 3 3" xfId="36429" xr:uid="{00000000-0005-0000-0000-00003D1D0000}"/>
    <cellStyle name="Comma 271 4" xfId="20082" xr:uid="{00000000-0005-0000-0000-00003E1D0000}"/>
    <cellStyle name="Comma 271 5" xfId="33340" xr:uid="{00000000-0005-0000-0000-00003F1D0000}"/>
    <cellStyle name="Comma 271 6" xfId="36135" xr:uid="{00000000-0005-0000-0000-0000401D0000}"/>
    <cellStyle name="Comma 272" xfId="10788" xr:uid="{00000000-0005-0000-0000-0000411D0000}"/>
    <cellStyle name="Comma 272 2" xfId="16320" xr:uid="{00000000-0005-0000-0000-0000421D0000}"/>
    <cellStyle name="Comma 272 2 2" xfId="20530" xr:uid="{00000000-0005-0000-0000-0000431D0000}"/>
    <cellStyle name="Comma 272 2 2 2" xfId="33783" xr:uid="{00000000-0005-0000-0000-0000441D0000}"/>
    <cellStyle name="Comma 272 2 2 3" xfId="36577" xr:uid="{00000000-0005-0000-0000-0000451D0000}"/>
    <cellStyle name="Comma 272 2 3" xfId="20233" xr:uid="{00000000-0005-0000-0000-0000461D0000}"/>
    <cellStyle name="Comma 272 2 4" xfId="33489" xr:uid="{00000000-0005-0000-0000-0000471D0000}"/>
    <cellStyle name="Comma 272 2 5" xfId="36283" xr:uid="{00000000-0005-0000-0000-0000481D0000}"/>
    <cellStyle name="Comma 272 3" xfId="20383" xr:uid="{00000000-0005-0000-0000-0000491D0000}"/>
    <cellStyle name="Comma 272 3 2" xfId="33637" xr:uid="{00000000-0005-0000-0000-00004A1D0000}"/>
    <cellStyle name="Comma 272 3 3" xfId="36431" xr:uid="{00000000-0005-0000-0000-00004B1D0000}"/>
    <cellStyle name="Comma 272 4" xfId="20084" xr:uid="{00000000-0005-0000-0000-00004C1D0000}"/>
    <cellStyle name="Comma 272 5" xfId="33342" xr:uid="{00000000-0005-0000-0000-00004D1D0000}"/>
    <cellStyle name="Comma 272 6" xfId="36137" xr:uid="{00000000-0005-0000-0000-00004E1D0000}"/>
    <cellStyle name="Comma 273" xfId="10795" xr:uid="{00000000-0005-0000-0000-00004F1D0000}"/>
    <cellStyle name="Comma 273 2" xfId="16327" xr:uid="{00000000-0005-0000-0000-0000501D0000}"/>
    <cellStyle name="Comma 273 2 2" xfId="20537" xr:uid="{00000000-0005-0000-0000-0000511D0000}"/>
    <cellStyle name="Comma 273 2 2 2" xfId="33790" xr:uid="{00000000-0005-0000-0000-0000521D0000}"/>
    <cellStyle name="Comma 273 2 2 3" xfId="36584" xr:uid="{00000000-0005-0000-0000-0000531D0000}"/>
    <cellStyle name="Comma 273 2 3" xfId="20240" xr:uid="{00000000-0005-0000-0000-0000541D0000}"/>
    <cellStyle name="Comma 273 2 4" xfId="33496" xr:uid="{00000000-0005-0000-0000-0000551D0000}"/>
    <cellStyle name="Comma 273 2 5" xfId="36290" xr:uid="{00000000-0005-0000-0000-0000561D0000}"/>
    <cellStyle name="Comma 273 3" xfId="20390" xr:uid="{00000000-0005-0000-0000-0000571D0000}"/>
    <cellStyle name="Comma 273 3 2" xfId="33644" xr:uid="{00000000-0005-0000-0000-0000581D0000}"/>
    <cellStyle name="Comma 273 3 3" xfId="36438" xr:uid="{00000000-0005-0000-0000-0000591D0000}"/>
    <cellStyle name="Comma 273 4" xfId="20091" xr:uid="{00000000-0005-0000-0000-00005A1D0000}"/>
    <cellStyle name="Comma 273 5" xfId="33349" xr:uid="{00000000-0005-0000-0000-00005B1D0000}"/>
    <cellStyle name="Comma 273 6" xfId="36144" xr:uid="{00000000-0005-0000-0000-00005C1D0000}"/>
    <cellStyle name="Comma 274" xfId="10797" xr:uid="{00000000-0005-0000-0000-00005D1D0000}"/>
    <cellStyle name="Comma 274 2" xfId="16329" xr:uid="{00000000-0005-0000-0000-00005E1D0000}"/>
    <cellStyle name="Comma 274 2 2" xfId="20539" xr:uid="{00000000-0005-0000-0000-00005F1D0000}"/>
    <cellStyle name="Comma 274 2 2 2" xfId="33792" xr:uid="{00000000-0005-0000-0000-0000601D0000}"/>
    <cellStyle name="Comma 274 2 2 3" xfId="36586" xr:uid="{00000000-0005-0000-0000-0000611D0000}"/>
    <cellStyle name="Comma 274 2 3" xfId="20242" xr:uid="{00000000-0005-0000-0000-0000621D0000}"/>
    <cellStyle name="Comma 274 2 4" xfId="33498" xr:uid="{00000000-0005-0000-0000-0000631D0000}"/>
    <cellStyle name="Comma 274 2 5" xfId="36292" xr:uid="{00000000-0005-0000-0000-0000641D0000}"/>
    <cellStyle name="Comma 274 3" xfId="20392" xr:uid="{00000000-0005-0000-0000-0000651D0000}"/>
    <cellStyle name="Comma 274 3 2" xfId="33646" xr:uid="{00000000-0005-0000-0000-0000661D0000}"/>
    <cellStyle name="Comma 274 3 3" xfId="36440" xr:uid="{00000000-0005-0000-0000-0000671D0000}"/>
    <cellStyle name="Comma 274 4" xfId="20093" xr:uid="{00000000-0005-0000-0000-0000681D0000}"/>
    <cellStyle name="Comma 274 5" xfId="33351" xr:uid="{00000000-0005-0000-0000-0000691D0000}"/>
    <cellStyle name="Comma 274 6" xfId="36146" xr:uid="{00000000-0005-0000-0000-00006A1D0000}"/>
    <cellStyle name="Comma 275" xfId="10798" xr:uid="{00000000-0005-0000-0000-00006B1D0000}"/>
    <cellStyle name="Comma 275 2" xfId="16330" xr:uid="{00000000-0005-0000-0000-00006C1D0000}"/>
    <cellStyle name="Comma 275 2 2" xfId="20540" xr:uid="{00000000-0005-0000-0000-00006D1D0000}"/>
    <cellStyle name="Comma 275 2 2 2" xfId="33793" xr:uid="{00000000-0005-0000-0000-00006E1D0000}"/>
    <cellStyle name="Comma 275 2 2 3" xfId="36587" xr:uid="{00000000-0005-0000-0000-00006F1D0000}"/>
    <cellStyle name="Comma 275 2 3" xfId="20243" xr:uid="{00000000-0005-0000-0000-0000701D0000}"/>
    <cellStyle name="Comma 275 2 4" xfId="33499" xr:uid="{00000000-0005-0000-0000-0000711D0000}"/>
    <cellStyle name="Comma 275 2 5" xfId="36293" xr:uid="{00000000-0005-0000-0000-0000721D0000}"/>
    <cellStyle name="Comma 275 3" xfId="20393" xr:uid="{00000000-0005-0000-0000-0000731D0000}"/>
    <cellStyle name="Comma 275 3 2" xfId="33647" xr:uid="{00000000-0005-0000-0000-0000741D0000}"/>
    <cellStyle name="Comma 275 3 3" xfId="36441" xr:uid="{00000000-0005-0000-0000-0000751D0000}"/>
    <cellStyle name="Comma 275 4" xfId="20094" xr:uid="{00000000-0005-0000-0000-0000761D0000}"/>
    <cellStyle name="Comma 275 5" xfId="33352" xr:uid="{00000000-0005-0000-0000-0000771D0000}"/>
    <cellStyle name="Comma 275 6" xfId="36147" xr:uid="{00000000-0005-0000-0000-0000781D0000}"/>
    <cellStyle name="Comma 276" xfId="9591" xr:uid="{00000000-0005-0000-0000-0000791D0000}"/>
    <cellStyle name="Comma 277" xfId="10660" xr:uid="{00000000-0005-0000-0000-00007A1D0000}"/>
    <cellStyle name="Comma 278" xfId="11304" xr:uid="{00000000-0005-0000-0000-00007B1D0000}"/>
    <cellStyle name="Comma 279" xfId="10861" xr:uid="{00000000-0005-0000-0000-00007C1D0000}"/>
    <cellStyle name="Comma 28" xfId="193" xr:uid="{00000000-0005-0000-0000-00007D1D0000}"/>
    <cellStyle name="Comma 28 2" xfId="486" xr:uid="{00000000-0005-0000-0000-00007E1D0000}"/>
    <cellStyle name="Comma 28 2 2" xfId="11184" xr:uid="{00000000-0005-0000-0000-00007F1D0000}"/>
    <cellStyle name="Comma 28 3" xfId="1119" xr:uid="{00000000-0005-0000-0000-0000801D0000}"/>
    <cellStyle name="Comma 28 3 2" xfId="17691" xr:uid="{00000000-0005-0000-0000-0000811D0000}"/>
    <cellStyle name="Comma 28 3 3" xfId="10508" xr:uid="{00000000-0005-0000-0000-0000821D0000}"/>
    <cellStyle name="Comma 28 4" xfId="1424" xr:uid="{00000000-0005-0000-0000-0000831D0000}"/>
    <cellStyle name="Comma 28 4 2" xfId="37548" xr:uid="{00000000-0005-0000-0000-0000841D0000}"/>
    <cellStyle name="Comma 28 5" xfId="3988" xr:uid="{00000000-0005-0000-0000-0000851D0000}"/>
    <cellStyle name="Comma 280" xfId="10417" xr:uid="{00000000-0005-0000-0000-0000861D0000}"/>
    <cellStyle name="Comma 281" xfId="11199" xr:uid="{00000000-0005-0000-0000-0000871D0000}"/>
    <cellStyle name="Comma 282" xfId="10932" xr:uid="{00000000-0005-0000-0000-0000881D0000}"/>
    <cellStyle name="Comma 283" xfId="10513" xr:uid="{00000000-0005-0000-0000-0000891D0000}"/>
    <cellStyle name="Comma 284" xfId="10077" xr:uid="{00000000-0005-0000-0000-00008A1D0000}"/>
    <cellStyle name="Comma 285" xfId="11108" xr:uid="{00000000-0005-0000-0000-00008B1D0000}"/>
    <cellStyle name="Comma 286" xfId="11385" xr:uid="{00000000-0005-0000-0000-00008C1D0000}"/>
    <cellStyle name="Comma 287" xfId="12036" xr:uid="{00000000-0005-0000-0000-00008D1D0000}"/>
    <cellStyle name="Comma 288" xfId="17427" xr:uid="{00000000-0005-0000-0000-00008E1D0000}"/>
    <cellStyle name="Comma 288 2" xfId="29958" xr:uid="{00000000-0005-0000-0000-00008F1D0000}"/>
    <cellStyle name="Comma 289" xfId="30599" xr:uid="{00000000-0005-0000-0000-0000901D0000}"/>
    <cellStyle name="Comma 29" xfId="194" xr:uid="{00000000-0005-0000-0000-0000911D0000}"/>
    <cellStyle name="Comma 29 2" xfId="487" xr:uid="{00000000-0005-0000-0000-0000921D0000}"/>
    <cellStyle name="Comma 29 2 2" xfId="11009" xr:uid="{00000000-0005-0000-0000-0000931D0000}"/>
    <cellStyle name="Comma 29 2 3" xfId="14423" xr:uid="{00000000-0005-0000-0000-0000941D0000}"/>
    <cellStyle name="Comma 29 2 3 2" xfId="27108" xr:uid="{00000000-0005-0000-0000-0000951D0000}"/>
    <cellStyle name="Comma 29 2 4" xfId="18655" xr:uid="{00000000-0005-0000-0000-0000961D0000}"/>
    <cellStyle name="Comma 29 2 5" xfId="22557" xr:uid="{00000000-0005-0000-0000-0000971D0000}"/>
    <cellStyle name="Comma 29 2 6" xfId="7925" xr:uid="{00000000-0005-0000-0000-0000981D0000}"/>
    <cellStyle name="Comma 29 3" xfId="1123" xr:uid="{00000000-0005-0000-0000-0000991D0000}"/>
    <cellStyle name="Comma 29 3 2" xfId="15266" xr:uid="{00000000-0005-0000-0000-00009A1D0000}"/>
    <cellStyle name="Comma 29 3 2 2" xfId="19190" xr:uid="{00000000-0005-0000-0000-00009B1D0000}"/>
    <cellStyle name="Comma 29 3 2 3" xfId="32308" xr:uid="{00000000-0005-0000-0000-00009C1D0000}"/>
    <cellStyle name="Comma 29 3 2 4" xfId="35328" xr:uid="{00000000-0005-0000-0000-00009D1D0000}"/>
    <cellStyle name="Comma 29 3 3" xfId="17692" xr:uid="{00000000-0005-0000-0000-00009E1D0000}"/>
    <cellStyle name="Comma 29 3 4" xfId="31045" xr:uid="{00000000-0005-0000-0000-00009F1D0000}"/>
    <cellStyle name="Comma 29 3 5" xfId="34460" xr:uid="{00000000-0005-0000-0000-0000A01D0000}"/>
    <cellStyle name="Comma 29 3 6" xfId="8849" xr:uid="{00000000-0005-0000-0000-0000A11D0000}"/>
    <cellStyle name="Comma 29 4" xfId="1425" xr:uid="{00000000-0005-0000-0000-0000A21D0000}"/>
    <cellStyle name="Comma 29 4 2" xfId="9677" xr:uid="{00000000-0005-0000-0000-0000A31D0000}"/>
    <cellStyle name="Comma 29 4 3" xfId="37549" xr:uid="{00000000-0005-0000-0000-0000A41D0000}"/>
    <cellStyle name="Comma 29 5" xfId="11008" xr:uid="{00000000-0005-0000-0000-0000A51D0000}"/>
    <cellStyle name="Comma 29 6" xfId="6762" xr:uid="{00000000-0005-0000-0000-0000A61D0000}"/>
    <cellStyle name="Comma 29 6 2" xfId="13331" xr:uid="{00000000-0005-0000-0000-0000A71D0000}"/>
    <cellStyle name="Comma 29 6 2 2" xfId="26066" xr:uid="{00000000-0005-0000-0000-0000A81D0000}"/>
    <cellStyle name="Comma 29 6 3" xfId="21498" xr:uid="{00000000-0005-0000-0000-0000A91D0000}"/>
    <cellStyle name="Comma 29 7" xfId="12279" xr:uid="{00000000-0005-0000-0000-0000AA1D0000}"/>
    <cellStyle name="Comma 29 7 2" xfId="25025" xr:uid="{00000000-0005-0000-0000-0000AB1D0000}"/>
    <cellStyle name="Comma 29 8" xfId="3989" xr:uid="{00000000-0005-0000-0000-0000AC1D0000}"/>
    <cellStyle name="Comma 290" xfId="34266" xr:uid="{00000000-0005-0000-0000-0000AD1D0000}"/>
    <cellStyle name="Comma 291" xfId="34277" xr:uid="{00000000-0005-0000-0000-0000AE1D0000}"/>
    <cellStyle name="Comma 292" xfId="34280" xr:uid="{00000000-0005-0000-0000-0000AF1D0000}"/>
    <cellStyle name="Comma 293" xfId="34271" xr:uid="{00000000-0005-0000-0000-0000B01D0000}"/>
    <cellStyle name="Comma 294" xfId="34268" xr:uid="{00000000-0005-0000-0000-0000B11D0000}"/>
    <cellStyle name="Comma 295" xfId="34285" xr:uid="{00000000-0005-0000-0000-0000B21D0000}"/>
    <cellStyle name="Comma 296" xfId="34288" xr:uid="{00000000-0005-0000-0000-0000B31D0000}"/>
    <cellStyle name="Comma 297" xfId="34291" xr:uid="{00000000-0005-0000-0000-0000B41D0000}"/>
    <cellStyle name="Comma 298" xfId="34294" xr:uid="{00000000-0005-0000-0000-0000B51D0000}"/>
    <cellStyle name="Comma 299" xfId="34302" xr:uid="{00000000-0005-0000-0000-0000B61D0000}"/>
    <cellStyle name="Comma 3" xfId="10" xr:uid="{00000000-0005-0000-0000-0000B71D0000}"/>
    <cellStyle name="Comma 3 10" xfId="3121" xr:uid="{00000000-0005-0000-0000-0000B81D0000}"/>
    <cellStyle name="Comma 3 10 2" xfId="6104" xr:uid="{00000000-0005-0000-0000-0000B91D0000}"/>
    <cellStyle name="Comma 3 11" xfId="3141" xr:uid="{00000000-0005-0000-0000-0000BA1D0000}"/>
    <cellStyle name="Comma 3 11 2" xfId="7836" xr:uid="{00000000-0005-0000-0000-0000BB1D0000}"/>
    <cellStyle name="Comma 3 11 2 2" xfId="14335" xr:uid="{00000000-0005-0000-0000-0000BC1D0000}"/>
    <cellStyle name="Comma 3 11 2 2 2" xfId="27035" xr:uid="{00000000-0005-0000-0000-0000BD1D0000}"/>
    <cellStyle name="Comma 3 11 2 3" xfId="22527" xr:uid="{00000000-0005-0000-0000-0000BE1D0000}"/>
    <cellStyle name="Comma 3 11 3" xfId="8758" xr:uid="{00000000-0005-0000-0000-0000BF1D0000}"/>
    <cellStyle name="Comma 3 11 3 2" xfId="15177" xr:uid="{00000000-0005-0000-0000-0000C01D0000}"/>
    <cellStyle name="Comma 3 11 3 2 2" xfId="27839" xr:uid="{00000000-0005-0000-0000-0000C11D0000}"/>
    <cellStyle name="Comma 3 11 3 3" xfId="22816" xr:uid="{00000000-0005-0000-0000-0000C21D0000}"/>
    <cellStyle name="Comma 3 11 4" xfId="6613" xr:uid="{00000000-0005-0000-0000-0000C31D0000}"/>
    <cellStyle name="Comma 3 11 4 2" xfId="13207" xr:uid="{00000000-0005-0000-0000-0000C41D0000}"/>
    <cellStyle name="Comma 3 11 4 2 2" xfId="25951" xr:uid="{00000000-0005-0000-0000-0000C51D0000}"/>
    <cellStyle name="Comma 3 11 4 3" xfId="21360" xr:uid="{00000000-0005-0000-0000-0000C61D0000}"/>
    <cellStyle name="Comma 3 11 5" xfId="12138" xr:uid="{00000000-0005-0000-0000-0000C71D0000}"/>
    <cellStyle name="Comma 3 11 5 2" xfId="24884" xr:uid="{00000000-0005-0000-0000-0000C81D0000}"/>
    <cellStyle name="Comma 3 11 6" xfId="21016" xr:uid="{00000000-0005-0000-0000-0000C91D0000}"/>
    <cellStyle name="Comma 3 12" xfId="2210" xr:uid="{00000000-0005-0000-0000-0000CA1D0000}"/>
    <cellStyle name="Comma 3 12 2" xfId="7801" xr:uid="{00000000-0005-0000-0000-0000CB1D0000}"/>
    <cellStyle name="Comma 3 12 2 2" xfId="14300" xr:uid="{00000000-0005-0000-0000-0000CC1D0000}"/>
    <cellStyle name="Comma 3 12 2 2 2" xfId="27014" xr:uid="{00000000-0005-0000-0000-0000CD1D0000}"/>
    <cellStyle name="Comma 3 12 2 3" xfId="22507" xr:uid="{00000000-0005-0000-0000-0000CE1D0000}"/>
    <cellStyle name="Comma 3 12 3" xfId="8648" xr:uid="{00000000-0005-0000-0000-0000CF1D0000}"/>
    <cellStyle name="Comma 3 12 3 2" xfId="15137" xr:uid="{00000000-0005-0000-0000-0000D01D0000}"/>
    <cellStyle name="Comma 3 12 3 2 2" xfId="27806" xr:uid="{00000000-0005-0000-0000-0000D11D0000}"/>
    <cellStyle name="Comma 3 12 3 3" xfId="22720" xr:uid="{00000000-0005-0000-0000-0000D21D0000}"/>
    <cellStyle name="Comma 3 12 4" xfId="6439" xr:uid="{00000000-0005-0000-0000-0000D31D0000}"/>
    <cellStyle name="Comma 3 12 4 2" xfId="13068" xr:uid="{00000000-0005-0000-0000-0000D41D0000}"/>
    <cellStyle name="Comma 3 12 4 2 2" xfId="25814" xr:uid="{00000000-0005-0000-0000-0000D51D0000}"/>
    <cellStyle name="Comma 3 12 4 3" xfId="21194" xr:uid="{00000000-0005-0000-0000-0000D61D0000}"/>
    <cellStyle name="Comma 3 12 5" xfId="12055" xr:uid="{00000000-0005-0000-0000-0000D71D0000}"/>
    <cellStyle name="Comma 3 12 5 2" xfId="24801" xr:uid="{00000000-0005-0000-0000-0000D81D0000}"/>
    <cellStyle name="Comma 3 12 6" xfId="20926" xr:uid="{00000000-0005-0000-0000-0000D91D0000}"/>
    <cellStyle name="Comma 3 13" xfId="7759" xr:uid="{00000000-0005-0000-0000-0000DA1D0000}"/>
    <cellStyle name="Comma 3 14" xfId="7783" xr:uid="{00000000-0005-0000-0000-0000DB1D0000}"/>
    <cellStyle name="Comma 3 14 2" xfId="14282" xr:uid="{00000000-0005-0000-0000-0000DC1D0000}"/>
    <cellStyle name="Comma 3 14 2 2" xfId="26996" xr:uid="{00000000-0005-0000-0000-0000DD1D0000}"/>
    <cellStyle name="Comma 3 14 3" xfId="22489" xr:uid="{00000000-0005-0000-0000-0000DE1D0000}"/>
    <cellStyle name="Comma 3 15" xfId="8630" xr:uid="{00000000-0005-0000-0000-0000DF1D0000}"/>
    <cellStyle name="Comma 3 15 2" xfId="15119" xr:uid="{00000000-0005-0000-0000-0000E01D0000}"/>
    <cellStyle name="Comma 3 15 2 2" xfId="27789" xr:uid="{00000000-0005-0000-0000-0000E11D0000}"/>
    <cellStyle name="Comma 3 15 3" xfId="22703" xr:uid="{00000000-0005-0000-0000-0000E21D0000}"/>
    <cellStyle name="Comma 3 16" xfId="6419" xr:uid="{00000000-0005-0000-0000-0000E31D0000}"/>
    <cellStyle name="Comma 3 16 2" xfId="13048" xr:uid="{00000000-0005-0000-0000-0000E41D0000}"/>
    <cellStyle name="Comma 3 16 2 2" xfId="25794" xr:uid="{00000000-0005-0000-0000-0000E51D0000}"/>
    <cellStyle name="Comma 3 16 3" xfId="21174" xr:uid="{00000000-0005-0000-0000-0000E61D0000}"/>
    <cellStyle name="Comma 3 17" xfId="12049" xr:uid="{00000000-0005-0000-0000-0000E71D0000}"/>
    <cellStyle name="Comma 3 17 2" xfId="24795" xr:uid="{00000000-0005-0000-0000-0000E81D0000}"/>
    <cellStyle name="Comma 3 18" xfId="37064" xr:uid="{00000000-0005-0000-0000-0000E91D0000}"/>
    <cellStyle name="Comma 3 19" xfId="2190" xr:uid="{00000000-0005-0000-0000-0000EA1D0000}"/>
    <cellStyle name="Comma 3 2" xfId="196" xr:uid="{00000000-0005-0000-0000-0000EB1D0000}"/>
    <cellStyle name="Comma 3 2 2" xfId="197" xr:uid="{00000000-0005-0000-0000-0000EC1D0000}"/>
    <cellStyle name="Comma 3 2 2 2" xfId="734" xr:uid="{00000000-0005-0000-0000-0000ED1D0000}"/>
    <cellStyle name="Comma 3 2 2 2 2" xfId="6268" xr:uid="{00000000-0005-0000-0000-0000EE1D0000}"/>
    <cellStyle name="Comma 3 2 2 2 3" xfId="9938" xr:uid="{00000000-0005-0000-0000-0000EF1D0000}"/>
    <cellStyle name="Comma 3 2 2 2 4" xfId="3991" xr:uid="{00000000-0005-0000-0000-0000F01D0000}"/>
    <cellStyle name="Comma 3 2 2 3" xfId="1111" xr:uid="{00000000-0005-0000-0000-0000F11D0000}"/>
    <cellStyle name="Comma 3 2 2 3 2" xfId="10719" xr:uid="{00000000-0005-0000-0000-0000F21D0000}"/>
    <cellStyle name="Comma 3 2 2 3 2 2" xfId="16267" xr:uid="{00000000-0005-0000-0000-0000F31D0000}"/>
    <cellStyle name="Comma 3 2 2 3 2 2 2" xfId="20478" xr:uid="{00000000-0005-0000-0000-0000F41D0000}"/>
    <cellStyle name="Comma 3 2 2 3 2 2 2 2" xfId="33731" xr:uid="{00000000-0005-0000-0000-0000F51D0000}"/>
    <cellStyle name="Comma 3 2 2 3 2 2 2 3" xfId="36525" xr:uid="{00000000-0005-0000-0000-0000F61D0000}"/>
    <cellStyle name="Comma 3 2 2 3 2 2 3" xfId="20179" xr:uid="{00000000-0005-0000-0000-0000F71D0000}"/>
    <cellStyle name="Comma 3 2 2 3 2 2 3 2" xfId="33436" xr:uid="{00000000-0005-0000-0000-0000F81D0000}"/>
    <cellStyle name="Comma 3 2 2 3 2 2 3 3" xfId="36231" xr:uid="{00000000-0005-0000-0000-0000F91D0000}"/>
    <cellStyle name="Comma 3 2 2 3 2 2 4" xfId="19893" xr:uid="{00000000-0005-0000-0000-0000FA1D0000}"/>
    <cellStyle name="Comma 3 2 2 3 2 2 5" xfId="33032" xr:uid="{00000000-0005-0000-0000-0000FB1D0000}"/>
    <cellStyle name="Comma 3 2 2 3 2 2 6" xfId="35980" xr:uid="{00000000-0005-0000-0000-0000FC1D0000}"/>
    <cellStyle name="Comma 3 2 2 3 2 3" xfId="20331" xr:uid="{00000000-0005-0000-0000-0000FD1D0000}"/>
    <cellStyle name="Comma 3 2 2 3 2 3 2" xfId="33585" xr:uid="{00000000-0005-0000-0000-0000FE1D0000}"/>
    <cellStyle name="Comma 3 2 2 3 2 3 3" xfId="36379" xr:uid="{00000000-0005-0000-0000-0000FF1D0000}"/>
    <cellStyle name="Comma 3 2 2 3 2 4" xfId="20023" xr:uid="{00000000-0005-0000-0000-0000001E0000}"/>
    <cellStyle name="Comma 3 2 2 3 2 4 2" xfId="33287" xr:uid="{00000000-0005-0000-0000-0000011E0000}"/>
    <cellStyle name="Comma 3 2 2 3 2 4 3" xfId="36086" xr:uid="{00000000-0005-0000-0000-0000021E0000}"/>
    <cellStyle name="Comma 3 2 2 3 2 5" xfId="18791" xr:uid="{00000000-0005-0000-0000-0000031E0000}"/>
    <cellStyle name="Comma 3 2 2 3 2 6" xfId="32038" xr:uid="{00000000-0005-0000-0000-0000041E0000}"/>
    <cellStyle name="Comma 3 2 2 3 2 7" xfId="35130" xr:uid="{00000000-0005-0000-0000-0000051E0000}"/>
    <cellStyle name="Comma 3 2 2 3 3" xfId="10371" xr:uid="{00000000-0005-0000-0000-0000061E0000}"/>
    <cellStyle name="Comma 3 2 2 3 3 2" xfId="16115" xr:uid="{00000000-0005-0000-0000-0000071E0000}"/>
    <cellStyle name="Comma 3 2 2 3 3 2 2" xfId="20424" xr:uid="{00000000-0005-0000-0000-0000081E0000}"/>
    <cellStyle name="Comma 3 2 2 3 3 2 3" xfId="33677" xr:uid="{00000000-0005-0000-0000-0000091E0000}"/>
    <cellStyle name="Comma 3 2 2 3 3 2 4" xfId="36471" xr:uid="{00000000-0005-0000-0000-00000A1E0000}"/>
    <cellStyle name="Comma 3 2 2 3 3 3" xfId="20125" xr:uid="{00000000-0005-0000-0000-00000B1E0000}"/>
    <cellStyle name="Comma 3 2 2 3 3 3 2" xfId="33382" xr:uid="{00000000-0005-0000-0000-00000C1E0000}"/>
    <cellStyle name="Comma 3 2 2 3 3 3 3" xfId="36177" xr:uid="{00000000-0005-0000-0000-00000D1E0000}"/>
    <cellStyle name="Comma 3 2 2 3 3 4" xfId="19097" xr:uid="{00000000-0005-0000-0000-00000E1E0000}"/>
    <cellStyle name="Comma 3 2 2 3 3 5" xfId="32219" xr:uid="{00000000-0005-0000-0000-00000F1E0000}"/>
    <cellStyle name="Comma 3 2 2 3 3 6" xfId="35240" xr:uid="{00000000-0005-0000-0000-0000101E0000}"/>
    <cellStyle name="Comma 3 2 2 3 4" xfId="18977" xr:uid="{00000000-0005-0000-0000-0000111E0000}"/>
    <cellStyle name="Comma 3 2 2 3 4 2" xfId="20277" xr:uid="{00000000-0005-0000-0000-0000121E0000}"/>
    <cellStyle name="Comma 3 2 2 3 4 2 2" xfId="33531" xr:uid="{00000000-0005-0000-0000-0000131E0000}"/>
    <cellStyle name="Comma 3 2 2 3 4 2 3" xfId="36325" xr:uid="{00000000-0005-0000-0000-0000141E0000}"/>
    <cellStyle name="Comma 3 2 2 3 4 3" xfId="32158" xr:uid="{00000000-0005-0000-0000-0000151E0000}"/>
    <cellStyle name="Comma 3 2 2 3 4 4" xfId="35180" xr:uid="{00000000-0005-0000-0000-0000161E0000}"/>
    <cellStyle name="Comma 3 2 2 3 5" xfId="19962" xr:uid="{00000000-0005-0000-0000-0000171E0000}"/>
    <cellStyle name="Comma 3 2 2 3 5 2" xfId="33172" xr:uid="{00000000-0005-0000-0000-0000181E0000}"/>
    <cellStyle name="Comma 3 2 2 3 5 3" xfId="36031" xr:uid="{00000000-0005-0000-0000-0000191E0000}"/>
    <cellStyle name="Comma 3 2 2 3 6" xfId="17480" xr:uid="{00000000-0005-0000-0000-00001A1E0000}"/>
    <cellStyle name="Comma 3 2 2 3 7" xfId="30800" xr:uid="{00000000-0005-0000-0000-00001B1E0000}"/>
    <cellStyle name="Comma 3 2 2 3 8" xfId="34353" xr:uid="{00000000-0005-0000-0000-00001C1E0000}"/>
    <cellStyle name="Comma 3 2 2 3 9" xfId="6106" xr:uid="{00000000-0005-0000-0000-00001D1E0000}"/>
    <cellStyle name="Comma 3 2 2 4" xfId="981" xr:uid="{00000000-0005-0000-0000-00001E1E0000}"/>
    <cellStyle name="Comma 3 2 2 4 2" xfId="10669" xr:uid="{00000000-0005-0000-0000-00001F1E0000}"/>
    <cellStyle name="Comma 3 2 2 4 2 2" xfId="18656" xr:uid="{00000000-0005-0000-0000-0000201E0000}"/>
    <cellStyle name="Comma 3 2 2 4 3" xfId="14314" xr:uid="{00000000-0005-0000-0000-0000211E0000}"/>
    <cellStyle name="Comma 3 2 2 4 3 2" xfId="27027" xr:uid="{00000000-0005-0000-0000-0000221E0000}"/>
    <cellStyle name="Comma 3 2 2 4 4" xfId="22519" xr:uid="{00000000-0005-0000-0000-0000231E0000}"/>
    <cellStyle name="Comma 3 2 2 4 5" xfId="7815" xr:uid="{00000000-0005-0000-0000-0000241E0000}"/>
    <cellStyle name="Comma 3 2 2 5" xfId="1291" xr:uid="{00000000-0005-0000-0000-0000251E0000}"/>
    <cellStyle name="Comma 3 2 2 5 2" xfId="15152" xr:uid="{00000000-0005-0000-0000-0000261E0000}"/>
    <cellStyle name="Comma 3 2 2 5 2 2" xfId="27820" xr:uid="{00000000-0005-0000-0000-0000271E0000}"/>
    <cellStyle name="Comma 3 2 2 5 3" xfId="17694" xr:uid="{00000000-0005-0000-0000-0000281E0000}"/>
    <cellStyle name="Comma 3 2 2 5 4" xfId="22747" xr:uid="{00000000-0005-0000-0000-0000291E0000}"/>
    <cellStyle name="Comma 3 2 2 5 5" xfId="8677" xr:uid="{00000000-0005-0000-0000-00002A1E0000}"/>
    <cellStyle name="Comma 3 2 2 6" xfId="1335" xr:uid="{00000000-0005-0000-0000-00002B1E0000}"/>
    <cellStyle name="Comma 3 2 2 6 2" xfId="9678" xr:uid="{00000000-0005-0000-0000-00002C1E0000}"/>
    <cellStyle name="Comma 3 2 2 6 3" xfId="37552" xr:uid="{00000000-0005-0000-0000-00002D1E0000}"/>
    <cellStyle name="Comma 3 2 2 7" xfId="6499" xr:uid="{00000000-0005-0000-0000-00002E1E0000}"/>
    <cellStyle name="Comma 3 2 2 7 2" xfId="13103" xr:uid="{00000000-0005-0000-0000-00002F1E0000}"/>
    <cellStyle name="Comma 3 2 2 7 2 2" xfId="25848" xr:uid="{00000000-0005-0000-0000-0000301E0000}"/>
    <cellStyle name="Comma 3 2 2 7 3" xfId="21249" xr:uid="{00000000-0005-0000-0000-0000311E0000}"/>
    <cellStyle name="Comma 3 2 2 8" xfId="12094" xr:uid="{00000000-0005-0000-0000-0000321E0000}"/>
    <cellStyle name="Comma 3 2 2 8 2" xfId="24840" xr:uid="{00000000-0005-0000-0000-0000331E0000}"/>
    <cellStyle name="Comma 3 2 2 9" xfId="2704" xr:uid="{00000000-0005-0000-0000-0000341E0000}"/>
    <cellStyle name="Comma 3 2 3" xfId="489" xr:uid="{00000000-0005-0000-0000-0000351E0000}"/>
    <cellStyle name="Comma 3 2 3 10" xfId="3123" xr:uid="{00000000-0005-0000-0000-0000361E0000}"/>
    <cellStyle name="Comma 3 2 3 11" xfId="37363" xr:uid="{00000000-0005-0000-0000-0000371E0000}"/>
    <cellStyle name="Comma 3 2 3 12" xfId="37672" xr:uid="{00000000-0005-0000-0000-0000381E0000}"/>
    <cellStyle name="Comma 3 2 3 2" xfId="982" xr:uid="{00000000-0005-0000-0000-0000391E0000}"/>
    <cellStyle name="Comma 3 2 3 2 2" xfId="6269" xr:uid="{00000000-0005-0000-0000-00003A1E0000}"/>
    <cellStyle name="Comma 3 2 3 2 3" xfId="18718" xr:uid="{00000000-0005-0000-0000-00003B1E0000}"/>
    <cellStyle name="Comma 3 2 3 2 4" xfId="3992" xr:uid="{00000000-0005-0000-0000-00003C1E0000}"/>
    <cellStyle name="Comma 3 2 3 3" xfId="6236" xr:uid="{00000000-0005-0000-0000-00003D1E0000}"/>
    <cellStyle name="Comma 3 2 3 3 2" xfId="17695" xr:uid="{00000000-0005-0000-0000-00003E1E0000}"/>
    <cellStyle name="Comma 3 2 3 4" xfId="7830" xr:uid="{00000000-0005-0000-0000-00003F1E0000}"/>
    <cellStyle name="Comma 3 2 3 4 2" xfId="14329" xr:uid="{00000000-0005-0000-0000-0000401E0000}"/>
    <cellStyle name="Comma 3 2 3 4 2 2" xfId="27031" xr:uid="{00000000-0005-0000-0000-0000411E0000}"/>
    <cellStyle name="Comma 3 2 3 4 3" xfId="22523" xr:uid="{00000000-0005-0000-0000-0000421E0000}"/>
    <cellStyle name="Comma 3 2 3 5" xfId="8752" xr:uid="{00000000-0005-0000-0000-0000431E0000}"/>
    <cellStyle name="Comma 3 2 3 5 2" xfId="15171" xr:uid="{00000000-0005-0000-0000-0000441E0000}"/>
    <cellStyle name="Comma 3 2 3 5 2 2" xfId="27834" xr:uid="{00000000-0005-0000-0000-0000451E0000}"/>
    <cellStyle name="Comma 3 2 3 5 3" xfId="22811" xr:uid="{00000000-0005-0000-0000-0000461E0000}"/>
    <cellStyle name="Comma 3 2 3 6" xfId="9937" xr:uid="{00000000-0005-0000-0000-0000471E0000}"/>
    <cellStyle name="Comma 3 2 3 7" xfId="6604" xr:uid="{00000000-0005-0000-0000-0000481E0000}"/>
    <cellStyle name="Comma 3 2 3 7 2" xfId="13199" xr:uid="{00000000-0005-0000-0000-0000491E0000}"/>
    <cellStyle name="Comma 3 2 3 7 2 2" xfId="25944" xr:uid="{00000000-0005-0000-0000-00004A1E0000}"/>
    <cellStyle name="Comma 3 2 3 7 3" xfId="21353" xr:uid="{00000000-0005-0000-0000-00004B1E0000}"/>
    <cellStyle name="Comma 3 2 3 8" xfId="12131" xr:uid="{00000000-0005-0000-0000-00004C1E0000}"/>
    <cellStyle name="Comma 3 2 3 8 2" xfId="24877" xr:uid="{00000000-0005-0000-0000-00004D1E0000}"/>
    <cellStyle name="Comma 3 2 3 9" xfId="21012" xr:uid="{00000000-0005-0000-0000-00004E1E0000}"/>
    <cellStyle name="Comma 3 2 4" xfId="733" xr:uid="{00000000-0005-0000-0000-00004F1E0000}"/>
    <cellStyle name="Comma 3 2 4 2" xfId="3993" xr:uid="{00000000-0005-0000-0000-0000501E0000}"/>
    <cellStyle name="Comma 3 2 4 2 2" xfId="20065" xr:uid="{00000000-0005-0000-0000-0000511E0000}"/>
    <cellStyle name="Comma 3 2 4 3" xfId="7837" xr:uid="{00000000-0005-0000-0000-0000521E0000}"/>
    <cellStyle name="Comma 3 2 4 3 2" xfId="14336" xr:uid="{00000000-0005-0000-0000-0000531E0000}"/>
    <cellStyle name="Comma 3 2 4 3 2 2" xfId="27036" xr:uid="{00000000-0005-0000-0000-0000541E0000}"/>
    <cellStyle name="Comma 3 2 4 3 3" xfId="22528" xr:uid="{00000000-0005-0000-0000-0000551E0000}"/>
    <cellStyle name="Comma 3 2 4 4" xfId="8759" xr:uid="{00000000-0005-0000-0000-0000561E0000}"/>
    <cellStyle name="Comma 3 2 4 4 2" xfId="15178" xr:uid="{00000000-0005-0000-0000-0000571E0000}"/>
    <cellStyle name="Comma 3 2 4 4 2 2" xfId="27840" xr:uid="{00000000-0005-0000-0000-0000581E0000}"/>
    <cellStyle name="Comma 3 2 4 4 3" xfId="22817" xr:uid="{00000000-0005-0000-0000-0000591E0000}"/>
    <cellStyle name="Comma 3 2 4 5" xfId="10766" xr:uid="{00000000-0005-0000-0000-00005A1E0000}"/>
    <cellStyle name="Comma 3 2 4 6" xfId="6614" xr:uid="{00000000-0005-0000-0000-00005B1E0000}"/>
    <cellStyle name="Comma 3 2 4 6 2" xfId="13208" xr:uid="{00000000-0005-0000-0000-00005C1E0000}"/>
    <cellStyle name="Comma 3 2 4 6 2 2" xfId="25952" xr:uid="{00000000-0005-0000-0000-00005D1E0000}"/>
    <cellStyle name="Comma 3 2 4 6 3" xfId="21361" xr:uid="{00000000-0005-0000-0000-00005E1E0000}"/>
    <cellStyle name="Comma 3 2 4 7" xfId="12139" xr:uid="{00000000-0005-0000-0000-00005F1E0000}"/>
    <cellStyle name="Comma 3 2 4 7 2" xfId="24885" xr:uid="{00000000-0005-0000-0000-0000601E0000}"/>
    <cellStyle name="Comma 3 2 4 8" xfId="21017" xr:uid="{00000000-0005-0000-0000-0000611E0000}"/>
    <cellStyle name="Comma 3 2 4 9" xfId="3142" xr:uid="{00000000-0005-0000-0000-0000621E0000}"/>
    <cellStyle name="Comma 3 2 5" xfId="980" xr:uid="{00000000-0005-0000-0000-0000631E0000}"/>
    <cellStyle name="Comma 3 2 5 2" xfId="6105" xr:uid="{00000000-0005-0000-0000-0000641E0000}"/>
    <cellStyle name="Comma 3 2 5 3" xfId="18593" xr:uid="{00000000-0005-0000-0000-0000651E0000}"/>
    <cellStyle name="Comma 3 2 5 4" xfId="3162" xr:uid="{00000000-0005-0000-0000-0000661E0000}"/>
    <cellStyle name="Comma 3 2 6" xfId="1272" xr:uid="{00000000-0005-0000-0000-0000671E0000}"/>
    <cellStyle name="Comma 3 2 6 2" xfId="7926" xr:uid="{00000000-0005-0000-0000-0000681E0000}"/>
    <cellStyle name="Comma 3 2 6 2 2" xfId="14424" xr:uid="{00000000-0005-0000-0000-0000691E0000}"/>
    <cellStyle name="Comma 3 2 6 2 2 2" xfId="27109" xr:uid="{00000000-0005-0000-0000-00006A1E0000}"/>
    <cellStyle name="Comma 3 2 6 2 3" xfId="22558" xr:uid="{00000000-0005-0000-0000-00006B1E0000}"/>
    <cellStyle name="Comma 3 2 6 3" xfId="8850" xr:uid="{00000000-0005-0000-0000-00006C1E0000}"/>
    <cellStyle name="Comma 3 2 6 3 2" xfId="15267" xr:uid="{00000000-0005-0000-0000-00006D1E0000}"/>
    <cellStyle name="Comma 3 2 6 3 2 2" xfId="27923" xr:uid="{00000000-0005-0000-0000-00006E1E0000}"/>
    <cellStyle name="Comma 3 2 6 3 3" xfId="22889" xr:uid="{00000000-0005-0000-0000-00006F1E0000}"/>
    <cellStyle name="Comma 3 2 6 4" xfId="6763" xr:uid="{00000000-0005-0000-0000-0000701E0000}"/>
    <cellStyle name="Comma 3 2 6 4 2" xfId="13332" xr:uid="{00000000-0005-0000-0000-0000711E0000}"/>
    <cellStyle name="Comma 3 2 6 4 2 2" xfId="26067" xr:uid="{00000000-0005-0000-0000-0000721E0000}"/>
    <cellStyle name="Comma 3 2 6 4 3" xfId="21499" xr:uid="{00000000-0005-0000-0000-0000731E0000}"/>
    <cellStyle name="Comma 3 2 6 5" xfId="12280" xr:uid="{00000000-0005-0000-0000-0000741E0000}"/>
    <cellStyle name="Comma 3 2 6 5 2" xfId="25026" xr:uid="{00000000-0005-0000-0000-0000751E0000}"/>
    <cellStyle name="Comma 3 2 6 6" xfId="18934" xr:uid="{00000000-0005-0000-0000-0000761E0000}"/>
    <cellStyle name="Comma 3 2 6 7" xfId="21046" xr:uid="{00000000-0005-0000-0000-0000771E0000}"/>
    <cellStyle name="Comma 3 2 6 8" xfId="3990" xr:uid="{00000000-0005-0000-0000-0000781E0000}"/>
    <cellStyle name="Comma 3 2 6 9" xfId="37837" xr:uid="{00000000-0005-0000-0000-0000791E0000}"/>
    <cellStyle name="Comma 3 2 7" xfId="9610" xr:uid="{00000000-0005-0000-0000-00007A1E0000}"/>
    <cellStyle name="Comma 3 2 7 2" xfId="19191" xr:uid="{00000000-0005-0000-0000-00007B1E0000}"/>
    <cellStyle name="Comma 3 2 7 2 2" xfId="32309" xr:uid="{00000000-0005-0000-0000-00007C1E0000}"/>
    <cellStyle name="Comma 3 2 7 2 3" xfId="35329" xr:uid="{00000000-0005-0000-0000-00007D1E0000}"/>
    <cellStyle name="Comma 3 2 7 3" xfId="17693" xr:uid="{00000000-0005-0000-0000-00007E1E0000}"/>
    <cellStyle name="Comma 3 2 7 4" xfId="31046" xr:uid="{00000000-0005-0000-0000-00007F1E0000}"/>
    <cellStyle name="Comma 3 2 7 5" xfId="34461" xr:uid="{00000000-0005-0000-0000-0000801E0000}"/>
    <cellStyle name="Comma 3 2 7 6" xfId="37551" xr:uid="{00000000-0005-0000-0000-0000811E0000}"/>
    <cellStyle name="Comma 3 2 8" xfId="2211" xr:uid="{00000000-0005-0000-0000-0000821E0000}"/>
    <cellStyle name="Comma 3 20" xfId="37348" xr:uid="{00000000-0005-0000-0000-0000831E0000}"/>
    <cellStyle name="Comma 3 21" xfId="37858" xr:uid="{00000000-0005-0000-0000-0000841E0000}"/>
    <cellStyle name="Comma 3 3" xfId="382" xr:uid="{00000000-0005-0000-0000-0000851E0000}"/>
    <cellStyle name="Comma 3 3 2" xfId="606" xr:uid="{00000000-0005-0000-0000-0000861E0000}"/>
    <cellStyle name="Comma 3 3 2 2" xfId="1301" xr:uid="{00000000-0005-0000-0000-0000871E0000}"/>
    <cellStyle name="Comma 3 3 2 3" xfId="9939" xr:uid="{00000000-0005-0000-0000-0000881E0000}"/>
    <cellStyle name="Comma 3 3 2 4" xfId="2705" xr:uid="{00000000-0005-0000-0000-0000891E0000}"/>
    <cellStyle name="Comma 3 3 2 5" xfId="37712" xr:uid="{00000000-0005-0000-0000-00008A1E0000}"/>
    <cellStyle name="Comma 3 3 3" xfId="735" xr:uid="{00000000-0005-0000-0000-00008B1E0000}"/>
    <cellStyle name="Comma 3 3 3 2" xfId="6107" xr:uid="{00000000-0005-0000-0000-00008C1E0000}"/>
    <cellStyle name="Comma 3 3 3 2 2" xfId="20073" xr:uid="{00000000-0005-0000-0000-00008D1E0000}"/>
    <cellStyle name="Comma 3 3 3 3" xfId="18657" xr:uid="{00000000-0005-0000-0000-00008E1E0000}"/>
    <cellStyle name="Comma 3 3 3 4" xfId="3157" xr:uid="{00000000-0005-0000-0000-00008F1E0000}"/>
    <cellStyle name="Comma 3 3 3 5" xfId="37366" xr:uid="{00000000-0005-0000-0000-0000901E0000}"/>
    <cellStyle name="Comma 3 3 4" xfId="983" xr:uid="{00000000-0005-0000-0000-0000911E0000}"/>
    <cellStyle name="Comma 3 3 4 2" xfId="17696" xr:uid="{00000000-0005-0000-0000-0000921E0000}"/>
    <cellStyle name="Comma 3 3 5" xfId="1282" xr:uid="{00000000-0005-0000-0000-0000931E0000}"/>
    <cellStyle name="Comma 3 3 6" xfId="2212" xr:uid="{00000000-0005-0000-0000-0000941E0000}"/>
    <cellStyle name="Comma 3 3 6 2" xfId="37664" xr:uid="{00000000-0005-0000-0000-0000951E0000}"/>
    <cellStyle name="Comma 3 4" xfId="195" xr:uid="{00000000-0005-0000-0000-0000961E0000}"/>
    <cellStyle name="Comma 3 4 2" xfId="984" xr:uid="{00000000-0005-0000-0000-0000971E0000}"/>
    <cellStyle name="Comma 3 4 2 2" xfId="10718" xr:uid="{00000000-0005-0000-0000-0000981E0000}"/>
    <cellStyle name="Comma 3 4 2 2 2" xfId="16266" xr:uid="{00000000-0005-0000-0000-0000991E0000}"/>
    <cellStyle name="Comma 3 4 2 2 2 2" xfId="20477" xr:uid="{00000000-0005-0000-0000-00009A1E0000}"/>
    <cellStyle name="Comma 3 4 2 2 2 2 2" xfId="33730" xr:uid="{00000000-0005-0000-0000-00009B1E0000}"/>
    <cellStyle name="Comma 3 4 2 2 2 2 3" xfId="36524" xr:uid="{00000000-0005-0000-0000-00009C1E0000}"/>
    <cellStyle name="Comma 3 4 2 2 2 3" xfId="20178" xr:uid="{00000000-0005-0000-0000-00009D1E0000}"/>
    <cellStyle name="Comma 3 4 2 2 2 3 2" xfId="33435" xr:uid="{00000000-0005-0000-0000-00009E1E0000}"/>
    <cellStyle name="Comma 3 4 2 2 2 3 3" xfId="36230" xr:uid="{00000000-0005-0000-0000-00009F1E0000}"/>
    <cellStyle name="Comma 3 4 2 2 2 4" xfId="19892" xr:uid="{00000000-0005-0000-0000-0000A01E0000}"/>
    <cellStyle name="Comma 3 4 2 2 2 5" xfId="33031" xr:uid="{00000000-0005-0000-0000-0000A11E0000}"/>
    <cellStyle name="Comma 3 4 2 2 2 6" xfId="35979" xr:uid="{00000000-0005-0000-0000-0000A21E0000}"/>
    <cellStyle name="Comma 3 4 2 2 3" xfId="20330" xr:uid="{00000000-0005-0000-0000-0000A31E0000}"/>
    <cellStyle name="Comma 3 4 2 2 3 2" xfId="33584" xr:uid="{00000000-0005-0000-0000-0000A41E0000}"/>
    <cellStyle name="Comma 3 4 2 2 3 3" xfId="36378" xr:uid="{00000000-0005-0000-0000-0000A51E0000}"/>
    <cellStyle name="Comma 3 4 2 2 4" xfId="20022" xr:uid="{00000000-0005-0000-0000-0000A61E0000}"/>
    <cellStyle name="Comma 3 4 2 2 4 2" xfId="33286" xr:uid="{00000000-0005-0000-0000-0000A71E0000}"/>
    <cellStyle name="Comma 3 4 2 2 4 3" xfId="36085" xr:uid="{00000000-0005-0000-0000-0000A81E0000}"/>
    <cellStyle name="Comma 3 4 2 2 5" xfId="18790" xr:uid="{00000000-0005-0000-0000-0000A91E0000}"/>
    <cellStyle name="Comma 3 4 2 2 6" xfId="32037" xr:uid="{00000000-0005-0000-0000-0000AA1E0000}"/>
    <cellStyle name="Comma 3 4 2 2 7" xfId="35129" xr:uid="{00000000-0005-0000-0000-0000AB1E0000}"/>
    <cellStyle name="Comma 3 4 2 3" xfId="10370" xr:uid="{00000000-0005-0000-0000-0000AC1E0000}"/>
    <cellStyle name="Comma 3 4 2 3 2" xfId="16114" xr:uid="{00000000-0005-0000-0000-0000AD1E0000}"/>
    <cellStyle name="Comma 3 4 2 3 2 2" xfId="20423" xr:uid="{00000000-0005-0000-0000-0000AE1E0000}"/>
    <cellStyle name="Comma 3 4 2 3 2 3" xfId="33676" xr:uid="{00000000-0005-0000-0000-0000AF1E0000}"/>
    <cellStyle name="Comma 3 4 2 3 2 4" xfId="36470" xr:uid="{00000000-0005-0000-0000-0000B01E0000}"/>
    <cellStyle name="Comma 3 4 2 3 3" xfId="20124" xr:uid="{00000000-0005-0000-0000-0000B11E0000}"/>
    <cellStyle name="Comma 3 4 2 3 3 2" xfId="33381" xr:uid="{00000000-0005-0000-0000-0000B21E0000}"/>
    <cellStyle name="Comma 3 4 2 3 3 3" xfId="36176" xr:uid="{00000000-0005-0000-0000-0000B31E0000}"/>
    <cellStyle name="Comma 3 4 2 3 4" xfId="19096" xr:uid="{00000000-0005-0000-0000-0000B41E0000}"/>
    <cellStyle name="Comma 3 4 2 3 5" xfId="32218" xr:uid="{00000000-0005-0000-0000-0000B51E0000}"/>
    <cellStyle name="Comma 3 4 2 3 6" xfId="35239" xr:uid="{00000000-0005-0000-0000-0000B61E0000}"/>
    <cellStyle name="Comma 3 4 2 4" xfId="11077" xr:uid="{00000000-0005-0000-0000-0000B71E0000}"/>
    <cellStyle name="Comma 3 4 2 4 2" xfId="20276" xr:uid="{00000000-0005-0000-0000-0000B81E0000}"/>
    <cellStyle name="Comma 3 4 2 4 2 2" xfId="33530" xr:uid="{00000000-0005-0000-0000-0000B91E0000}"/>
    <cellStyle name="Comma 3 4 2 4 2 3" xfId="36324" xr:uid="{00000000-0005-0000-0000-0000BA1E0000}"/>
    <cellStyle name="Comma 3 4 2 4 3" xfId="18976" xr:uid="{00000000-0005-0000-0000-0000BB1E0000}"/>
    <cellStyle name="Comma 3 4 2 4 4" xfId="32157" xr:uid="{00000000-0005-0000-0000-0000BC1E0000}"/>
    <cellStyle name="Comma 3 4 2 4 5" xfId="35179" xr:uid="{00000000-0005-0000-0000-0000BD1E0000}"/>
    <cellStyle name="Comma 3 4 2 5" xfId="19961" xr:uid="{00000000-0005-0000-0000-0000BE1E0000}"/>
    <cellStyle name="Comma 3 4 2 5 2" xfId="33171" xr:uid="{00000000-0005-0000-0000-0000BF1E0000}"/>
    <cellStyle name="Comma 3 4 2 5 3" xfId="36030" xr:uid="{00000000-0005-0000-0000-0000C01E0000}"/>
    <cellStyle name="Comma 3 4 2 6" xfId="17479" xr:uid="{00000000-0005-0000-0000-0000C11E0000}"/>
    <cellStyle name="Comma 3 4 2 7" xfId="30799" xr:uid="{00000000-0005-0000-0000-0000C21E0000}"/>
    <cellStyle name="Comma 3 4 2 8" xfId="34352" xr:uid="{00000000-0005-0000-0000-0000C31E0000}"/>
    <cellStyle name="Comma 3 4 2 9" xfId="3994" xr:uid="{00000000-0005-0000-0000-0000C41E0000}"/>
    <cellStyle name="Comma 3 4 3" xfId="1426" xr:uid="{00000000-0005-0000-0000-0000C51E0000}"/>
    <cellStyle name="Comma 3 4 3 2" xfId="9936" xr:uid="{00000000-0005-0000-0000-0000C61E0000}"/>
    <cellStyle name="Comma 3 4 4" xfId="10995" xr:uid="{00000000-0005-0000-0000-0000C71E0000}"/>
    <cellStyle name="Comma 3 4 4 2" xfId="17697" xr:uid="{00000000-0005-0000-0000-0000C81E0000}"/>
    <cellStyle name="Comma 3 4 5" xfId="2213" xr:uid="{00000000-0005-0000-0000-0000C91E0000}"/>
    <cellStyle name="Comma 3 4 6" xfId="37359" xr:uid="{00000000-0005-0000-0000-0000CA1E0000}"/>
    <cellStyle name="Comma 3 4 7" xfId="37550" xr:uid="{00000000-0005-0000-0000-0000CB1E0000}"/>
    <cellStyle name="Comma 3 5" xfId="488" xr:uid="{00000000-0005-0000-0000-0000CC1E0000}"/>
    <cellStyle name="Comma 3 5 2" xfId="979" xr:uid="{00000000-0005-0000-0000-0000CD1E0000}"/>
    <cellStyle name="Comma 3 5 2 10" xfId="3995" xr:uid="{00000000-0005-0000-0000-0000CE1E0000}"/>
    <cellStyle name="Comma 3 5 2 2" xfId="6267" xr:uid="{00000000-0005-0000-0000-0000CF1E0000}"/>
    <cellStyle name="Comma 3 5 2 3" xfId="7927" xr:uid="{00000000-0005-0000-0000-0000D01E0000}"/>
    <cellStyle name="Comma 3 5 2 3 2" xfId="14425" xr:uid="{00000000-0005-0000-0000-0000D11E0000}"/>
    <cellStyle name="Comma 3 5 2 3 2 2" xfId="27110" xr:uid="{00000000-0005-0000-0000-0000D21E0000}"/>
    <cellStyle name="Comma 3 5 2 3 3" xfId="22559" xr:uid="{00000000-0005-0000-0000-0000D31E0000}"/>
    <cellStyle name="Comma 3 5 2 4" xfId="8851" xr:uid="{00000000-0005-0000-0000-0000D41E0000}"/>
    <cellStyle name="Comma 3 5 2 4 2" xfId="15268" xr:uid="{00000000-0005-0000-0000-0000D51E0000}"/>
    <cellStyle name="Comma 3 5 2 4 2 2" xfId="27924" xr:uid="{00000000-0005-0000-0000-0000D61E0000}"/>
    <cellStyle name="Comma 3 5 2 4 3" xfId="22890" xr:uid="{00000000-0005-0000-0000-0000D71E0000}"/>
    <cellStyle name="Comma 3 5 2 5" xfId="6764" xr:uid="{00000000-0005-0000-0000-0000D81E0000}"/>
    <cellStyle name="Comma 3 5 2 5 2" xfId="13333" xr:uid="{00000000-0005-0000-0000-0000D91E0000}"/>
    <cellStyle name="Comma 3 5 2 5 2 2" xfId="26068" xr:uid="{00000000-0005-0000-0000-0000DA1E0000}"/>
    <cellStyle name="Comma 3 5 2 5 3" xfId="21500" xr:uid="{00000000-0005-0000-0000-0000DB1E0000}"/>
    <cellStyle name="Comma 3 5 2 6" xfId="12281" xr:uid="{00000000-0005-0000-0000-0000DC1E0000}"/>
    <cellStyle name="Comma 3 5 2 6 2" xfId="25027" xr:uid="{00000000-0005-0000-0000-0000DD1E0000}"/>
    <cellStyle name="Comma 3 5 2 7" xfId="19192" xr:uid="{00000000-0005-0000-0000-0000DE1E0000}"/>
    <cellStyle name="Comma 3 5 2 8" xfId="32310" xr:uid="{00000000-0005-0000-0000-0000DF1E0000}"/>
    <cellStyle name="Comma 3 5 2 9" xfId="35331" xr:uid="{00000000-0005-0000-0000-0000E01E0000}"/>
    <cellStyle name="Comma 3 5 3" xfId="10678" xr:uid="{00000000-0005-0000-0000-0000E11E0000}"/>
    <cellStyle name="Comma 3 5 4" xfId="11033" xr:uid="{00000000-0005-0000-0000-0000E21E0000}"/>
    <cellStyle name="Comma 3 5 5" xfId="17698" xr:uid="{00000000-0005-0000-0000-0000E31E0000}"/>
    <cellStyle name="Comma 3 5 6" xfId="31047" xr:uid="{00000000-0005-0000-0000-0000E41E0000}"/>
    <cellStyle name="Comma 3 5 7" xfId="34462" xr:uid="{00000000-0005-0000-0000-0000E51E0000}"/>
    <cellStyle name="Comma 3 5 8" xfId="2214" xr:uid="{00000000-0005-0000-0000-0000E61E0000}"/>
    <cellStyle name="Comma 3 5 9" xfId="37671" xr:uid="{00000000-0005-0000-0000-0000E71E0000}"/>
    <cellStyle name="Comma 3 6" xfId="732" xr:uid="{00000000-0005-0000-0000-0000E81E0000}"/>
    <cellStyle name="Comma 3 6 2" xfId="826" xr:uid="{00000000-0005-0000-0000-0000E91E0000}"/>
    <cellStyle name="Comma 3 6 2 2" xfId="6313" xr:uid="{00000000-0005-0000-0000-0000EA1E0000}"/>
    <cellStyle name="Comma 3 6 2 3" xfId="20057" xr:uid="{00000000-0005-0000-0000-0000EB1E0000}"/>
    <cellStyle name="Comma 3 6 2 4" xfId="3996" xr:uid="{00000000-0005-0000-0000-0000EC1E0000}"/>
    <cellStyle name="Comma 3 6 3" xfId="10754" xr:uid="{00000000-0005-0000-0000-0000ED1E0000}"/>
    <cellStyle name="Comma 3 7" xfId="1256" xr:uid="{00000000-0005-0000-0000-0000EE1E0000}"/>
    <cellStyle name="Comma 3 7 2" xfId="2215" xr:uid="{00000000-0005-0000-0000-0000EF1E0000}"/>
    <cellStyle name="Comma 3 7 3" xfId="37834" xr:uid="{00000000-0005-0000-0000-0000F01E0000}"/>
    <cellStyle name="Comma 3 8" xfId="2216" xr:uid="{00000000-0005-0000-0000-0000F11E0000}"/>
    <cellStyle name="Comma 3 8 2" xfId="3997" xr:uid="{00000000-0005-0000-0000-0000F21E0000}"/>
    <cellStyle name="Comma 3 8 3" xfId="37427" xr:uid="{00000000-0005-0000-0000-0000F31E0000}"/>
    <cellStyle name="Comma 3 9" xfId="198" xr:uid="{00000000-0005-0000-0000-0000F41E0000}"/>
    <cellStyle name="Comma 3 9 2" xfId="3998" xr:uid="{00000000-0005-0000-0000-0000F51E0000}"/>
    <cellStyle name="Comma 3 9 3" xfId="7814" xr:uid="{00000000-0005-0000-0000-0000F61E0000}"/>
    <cellStyle name="Comma 3 9 3 2" xfId="14313" xr:uid="{00000000-0005-0000-0000-0000F71E0000}"/>
    <cellStyle name="Comma 3 9 3 2 2" xfId="27026" xr:uid="{00000000-0005-0000-0000-0000F81E0000}"/>
    <cellStyle name="Comma 3 9 3 3" xfId="22518" xr:uid="{00000000-0005-0000-0000-0000F91E0000}"/>
    <cellStyle name="Comma 3 9 4" xfId="8676" xr:uid="{00000000-0005-0000-0000-0000FA1E0000}"/>
    <cellStyle name="Comma 3 9 4 2" xfId="15151" xr:uid="{00000000-0005-0000-0000-0000FB1E0000}"/>
    <cellStyle name="Comma 3 9 4 2 2" xfId="27819" xr:uid="{00000000-0005-0000-0000-0000FC1E0000}"/>
    <cellStyle name="Comma 3 9 4 3" xfId="22746" xr:uid="{00000000-0005-0000-0000-0000FD1E0000}"/>
    <cellStyle name="Comma 3 9 5" xfId="6498" xr:uid="{00000000-0005-0000-0000-0000FE1E0000}"/>
    <cellStyle name="Comma 3 9 5 2" xfId="13102" xr:uid="{00000000-0005-0000-0000-0000FF1E0000}"/>
    <cellStyle name="Comma 3 9 5 2 2" xfId="25847" xr:uid="{00000000-0005-0000-0000-0000001F0000}"/>
    <cellStyle name="Comma 3 9 5 3" xfId="21248" xr:uid="{00000000-0005-0000-0000-0000011F0000}"/>
    <cellStyle name="Comma 3 9 6" xfId="12093" xr:uid="{00000000-0005-0000-0000-0000021F0000}"/>
    <cellStyle name="Comma 3 9 6 2" xfId="24839" xr:uid="{00000000-0005-0000-0000-0000031F0000}"/>
    <cellStyle name="Comma 3 9 7" xfId="20950" xr:uid="{00000000-0005-0000-0000-0000041F0000}"/>
    <cellStyle name="Comma 3 9 8" xfId="2703" xr:uid="{00000000-0005-0000-0000-0000051F0000}"/>
    <cellStyle name="Comma 3_2011 Budget-Production Schedule_BorooOption1D" xfId="6108" xr:uid="{00000000-0005-0000-0000-0000061F0000}"/>
    <cellStyle name="Comma 30" xfId="199" xr:uid="{00000000-0005-0000-0000-0000071F0000}"/>
    <cellStyle name="Comma 30 2" xfId="490" xr:uid="{00000000-0005-0000-0000-0000081F0000}"/>
    <cellStyle name="Comma 30 2 2" xfId="10395" xr:uid="{00000000-0005-0000-0000-0000091F0000}"/>
    <cellStyle name="Comma 30 2 3" xfId="14426" xr:uid="{00000000-0005-0000-0000-00000A1F0000}"/>
    <cellStyle name="Comma 30 2 3 2" xfId="27111" xr:uid="{00000000-0005-0000-0000-00000B1F0000}"/>
    <cellStyle name="Comma 30 2 4" xfId="18658" xr:uid="{00000000-0005-0000-0000-00000C1F0000}"/>
    <cellStyle name="Comma 30 2 5" xfId="22560" xr:uid="{00000000-0005-0000-0000-00000D1F0000}"/>
    <cellStyle name="Comma 30 2 6" xfId="7928" xr:uid="{00000000-0005-0000-0000-00000E1F0000}"/>
    <cellStyle name="Comma 30 3" xfId="1127" xr:uid="{00000000-0005-0000-0000-00000F1F0000}"/>
    <cellStyle name="Comma 30 3 2" xfId="15269" xr:uid="{00000000-0005-0000-0000-0000101F0000}"/>
    <cellStyle name="Comma 30 3 2 2" xfId="19193" xr:uid="{00000000-0005-0000-0000-0000111F0000}"/>
    <cellStyle name="Comma 30 3 2 3" xfId="32311" xr:uid="{00000000-0005-0000-0000-0000121F0000}"/>
    <cellStyle name="Comma 30 3 2 4" xfId="35332" xr:uid="{00000000-0005-0000-0000-0000131F0000}"/>
    <cellStyle name="Comma 30 3 3" xfId="17699" xr:uid="{00000000-0005-0000-0000-0000141F0000}"/>
    <cellStyle name="Comma 30 3 4" xfId="31048" xr:uid="{00000000-0005-0000-0000-0000151F0000}"/>
    <cellStyle name="Comma 30 3 5" xfId="34463" xr:uid="{00000000-0005-0000-0000-0000161F0000}"/>
    <cellStyle name="Comma 30 3 6" xfId="8852" xr:uid="{00000000-0005-0000-0000-0000171F0000}"/>
    <cellStyle name="Comma 30 4" xfId="1427" xr:uid="{00000000-0005-0000-0000-0000181F0000}"/>
    <cellStyle name="Comma 30 4 2" xfId="9679" xr:uid="{00000000-0005-0000-0000-0000191F0000}"/>
    <cellStyle name="Comma 30 4 3" xfId="37553" xr:uid="{00000000-0005-0000-0000-00001A1F0000}"/>
    <cellStyle name="Comma 30 5" xfId="11194" xr:uid="{00000000-0005-0000-0000-00001B1F0000}"/>
    <cellStyle name="Comma 30 6" xfId="6765" xr:uid="{00000000-0005-0000-0000-00001C1F0000}"/>
    <cellStyle name="Comma 30 6 2" xfId="13334" xr:uid="{00000000-0005-0000-0000-00001D1F0000}"/>
    <cellStyle name="Comma 30 6 2 2" xfId="26069" xr:uid="{00000000-0005-0000-0000-00001E1F0000}"/>
    <cellStyle name="Comma 30 6 3" xfId="21501" xr:uid="{00000000-0005-0000-0000-00001F1F0000}"/>
    <cellStyle name="Comma 30 7" xfId="12282" xr:uid="{00000000-0005-0000-0000-0000201F0000}"/>
    <cellStyle name="Comma 30 7 2" xfId="25028" xr:uid="{00000000-0005-0000-0000-0000211F0000}"/>
    <cellStyle name="Comma 30 8" xfId="3999" xr:uid="{00000000-0005-0000-0000-0000221F0000}"/>
    <cellStyle name="Comma 300" xfId="34304" xr:uid="{00000000-0005-0000-0000-0000231F0000}"/>
    <cellStyle name="Comma 301" xfId="36627" xr:uid="{00000000-0005-0000-0000-0000241F0000}"/>
    <cellStyle name="Comma 302" xfId="37303" xr:uid="{00000000-0005-0000-0000-0000251F0000}"/>
    <cellStyle name="Comma 303" xfId="37306" xr:uid="{00000000-0005-0000-0000-0000261F0000}"/>
    <cellStyle name="Comma 304" xfId="37325" xr:uid="{00000000-0005-0000-0000-0000271F0000}"/>
    <cellStyle name="Comma 305" xfId="37330" xr:uid="{00000000-0005-0000-0000-0000281F0000}"/>
    <cellStyle name="Comma 306" xfId="37329" xr:uid="{00000000-0005-0000-0000-0000291F0000}"/>
    <cellStyle name="Comma 307" xfId="37857" xr:uid="{00000000-0005-0000-0000-00002A1F0000}"/>
    <cellStyle name="Comma 308" xfId="37859" xr:uid="{00000000-0005-0000-0000-00002B1F0000}"/>
    <cellStyle name="Comma 309" xfId="37860" xr:uid="{00000000-0005-0000-0000-00002C1F0000}"/>
    <cellStyle name="Comma 31" xfId="200" xr:uid="{00000000-0005-0000-0000-00002D1F0000}"/>
    <cellStyle name="Comma 31 2" xfId="491" xr:uid="{00000000-0005-0000-0000-00002E1F0000}"/>
    <cellStyle name="Comma 31 2 2" xfId="10521" xr:uid="{00000000-0005-0000-0000-00002F1F0000}"/>
    <cellStyle name="Comma 31 2 3" xfId="14427" xr:uid="{00000000-0005-0000-0000-0000301F0000}"/>
    <cellStyle name="Comma 31 2 3 2" xfId="27112" xr:uid="{00000000-0005-0000-0000-0000311F0000}"/>
    <cellStyle name="Comma 31 2 4" xfId="18659" xr:uid="{00000000-0005-0000-0000-0000321F0000}"/>
    <cellStyle name="Comma 31 2 5" xfId="22561" xr:uid="{00000000-0005-0000-0000-0000331F0000}"/>
    <cellStyle name="Comma 31 2 6" xfId="7929" xr:uid="{00000000-0005-0000-0000-0000341F0000}"/>
    <cellStyle name="Comma 31 3" xfId="1125" xr:uid="{00000000-0005-0000-0000-0000351F0000}"/>
    <cellStyle name="Comma 31 3 2" xfId="15270" xr:uid="{00000000-0005-0000-0000-0000361F0000}"/>
    <cellStyle name="Comma 31 3 2 2" xfId="19194" xr:uid="{00000000-0005-0000-0000-0000371F0000}"/>
    <cellStyle name="Comma 31 3 2 3" xfId="32312" xr:uid="{00000000-0005-0000-0000-0000381F0000}"/>
    <cellStyle name="Comma 31 3 2 4" xfId="35333" xr:uid="{00000000-0005-0000-0000-0000391F0000}"/>
    <cellStyle name="Comma 31 3 3" xfId="17700" xr:uid="{00000000-0005-0000-0000-00003A1F0000}"/>
    <cellStyle name="Comma 31 3 4" xfId="31049" xr:uid="{00000000-0005-0000-0000-00003B1F0000}"/>
    <cellStyle name="Comma 31 3 5" xfId="34464" xr:uid="{00000000-0005-0000-0000-00003C1F0000}"/>
    <cellStyle name="Comma 31 3 6" xfId="8853" xr:uid="{00000000-0005-0000-0000-00003D1F0000}"/>
    <cellStyle name="Comma 31 4" xfId="1428" xr:uid="{00000000-0005-0000-0000-00003E1F0000}"/>
    <cellStyle name="Comma 31 4 2" xfId="9680" xr:uid="{00000000-0005-0000-0000-00003F1F0000}"/>
    <cellStyle name="Comma 31 4 3" xfId="37554" xr:uid="{00000000-0005-0000-0000-0000401F0000}"/>
    <cellStyle name="Comma 31 5" xfId="10808" xr:uid="{00000000-0005-0000-0000-0000411F0000}"/>
    <cellStyle name="Comma 31 6" xfId="6766" xr:uid="{00000000-0005-0000-0000-0000421F0000}"/>
    <cellStyle name="Comma 31 6 2" xfId="13335" xr:uid="{00000000-0005-0000-0000-0000431F0000}"/>
    <cellStyle name="Comma 31 6 2 2" xfId="26070" xr:uid="{00000000-0005-0000-0000-0000441F0000}"/>
    <cellStyle name="Comma 31 6 3" xfId="21502" xr:uid="{00000000-0005-0000-0000-0000451F0000}"/>
    <cellStyle name="Comma 31 7" xfId="12283" xr:uid="{00000000-0005-0000-0000-0000461F0000}"/>
    <cellStyle name="Comma 31 7 2" xfId="25029" xr:uid="{00000000-0005-0000-0000-0000471F0000}"/>
    <cellStyle name="Comma 31 8" xfId="4000" xr:uid="{00000000-0005-0000-0000-0000481F0000}"/>
    <cellStyle name="Comma 32" xfId="201" xr:uid="{00000000-0005-0000-0000-0000491F0000}"/>
    <cellStyle name="Comma 32 2" xfId="492" xr:uid="{00000000-0005-0000-0000-00004A1F0000}"/>
    <cellStyle name="Comma 32 3" xfId="1128" xr:uid="{00000000-0005-0000-0000-00004B1F0000}"/>
    <cellStyle name="Comma 32 3 2" xfId="17701" xr:uid="{00000000-0005-0000-0000-00004C1F0000}"/>
    <cellStyle name="Comma 32 3 3" xfId="10276" xr:uid="{00000000-0005-0000-0000-00004D1F0000}"/>
    <cellStyle name="Comma 32 4" xfId="1429" xr:uid="{00000000-0005-0000-0000-00004E1F0000}"/>
    <cellStyle name="Comma 32 4 2" xfId="37555" xr:uid="{00000000-0005-0000-0000-00004F1F0000}"/>
    <cellStyle name="Comma 32 5" xfId="4001" xr:uid="{00000000-0005-0000-0000-0000501F0000}"/>
    <cellStyle name="Comma 33" xfId="202" xr:uid="{00000000-0005-0000-0000-0000511F0000}"/>
    <cellStyle name="Comma 33 2" xfId="493" xr:uid="{00000000-0005-0000-0000-0000521F0000}"/>
    <cellStyle name="Comma 33 3" xfId="1129" xr:uid="{00000000-0005-0000-0000-0000531F0000}"/>
    <cellStyle name="Comma 33 3 2" xfId="17702" xr:uid="{00000000-0005-0000-0000-0000541F0000}"/>
    <cellStyle name="Comma 33 3 3" xfId="10228" xr:uid="{00000000-0005-0000-0000-0000551F0000}"/>
    <cellStyle name="Comma 33 4" xfId="1430" xr:uid="{00000000-0005-0000-0000-0000561F0000}"/>
    <cellStyle name="Comma 33 4 2" xfId="37556" xr:uid="{00000000-0005-0000-0000-0000571F0000}"/>
    <cellStyle name="Comma 33 5" xfId="4002" xr:uid="{00000000-0005-0000-0000-0000581F0000}"/>
    <cellStyle name="Comma 34" xfId="203" xr:uid="{00000000-0005-0000-0000-0000591F0000}"/>
    <cellStyle name="Comma 34 2" xfId="494" xr:uid="{00000000-0005-0000-0000-00005A1F0000}"/>
    <cellStyle name="Comma 34 2 2" xfId="15048" xr:uid="{00000000-0005-0000-0000-00005B1F0000}"/>
    <cellStyle name="Comma 34 2 2 2" xfId="27719" xr:uid="{00000000-0005-0000-0000-00005C1F0000}"/>
    <cellStyle name="Comma 34 2 3" xfId="22636" xr:uid="{00000000-0005-0000-0000-00005D1F0000}"/>
    <cellStyle name="Comma 34 2 4" xfId="8558" xr:uid="{00000000-0005-0000-0000-00005E1F0000}"/>
    <cellStyle name="Comma 34 3" xfId="1130" xr:uid="{00000000-0005-0000-0000-00005F1F0000}"/>
    <cellStyle name="Comma 34 3 2" xfId="15889" xr:uid="{00000000-0005-0000-0000-0000601F0000}"/>
    <cellStyle name="Comma 34 3 2 2" xfId="28530" xr:uid="{00000000-0005-0000-0000-0000611F0000}"/>
    <cellStyle name="Comma 34 3 3" xfId="23505" xr:uid="{00000000-0005-0000-0000-0000621F0000}"/>
    <cellStyle name="Comma 34 3 4" xfId="9516" xr:uid="{00000000-0005-0000-0000-0000631F0000}"/>
    <cellStyle name="Comma 34 4" xfId="1431" xr:uid="{00000000-0005-0000-0000-0000641F0000}"/>
    <cellStyle name="Comma 34 4 2" xfId="9681" xr:uid="{00000000-0005-0000-0000-0000651F0000}"/>
    <cellStyle name="Comma 34 4 3" xfId="37557" xr:uid="{00000000-0005-0000-0000-0000661F0000}"/>
    <cellStyle name="Comma 34 5" xfId="10253" xr:uid="{00000000-0005-0000-0000-0000671F0000}"/>
    <cellStyle name="Comma 34 6" xfId="7657" xr:uid="{00000000-0005-0000-0000-0000681F0000}"/>
    <cellStyle name="Comma 34 6 2" xfId="14164" xr:uid="{00000000-0005-0000-0000-0000691F0000}"/>
    <cellStyle name="Comma 34 6 2 2" xfId="26892" xr:uid="{00000000-0005-0000-0000-00006A1F0000}"/>
    <cellStyle name="Comma 34 6 3" xfId="22385" xr:uid="{00000000-0005-0000-0000-00006B1F0000}"/>
    <cellStyle name="Comma 34 7" xfId="12966" xr:uid="{00000000-0005-0000-0000-00006C1F0000}"/>
    <cellStyle name="Comma 34 7 2" xfId="25712" xr:uid="{00000000-0005-0000-0000-00006D1F0000}"/>
    <cellStyle name="Comma 34 8" xfId="21094" xr:uid="{00000000-0005-0000-0000-00006E1F0000}"/>
    <cellStyle name="Comma 34 9" xfId="6042" xr:uid="{00000000-0005-0000-0000-00006F1F0000}"/>
    <cellStyle name="Comma 35" xfId="204" xr:uid="{00000000-0005-0000-0000-0000701F0000}"/>
    <cellStyle name="Comma 35 2" xfId="495" xr:uid="{00000000-0005-0000-0000-0000711F0000}"/>
    <cellStyle name="Comma 35 2 2" xfId="11242" xr:uid="{00000000-0005-0000-0000-0000721F0000}"/>
    <cellStyle name="Comma 35 2 3" xfId="15050" xr:uid="{00000000-0005-0000-0000-0000731F0000}"/>
    <cellStyle name="Comma 35 2 3 2" xfId="27721" xr:uid="{00000000-0005-0000-0000-0000741F0000}"/>
    <cellStyle name="Comma 35 2 4" xfId="22638" xr:uid="{00000000-0005-0000-0000-0000751F0000}"/>
    <cellStyle name="Comma 35 2 5" xfId="8560" xr:uid="{00000000-0005-0000-0000-0000761F0000}"/>
    <cellStyle name="Comma 35 3" xfId="1131" xr:uid="{00000000-0005-0000-0000-0000771F0000}"/>
    <cellStyle name="Comma 35 3 2" xfId="15891" xr:uid="{00000000-0005-0000-0000-0000781F0000}"/>
    <cellStyle name="Comma 35 3 2 2" xfId="28532" xr:uid="{00000000-0005-0000-0000-0000791F0000}"/>
    <cellStyle name="Comma 35 3 3" xfId="23507" xr:uid="{00000000-0005-0000-0000-00007A1F0000}"/>
    <cellStyle name="Comma 35 3 4" xfId="9518" xr:uid="{00000000-0005-0000-0000-00007B1F0000}"/>
    <cellStyle name="Comma 35 4" xfId="1432" xr:uid="{00000000-0005-0000-0000-00007C1F0000}"/>
    <cellStyle name="Comma 35 4 2" xfId="9682" xr:uid="{00000000-0005-0000-0000-00007D1F0000}"/>
    <cellStyle name="Comma 35 4 3" xfId="37558" xr:uid="{00000000-0005-0000-0000-00007E1F0000}"/>
    <cellStyle name="Comma 35 5" xfId="10384" xr:uid="{00000000-0005-0000-0000-00007F1F0000}"/>
    <cellStyle name="Comma 35 6" xfId="7659" xr:uid="{00000000-0005-0000-0000-0000801F0000}"/>
    <cellStyle name="Comma 35 6 2" xfId="14166" xr:uid="{00000000-0005-0000-0000-0000811F0000}"/>
    <cellStyle name="Comma 35 6 2 2" xfId="26894" xr:uid="{00000000-0005-0000-0000-0000821F0000}"/>
    <cellStyle name="Comma 35 6 3" xfId="22387" xr:uid="{00000000-0005-0000-0000-0000831F0000}"/>
    <cellStyle name="Comma 35 7" xfId="12969" xr:uid="{00000000-0005-0000-0000-0000841F0000}"/>
    <cellStyle name="Comma 35 7 2" xfId="25715" xr:uid="{00000000-0005-0000-0000-0000851F0000}"/>
    <cellStyle name="Comma 35 8" xfId="21096" xr:uid="{00000000-0005-0000-0000-0000861F0000}"/>
    <cellStyle name="Comma 35 9" xfId="6047" xr:uid="{00000000-0005-0000-0000-0000871F0000}"/>
    <cellStyle name="Comma 36" xfId="205" xr:uid="{00000000-0005-0000-0000-0000881F0000}"/>
    <cellStyle name="Comma 36 2" xfId="496" xr:uid="{00000000-0005-0000-0000-0000891F0000}"/>
    <cellStyle name="Comma 36 2 2" xfId="15052" xr:uid="{00000000-0005-0000-0000-00008A1F0000}"/>
    <cellStyle name="Comma 36 2 2 2" xfId="27723" xr:uid="{00000000-0005-0000-0000-00008B1F0000}"/>
    <cellStyle name="Comma 36 2 3" xfId="22640" xr:uid="{00000000-0005-0000-0000-00008C1F0000}"/>
    <cellStyle name="Comma 36 2 4" xfId="8562" xr:uid="{00000000-0005-0000-0000-00008D1F0000}"/>
    <cellStyle name="Comma 36 3" xfId="1132" xr:uid="{00000000-0005-0000-0000-00008E1F0000}"/>
    <cellStyle name="Comma 36 3 2" xfId="15893" xr:uid="{00000000-0005-0000-0000-00008F1F0000}"/>
    <cellStyle name="Comma 36 3 2 2" xfId="28534" xr:uid="{00000000-0005-0000-0000-0000901F0000}"/>
    <cellStyle name="Comma 36 3 3" xfId="23509" xr:uid="{00000000-0005-0000-0000-0000911F0000}"/>
    <cellStyle name="Comma 36 3 4" xfId="9520" xr:uid="{00000000-0005-0000-0000-0000921F0000}"/>
    <cellStyle name="Comma 36 4" xfId="1433" xr:uid="{00000000-0005-0000-0000-0000931F0000}"/>
    <cellStyle name="Comma 36 4 2" xfId="9683" xr:uid="{00000000-0005-0000-0000-0000941F0000}"/>
    <cellStyle name="Comma 36 4 3" xfId="37559" xr:uid="{00000000-0005-0000-0000-0000951F0000}"/>
    <cellStyle name="Comma 36 5" xfId="11366" xr:uid="{00000000-0005-0000-0000-0000961F0000}"/>
    <cellStyle name="Comma 36 6" xfId="7661" xr:uid="{00000000-0005-0000-0000-0000971F0000}"/>
    <cellStyle name="Comma 36 6 2" xfId="14168" xr:uid="{00000000-0005-0000-0000-0000981F0000}"/>
    <cellStyle name="Comma 36 6 2 2" xfId="26896" xr:uid="{00000000-0005-0000-0000-0000991F0000}"/>
    <cellStyle name="Comma 36 6 3" xfId="22389" xr:uid="{00000000-0005-0000-0000-00009A1F0000}"/>
    <cellStyle name="Comma 36 7" xfId="12971" xr:uid="{00000000-0005-0000-0000-00009B1F0000}"/>
    <cellStyle name="Comma 36 7 2" xfId="25717" xr:uid="{00000000-0005-0000-0000-00009C1F0000}"/>
    <cellStyle name="Comma 36 8" xfId="21098" xr:uid="{00000000-0005-0000-0000-00009D1F0000}"/>
    <cellStyle name="Comma 36 9" xfId="6050" xr:uid="{00000000-0005-0000-0000-00009E1F0000}"/>
    <cellStyle name="Comma 37" xfId="206" xr:uid="{00000000-0005-0000-0000-00009F1F0000}"/>
    <cellStyle name="Comma 37 2" xfId="497" xr:uid="{00000000-0005-0000-0000-0000A01F0000}"/>
    <cellStyle name="Comma 37 2 2" xfId="15054" xr:uid="{00000000-0005-0000-0000-0000A11F0000}"/>
    <cellStyle name="Comma 37 2 2 2" xfId="27725" xr:uid="{00000000-0005-0000-0000-0000A21F0000}"/>
    <cellStyle name="Comma 37 2 3" xfId="22642" xr:uid="{00000000-0005-0000-0000-0000A31F0000}"/>
    <cellStyle name="Comma 37 2 4" xfId="8564" xr:uid="{00000000-0005-0000-0000-0000A41F0000}"/>
    <cellStyle name="Comma 37 3" xfId="1133" xr:uid="{00000000-0005-0000-0000-0000A51F0000}"/>
    <cellStyle name="Comma 37 3 2" xfId="15895" xr:uid="{00000000-0005-0000-0000-0000A61F0000}"/>
    <cellStyle name="Comma 37 3 2 2" xfId="28536" xr:uid="{00000000-0005-0000-0000-0000A71F0000}"/>
    <cellStyle name="Comma 37 3 3" xfId="23511" xr:uid="{00000000-0005-0000-0000-0000A81F0000}"/>
    <cellStyle name="Comma 37 3 4" xfId="9522" xr:uid="{00000000-0005-0000-0000-0000A91F0000}"/>
    <cellStyle name="Comma 37 4" xfId="1434" xr:uid="{00000000-0005-0000-0000-0000AA1F0000}"/>
    <cellStyle name="Comma 37 4 2" xfId="9684" xr:uid="{00000000-0005-0000-0000-0000AB1F0000}"/>
    <cellStyle name="Comma 37 4 3" xfId="37560" xr:uid="{00000000-0005-0000-0000-0000AC1F0000}"/>
    <cellStyle name="Comma 37 5" xfId="10975" xr:uid="{00000000-0005-0000-0000-0000AD1F0000}"/>
    <cellStyle name="Comma 37 6" xfId="7663" xr:uid="{00000000-0005-0000-0000-0000AE1F0000}"/>
    <cellStyle name="Comma 37 6 2" xfId="14170" xr:uid="{00000000-0005-0000-0000-0000AF1F0000}"/>
    <cellStyle name="Comma 37 6 2 2" xfId="26898" xr:uid="{00000000-0005-0000-0000-0000B01F0000}"/>
    <cellStyle name="Comma 37 6 3" xfId="22391" xr:uid="{00000000-0005-0000-0000-0000B11F0000}"/>
    <cellStyle name="Comma 37 7" xfId="12973" xr:uid="{00000000-0005-0000-0000-0000B21F0000}"/>
    <cellStyle name="Comma 37 7 2" xfId="25719" xr:uid="{00000000-0005-0000-0000-0000B31F0000}"/>
    <cellStyle name="Comma 37 8" xfId="21100" xr:uid="{00000000-0005-0000-0000-0000B41F0000}"/>
    <cellStyle name="Comma 37 9" xfId="6053" xr:uid="{00000000-0005-0000-0000-0000B51F0000}"/>
    <cellStyle name="Comma 38" xfId="207" xr:uid="{00000000-0005-0000-0000-0000B61F0000}"/>
    <cellStyle name="Comma 38 2" xfId="498" xr:uid="{00000000-0005-0000-0000-0000B71F0000}"/>
    <cellStyle name="Comma 38 2 2" xfId="15056" xr:uid="{00000000-0005-0000-0000-0000B81F0000}"/>
    <cellStyle name="Comma 38 2 2 2" xfId="27727" xr:uid="{00000000-0005-0000-0000-0000B91F0000}"/>
    <cellStyle name="Comma 38 2 3" xfId="22644" xr:uid="{00000000-0005-0000-0000-0000BA1F0000}"/>
    <cellStyle name="Comma 38 2 4" xfId="8566" xr:uid="{00000000-0005-0000-0000-0000BB1F0000}"/>
    <cellStyle name="Comma 38 3" xfId="1134" xr:uid="{00000000-0005-0000-0000-0000BC1F0000}"/>
    <cellStyle name="Comma 38 3 2" xfId="15897" xr:uid="{00000000-0005-0000-0000-0000BD1F0000}"/>
    <cellStyle name="Comma 38 3 2 2" xfId="28538" xr:uid="{00000000-0005-0000-0000-0000BE1F0000}"/>
    <cellStyle name="Comma 38 3 3" xfId="23513" xr:uid="{00000000-0005-0000-0000-0000BF1F0000}"/>
    <cellStyle name="Comma 38 3 4" xfId="9524" xr:uid="{00000000-0005-0000-0000-0000C01F0000}"/>
    <cellStyle name="Comma 38 4" xfId="1435" xr:uid="{00000000-0005-0000-0000-0000C11F0000}"/>
    <cellStyle name="Comma 38 4 2" xfId="9685" xr:uid="{00000000-0005-0000-0000-0000C21F0000}"/>
    <cellStyle name="Comma 38 4 3" xfId="37561" xr:uid="{00000000-0005-0000-0000-0000C31F0000}"/>
    <cellStyle name="Comma 38 5" xfId="10344" xr:uid="{00000000-0005-0000-0000-0000C41F0000}"/>
    <cellStyle name="Comma 38 6" xfId="7665" xr:uid="{00000000-0005-0000-0000-0000C51F0000}"/>
    <cellStyle name="Comma 38 6 2" xfId="14172" xr:uid="{00000000-0005-0000-0000-0000C61F0000}"/>
    <cellStyle name="Comma 38 6 2 2" xfId="26900" xr:uid="{00000000-0005-0000-0000-0000C71F0000}"/>
    <cellStyle name="Comma 38 6 3" xfId="22393" xr:uid="{00000000-0005-0000-0000-0000C81F0000}"/>
    <cellStyle name="Comma 38 7" xfId="12976" xr:uid="{00000000-0005-0000-0000-0000C91F0000}"/>
    <cellStyle name="Comma 38 7 2" xfId="25722" xr:uid="{00000000-0005-0000-0000-0000CA1F0000}"/>
    <cellStyle name="Comma 38 8" xfId="21102" xr:uid="{00000000-0005-0000-0000-0000CB1F0000}"/>
    <cellStyle name="Comma 38 9" xfId="6056" xr:uid="{00000000-0005-0000-0000-0000CC1F0000}"/>
    <cellStyle name="Comma 39" xfId="208" xr:uid="{00000000-0005-0000-0000-0000CD1F0000}"/>
    <cellStyle name="Comma 39 2" xfId="499" xr:uid="{00000000-0005-0000-0000-0000CE1F0000}"/>
    <cellStyle name="Comma 39 2 2" xfId="15058" xr:uid="{00000000-0005-0000-0000-0000CF1F0000}"/>
    <cellStyle name="Comma 39 2 2 2" xfId="27729" xr:uid="{00000000-0005-0000-0000-0000D01F0000}"/>
    <cellStyle name="Comma 39 2 3" xfId="22646" xr:uid="{00000000-0005-0000-0000-0000D11F0000}"/>
    <cellStyle name="Comma 39 2 4" xfId="8568" xr:uid="{00000000-0005-0000-0000-0000D21F0000}"/>
    <cellStyle name="Comma 39 3" xfId="1135" xr:uid="{00000000-0005-0000-0000-0000D31F0000}"/>
    <cellStyle name="Comma 39 3 2" xfId="15899" xr:uid="{00000000-0005-0000-0000-0000D41F0000}"/>
    <cellStyle name="Comma 39 3 2 2" xfId="28540" xr:uid="{00000000-0005-0000-0000-0000D51F0000}"/>
    <cellStyle name="Comma 39 3 3" xfId="23515" xr:uid="{00000000-0005-0000-0000-0000D61F0000}"/>
    <cellStyle name="Comma 39 3 4" xfId="9526" xr:uid="{00000000-0005-0000-0000-0000D71F0000}"/>
    <cellStyle name="Comma 39 4" xfId="1436" xr:uid="{00000000-0005-0000-0000-0000D81F0000}"/>
    <cellStyle name="Comma 39 4 2" xfId="9686" xr:uid="{00000000-0005-0000-0000-0000D91F0000}"/>
    <cellStyle name="Comma 39 4 3" xfId="37562" xr:uid="{00000000-0005-0000-0000-0000DA1F0000}"/>
    <cellStyle name="Comma 39 5" xfId="11368" xr:uid="{00000000-0005-0000-0000-0000DB1F0000}"/>
    <cellStyle name="Comma 39 6" xfId="7667" xr:uid="{00000000-0005-0000-0000-0000DC1F0000}"/>
    <cellStyle name="Comma 39 6 2" xfId="14174" xr:uid="{00000000-0005-0000-0000-0000DD1F0000}"/>
    <cellStyle name="Comma 39 6 2 2" xfId="26902" xr:uid="{00000000-0005-0000-0000-0000DE1F0000}"/>
    <cellStyle name="Comma 39 6 3" xfId="22395" xr:uid="{00000000-0005-0000-0000-0000DF1F0000}"/>
    <cellStyle name="Comma 39 7" xfId="12978" xr:uid="{00000000-0005-0000-0000-0000E01F0000}"/>
    <cellStyle name="Comma 39 7 2" xfId="25724" xr:uid="{00000000-0005-0000-0000-0000E11F0000}"/>
    <cellStyle name="Comma 39 8" xfId="21104" xr:uid="{00000000-0005-0000-0000-0000E21F0000}"/>
    <cellStyle name="Comma 39 9" xfId="6059" xr:uid="{00000000-0005-0000-0000-0000E31F0000}"/>
    <cellStyle name="Comma 4" xfId="26" xr:uid="{00000000-0005-0000-0000-0000E41F0000}"/>
    <cellStyle name="Comma 4 10" xfId="737" xr:uid="{00000000-0005-0000-0000-0000E51F0000}"/>
    <cellStyle name="Comma 4 10 2" xfId="9687" xr:uid="{00000000-0005-0000-0000-0000E61F0000}"/>
    <cellStyle name="Comma 4 10 3" xfId="17703" xr:uid="{00000000-0005-0000-0000-0000E71F0000}"/>
    <cellStyle name="Comma 4 10 4" xfId="4003" xr:uid="{00000000-0005-0000-0000-0000E81F0000}"/>
    <cellStyle name="Comma 4 11" xfId="738" xr:uid="{00000000-0005-0000-0000-0000E91F0000}"/>
    <cellStyle name="Comma 4 11 2" xfId="9688" xr:uid="{00000000-0005-0000-0000-0000EA1F0000}"/>
    <cellStyle name="Comma 4 11 3" xfId="17704" xr:uid="{00000000-0005-0000-0000-0000EB1F0000}"/>
    <cellStyle name="Comma 4 11 4" xfId="4004" xr:uid="{00000000-0005-0000-0000-0000EC1F0000}"/>
    <cellStyle name="Comma 4 12" xfId="739" xr:uid="{00000000-0005-0000-0000-0000ED1F0000}"/>
    <cellStyle name="Comma 4 12 2" xfId="9689" xr:uid="{00000000-0005-0000-0000-0000EE1F0000}"/>
    <cellStyle name="Comma 4 12 3" xfId="17705" xr:uid="{00000000-0005-0000-0000-0000EF1F0000}"/>
    <cellStyle name="Comma 4 12 4" xfId="4005" xr:uid="{00000000-0005-0000-0000-0000F01F0000}"/>
    <cellStyle name="Comma 4 13" xfId="1228" xr:uid="{00000000-0005-0000-0000-0000F11F0000}"/>
    <cellStyle name="Comma 4 13 2" xfId="10752" xr:uid="{00000000-0005-0000-0000-0000F21F0000}"/>
    <cellStyle name="Comma 4 13 3" xfId="4006" xr:uid="{00000000-0005-0000-0000-0000F31F0000}"/>
    <cellStyle name="Comma 4 14" xfId="740" xr:uid="{00000000-0005-0000-0000-0000F41F0000}"/>
    <cellStyle name="Comma 4 14 2" xfId="9690" xr:uid="{00000000-0005-0000-0000-0000F51F0000}"/>
    <cellStyle name="Comma 4 14 3" xfId="17706" xr:uid="{00000000-0005-0000-0000-0000F61F0000}"/>
    <cellStyle name="Comma 4 14 4" xfId="4007" xr:uid="{00000000-0005-0000-0000-0000F71F0000}"/>
    <cellStyle name="Comma 4 15" xfId="741" xr:uid="{00000000-0005-0000-0000-0000F81F0000}"/>
    <cellStyle name="Comma 4 15 2" xfId="9691" xr:uid="{00000000-0005-0000-0000-0000F91F0000}"/>
    <cellStyle name="Comma 4 15 3" xfId="17707" xr:uid="{00000000-0005-0000-0000-0000FA1F0000}"/>
    <cellStyle name="Comma 4 15 4" xfId="4008" xr:uid="{00000000-0005-0000-0000-0000FB1F0000}"/>
    <cellStyle name="Comma 4 16" xfId="742" xr:uid="{00000000-0005-0000-0000-0000FC1F0000}"/>
    <cellStyle name="Comma 4 16 2" xfId="9692" xr:uid="{00000000-0005-0000-0000-0000FD1F0000}"/>
    <cellStyle name="Comma 4 16 3" xfId="17708" xr:uid="{00000000-0005-0000-0000-0000FE1F0000}"/>
    <cellStyle name="Comma 4 16 4" xfId="4009" xr:uid="{00000000-0005-0000-0000-0000FF1F0000}"/>
    <cellStyle name="Comma 4 17" xfId="743" xr:uid="{00000000-0005-0000-0000-000000200000}"/>
    <cellStyle name="Comma 4 17 2" xfId="9693" xr:uid="{00000000-0005-0000-0000-000001200000}"/>
    <cellStyle name="Comma 4 17 3" xfId="17709" xr:uid="{00000000-0005-0000-0000-000002200000}"/>
    <cellStyle name="Comma 4 17 4" xfId="4010" xr:uid="{00000000-0005-0000-0000-000003200000}"/>
    <cellStyle name="Comma 4 18" xfId="744" xr:uid="{00000000-0005-0000-0000-000004200000}"/>
    <cellStyle name="Comma 4 18 2" xfId="9694" xr:uid="{00000000-0005-0000-0000-000005200000}"/>
    <cellStyle name="Comma 4 18 3" xfId="17710" xr:uid="{00000000-0005-0000-0000-000006200000}"/>
    <cellStyle name="Comma 4 18 4" xfId="4011" xr:uid="{00000000-0005-0000-0000-000007200000}"/>
    <cellStyle name="Comma 4 19" xfId="745" xr:uid="{00000000-0005-0000-0000-000008200000}"/>
    <cellStyle name="Comma 4 19 2" xfId="9695" xr:uid="{00000000-0005-0000-0000-000009200000}"/>
    <cellStyle name="Comma 4 19 3" xfId="17711" xr:uid="{00000000-0005-0000-0000-00000A200000}"/>
    <cellStyle name="Comma 4 19 4" xfId="4012" xr:uid="{00000000-0005-0000-0000-00000B200000}"/>
    <cellStyle name="Comma 4 2" xfId="209" xr:uid="{00000000-0005-0000-0000-00000C200000}"/>
    <cellStyle name="Comma 4 2 10" xfId="2707" xr:uid="{00000000-0005-0000-0000-00000D200000}"/>
    <cellStyle name="Comma 4 2 2" xfId="746" xr:uid="{00000000-0005-0000-0000-00000E200000}"/>
    <cellStyle name="Comma 4 2 2 2" xfId="4014" xr:uid="{00000000-0005-0000-0000-00000F200000}"/>
    <cellStyle name="Comma 4 2 2 2 2" xfId="6110" xr:uid="{00000000-0005-0000-0000-000010200000}"/>
    <cellStyle name="Comma 4 2 2 2 3" xfId="7930" xr:uid="{00000000-0005-0000-0000-000011200000}"/>
    <cellStyle name="Comma 4 2 2 2 3 2" xfId="14428" xr:uid="{00000000-0005-0000-0000-000012200000}"/>
    <cellStyle name="Comma 4 2 2 2 3 2 2" xfId="27113" xr:uid="{00000000-0005-0000-0000-000013200000}"/>
    <cellStyle name="Comma 4 2 2 2 3 3" xfId="22562" xr:uid="{00000000-0005-0000-0000-000014200000}"/>
    <cellStyle name="Comma 4 2 2 2 4" xfId="8854" xr:uid="{00000000-0005-0000-0000-000015200000}"/>
    <cellStyle name="Comma 4 2 2 2 4 2" xfId="15271" xr:uid="{00000000-0005-0000-0000-000016200000}"/>
    <cellStyle name="Comma 4 2 2 2 4 2 2" xfId="27925" xr:uid="{00000000-0005-0000-0000-000017200000}"/>
    <cellStyle name="Comma 4 2 2 2 4 3" xfId="22891" xr:uid="{00000000-0005-0000-0000-000018200000}"/>
    <cellStyle name="Comma 4 2 2 2 5" xfId="6776" xr:uid="{00000000-0005-0000-0000-000019200000}"/>
    <cellStyle name="Comma 4 2 2 2 5 2" xfId="13345" xr:uid="{00000000-0005-0000-0000-00001A200000}"/>
    <cellStyle name="Comma 4 2 2 2 5 2 2" xfId="26080" xr:uid="{00000000-0005-0000-0000-00001B200000}"/>
    <cellStyle name="Comma 4 2 2 2 5 3" xfId="21512" xr:uid="{00000000-0005-0000-0000-00001C200000}"/>
    <cellStyle name="Comma 4 2 2 2 6" xfId="12284" xr:uid="{00000000-0005-0000-0000-00001D200000}"/>
    <cellStyle name="Comma 4 2 2 2 6 2" xfId="25030" xr:uid="{00000000-0005-0000-0000-00001E200000}"/>
    <cellStyle name="Comma 4 2 2 2 7" xfId="18792" xr:uid="{00000000-0005-0000-0000-00001F200000}"/>
    <cellStyle name="Comma 4 2 2 2 8" xfId="21047" xr:uid="{00000000-0005-0000-0000-000020200000}"/>
    <cellStyle name="Comma 4 2 2 3" xfId="10373" xr:uid="{00000000-0005-0000-0000-000021200000}"/>
    <cellStyle name="Comma 4 2 2 3 2" xfId="19195" xr:uid="{00000000-0005-0000-0000-000022200000}"/>
    <cellStyle name="Comma 4 2 2 3 2 2" xfId="32313" xr:uid="{00000000-0005-0000-0000-000023200000}"/>
    <cellStyle name="Comma 4 2 2 3 2 3" xfId="35334" xr:uid="{00000000-0005-0000-0000-000024200000}"/>
    <cellStyle name="Comma 4 2 2 3 3" xfId="17713" xr:uid="{00000000-0005-0000-0000-000025200000}"/>
    <cellStyle name="Comma 4 2 2 3 4" xfId="31054" xr:uid="{00000000-0005-0000-0000-000026200000}"/>
    <cellStyle name="Comma 4 2 2 3 5" xfId="34465" xr:uid="{00000000-0005-0000-0000-000027200000}"/>
    <cellStyle name="Comma 4 2 2 4" xfId="10858" xr:uid="{00000000-0005-0000-0000-000028200000}"/>
    <cellStyle name="Comma 4 2 2 4 2" xfId="16367" xr:uid="{00000000-0005-0000-0000-000029200000}"/>
    <cellStyle name="Comma 4 2 2 4 2 2" xfId="28909" xr:uid="{00000000-0005-0000-0000-00002A200000}"/>
    <cellStyle name="Comma 4 2 2 4 3" xfId="23827" xr:uid="{00000000-0005-0000-0000-00002B200000}"/>
    <cellStyle name="Comma 4 2 2 5" xfId="3125" xr:uid="{00000000-0005-0000-0000-00002C200000}"/>
    <cellStyle name="Comma 4 2 3" xfId="1112" xr:uid="{00000000-0005-0000-0000-00002D200000}"/>
    <cellStyle name="Comma 4 2 3 2" xfId="10772" xr:uid="{00000000-0005-0000-0000-00002E200000}"/>
    <cellStyle name="Comma 4 2 3 3" xfId="11017" xr:uid="{00000000-0005-0000-0000-00002F200000}"/>
    <cellStyle name="Comma 4 2 3 3 2" xfId="16466" xr:uid="{00000000-0005-0000-0000-000030200000}"/>
    <cellStyle name="Comma 4 2 3 3 2 2" xfId="29006" xr:uid="{00000000-0005-0000-0000-000031200000}"/>
    <cellStyle name="Comma 4 2 3 3 3" xfId="23916" xr:uid="{00000000-0005-0000-0000-000032200000}"/>
    <cellStyle name="Comma 4 2 3 4" xfId="4015" xr:uid="{00000000-0005-0000-0000-000033200000}"/>
    <cellStyle name="Comma 4 2 4" xfId="1304" xr:uid="{00000000-0005-0000-0000-000034200000}"/>
    <cellStyle name="Comma 4 2 4 2" xfId="4016" xr:uid="{00000000-0005-0000-0000-000035200000}"/>
    <cellStyle name="Comma 4 2 5" xfId="1437" xr:uid="{00000000-0005-0000-0000-000036200000}"/>
    <cellStyle name="Comma 4 2 5 2" xfId="6109" xr:uid="{00000000-0005-0000-0000-000037200000}"/>
    <cellStyle name="Comma 4 2 5 3" xfId="18660" xr:uid="{00000000-0005-0000-0000-000038200000}"/>
    <cellStyle name="Comma 4 2 5 4" xfId="4013" xr:uid="{00000000-0005-0000-0000-000039200000}"/>
    <cellStyle name="Comma 4 2 5 5" xfId="37563" xr:uid="{00000000-0005-0000-0000-00003A200000}"/>
    <cellStyle name="Comma 4 2 6" xfId="6360" xr:uid="{00000000-0005-0000-0000-00003B200000}"/>
    <cellStyle name="Comma 4 2 6 2" xfId="18939" xr:uid="{00000000-0005-0000-0000-00003C200000}"/>
    <cellStyle name="Comma 4 2 7" xfId="9696" xr:uid="{00000000-0005-0000-0000-00003D200000}"/>
    <cellStyle name="Comma 4 2 7 2" xfId="17712" xr:uid="{00000000-0005-0000-0000-00003E200000}"/>
    <cellStyle name="Comma 4 2 8" xfId="11156" xr:uid="{00000000-0005-0000-0000-00003F200000}"/>
    <cellStyle name="Comma 4 2 9" xfId="30604" xr:uid="{00000000-0005-0000-0000-000040200000}"/>
    <cellStyle name="Comma 4 20" xfId="747" xr:uid="{00000000-0005-0000-0000-000041200000}"/>
    <cellStyle name="Comma 4 20 2" xfId="9697" xr:uid="{00000000-0005-0000-0000-000042200000}"/>
    <cellStyle name="Comma 4 20 3" xfId="17714" xr:uid="{00000000-0005-0000-0000-000043200000}"/>
    <cellStyle name="Comma 4 20 4" xfId="4017" xr:uid="{00000000-0005-0000-0000-000044200000}"/>
    <cellStyle name="Comma 4 21" xfId="748" xr:uid="{00000000-0005-0000-0000-000045200000}"/>
    <cellStyle name="Comma 4 21 2" xfId="9698" xr:uid="{00000000-0005-0000-0000-000046200000}"/>
    <cellStyle name="Comma 4 21 3" xfId="17715" xr:uid="{00000000-0005-0000-0000-000047200000}"/>
    <cellStyle name="Comma 4 21 4" xfId="4018" xr:uid="{00000000-0005-0000-0000-000048200000}"/>
    <cellStyle name="Comma 4 22" xfId="749" xr:uid="{00000000-0005-0000-0000-000049200000}"/>
    <cellStyle name="Comma 4 22 2" xfId="9699" xr:uid="{00000000-0005-0000-0000-00004A200000}"/>
    <cellStyle name="Comma 4 22 3" xfId="17716" xr:uid="{00000000-0005-0000-0000-00004B200000}"/>
    <cellStyle name="Comma 4 22 4" xfId="4019" xr:uid="{00000000-0005-0000-0000-00004C200000}"/>
    <cellStyle name="Comma 4 23" xfId="750" xr:uid="{00000000-0005-0000-0000-00004D200000}"/>
    <cellStyle name="Comma 4 23 2" xfId="9700" xr:uid="{00000000-0005-0000-0000-00004E200000}"/>
    <cellStyle name="Comma 4 23 3" xfId="17717" xr:uid="{00000000-0005-0000-0000-00004F200000}"/>
    <cellStyle name="Comma 4 23 4" xfId="4020" xr:uid="{00000000-0005-0000-0000-000050200000}"/>
    <cellStyle name="Comma 4 24" xfId="751" xr:uid="{00000000-0005-0000-0000-000051200000}"/>
    <cellStyle name="Comma 4 24 2" xfId="9701" xr:uid="{00000000-0005-0000-0000-000052200000}"/>
    <cellStyle name="Comma 4 24 3" xfId="17718" xr:uid="{00000000-0005-0000-0000-000053200000}"/>
    <cellStyle name="Comma 4 24 4" xfId="4021" xr:uid="{00000000-0005-0000-0000-000054200000}"/>
    <cellStyle name="Comma 4 25" xfId="752" xr:uid="{00000000-0005-0000-0000-000055200000}"/>
    <cellStyle name="Comma 4 25 2" xfId="9702" xr:uid="{00000000-0005-0000-0000-000056200000}"/>
    <cellStyle name="Comma 4 25 3" xfId="17719" xr:uid="{00000000-0005-0000-0000-000057200000}"/>
    <cellStyle name="Comma 4 25 4" xfId="4022" xr:uid="{00000000-0005-0000-0000-000058200000}"/>
    <cellStyle name="Comma 4 26" xfId="753" xr:uid="{00000000-0005-0000-0000-000059200000}"/>
    <cellStyle name="Comma 4 26 2" xfId="9703" xr:uid="{00000000-0005-0000-0000-00005A200000}"/>
    <cellStyle name="Comma 4 26 3" xfId="17720" xr:uid="{00000000-0005-0000-0000-00005B200000}"/>
    <cellStyle name="Comma 4 26 4" xfId="4023" xr:uid="{00000000-0005-0000-0000-00005C200000}"/>
    <cellStyle name="Comma 4 27" xfId="754" xr:uid="{00000000-0005-0000-0000-00005D200000}"/>
    <cellStyle name="Comma 4 27 2" xfId="9704" xr:uid="{00000000-0005-0000-0000-00005E200000}"/>
    <cellStyle name="Comma 4 27 3" xfId="17721" xr:uid="{00000000-0005-0000-0000-00005F200000}"/>
    <cellStyle name="Comma 4 27 4" xfId="4024" xr:uid="{00000000-0005-0000-0000-000060200000}"/>
    <cellStyle name="Comma 4 28" xfId="755" xr:uid="{00000000-0005-0000-0000-000061200000}"/>
    <cellStyle name="Comma 4 28 2" xfId="9705" xr:uid="{00000000-0005-0000-0000-000062200000}"/>
    <cellStyle name="Comma 4 28 3" xfId="17722" xr:uid="{00000000-0005-0000-0000-000063200000}"/>
    <cellStyle name="Comma 4 28 4" xfId="4025" xr:uid="{00000000-0005-0000-0000-000064200000}"/>
    <cellStyle name="Comma 4 29" xfId="756" xr:uid="{00000000-0005-0000-0000-000065200000}"/>
    <cellStyle name="Comma 4 29 2" xfId="7931" xr:uid="{00000000-0005-0000-0000-000066200000}"/>
    <cellStyle name="Comma 4 29 2 2" xfId="14429" xr:uid="{00000000-0005-0000-0000-000067200000}"/>
    <cellStyle name="Comma 4 29 2 2 2" xfId="27114" xr:uid="{00000000-0005-0000-0000-000068200000}"/>
    <cellStyle name="Comma 4 29 2 3" xfId="18661" xr:uid="{00000000-0005-0000-0000-000069200000}"/>
    <cellStyle name="Comma 4 29 2 4" xfId="22563" xr:uid="{00000000-0005-0000-0000-00006A200000}"/>
    <cellStyle name="Comma 4 29 3" xfId="8855" xr:uid="{00000000-0005-0000-0000-00006B200000}"/>
    <cellStyle name="Comma 4 29 3 2" xfId="15272" xr:uid="{00000000-0005-0000-0000-00006C200000}"/>
    <cellStyle name="Comma 4 29 3 2 2" xfId="19196" xr:uid="{00000000-0005-0000-0000-00006D200000}"/>
    <cellStyle name="Comma 4 29 3 2 3" xfId="32314" xr:uid="{00000000-0005-0000-0000-00006E200000}"/>
    <cellStyle name="Comma 4 29 3 2 4" xfId="35335" xr:uid="{00000000-0005-0000-0000-00006F200000}"/>
    <cellStyle name="Comma 4 29 3 3" xfId="17723" xr:uid="{00000000-0005-0000-0000-000070200000}"/>
    <cellStyle name="Comma 4 29 3 4" xfId="31055" xr:uid="{00000000-0005-0000-0000-000071200000}"/>
    <cellStyle name="Comma 4 29 3 5" xfId="34466" xr:uid="{00000000-0005-0000-0000-000072200000}"/>
    <cellStyle name="Comma 4 29 4" xfId="9706" xr:uid="{00000000-0005-0000-0000-000073200000}"/>
    <cellStyle name="Comma 4 29 5" xfId="6788" xr:uid="{00000000-0005-0000-0000-000074200000}"/>
    <cellStyle name="Comma 4 29 5 2" xfId="13357" xr:uid="{00000000-0005-0000-0000-000075200000}"/>
    <cellStyle name="Comma 4 29 5 2 2" xfId="26092" xr:uid="{00000000-0005-0000-0000-000076200000}"/>
    <cellStyle name="Comma 4 29 5 3" xfId="21524" xr:uid="{00000000-0005-0000-0000-000077200000}"/>
    <cellStyle name="Comma 4 29 6" xfId="12285" xr:uid="{00000000-0005-0000-0000-000078200000}"/>
    <cellStyle name="Comma 4 29 6 2" xfId="25031" xr:uid="{00000000-0005-0000-0000-000079200000}"/>
    <cellStyle name="Comma 4 29 7" xfId="4026" xr:uid="{00000000-0005-0000-0000-00007A200000}"/>
    <cellStyle name="Comma 4 3" xfId="500" xr:uid="{00000000-0005-0000-0000-00007B200000}"/>
    <cellStyle name="Comma 4 3 10" xfId="4028" xr:uid="{00000000-0005-0000-0000-00007C200000}"/>
    <cellStyle name="Comma 4 3 11" xfId="4029" xr:uid="{00000000-0005-0000-0000-00007D200000}"/>
    <cellStyle name="Comma 4 3 12" xfId="4030" xr:uid="{00000000-0005-0000-0000-00007E200000}"/>
    <cellStyle name="Comma 4 3 13" xfId="4031" xr:uid="{00000000-0005-0000-0000-00007F200000}"/>
    <cellStyle name="Comma 4 3 14" xfId="4032" xr:uid="{00000000-0005-0000-0000-000080200000}"/>
    <cellStyle name="Comma 4 3 15" xfId="4033" xr:uid="{00000000-0005-0000-0000-000081200000}"/>
    <cellStyle name="Comma 4 3 16" xfId="4034" xr:uid="{00000000-0005-0000-0000-000082200000}"/>
    <cellStyle name="Comma 4 3 17" xfId="4035" xr:uid="{00000000-0005-0000-0000-000083200000}"/>
    <cellStyle name="Comma 4 3 18" xfId="4036" xr:uid="{00000000-0005-0000-0000-000084200000}"/>
    <cellStyle name="Comma 4 3 19" xfId="4037" xr:uid="{00000000-0005-0000-0000-000085200000}"/>
    <cellStyle name="Comma 4 3 2" xfId="757" xr:uid="{00000000-0005-0000-0000-000086200000}"/>
    <cellStyle name="Comma 4 3 2 2" xfId="6112" xr:uid="{00000000-0005-0000-0000-000087200000}"/>
    <cellStyle name="Comma 4 3 2 2 2" xfId="18793" xr:uid="{00000000-0005-0000-0000-000088200000}"/>
    <cellStyle name="Comma 4 3 2 3" xfId="10374" xr:uid="{00000000-0005-0000-0000-000089200000}"/>
    <cellStyle name="Comma 4 3 2 3 2" xfId="17725" xr:uid="{00000000-0005-0000-0000-00008A200000}"/>
    <cellStyle name="Comma 4 3 2 4" xfId="11096" xr:uid="{00000000-0005-0000-0000-00008B200000}"/>
    <cellStyle name="Comma 4 3 2 5" xfId="4038" xr:uid="{00000000-0005-0000-0000-00008C200000}"/>
    <cellStyle name="Comma 4 3 20" xfId="4027" xr:uid="{00000000-0005-0000-0000-00008D200000}"/>
    <cellStyle name="Comma 4 3 20 2" xfId="6111" xr:uid="{00000000-0005-0000-0000-00008E200000}"/>
    <cellStyle name="Comma 4 3 20 3" xfId="18662" xr:uid="{00000000-0005-0000-0000-00008F200000}"/>
    <cellStyle name="Comma 4 3 21" xfId="9707" xr:uid="{00000000-0005-0000-0000-000090200000}"/>
    <cellStyle name="Comma 4 3 21 2" xfId="17724" xr:uid="{00000000-0005-0000-0000-000091200000}"/>
    <cellStyle name="Comma 4 3 22" xfId="10079" xr:uid="{00000000-0005-0000-0000-000092200000}"/>
    <cellStyle name="Comma 4 3 23" xfId="2708" xr:uid="{00000000-0005-0000-0000-000093200000}"/>
    <cellStyle name="Comma 4 3 3" xfId="1438" xr:uid="{00000000-0005-0000-0000-000094200000}"/>
    <cellStyle name="Comma 4 3 3 2" xfId="6201" xr:uid="{00000000-0005-0000-0000-000095200000}"/>
    <cellStyle name="Comma 4 3 3 3" xfId="4039" xr:uid="{00000000-0005-0000-0000-000096200000}"/>
    <cellStyle name="Comma 4 3 3 4" xfId="37673" xr:uid="{00000000-0005-0000-0000-000097200000}"/>
    <cellStyle name="Comma 4 3 4" xfId="4040" xr:uid="{00000000-0005-0000-0000-000098200000}"/>
    <cellStyle name="Comma 4 3 5" xfId="4041" xr:uid="{00000000-0005-0000-0000-000099200000}"/>
    <cellStyle name="Comma 4 3 6" xfId="4042" xr:uid="{00000000-0005-0000-0000-00009A200000}"/>
    <cellStyle name="Comma 4 3 7" xfId="4043" xr:uid="{00000000-0005-0000-0000-00009B200000}"/>
    <cellStyle name="Comma 4 3 8" xfId="4044" xr:uid="{00000000-0005-0000-0000-00009C200000}"/>
    <cellStyle name="Comma 4 3 9" xfId="4045" xr:uid="{00000000-0005-0000-0000-00009D200000}"/>
    <cellStyle name="Comma 4 30" xfId="758" xr:uid="{00000000-0005-0000-0000-00009E200000}"/>
    <cellStyle name="Comma 4 30 2" xfId="7932" xr:uid="{00000000-0005-0000-0000-00009F200000}"/>
    <cellStyle name="Comma 4 30 2 2" xfId="14430" xr:uid="{00000000-0005-0000-0000-0000A0200000}"/>
    <cellStyle name="Comma 4 30 2 2 2" xfId="27115" xr:uid="{00000000-0005-0000-0000-0000A1200000}"/>
    <cellStyle name="Comma 4 30 2 3" xfId="18663" xr:uid="{00000000-0005-0000-0000-0000A2200000}"/>
    <cellStyle name="Comma 4 30 2 4" xfId="22564" xr:uid="{00000000-0005-0000-0000-0000A3200000}"/>
    <cellStyle name="Comma 4 30 3" xfId="8856" xr:uid="{00000000-0005-0000-0000-0000A4200000}"/>
    <cellStyle name="Comma 4 30 3 2" xfId="15273" xr:uid="{00000000-0005-0000-0000-0000A5200000}"/>
    <cellStyle name="Comma 4 30 3 2 2" xfId="19197" xr:uid="{00000000-0005-0000-0000-0000A6200000}"/>
    <cellStyle name="Comma 4 30 3 2 3" xfId="32315" xr:uid="{00000000-0005-0000-0000-0000A7200000}"/>
    <cellStyle name="Comma 4 30 3 2 4" xfId="35336" xr:uid="{00000000-0005-0000-0000-0000A8200000}"/>
    <cellStyle name="Comma 4 30 3 3" xfId="17726" xr:uid="{00000000-0005-0000-0000-0000A9200000}"/>
    <cellStyle name="Comma 4 30 3 4" xfId="31056" xr:uid="{00000000-0005-0000-0000-0000AA200000}"/>
    <cellStyle name="Comma 4 30 3 5" xfId="34467" xr:uid="{00000000-0005-0000-0000-0000AB200000}"/>
    <cellStyle name="Comma 4 30 4" xfId="9708" xr:uid="{00000000-0005-0000-0000-0000AC200000}"/>
    <cellStyle name="Comma 4 30 5" xfId="6791" xr:uid="{00000000-0005-0000-0000-0000AD200000}"/>
    <cellStyle name="Comma 4 30 5 2" xfId="13360" xr:uid="{00000000-0005-0000-0000-0000AE200000}"/>
    <cellStyle name="Comma 4 30 5 2 2" xfId="26095" xr:uid="{00000000-0005-0000-0000-0000AF200000}"/>
    <cellStyle name="Comma 4 30 5 3" xfId="21527" xr:uid="{00000000-0005-0000-0000-0000B0200000}"/>
    <cellStyle name="Comma 4 30 6" xfId="12286" xr:uid="{00000000-0005-0000-0000-0000B1200000}"/>
    <cellStyle name="Comma 4 30 6 2" xfId="25032" xr:uid="{00000000-0005-0000-0000-0000B2200000}"/>
    <cellStyle name="Comma 4 30 7" xfId="4046" xr:uid="{00000000-0005-0000-0000-0000B3200000}"/>
    <cellStyle name="Comma 4 31" xfId="759" xr:uid="{00000000-0005-0000-0000-0000B4200000}"/>
    <cellStyle name="Comma 4 31 2" xfId="9709" xr:uid="{00000000-0005-0000-0000-0000B5200000}"/>
    <cellStyle name="Comma 4 31 3" xfId="17727" xr:uid="{00000000-0005-0000-0000-0000B6200000}"/>
    <cellStyle name="Comma 4 31 4" xfId="4047" xr:uid="{00000000-0005-0000-0000-0000B7200000}"/>
    <cellStyle name="Comma 4 32" xfId="760" xr:uid="{00000000-0005-0000-0000-0000B8200000}"/>
    <cellStyle name="Comma 4 32 2" xfId="9710" xr:uid="{00000000-0005-0000-0000-0000B9200000}"/>
    <cellStyle name="Comma 4 32 3" xfId="17728" xr:uid="{00000000-0005-0000-0000-0000BA200000}"/>
    <cellStyle name="Comma 4 32 4" xfId="4048" xr:uid="{00000000-0005-0000-0000-0000BB200000}"/>
    <cellStyle name="Comma 4 33" xfId="761" xr:uid="{00000000-0005-0000-0000-0000BC200000}"/>
    <cellStyle name="Comma 4 33 2" xfId="9711" xr:uid="{00000000-0005-0000-0000-0000BD200000}"/>
    <cellStyle name="Comma 4 33 3" xfId="17729" xr:uid="{00000000-0005-0000-0000-0000BE200000}"/>
    <cellStyle name="Comma 4 33 4" xfId="4049" xr:uid="{00000000-0005-0000-0000-0000BF200000}"/>
    <cellStyle name="Comma 4 34" xfId="762" xr:uid="{00000000-0005-0000-0000-0000C0200000}"/>
    <cellStyle name="Comma 4 34 2" xfId="9712" xr:uid="{00000000-0005-0000-0000-0000C1200000}"/>
    <cellStyle name="Comma 4 34 3" xfId="17730" xr:uid="{00000000-0005-0000-0000-0000C2200000}"/>
    <cellStyle name="Comma 4 34 4" xfId="4050" xr:uid="{00000000-0005-0000-0000-0000C3200000}"/>
    <cellStyle name="Comma 4 35" xfId="763" xr:uid="{00000000-0005-0000-0000-0000C4200000}"/>
    <cellStyle name="Comma 4 35 2" xfId="9713" xr:uid="{00000000-0005-0000-0000-0000C5200000}"/>
    <cellStyle name="Comma 4 35 3" xfId="17731" xr:uid="{00000000-0005-0000-0000-0000C6200000}"/>
    <cellStyle name="Comma 4 35 4" xfId="4051" xr:uid="{00000000-0005-0000-0000-0000C7200000}"/>
    <cellStyle name="Comma 4 36" xfId="764" xr:uid="{00000000-0005-0000-0000-0000C8200000}"/>
    <cellStyle name="Comma 4 36 2" xfId="9714" xr:uid="{00000000-0005-0000-0000-0000C9200000}"/>
    <cellStyle name="Comma 4 36 3" xfId="17732" xr:uid="{00000000-0005-0000-0000-0000CA200000}"/>
    <cellStyle name="Comma 4 36 4" xfId="4052" xr:uid="{00000000-0005-0000-0000-0000CB200000}"/>
    <cellStyle name="Comma 4 37" xfId="765" xr:uid="{00000000-0005-0000-0000-0000CC200000}"/>
    <cellStyle name="Comma 4 37 2" xfId="9715" xr:uid="{00000000-0005-0000-0000-0000CD200000}"/>
    <cellStyle name="Comma 4 37 3" xfId="17733" xr:uid="{00000000-0005-0000-0000-0000CE200000}"/>
    <cellStyle name="Comma 4 37 4" xfId="4053" xr:uid="{00000000-0005-0000-0000-0000CF200000}"/>
    <cellStyle name="Comma 4 38" xfId="1257" xr:uid="{00000000-0005-0000-0000-0000D0200000}"/>
    <cellStyle name="Comma 4 38 2" xfId="10314" xr:uid="{00000000-0005-0000-0000-0000D1200000}"/>
    <cellStyle name="Comma 4 38 3" xfId="4054" xr:uid="{00000000-0005-0000-0000-0000D2200000}"/>
    <cellStyle name="Comma 4 38 4" xfId="37835" xr:uid="{00000000-0005-0000-0000-0000D3200000}"/>
    <cellStyle name="Comma 4 39" xfId="1336" xr:uid="{00000000-0005-0000-0000-0000D4200000}"/>
    <cellStyle name="Comma 4 39 2" xfId="4055" xr:uid="{00000000-0005-0000-0000-0000D5200000}"/>
    <cellStyle name="Comma 4 39 3" xfId="37438" xr:uid="{00000000-0005-0000-0000-0000D6200000}"/>
    <cellStyle name="Comma 4 4" xfId="766" xr:uid="{00000000-0005-0000-0000-0000D7200000}"/>
    <cellStyle name="Comma 4 4 10" xfId="4057" xr:uid="{00000000-0005-0000-0000-0000D8200000}"/>
    <cellStyle name="Comma 4 4 11" xfId="4058" xr:uid="{00000000-0005-0000-0000-0000D9200000}"/>
    <cellStyle name="Comma 4 4 12" xfId="4059" xr:uid="{00000000-0005-0000-0000-0000DA200000}"/>
    <cellStyle name="Comma 4 4 13" xfId="4060" xr:uid="{00000000-0005-0000-0000-0000DB200000}"/>
    <cellStyle name="Comma 4 4 14" xfId="4061" xr:uid="{00000000-0005-0000-0000-0000DC200000}"/>
    <cellStyle name="Comma 4 4 15" xfId="4062" xr:uid="{00000000-0005-0000-0000-0000DD200000}"/>
    <cellStyle name="Comma 4 4 16" xfId="4063" xr:uid="{00000000-0005-0000-0000-0000DE200000}"/>
    <cellStyle name="Comma 4 4 17" xfId="4064" xr:uid="{00000000-0005-0000-0000-0000DF200000}"/>
    <cellStyle name="Comma 4 4 18" xfId="4065" xr:uid="{00000000-0005-0000-0000-0000E0200000}"/>
    <cellStyle name="Comma 4 4 19" xfId="4066" xr:uid="{00000000-0005-0000-0000-0000E1200000}"/>
    <cellStyle name="Comma 4 4 2" xfId="1439" xr:uid="{00000000-0005-0000-0000-0000E2200000}"/>
    <cellStyle name="Comma 4 4 2 2" xfId="10372" xr:uid="{00000000-0005-0000-0000-0000E3200000}"/>
    <cellStyle name="Comma 4 4 2 3" xfId="17735" xr:uid="{00000000-0005-0000-0000-0000E4200000}"/>
    <cellStyle name="Comma 4 4 2 4" xfId="4067" xr:uid="{00000000-0005-0000-0000-0000E5200000}"/>
    <cellStyle name="Comma 4 4 20" xfId="4056" xr:uid="{00000000-0005-0000-0000-0000E6200000}"/>
    <cellStyle name="Comma 4 4 20 2" xfId="6113" xr:uid="{00000000-0005-0000-0000-0000E7200000}"/>
    <cellStyle name="Comma 4 4 20 3" xfId="18664" xr:uid="{00000000-0005-0000-0000-0000E8200000}"/>
    <cellStyle name="Comma 4 4 21" xfId="9716" xr:uid="{00000000-0005-0000-0000-0000E9200000}"/>
    <cellStyle name="Comma 4 4 21 2" xfId="17734" xr:uid="{00000000-0005-0000-0000-0000EA200000}"/>
    <cellStyle name="Comma 4 4 22" xfId="10916" xr:uid="{00000000-0005-0000-0000-0000EB200000}"/>
    <cellStyle name="Comma 4 4 23" xfId="3120" xr:uid="{00000000-0005-0000-0000-0000EC200000}"/>
    <cellStyle name="Comma 4 4 3" xfId="4068" xr:uid="{00000000-0005-0000-0000-0000ED200000}"/>
    <cellStyle name="Comma 4 4 4" xfId="4069" xr:uid="{00000000-0005-0000-0000-0000EE200000}"/>
    <cellStyle name="Comma 4 4 5" xfId="4070" xr:uid="{00000000-0005-0000-0000-0000EF200000}"/>
    <cellStyle name="Comma 4 4 6" xfId="4071" xr:uid="{00000000-0005-0000-0000-0000F0200000}"/>
    <cellStyle name="Comma 4 4 7" xfId="4072" xr:uid="{00000000-0005-0000-0000-0000F1200000}"/>
    <cellStyle name="Comma 4 4 8" xfId="4073" xr:uid="{00000000-0005-0000-0000-0000F2200000}"/>
    <cellStyle name="Comma 4 4 9" xfId="4074" xr:uid="{00000000-0005-0000-0000-0000F3200000}"/>
    <cellStyle name="Comma 4 40" xfId="4075" xr:uid="{00000000-0005-0000-0000-0000F4200000}"/>
    <cellStyle name="Comma 4 41" xfId="4076" xr:uid="{00000000-0005-0000-0000-0000F5200000}"/>
    <cellStyle name="Comma 4 42" xfId="767" xr:uid="{00000000-0005-0000-0000-0000F6200000}"/>
    <cellStyle name="Comma 4 42 2" xfId="9717" xr:uid="{00000000-0005-0000-0000-0000F7200000}"/>
    <cellStyle name="Comma 4 42 3" xfId="17736" xr:uid="{00000000-0005-0000-0000-0000F8200000}"/>
    <cellStyle name="Comma 4 42 4" xfId="4077" xr:uid="{00000000-0005-0000-0000-0000F9200000}"/>
    <cellStyle name="Comma 4 43" xfId="4078" xr:uid="{00000000-0005-0000-0000-0000FA200000}"/>
    <cellStyle name="Comma 4 44" xfId="4079" xr:uid="{00000000-0005-0000-0000-0000FB200000}"/>
    <cellStyle name="Comma 4 45" xfId="4080" xr:uid="{00000000-0005-0000-0000-0000FC200000}"/>
    <cellStyle name="Comma 4 46" xfId="4081" xr:uid="{00000000-0005-0000-0000-0000FD200000}"/>
    <cellStyle name="Comma 4 47" xfId="4082" xr:uid="{00000000-0005-0000-0000-0000FE200000}"/>
    <cellStyle name="Comma 4 48" xfId="6072" xr:uid="{00000000-0005-0000-0000-0000FF200000}"/>
    <cellStyle name="Comma 4 48 2" xfId="18591" xr:uid="{00000000-0005-0000-0000-000000210000}"/>
    <cellStyle name="Comma 4 49" xfId="2706" xr:uid="{00000000-0005-0000-0000-000001210000}"/>
    <cellStyle name="Comma 4 5" xfId="768" xr:uid="{00000000-0005-0000-0000-000002210000}"/>
    <cellStyle name="Comma 4 5 2" xfId="1440" xr:uid="{00000000-0005-0000-0000-000003210000}"/>
    <cellStyle name="Comma 4 5 2 2" xfId="18665" xr:uid="{00000000-0005-0000-0000-000004210000}"/>
    <cellStyle name="Comma 4 5 2 3" xfId="6200" xr:uid="{00000000-0005-0000-0000-000005210000}"/>
    <cellStyle name="Comma 4 5 3" xfId="9718" xr:uid="{00000000-0005-0000-0000-000006210000}"/>
    <cellStyle name="Comma 4 5 3 2" xfId="17737" xr:uid="{00000000-0005-0000-0000-000007210000}"/>
    <cellStyle name="Comma 4 5 4" xfId="11218" xr:uid="{00000000-0005-0000-0000-000008210000}"/>
    <cellStyle name="Comma 4 5 5" xfId="4083" xr:uid="{00000000-0005-0000-0000-000009210000}"/>
    <cellStyle name="Comma 4 50" xfId="7786" xr:uid="{00000000-0005-0000-0000-00000A210000}"/>
    <cellStyle name="Comma 4 50 2" xfId="14285" xr:uid="{00000000-0005-0000-0000-00000B210000}"/>
    <cellStyle name="Comma 4 50 2 2" xfId="26999" xr:uid="{00000000-0005-0000-0000-00000C210000}"/>
    <cellStyle name="Comma 4 50 3" xfId="22492" xr:uid="{00000000-0005-0000-0000-00000D210000}"/>
    <cellStyle name="Comma 4 51" xfId="8633" xr:uid="{00000000-0005-0000-0000-00000E210000}"/>
    <cellStyle name="Comma 4 51 2" xfId="15122" xr:uid="{00000000-0005-0000-0000-00000F210000}"/>
    <cellStyle name="Comma 4 51 2 2" xfId="27791" xr:uid="{00000000-0005-0000-0000-000010210000}"/>
    <cellStyle name="Comma 4 51 3" xfId="22705" xr:uid="{00000000-0005-0000-0000-000011210000}"/>
    <cellStyle name="Comma 4 52" xfId="9608" xr:uid="{00000000-0005-0000-0000-000012210000}"/>
    <cellStyle name="Comma 4 53" xfId="6422" xr:uid="{00000000-0005-0000-0000-000013210000}"/>
    <cellStyle name="Comma 4 53 2" xfId="13051" xr:uid="{00000000-0005-0000-0000-000014210000}"/>
    <cellStyle name="Comma 4 53 2 2" xfId="25797" xr:uid="{00000000-0005-0000-0000-000015210000}"/>
    <cellStyle name="Comma 4 53 3" xfId="21177" xr:uid="{00000000-0005-0000-0000-000016210000}"/>
    <cellStyle name="Comma 4 54" xfId="12052" xr:uid="{00000000-0005-0000-0000-000017210000}"/>
    <cellStyle name="Comma 4 54 2" xfId="24798" xr:uid="{00000000-0005-0000-0000-000018210000}"/>
    <cellStyle name="Comma 4 55" xfId="30603" xr:uid="{00000000-0005-0000-0000-000019210000}"/>
    <cellStyle name="Comma 4 56" xfId="37065" xr:uid="{00000000-0005-0000-0000-00001A210000}"/>
    <cellStyle name="Comma 4 57" xfId="2193" xr:uid="{00000000-0005-0000-0000-00001B210000}"/>
    <cellStyle name="Comma 4 58" xfId="37349" xr:uid="{00000000-0005-0000-0000-00001C210000}"/>
    <cellStyle name="Comma 4 6" xfId="769" xr:uid="{00000000-0005-0000-0000-00001D210000}"/>
    <cellStyle name="Comma 4 6 2" xfId="1441" xr:uid="{00000000-0005-0000-0000-00001E210000}"/>
    <cellStyle name="Comma 4 6 2 2" xfId="18666" xr:uid="{00000000-0005-0000-0000-00001F210000}"/>
    <cellStyle name="Comma 4 6 2 3" xfId="6270" xr:uid="{00000000-0005-0000-0000-000020210000}"/>
    <cellStyle name="Comma 4 6 3" xfId="9719" xr:uid="{00000000-0005-0000-0000-000021210000}"/>
    <cellStyle name="Comma 4 6 3 2" xfId="17738" xr:uid="{00000000-0005-0000-0000-000022210000}"/>
    <cellStyle name="Comma 4 6 4" xfId="10833" xr:uid="{00000000-0005-0000-0000-000023210000}"/>
    <cellStyle name="Comma 4 6 5" xfId="4084" xr:uid="{00000000-0005-0000-0000-000024210000}"/>
    <cellStyle name="Comma 4 7" xfId="770" xr:uid="{00000000-0005-0000-0000-000025210000}"/>
    <cellStyle name="Comma 4 7 2" xfId="6314" xr:uid="{00000000-0005-0000-0000-000026210000}"/>
    <cellStyle name="Comma 4 7 2 2" xfId="18667" xr:uid="{00000000-0005-0000-0000-000027210000}"/>
    <cellStyle name="Comma 4 7 3" xfId="9720" xr:uid="{00000000-0005-0000-0000-000028210000}"/>
    <cellStyle name="Comma 4 7 3 2" xfId="17739" xr:uid="{00000000-0005-0000-0000-000029210000}"/>
    <cellStyle name="Comma 4 7 4" xfId="4085" xr:uid="{00000000-0005-0000-0000-00002A210000}"/>
    <cellStyle name="Comma 4 8" xfId="771" xr:uid="{00000000-0005-0000-0000-00002B210000}"/>
    <cellStyle name="Comma 4 8 2" xfId="9721" xr:uid="{00000000-0005-0000-0000-00002C210000}"/>
    <cellStyle name="Comma 4 8 3" xfId="17740" xr:uid="{00000000-0005-0000-0000-00002D210000}"/>
    <cellStyle name="Comma 4 8 4" xfId="4086" xr:uid="{00000000-0005-0000-0000-00002E210000}"/>
    <cellStyle name="Comma 4 9" xfId="736" xr:uid="{00000000-0005-0000-0000-00002F210000}"/>
    <cellStyle name="Comma 4 9 2" xfId="1302" xr:uid="{00000000-0005-0000-0000-000030210000}"/>
    <cellStyle name="Comma 4 9 2 2" xfId="9940" xr:uid="{00000000-0005-0000-0000-000031210000}"/>
    <cellStyle name="Comma 4 9 3" xfId="17741" xr:uid="{00000000-0005-0000-0000-000032210000}"/>
    <cellStyle name="Comma 4 9 4" xfId="4087" xr:uid="{00000000-0005-0000-0000-000033210000}"/>
    <cellStyle name="Comma 4_BL_2010-04" xfId="10214" xr:uid="{00000000-0005-0000-0000-000034210000}"/>
    <cellStyle name="Comma 40" xfId="210" xr:uid="{00000000-0005-0000-0000-000035210000}"/>
    <cellStyle name="Comma 40 2" xfId="501" xr:uid="{00000000-0005-0000-0000-000036210000}"/>
    <cellStyle name="Comma 40 2 2" xfId="8570" xr:uid="{00000000-0005-0000-0000-000037210000}"/>
    <cellStyle name="Comma 40 2 2 2" xfId="15060" xr:uid="{00000000-0005-0000-0000-000038210000}"/>
    <cellStyle name="Comma 40 2 2 2 2" xfId="27731" xr:uid="{00000000-0005-0000-0000-000039210000}"/>
    <cellStyle name="Comma 40 2 2 3" xfId="22648" xr:uid="{00000000-0005-0000-0000-00003A210000}"/>
    <cellStyle name="Comma 40 2 3" xfId="9528" xr:uid="{00000000-0005-0000-0000-00003B210000}"/>
    <cellStyle name="Comma 40 2 3 2" xfId="15901" xr:uid="{00000000-0005-0000-0000-00003C210000}"/>
    <cellStyle name="Comma 40 2 3 2 2" xfId="28542" xr:uid="{00000000-0005-0000-0000-00003D210000}"/>
    <cellStyle name="Comma 40 2 3 3" xfId="23517" xr:uid="{00000000-0005-0000-0000-00003E210000}"/>
    <cellStyle name="Comma 40 2 4" xfId="7671" xr:uid="{00000000-0005-0000-0000-00003F210000}"/>
    <cellStyle name="Comma 40 2 4 2" xfId="14178" xr:uid="{00000000-0005-0000-0000-000040210000}"/>
    <cellStyle name="Comma 40 2 4 2 2" xfId="26906" xr:uid="{00000000-0005-0000-0000-000041210000}"/>
    <cellStyle name="Comma 40 2 4 3" xfId="22399" xr:uid="{00000000-0005-0000-0000-000042210000}"/>
    <cellStyle name="Comma 40 2 5" xfId="12981" xr:uid="{00000000-0005-0000-0000-000043210000}"/>
    <cellStyle name="Comma 40 2 5 2" xfId="25727" xr:uid="{00000000-0005-0000-0000-000044210000}"/>
    <cellStyle name="Comma 40 2 6" xfId="21106" xr:uid="{00000000-0005-0000-0000-000045210000}"/>
    <cellStyle name="Comma 40 2 7" xfId="6076" xr:uid="{00000000-0005-0000-0000-000046210000}"/>
    <cellStyle name="Comma 40 3" xfId="1136" xr:uid="{00000000-0005-0000-0000-000047210000}"/>
    <cellStyle name="Comma 40 3 2" xfId="9722" xr:uid="{00000000-0005-0000-0000-000048210000}"/>
    <cellStyle name="Comma 40 4" xfId="1442" xr:uid="{00000000-0005-0000-0000-000049210000}"/>
    <cellStyle name="Comma 40 4 2" xfId="37564" xr:uid="{00000000-0005-0000-0000-00004A210000}"/>
    <cellStyle name="Comma 40 5" xfId="3190" xr:uid="{00000000-0005-0000-0000-00004B210000}"/>
    <cellStyle name="Comma 41" xfId="211" xr:uid="{00000000-0005-0000-0000-00004C210000}"/>
    <cellStyle name="Comma 41 2" xfId="502" xr:uid="{00000000-0005-0000-0000-00004D210000}"/>
    <cellStyle name="Comma 41 3" xfId="1137" xr:uid="{00000000-0005-0000-0000-00004E210000}"/>
    <cellStyle name="Comma 41 3 2" xfId="11235" xr:uid="{00000000-0005-0000-0000-00004F210000}"/>
    <cellStyle name="Comma 41 4" xfId="1443" xr:uid="{00000000-0005-0000-0000-000050210000}"/>
    <cellStyle name="Comma 41 4 2" xfId="37565" xr:uid="{00000000-0005-0000-0000-000051210000}"/>
    <cellStyle name="Comma 41 5" xfId="6073" xr:uid="{00000000-0005-0000-0000-000052210000}"/>
    <cellStyle name="Comma 42" xfId="212" xr:uid="{00000000-0005-0000-0000-000053210000}"/>
    <cellStyle name="Comma 42 2" xfId="503" xr:uid="{00000000-0005-0000-0000-000054210000}"/>
    <cellStyle name="Comma 42 2 2" xfId="15081" xr:uid="{00000000-0005-0000-0000-000055210000}"/>
    <cellStyle name="Comma 42 2 2 2" xfId="27752" xr:uid="{00000000-0005-0000-0000-000056210000}"/>
    <cellStyle name="Comma 42 2 3" xfId="22669" xr:uid="{00000000-0005-0000-0000-000057210000}"/>
    <cellStyle name="Comma 42 2 4" xfId="8592" xr:uid="{00000000-0005-0000-0000-000058210000}"/>
    <cellStyle name="Comma 42 3" xfId="1138" xr:uid="{00000000-0005-0000-0000-000059210000}"/>
    <cellStyle name="Comma 42 3 2" xfId="15922" xr:uid="{00000000-0005-0000-0000-00005A210000}"/>
    <cellStyle name="Comma 42 3 2 2" xfId="28563" xr:uid="{00000000-0005-0000-0000-00005B210000}"/>
    <cellStyle name="Comma 42 3 3" xfId="23547" xr:uid="{00000000-0005-0000-0000-00005C210000}"/>
    <cellStyle name="Comma 42 3 4" xfId="9560" xr:uid="{00000000-0005-0000-0000-00005D210000}"/>
    <cellStyle name="Comma 42 4" xfId="1444" xr:uid="{00000000-0005-0000-0000-00005E210000}"/>
    <cellStyle name="Comma 42 4 2" xfId="9723" xr:uid="{00000000-0005-0000-0000-00005F210000}"/>
    <cellStyle name="Comma 42 4 3" xfId="37566" xr:uid="{00000000-0005-0000-0000-000060210000}"/>
    <cellStyle name="Comma 42 5" xfId="11323" xr:uid="{00000000-0005-0000-0000-000061210000}"/>
    <cellStyle name="Comma 42 6" xfId="7720" xr:uid="{00000000-0005-0000-0000-000062210000}"/>
    <cellStyle name="Comma 42 6 2" xfId="14222" xr:uid="{00000000-0005-0000-0000-000063210000}"/>
    <cellStyle name="Comma 42 6 2 2" xfId="26948" xr:uid="{00000000-0005-0000-0000-000064210000}"/>
    <cellStyle name="Comma 42 6 3" xfId="22444" xr:uid="{00000000-0005-0000-0000-000065210000}"/>
    <cellStyle name="Comma 42 7" xfId="13012" xr:uid="{00000000-0005-0000-0000-000066210000}"/>
    <cellStyle name="Comma 42 7 2" xfId="25758" xr:uid="{00000000-0005-0000-0000-000067210000}"/>
    <cellStyle name="Comma 42 8" xfId="21137" xr:uid="{00000000-0005-0000-0000-000068210000}"/>
    <cellStyle name="Comma 42 9" xfId="6349" xr:uid="{00000000-0005-0000-0000-000069210000}"/>
    <cellStyle name="Comma 43" xfId="213" xr:uid="{00000000-0005-0000-0000-00006A210000}"/>
    <cellStyle name="Comma 43 2" xfId="504" xr:uid="{00000000-0005-0000-0000-00006B210000}"/>
    <cellStyle name="Comma 43 2 2" xfId="15083" xr:uid="{00000000-0005-0000-0000-00006C210000}"/>
    <cellStyle name="Comma 43 2 2 2" xfId="27754" xr:uid="{00000000-0005-0000-0000-00006D210000}"/>
    <cellStyle name="Comma 43 2 3" xfId="22671" xr:uid="{00000000-0005-0000-0000-00006E210000}"/>
    <cellStyle name="Comma 43 2 4" xfId="8594" xr:uid="{00000000-0005-0000-0000-00006F210000}"/>
    <cellStyle name="Comma 43 3" xfId="1139" xr:uid="{00000000-0005-0000-0000-000070210000}"/>
    <cellStyle name="Comma 43 3 2" xfId="15924" xr:uid="{00000000-0005-0000-0000-000071210000}"/>
    <cellStyle name="Comma 43 3 2 2" xfId="28565" xr:uid="{00000000-0005-0000-0000-000072210000}"/>
    <cellStyle name="Comma 43 3 3" xfId="23549" xr:uid="{00000000-0005-0000-0000-000073210000}"/>
    <cellStyle name="Comma 43 3 4" xfId="9562" xr:uid="{00000000-0005-0000-0000-000074210000}"/>
    <cellStyle name="Comma 43 4" xfId="1445" xr:uid="{00000000-0005-0000-0000-000075210000}"/>
    <cellStyle name="Comma 43 4 2" xfId="9724" xr:uid="{00000000-0005-0000-0000-000076210000}"/>
    <cellStyle name="Comma 43 4 3" xfId="37567" xr:uid="{00000000-0005-0000-0000-000077210000}"/>
    <cellStyle name="Comma 43 5" xfId="11182" xr:uid="{00000000-0005-0000-0000-000078210000}"/>
    <cellStyle name="Comma 43 6" xfId="7722" xr:uid="{00000000-0005-0000-0000-000079210000}"/>
    <cellStyle name="Comma 43 6 2" xfId="14224" xr:uid="{00000000-0005-0000-0000-00007A210000}"/>
    <cellStyle name="Comma 43 6 2 2" xfId="26950" xr:uid="{00000000-0005-0000-0000-00007B210000}"/>
    <cellStyle name="Comma 43 6 3" xfId="22446" xr:uid="{00000000-0005-0000-0000-00007C210000}"/>
    <cellStyle name="Comma 43 7" xfId="13014" xr:uid="{00000000-0005-0000-0000-00007D210000}"/>
    <cellStyle name="Comma 43 7 2" xfId="25760" xr:uid="{00000000-0005-0000-0000-00007E210000}"/>
    <cellStyle name="Comma 43 8" xfId="21139" xr:uid="{00000000-0005-0000-0000-00007F210000}"/>
    <cellStyle name="Comma 43 9" xfId="6352" xr:uid="{00000000-0005-0000-0000-000080210000}"/>
    <cellStyle name="Comma 44" xfId="214" xr:uid="{00000000-0005-0000-0000-000081210000}"/>
    <cellStyle name="Comma 44 2" xfId="505" xr:uid="{00000000-0005-0000-0000-000082210000}"/>
    <cellStyle name="Comma 44 3" xfId="1140" xr:uid="{00000000-0005-0000-0000-000083210000}"/>
    <cellStyle name="Comma 44 3 2" xfId="11155" xr:uid="{00000000-0005-0000-0000-000084210000}"/>
    <cellStyle name="Comma 44 4" xfId="1446" xr:uid="{00000000-0005-0000-0000-000085210000}"/>
    <cellStyle name="Comma 44 4 2" xfId="37568" xr:uid="{00000000-0005-0000-0000-000086210000}"/>
    <cellStyle name="Comma 44 5" xfId="6359" xr:uid="{00000000-0005-0000-0000-000087210000}"/>
    <cellStyle name="Comma 45" xfId="215" xr:uid="{00000000-0005-0000-0000-000088210000}"/>
    <cellStyle name="Comma 45 2" xfId="506" xr:uid="{00000000-0005-0000-0000-000089210000}"/>
    <cellStyle name="Comma 45 2 2" xfId="8602" xr:uid="{00000000-0005-0000-0000-00008A210000}"/>
    <cellStyle name="Comma 45 2 2 2" xfId="15091" xr:uid="{00000000-0005-0000-0000-00008B210000}"/>
    <cellStyle name="Comma 45 2 2 2 2" xfId="27762" xr:uid="{00000000-0005-0000-0000-00008C210000}"/>
    <cellStyle name="Comma 45 2 2 3" xfId="22679" xr:uid="{00000000-0005-0000-0000-00008D210000}"/>
    <cellStyle name="Comma 45 2 3" xfId="9570" xr:uid="{00000000-0005-0000-0000-00008E210000}"/>
    <cellStyle name="Comma 45 2 3 2" xfId="15932" xr:uid="{00000000-0005-0000-0000-00008F210000}"/>
    <cellStyle name="Comma 45 2 3 2 2" xfId="28573" xr:uid="{00000000-0005-0000-0000-000090210000}"/>
    <cellStyle name="Comma 45 2 3 3" xfId="23557" xr:uid="{00000000-0005-0000-0000-000091210000}"/>
    <cellStyle name="Comma 45 2 4" xfId="7734" xr:uid="{00000000-0005-0000-0000-000092210000}"/>
    <cellStyle name="Comma 45 2 4 2" xfId="14235" xr:uid="{00000000-0005-0000-0000-000093210000}"/>
    <cellStyle name="Comma 45 2 4 2 2" xfId="26961" xr:uid="{00000000-0005-0000-0000-000094210000}"/>
    <cellStyle name="Comma 45 2 4 3" xfId="22458" xr:uid="{00000000-0005-0000-0000-000095210000}"/>
    <cellStyle name="Comma 45 2 5" xfId="13022" xr:uid="{00000000-0005-0000-0000-000096210000}"/>
    <cellStyle name="Comma 45 2 5 2" xfId="25768" xr:uid="{00000000-0005-0000-0000-000097210000}"/>
    <cellStyle name="Comma 45 2 6" xfId="21147" xr:uid="{00000000-0005-0000-0000-000098210000}"/>
    <cellStyle name="Comma 45 2 7" xfId="6372" xr:uid="{00000000-0005-0000-0000-000099210000}"/>
    <cellStyle name="Comma 45 3" xfId="1141" xr:uid="{00000000-0005-0000-0000-00009A210000}"/>
    <cellStyle name="Comma 45 3 2" xfId="9725" xr:uid="{00000000-0005-0000-0000-00009B210000}"/>
    <cellStyle name="Comma 45 4" xfId="1305" xr:uid="{00000000-0005-0000-0000-00009C210000}"/>
    <cellStyle name="Comma 45 4 2" xfId="11060" xr:uid="{00000000-0005-0000-0000-00009D210000}"/>
    <cellStyle name="Comma 45 5" xfId="1447" xr:uid="{00000000-0005-0000-0000-00009E210000}"/>
    <cellStyle name="Comma 45 5 2" xfId="30605" xr:uid="{00000000-0005-0000-0000-00009F210000}"/>
    <cellStyle name="Comma 45 5 3" xfId="37569" xr:uid="{00000000-0005-0000-0000-0000A0210000}"/>
    <cellStyle name="Comma 45 6" xfId="6002" xr:uid="{00000000-0005-0000-0000-0000A1210000}"/>
    <cellStyle name="Comma 46" xfId="216" xr:uid="{00000000-0005-0000-0000-0000A2210000}"/>
    <cellStyle name="Comma 46 2" xfId="507" xr:uid="{00000000-0005-0000-0000-0000A3210000}"/>
    <cellStyle name="Comma 46 2 2" xfId="15092" xr:uid="{00000000-0005-0000-0000-0000A4210000}"/>
    <cellStyle name="Comma 46 2 2 2" xfId="27763" xr:uid="{00000000-0005-0000-0000-0000A5210000}"/>
    <cellStyle name="Comma 46 2 3" xfId="22680" xr:uid="{00000000-0005-0000-0000-0000A6210000}"/>
    <cellStyle name="Comma 46 2 4" xfId="8603" xr:uid="{00000000-0005-0000-0000-0000A7210000}"/>
    <cellStyle name="Comma 46 3" xfId="1142" xr:uid="{00000000-0005-0000-0000-0000A8210000}"/>
    <cellStyle name="Comma 46 3 2" xfId="15933" xr:uid="{00000000-0005-0000-0000-0000A9210000}"/>
    <cellStyle name="Comma 46 3 2 2" xfId="28574" xr:uid="{00000000-0005-0000-0000-0000AA210000}"/>
    <cellStyle name="Comma 46 3 3" xfId="23558" xr:uid="{00000000-0005-0000-0000-0000AB210000}"/>
    <cellStyle name="Comma 46 3 4" xfId="9571" xr:uid="{00000000-0005-0000-0000-0000AC210000}"/>
    <cellStyle name="Comma 46 4" xfId="1448" xr:uid="{00000000-0005-0000-0000-0000AD210000}"/>
    <cellStyle name="Comma 46 4 2" xfId="9726" xr:uid="{00000000-0005-0000-0000-0000AE210000}"/>
    <cellStyle name="Comma 46 4 3" xfId="37570" xr:uid="{00000000-0005-0000-0000-0000AF210000}"/>
    <cellStyle name="Comma 46 5" xfId="11307" xr:uid="{00000000-0005-0000-0000-0000B0210000}"/>
    <cellStyle name="Comma 46 6" xfId="7735" xr:uid="{00000000-0005-0000-0000-0000B1210000}"/>
    <cellStyle name="Comma 46 6 2" xfId="14236" xr:uid="{00000000-0005-0000-0000-0000B2210000}"/>
    <cellStyle name="Comma 46 6 2 2" xfId="26962" xr:uid="{00000000-0005-0000-0000-0000B3210000}"/>
    <cellStyle name="Comma 46 6 3" xfId="22459" xr:uid="{00000000-0005-0000-0000-0000B4210000}"/>
    <cellStyle name="Comma 46 7" xfId="13023" xr:uid="{00000000-0005-0000-0000-0000B5210000}"/>
    <cellStyle name="Comma 46 7 2" xfId="25769" xr:uid="{00000000-0005-0000-0000-0000B6210000}"/>
    <cellStyle name="Comma 46 8" xfId="21148" xr:uid="{00000000-0005-0000-0000-0000B7210000}"/>
    <cellStyle name="Comma 46 9" xfId="6374" xr:uid="{00000000-0005-0000-0000-0000B8210000}"/>
    <cellStyle name="Comma 47" xfId="217" xr:uid="{00000000-0005-0000-0000-0000B9210000}"/>
    <cellStyle name="Comma 47 2" xfId="508" xr:uid="{00000000-0005-0000-0000-0000BA210000}"/>
    <cellStyle name="Comma 47 2 2" xfId="15093" xr:uid="{00000000-0005-0000-0000-0000BB210000}"/>
    <cellStyle name="Comma 47 2 2 2" xfId="27764" xr:uid="{00000000-0005-0000-0000-0000BC210000}"/>
    <cellStyle name="Comma 47 2 3" xfId="22681" xr:uid="{00000000-0005-0000-0000-0000BD210000}"/>
    <cellStyle name="Comma 47 2 4" xfId="8604" xr:uid="{00000000-0005-0000-0000-0000BE210000}"/>
    <cellStyle name="Comma 47 3" xfId="1143" xr:uid="{00000000-0005-0000-0000-0000BF210000}"/>
    <cellStyle name="Comma 47 3 2" xfId="15934" xr:uid="{00000000-0005-0000-0000-0000C0210000}"/>
    <cellStyle name="Comma 47 3 2 2" xfId="28575" xr:uid="{00000000-0005-0000-0000-0000C1210000}"/>
    <cellStyle name="Comma 47 3 3" xfId="23559" xr:uid="{00000000-0005-0000-0000-0000C2210000}"/>
    <cellStyle name="Comma 47 3 4" xfId="9572" xr:uid="{00000000-0005-0000-0000-0000C3210000}"/>
    <cellStyle name="Comma 47 4" xfId="1449" xr:uid="{00000000-0005-0000-0000-0000C4210000}"/>
    <cellStyle name="Comma 47 4 2" xfId="9727" xr:uid="{00000000-0005-0000-0000-0000C5210000}"/>
    <cellStyle name="Comma 47 4 3" xfId="37571" xr:uid="{00000000-0005-0000-0000-0000C6210000}"/>
    <cellStyle name="Comma 47 5" xfId="11274" xr:uid="{00000000-0005-0000-0000-0000C7210000}"/>
    <cellStyle name="Comma 47 6" xfId="7736" xr:uid="{00000000-0005-0000-0000-0000C8210000}"/>
    <cellStyle name="Comma 47 6 2" xfId="14237" xr:uid="{00000000-0005-0000-0000-0000C9210000}"/>
    <cellStyle name="Comma 47 6 2 2" xfId="26963" xr:uid="{00000000-0005-0000-0000-0000CA210000}"/>
    <cellStyle name="Comma 47 6 3" xfId="22460" xr:uid="{00000000-0005-0000-0000-0000CB210000}"/>
    <cellStyle name="Comma 47 7" xfId="13024" xr:uid="{00000000-0005-0000-0000-0000CC210000}"/>
    <cellStyle name="Comma 47 7 2" xfId="25770" xr:uid="{00000000-0005-0000-0000-0000CD210000}"/>
    <cellStyle name="Comma 47 8" xfId="21149" xr:uid="{00000000-0005-0000-0000-0000CE210000}"/>
    <cellStyle name="Comma 47 9" xfId="6376" xr:uid="{00000000-0005-0000-0000-0000CF210000}"/>
    <cellStyle name="Comma 48" xfId="218" xr:uid="{00000000-0005-0000-0000-0000D0210000}"/>
    <cellStyle name="Comma 48 2" xfId="509" xr:uid="{00000000-0005-0000-0000-0000D1210000}"/>
    <cellStyle name="Comma 48 3" xfId="1144" xr:uid="{00000000-0005-0000-0000-0000D2210000}"/>
    <cellStyle name="Comma 48 3 2" xfId="11110" xr:uid="{00000000-0005-0000-0000-0000D3210000}"/>
    <cellStyle name="Comma 48 4" xfId="1450" xr:uid="{00000000-0005-0000-0000-0000D4210000}"/>
    <cellStyle name="Comma 48 4 2" xfId="37572" xr:uid="{00000000-0005-0000-0000-0000D5210000}"/>
    <cellStyle name="Comma 48 5" xfId="6062" xr:uid="{00000000-0005-0000-0000-0000D6210000}"/>
    <cellStyle name="Comma 49" xfId="219" xr:uid="{00000000-0005-0000-0000-0000D7210000}"/>
    <cellStyle name="Comma 49 2" xfId="510" xr:uid="{00000000-0005-0000-0000-0000D8210000}"/>
    <cellStyle name="Comma 49 2 2" xfId="15095" xr:uid="{00000000-0005-0000-0000-0000D9210000}"/>
    <cellStyle name="Comma 49 2 2 2" xfId="27765" xr:uid="{00000000-0005-0000-0000-0000DA210000}"/>
    <cellStyle name="Comma 49 2 3" xfId="22682" xr:uid="{00000000-0005-0000-0000-0000DB210000}"/>
    <cellStyle name="Comma 49 2 4" xfId="8606" xr:uid="{00000000-0005-0000-0000-0000DC210000}"/>
    <cellStyle name="Comma 49 3" xfId="1145" xr:uid="{00000000-0005-0000-0000-0000DD210000}"/>
    <cellStyle name="Comma 49 3 2" xfId="15936" xr:uid="{00000000-0005-0000-0000-0000DE210000}"/>
    <cellStyle name="Comma 49 3 2 2" xfId="28576" xr:uid="{00000000-0005-0000-0000-0000DF210000}"/>
    <cellStyle name="Comma 49 3 3" xfId="23560" xr:uid="{00000000-0005-0000-0000-0000E0210000}"/>
    <cellStyle name="Comma 49 3 4" xfId="9574" xr:uid="{00000000-0005-0000-0000-0000E1210000}"/>
    <cellStyle name="Comma 49 4" xfId="1451" xr:uid="{00000000-0005-0000-0000-0000E2210000}"/>
    <cellStyle name="Comma 49 4 2" xfId="9728" xr:uid="{00000000-0005-0000-0000-0000E3210000}"/>
    <cellStyle name="Comma 49 4 3" xfId="37573" xr:uid="{00000000-0005-0000-0000-0000E4210000}"/>
    <cellStyle name="Comma 49 5" xfId="10302" xr:uid="{00000000-0005-0000-0000-0000E5210000}"/>
    <cellStyle name="Comma 49 6" xfId="7738" xr:uid="{00000000-0005-0000-0000-0000E6210000}"/>
    <cellStyle name="Comma 49 6 2" xfId="14239" xr:uid="{00000000-0005-0000-0000-0000E7210000}"/>
    <cellStyle name="Comma 49 6 2 2" xfId="26965" xr:uid="{00000000-0005-0000-0000-0000E8210000}"/>
    <cellStyle name="Comma 49 6 3" xfId="22462" xr:uid="{00000000-0005-0000-0000-0000E9210000}"/>
    <cellStyle name="Comma 49 7" xfId="13026" xr:uid="{00000000-0005-0000-0000-0000EA210000}"/>
    <cellStyle name="Comma 49 7 2" xfId="25772" xr:uid="{00000000-0005-0000-0000-0000EB210000}"/>
    <cellStyle name="Comma 49 8" xfId="21150" xr:uid="{00000000-0005-0000-0000-0000EC210000}"/>
    <cellStyle name="Comma 49 9" xfId="6379" xr:uid="{00000000-0005-0000-0000-0000ED210000}"/>
    <cellStyle name="Comma 5" xfId="220" xr:uid="{00000000-0005-0000-0000-0000EE210000}"/>
    <cellStyle name="Comma 5 10" xfId="4088" xr:uid="{00000000-0005-0000-0000-0000EF210000}"/>
    <cellStyle name="Comma 5 11" xfId="4089" xr:uid="{00000000-0005-0000-0000-0000F0210000}"/>
    <cellStyle name="Comma 5 12" xfId="4090" xr:uid="{00000000-0005-0000-0000-0000F1210000}"/>
    <cellStyle name="Comma 5 13" xfId="4091" xr:uid="{00000000-0005-0000-0000-0000F2210000}"/>
    <cellStyle name="Comma 5 14" xfId="4092" xr:uid="{00000000-0005-0000-0000-0000F3210000}"/>
    <cellStyle name="Comma 5 15" xfId="4093" xr:uid="{00000000-0005-0000-0000-0000F4210000}"/>
    <cellStyle name="Comma 5 16" xfId="4094" xr:uid="{00000000-0005-0000-0000-0000F5210000}"/>
    <cellStyle name="Comma 5 17" xfId="4095" xr:uid="{00000000-0005-0000-0000-0000F6210000}"/>
    <cellStyle name="Comma 5 18" xfId="4096" xr:uid="{00000000-0005-0000-0000-0000F7210000}"/>
    <cellStyle name="Comma 5 19" xfId="4097" xr:uid="{00000000-0005-0000-0000-0000F8210000}"/>
    <cellStyle name="Comma 5 2" xfId="773" xr:uid="{00000000-0005-0000-0000-0000F9210000}"/>
    <cellStyle name="Comma 5 2 10" xfId="4099" xr:uid="{00000000-0005-0000-0000-0000FA210000}"/>
    <cellStyle name="Comma 5 2 11" xfId="4100" xr:uid="{00000000-0005-0000-0000-0000FB210000}"/>
    <cellStyle name="Comma 5 2 12" xfId="4101" xr:uid="{00000000-0005-0000-0000-0000FC210000}"/>
    <cellStyle name="Comma 5 2 13" xfId="4102" xr:uid="{00000000-0005-0000-0000-0000FD210000}"/>
    <cellStyle name="Comma 5 2 14" xfId="4103" xr:uid="{00000000-0005-0000-0000-0000FE210000}"/>
    <cellStyle name="Comma 5 2 15" xfId="4104" xr:uid="{00000000-0005-0000-0000-0000FF210000}"/>
    <cellStyle name="Comma 5 2 16" xfId="4105" xr:uid="{00000000-0005-0000-0000-000000220000}"/>
    <cellStyle name="Comma 5 2 17" xfId="4106" xr:uid="{00000000-0005-0000-0000-000001220000}"/>
    <cellStyle name="Comma 5 2 18" xfId="4107" xr:uid="{00000000-0005-0000-0000-000002220000}"/>
    <cellStyle name="Comma 5 2 19" xfId="4108" xr:uid="{00000000-0005-0000-0000-000003220000}"/>
    <cellStyle name="Comma 5 2 2" xfId="1114" xr:uid="{00000000-0005-0000-0000-000004220000}"/>
    <cellStyle name="Comma 5 2 2 2" xfId="1453" xr:uid="{00000000-0005-0000-0000-000005220000}"/>
    <cellStyle name="Comma 5 2 2 2 2" xfId="1454" xr:uid="{00000000-0005-0000-0000-000006220000}"/>
    <cellStyle name="Comma 5 2 2 2 2 2" xfId="1455" xr:uid="{00000000-0005-0000-0000-000007220000}"/>
    <cellStyle name="Comma 5 2 2 2 2 2 2" xfId="16336" xr:uid="{00000000-0005-0000-0000-000008220000}"/>
    <cellStyle name="Comma 5 2 2 2 2 2 2 2" xfId="28878" xr:uid="{00000000-0005-0000-0000-000009220000}"/>
    <cellStyle name="Comma 5 2 2 2 2 2 3" xfId="23800" xr:uid="{00000000-0005-0000-0000-00000A220000}"/>
    <cellStyle name="Comma 5 2 2 2 2 2 4" xfId="10809" xr:uid="{00000000-0005-0000-0000-00000B220000}"/>
    <cellStyle name="Comma 5 2 2 2 2 3" xfId="11141" xr:uid="{00000000-0005-0000-0000-00000C220000}"/>
    <cellStyle name="Comma 5 2 2 2 2 3 2" xfId="16547" xr:uid="{00000000-0005-0000-0000-00000D220000}"/>
    <cellStyle name="Comma 5 2 2 2 2 3 2 2" xfId="29086" xr:uid="{00000000-0005-0000-0000-00000E220000}"/>
    <cellStyle name="Comma 5 2 2 2 2 3 3" xfId="23994" xr:uid="{00000000-0005-0000-0000-00000F220000}"/>
    <cellStyle name="Comma 5 2 2 2 2 4" xfId="6203" xr:uid="{00000000-0005-0000-0000-000010220000}"/>
    <cellStyle name="Comma 5 2 2 2 3" xfId="1456" xr:uid="{00000000-0005-0000-0000-000011220000}"/>
    <cellStyle name="Comma 5 2 2 2 3 2" xfId="16110" xr:uid="{00000000-0005-0000-0000-000012220000}"/>
    <cellStyle name="Comma 5 2 2 2 3 2 2" xfId="28736" xr:uid="{00000000-0005-0000-0000-000013220000}"/>
    <cellStyle name="Comma 5 2 2 2 3 3" xfId="23698" xr:uid="{00000000-0005-0000-0000-000014220000}"/>
    <cellStyle name="Comma 5 2 2 2 3 4" xfId="10355" xr:uid="{00000000-0005-0000-0000-000015220000}"/>
    <cellStyle name="Comma 5 2 2 2 4" xfId="9942" xr:uid="{00000000-0005-0000-0000-000016220000}"/>
    <cellStyle name="Comma 5 2 2 2 4 2" xfId="15985" xr:uid="{00000000-0005-0000-0000-000017220000}"/>
    <cellStyle name="Comma 5 2 2 2 4 2 2" xfId="28621" xr:uid="{00000000-0005-0000-0000-000018220000}"/>
    <cellStyle name="Comma 5 2 2 2 4 3" xfId="23587" xr:uid="{00000000-0005-0000-0000-000019220000}"/>
    <cellStyle name="Comma 5 2 2 2 5" xfId="4109" xr:uid="{00000000-0005-0000-0000-00001A220000}"/>
    <cellStyle name="Comma 5 2 2 3" xfId="1457" xr:uid="{00000000-0005-0000-0000-00001B220000}"/>
    <cellStyle name="Comma 5 2 2 3 2" xfId="1458" xr:uid="{00000000-0005-0000-0000-00001C220000}"/>
    <cellStyle name="Comma 5 2 2 3 2 2" xfId="16473" xr:uid="{00000000-0005-0000-0000-00001D220000}"/>
    <cellStyle name="Comma 5 2 2 3 2 2 2" xfId="29013" xr:uid="{00000000-0005-0000-0000-00001E220000}"/>
    <cellStyle name="Comma 5 2 2 3 2 3" xfId="23924" xr:uid="{00000000-0005-0000-0000-00001F220000}"/>
    <cellStyle name="Comma 5 2 2 3 2 4" xfId="11026" xr:uid="{00000000-0005-0000-0000-000020220000}"/>
    <cellStyle name="Comma 5 2 2 3 3" xfId="16482" xr:uid="{00000000-0005-0000-0000-000021220000}"/>
    <cellStyle name="Comma 5 2 2 3 3 2" xfId="29022" xr:uid="{00000000-0005-0000-0000-000022220000}"/>
    <cellStyle name="Comma 5 2 2 3 4" xfId="17743" xr:uid="{00000000-0005-0000-0000-000023220000}"/>
    <cellStyle name="Comma 5 2 2 3 5" xfId="23931" xr:uid="{00000000-0005-0000-0000-000024220000}"/>
    <cellStyle name="Comma 5 2 2 3 6" xfId="11040" xr:uid="{00000000-0005-0000-0000-000025220000}"/>
    <cellStyle name="Comma 5 2 2 4" xfId="1459" xr:uid="{00000000-0005-0000-0000-000026220000}"/>
    <cellStyle name="Comma 5 2 2 4 2" xfId="16614" xr:uid="{00000000-0005-0000-0000-000027220000}"/>
    <cellStyle name="Comma 5 2 2 4 2 2" xfId="29153" xr:uid="{00000000-0005-0000-0000-000028220000}"/>
    <cellStyle name="Comma 5 2 2 4 3" xfId="24061" xr:uid="{00000000-0005-0000-0000-000029220000}"/>
    <cellStyle name="Comma 5 2 2 4 4" xfId="11255" xr:uid="{00000000-0005-0000-0000-00002A220000}"/>
    <cellStyle name="Comma 5 2 2 5" xfId="1452" xr:uid="{00000000-0005-0000-0000-00002B220000}"/>
    <cellStyle name="Comma 5 2 2 5 2" xfId="16071" xr:uid="{00000000-0005-0000-0000-00002C220000}"/>
    <cellStyle name="Comma 5 2 2 5 2 2" xfId="28699" xr:uid="{00000000-0005-0000-0000-00002D220000}"/>
    <cellStyle name="Comma 5 2 2 5 3" xfId="23663" xr:uid="{00000000-0005-0000-0000-00002E220000}"/>
    <cellStyle name="Comma 5 2 2 5 4" xfId="10209" xr:uid="{00000000-0005-0000-0000-00002F220000}"/>
    <cellStyle name="Comma 5 2 2 6" xfId="3175" xr:uid="{00000000-0005-0000-0000-000030220000}"/>
    <cellStyle name="Comma 5 2 20" xfId="4098" xr:uid="{00000000-0005-0000-0000-000031220000}"/>
    <cellStyle name="Comma 5 2 20 2" xfId="6115" xr:uid="{00000000-0005-0000-0000-000032220000}"/>
    <cellStyle name="Comma 5 2 20 3" xfId="18668" xr:uid="{00000000-0005-0000-0000-000033220000}"/>
    <cellStyle name="Comma 5 2 21" xfId="9729" xr:uid="{00000000-0005-0000-0000-000034220000}"/>
    <cellStyle name="Comma 5 2 21 2" xfId="17742" xr:uid="{00000000-0005-0000-0000-000035220000}"/>
    <cellStyle name="Comma 5 2 3" xfId="986" xr:uid="{00000000-0005-0000-0000-000036220000}"/>
    <cellStyle name="Comma 5 2 3 2" xfId="1461" xr:uid="{00000000-0005-0000-0000-000037220000}"/>
    <cellStyle name="Comma 5 2 3 2 2" xfId="1462" xr:uid="{00000000-0005-0000-0000-000038220000}"/>
    <cellStyle name="Comma 5 2 3 2 2 2" xfId="16065" xr:uid="{00000000-0005-0000-0000-000039220000}"/>
    <cellStyle name="Comma 5 2 3 2 2 2 2" xfId="28693" xr:uid="{00000000-0005-0000-0000-00003A220000}"/>
    <cellStyle name="Comma 5 2 3 2 2 3" xfId="23658" xr:uid="{00000000-0005-0000-0000-00003B220000}"/>
    <cellStyle name="Comma 5 2 3 2 2 4" xfId="10189" xr:uid="{00000000-0005-0000-0000-00003C220000}"/>
    <cellStyle name="Comma 5 2 3 2 3" xfId="16392" xr:uid="{00000000-0005-0000-0000-00003D220000}"/>
    <cellStyle name="Comma 5 2 3 2 3 2" xfId="28934" xr:uid="{00000000-0005-0000-0000-00003E220000}"/>
    <cellStyle name="Comma 5 2 3 2 4" xfId="23848" xr:uid="{00000000-0005-0000-0000-00003F220000}"/>
    <cellStyle name="Comma 5 2 3 2 5" xfId="10897" xr:uid="{00000000-0005-0000-0000-000040220000}"/>
    <cellStyle name="Comma 5 2 3 3" xfId="1463" xr:uid="{00000000-0005-0000-0000-000041220000}"/>
    <cellStyle name="Comma 5 2 3 3 2" xfId="16689" xr:uid="{00000000-0005-0000-0000-000042220000}"/>
    <cellStyle name="Comma 5 2 3 3 2 2" xfId="29224" xr:uid="{00000000-0005-0000-0000-000043220000}"/>
    <cellStyle name="Comma 5 2 3 3 3" xfId="24132" xr:uid="{00000000-0005-0000-0000-000044220000}"/>
    <cellStyle name="Comma 5 2 3 3 4" xfId="11364" xr:uid="{00000000-0005-0000-0000-000045220000}"/>
    <cellStyle name="Comma 5 2 3 4" xfId="1460" xr:uid="{00000000-0005-0000-0000-000046220000}"/>
    <cellStyle name="Comma 5 2 3 4 2" xfId="16218" xr:uid="{00000000-0005-0000-0000-000047220000}"/>
    <cellStyle name="Comma 5 2 3 4 2 2" xfId="28839" xr:uid="{00000000-0005-0000-0000-000048220000}"/>
    <cellStyle name="Comma 5 2 3 4 3" xfId="23785" xr:uid="{00000000-0005-0000-0000-000049220000}"/>
    <cellStyle name="Comma 5 2 3 4 4" xfId="10641" xr:uid="{00000000-0005-0000-0000-00004A220000}"/>
    <cellStyle name="Comma 5 2 3 5" xfId="4110" xr:uid="{00000000-0005-0000-0000-00004B220000}"/>
    <cellStyle name="Comma 5 2 4" xfId="1464" xr:uid="{00000000-0005-0000-0000-00004C220000}"/>
    <cellStyle name="Comma 5 2 4 2" xfId="1465" xr:uid="{00000000-0005-0000-0000-00004D220000}"/>
    <cellStyle name="Comma 5 2 4 2 2" xfId="16531" xr:uid="{00000000-0005-0000-0000-00004E220000}"/>
    <cellStyle name="Comma 5 2 4 2 2 2" xfId="29071" xr:uid="{00000000-0005-0000-0000-00004F220000}"/>
    <cellStyle name="Comma 5 2 4 2 3" xfId="23981" xr:uid="{00000000-0005-0000-0000-000050220000}"/>
    <cellStyle name="Comma 5 2 4 2 4" xfId="11120" xr:uid="{00000000-0005-0000-0000-000051220000}"/>
    <cellStyle name="Comma 5 2 4 3" xfId="11028" xr:uid="{00000000-0005-0000-0000-000052220000}"/>
    <cellStyle name="Comma 5 2 4 3 2" xfId="16474" xr:uid="{00000000-0005-0000-0000-000053220000}"/>
    <cellStyle name="Comma 5 2 4 3 2 2" xfId="29014" xr:uid="{00000000-0005-0000-0000-000054220000}"/>
    <cellStyle name="Comma 5 2 4 3 3" xfId="23925" xr:uid="{00000000-0005-0000-0000-000055220000}"/>
    <cellStyle name="Comma 5 2 4 4" xfId="4111" xr:uid="{00000000-0005-0000-0000-000056220000}"/>
    <cellStyle name="Comma 5 2 5" xfId="1466" xr:uid="{00000000-0005-0000-0000-000057220000}"/>
    <cellStyle name="Comma 5 2 5 2" xfId="11154" xr:uid="{00000000-0005-0000-0000-000058220000}"/>
    <cellStyle name="Comma 5 2 5 2 2" xfId="16557" xr:uid="{00000000-0005-0000-0000-000059220000}"/>
    <cellStyle name="Comma 5 2 5 2 2 2" xfId="29096" xr:uid="{00000000-0005-0000-0000-00005A220000}"/>
    <cellStyle name="Comma 5 2 5 2 3" xfId="24004" xr:uid="{00000000-0005-0000-0000-00005B220000}"/>
    <cellStyle name="Comma 5 2 5 3" xfId="4112" xr:uid="{00000000-0005-0000-0000-00005C220000}"/>
    <cellStyle name="Comma 5 2 6" xfId="1338" xr:uid="{00000000-0005-0000-0000-00005D220000}"/>
    <cellStyle name="Comma 5 2 6 2" xfId="4113" xr:uid="{00000000-0005-0000-0000-00005E220000}"/>
    <cellStyle name="Comma 5 2 7" xfId="4114" xr:uid="{00000000-0005-0000-0000-00005F220000}"/>
    <cellStyle name="Comma 5 2 8" xfId="4115" xr:uid="{00000000-0005-0000-0000-000060220000}"/>
    <cellStyle name="Comma 5 2 9" xfId="4116" xr:uid="{00000000-0005-0000-0000-000061220000}"/>
    <cellStyle name="Comma 5 20" xfId="4117" xr:uid="{00000000-0005-0000-0000-000062220000}"/>
    <cellStyle name="Comma 5 21" xfId="4118" xr:uid="{00000000-0005-0000-0000-000063220000}"/>
    <cellStyle name="Comma 5 22" xfId="4119" xr:uid="{00000000-0005-0000-0000-000064220000}"/>
    <cellStyle name="Comma 5 23" xfId="4120" xr:uid="{00000000-0005-0000-0000-000065220000}"/>
    <cellStyle name="Comma 5 24" xfId="4121" xr:uid="{00000000-0005-0000-0000-000066220000}"/>
    <cellStyle name="Comma 5 25" xfId="3200" xr:uid="{00000000-0005-0000-0000-000067220000}"/>
    <cellStyle name="Comma 5 25 2" xfId="18592" xr:uid="{00000000-0005-0000-0000-000068220000}"/>
    <cellStyle name="Comma 5 26" xfId="6041" xr:uid="{00000000-0005-0000-0000-000069220000}"/>
    <cellStyle name="Comma 5 27" xfId="3194" xr:uid="{00000000-0005-0000-0000-00006A220000}"/>
    <cellStyle name="Comma 5 27 2" xfId="6114" xr:uid="{00000000-0005-0000-0000-00006B220000}"/>
    <cellStyle name="Comma 5 27 3" xfId="7861" xr:uid="{00000000-0005-0000-0000-00006C220000}"/>
    <cellStyle name="Comma 5 27 3 2" xfId="14360" xr:uid="{00000000-0005-0000-0000-00006D220000}"/>
    <cellStyle name="Comma 5 27 3 2 2" xfId="27048" xr:uid="{00000000-0005-0000-0000-00006E220000}"/>
    <cellStyle name="Comma 5 27 3 3" xfId="22537" xr:uid="{00000000-0005-0000-0000-00006F220000}"/>
    <cellStyle name="Comma 5 27 4" xfId="8783" xr:uid="{00000000-0005-0000-0000-000070220000}"/>
    <cellStyle name="Comma 5 27 4 2" xfId="15202" xr:uid="{00000000-0005-0000-0000-000071220000}"/>
    <cellStyle name="Comma 5 27 4 2 2" xfId="27860" xr:uid="{00000000-0005-0000-0000-000072220000}"/>
    <cellStyle name="Comma 5 27 4 3" xfId="22827" xr:uid="{00000000-0005-0000-0000-000073220000}"/>
    <cellStyle name="Comma 5 27 5" xfId="6642" xr:uid="{00000000-0005-0000-0000-000074220000}"/>
    <cellStyle name="Comma 5 27 5 2" xfId="13235" xr:uid="{00000000-0005-0000-0000-000075220000}"/>
    <cellStyle name="Comma 5 27 5 2 2" xfId="25979" xr:uid="{00000000-0005-0000-0000-000076220000}"/>
    <cellStyle name="Comma 5 27 5 3" xfId="21387" xr:uid="{00000000-0005-0000-0000-000077220000}"/>
    <cellStyle name="Comma 5 27 6" xfId="12165" xr:uid="{00000000-0005-0000-0000-000078220000}"/>
    <cellStyle name="Comma 5 27 6 2" xfId="24911" xr:uid="{00000000-0005-0000-0000-000079220000}"/>
    <cellStyle name="Comma 5 27 7" xfId="18933" xr:uid="{00000000-0005-0000-0000-00007A220000}"/>
    <cellStyle name="Comma 5 27 8" xfId="21026" xr:uid="{00000000-0005-0000-0000-00007B220000}"/>
    <cellStyle name="Comma 5 28" xfId="7816" xr:uid="{00000000-0005-0000-0000-00007C220000}"/>
    <cellStyle name="Comma 5 28 2" xfId="14315" xr:uid="{00000000-0005-0000-0000-00007D220000}"/>
    <cellStyle name="Comma 5 28 2 2" xfId="27028" xr:uid="{00000000-0005-0000-0000-00007E220000}"/>
    <cellStyle name="Comma 5 28 3" xfId="17542" xr:uid="{00000000-0005-0000-0000-00007F220000}"/>
    <cellStyle name="Comma 5 28 4" xfId="22520" xr:uid="{00000000-0005-0000-0000-000080220000}"/>
    <cellStyle name="Comma 5 29" xfId="8678" xr:uid="{00000000-0005-0000-0000-000081220000}"/>
    <cellStyle name="Comma 5 29 2" xfId="15153" xr:uid="{00000000-0005-0000-0000-000082220000}"/>
    <cellStyle name="Comma 5 29 2 2" xfId="27821" xr:uid="{00000000-0005-0000-0000-000083220000}"/>
    <cellStyle name="Comma 5 29 3" xfId="22748" xr:uid="{00000000-0005-0000-0000-000084220000}"/>
    <cellStyle name="Comma 5 3" xfId="772" xr:uid="{00000000-0005-0000-0000-000085220000}"/>
    <cellStyle name="Comma 5 3 2" xfId="1113" xr:uid="{00000000-0005-0000-0000-000086220000}"/>
    <cellStyle name="Comma 5 3 2 2" xfId="6116" xr:uid="{00000000-0005-0000-0000-000087220000}"/>
    <cellStyle name="Comma 5 3 2 2 2" xfId="10720" xr:uid="{00000000-0005-0000-0000-000088220000}"/>
    <cellStyle name="Comma 5 3 2 2 2 2" xfId="16268" xr:uid="{00000000-0005-0000-0000-000089220000}"/>
    <cellStyle name="Comma 5 3 2 2 2 2 2" xfId="20479" xr:uid="{00000000-0005-0000-0000-00008A220000}"/>
    <cellStyle name="Comma 5 3 2 2 2 2 3" xfId="33732" xr:uid="{00000000-0005-0000-0000-00008B220000}"/>
    <cellStyle name="Comma 5 3 2 2 2 2 4" xfId="36526" xr:uid="{00000000-0005-0000-0000-00008C220000}"/>
    <cellStyle name="Comma 5 3 2 2 2 3" xfId="20180" xr:uid="{00000000-0005-0000-0000-00008D220000}"/>
    <cellStyle name="Comma 5 3 2 2 2 3 2" xfId="33437" xr:uid="{00000000-0005-0000-0000-00008E220000}"/>
    <cellStyle name="Comma 5 3 2 2 2 3 3" xfId="36232" xr:uid="{00000000-0005-0000-0000-00008F220000}"/>
    <cellStyle name="Comma 5 3 2 2 2 4" xfId="19894" xr:uid="{00000000-0005-0000-0000-000090220000}"/>
    <cellStyle name="Comma 5 3 2 2 2 5" xfId="33033" xr:uid="{00000000-0005-0000-0000-000091220000}"/>
    <cellStyle name="Comma 5 3 2 2 2 6" xfId="35981" xr:uid="{00000000-0005-0000-0000-000092220000}"/>
    <cellStyle name="Comma 5 3 2 2 3" xfId="20332" xr:uid="{00000000-0005-0000-0000-000093220000}"/>
    <cellStyle name="Comma 5 3 2 2 3 2" xfId="33586" xr:uid="{00000000-0005-0000-0000-000094220000}"/>
    <cellStyle name="Comma 5 3 2 2 3 3" xfId="36380" xr:uid="{00000000-0005-0000-0000-000095220000}"/>
    <cellStyle name="Comma 5 3 2 2 4" xfId="20024" xr:uid="{00000000-0005-0000-0000-000096220000}"/>
    <cellStyle name="Comma 5 3 2 2 4 2" xfId="33288" xr:uid="{00000000-0005-0000-0000-000097220000}"/>
    <cellStyle name="Comma 5 3 2 2 4 3" xfId="36087" xr:uid="{00000000-0005-0000-0000-000098220000}"/>
    <cellStyle name="Comma 5 3 2 2 5" xfId="18794" xr:uid="{00000000-0005-0000-0000-000099220000}"/>
    <cellStyle name="Comma 5 3 2 2 6" xfId="32039" xr:uid="{00000000-0005-0000-0000-00009A220000}"/>
    <cellStyle name="Comma 5 3 2 2 7" xfId="35131" xr:uid="{00000000-0005-0000-0000-00009B220000}"/>
    <cellStyle name="Comma 5 3 2 3" xfId="10375" xr:uid="{00000000-0005-0000-0000-00009C220000}"/>
    <cellStyle name="Comma 5 3 2 3 2" xfId="16116" xr:uid="{00000000-0005-0000-0000-00009D220000}"/>
    <cellStyle name="Comma 5 3 2 3 2 2" xfId="20425" xr:uid="{00000000-0005-0000-0000-00009E220000}"/>
    <cellStyle name="Comma 5 3 2 3 2 3" xfId="33678" xr:uid="{00000000-0005-0000-0000-00009F220000}"/>
    <cellStyle name="Comma 5 3 2 3 2 4" xfId="36472" xr:uid="{00000000-0005-0000-0000-0000A0220000}"/>
    <cellStyle name="Comma 5 3 2 3 3" xfId="20126" xr:uid="{00000000-0005-0000-0000-0000A1220000}"/>
    <cellStyle name="Comma 5 3 2 3 3 2" xfId="33383" xr:uid="{00000000-0005-0000-0000-0000A2220000}"/>
    <cellStyle name="Comma 5 3 2 3 3 3" xfId="36178" xr:uid="{00000000-0005-0000-0000-0000A3220000}"/>
    <cellStyle name="Comma 5 3 2 3 4" xfId="19098" xr:uid="{00000000-0005-0000-0000-0000A4220000}"/>
    <cellStyle name="Comma 5 3 2 3 5" xfId="32220" xr:uid="{00000000-0005-0000-0000-0000A5220000}"/>
    <cellStyle name="Comma 5 3 2 3 6" xfId="35241" xr:uid="{00000000-0005-0000-0000-0000A6220000}"/>
    <cellStyle name="Comma 5 3 2 4" xfId="18978" xr:uid="{00000000-0005-0000-0000-0000A7220000}"/>
    <cellStyle name="Comma 5 3 2 4 2" xfId="20278" xr:uid="{00000000-0005-0000-0000-0000A8220000}"/>
    <cellStyle name="Comma 5 3 2 4 2 2" xfId="33532" xr:uid="{00000000-0005-0000-0000-0000A9220000}"/>
    <cellStyle name="Comma 5 3 2 4 2 3" xfId="36326" xr:uid="{00000000-0005-0000-0000-0000AA220000}"/>
    <cellStyle name="Comma 5 3 2 4 3" xfId="32159" xr:uid="{00000000-0005-0000-0000-0000AB220000}"/>
    <cellStyle name="Comma 5 3 2 4 4" xfId="35181" xr:uid="{00000000-0005-0000-0000-0000AC220000}"/>
    <cellStyle name="Comma 5 3 2 5" xfId="19963" xr:uid="{00000000-0005-0000-0000-0000AD220000}"/>
    <cellStyle name="Comma 5 3 2 5 2" xfId="33173" xr:uid="{00000000-0005-0000-0000-0000AE220000}"/>
    <cellStyle name="Comma 5 3 2 5 3" xfId="36032" xr:uid="{00000000-0005-0000-0000-0000AF220000}"/>
    <cellStyle name="Comma 5 3 2 6" xfId="17481" xr:uid="{00000000-0005-0000-0000-0000B0220000}"/>
    <cellStyle name="Comma 5 3 2 7" xfId="30801" xr:uid="{00000000-0005-0000-0000-0000B1220000}"/>
    <cellStyle name="Comma 5 3 2 8" xfId="34354" xr:uid="{00000000-0005-0000-0000-0000B2220000}"/>
    <cellStyle name="Comma 5 3 2 9" xfId="4122" xr:uid="{00000000-0005-0000-0000-0000B3220000}"/>
    <cellStyle name="Comma 5 3 3" xfId="1467" xr:uid="{00000000-0005-0000-0000-0000B4220000}"/>
    <cellStyle name="Comma 5 3 4" xfId="17744" xr:uid="{00000000-0005-0000-0000-0000B5220000}"/>
    <cellStyle name="Comma 5 3 5" xfId="3126" xr:uid="{00000000-0005-0000-0000-0000B6220000}"/>
    <cellStyle name="Comma 5 30" xfId="9609" xr:uid="{00000000-0005-0000-0000-0000B7220000}"/>
    <cellStyle name="Comma 5 31" xfId="6502" xr:uid="{00000000-0005-0000-0000-0000B8220000}"/>
    <cellStyle name="Comma 5 31 2" xfId="13106" xr:uid="{00000000-0005-0000-0000-0000B9220000}"/>
    <cellStyle name="Comma 5 31 2 2" xfId="25851" xr:uid="{00000000-0005-0000-0000-0000BA220000}"/>
    <cellStyle name="Comma 5 31 3" xfId="21252" xr:uid="{00000000-0005-0000-0000-0000BB220000}"/>
    <cellStyle name="Comma 5 32" xfId="12095" xr:uid="{00000000-0005-0000-0000-0000BC220000}"/>
    <cellStyle name="Comma 5 32 2" xfId="24841" xr:uid="{00000000-0005-0000-0000-0000BD220000}"/>
    <cellStyle name="Comma 5 33" xfId="2709" xr:uid="{00000000-0005-0000-0000-0000BE220000}"/>
    <cellStyle name="Comma 5 4" xfId="985" xr:uid="{00000000-0005-0000-0000-0000BF220000}"/>
    <cellStyle name="Comma 5 4 10" xfId="3143" xr:uid="{00000000-0005-0000-0000-0000C0220000}"/>
    <cellStyle name="Comma 5 4 2" xfId="1468" xr:uid="{00000000-0005-0000-0000-0000C1220000}"/>
    <cellStyle name="Comma 5 4 2 2" xfId="6202" xr:uid="{00000000-0005-0000-0000-0000C2220000}"/>
    <cellStyle name="Comma 5 4 2 3" xfId="4123" xr:uid="{00000000-0005-0000-0000-0000C3220000}"/>
    <cellStyle name="Comma 5 4 3" xfId="7838" xr:uid="{00000000-0005-0000-0000-0000C4220000}"/>
    <cellStyle name="Comma 5 4 3 2" xfId="14337" xr:uid="{00000000-0005-0000-0000-0000C5220000}"/>
    <cellStyle name="Comma 5 4 3 2 2" xfId="27037" xr:uid="{00000000-0005-0000-0000-0000C6220000}"/>
    <cellStyle name="Comma 5 4 3 3" xfId="22529" xr:uid="{00000000-0005-0000-0000-0000C7220000}"/>
    <cellStyle name="Comma 5 4 4" xfId="8760" xr:uid="{00000000-0005-0000-0000-0000C8220000}"/>
    <cellStyle name="Comma 5 4 4 2" xfId="15179" xr:uid="{00000000-0005-0000-0000-0000C9220000}"/>
    <cellStyle name="Comma 5 4 4 2 2" xfId="27841" xr:uid="{00000000-0005-0000-0000-0000CA220000}"/>
    <cellStyle name="Comma 5 4 4 3" xfId="22818" xr:uid="{00000000-0005-0000-0000-0000CB220000}"/>
    <cellStyle name="Comma 5 4 5" xfId="10670" xr:uid="{00000000-0005-0000-0000-0000CC220000}"/>
    <cellStyle name="Comma 5 4 6" xfId="10115" xr:uid="{00000000-0005-0000-0000-0000CD220000}"/>
    <cellStyle name="Comma 5 4 7" xfId="6615" xr:uid="{00000000-0005-0000-0000-0000CE220000}"/>
    <cellStyle name="Comma 5 4 7 2" xfId="13209" xr:uid="{00000000-0005-0000-0000-0000CF220000}"/>
    <cellStyle name="Comma 5 4 7 2 2" xfId="25953" xr:uid="{00000000-0005-0000-0000-0000D0220000}"/>
    <cellStyle name="Comma 5 4 7 3" xfId="21362" xr:uid="{00000000-0005-0000-0000-0000D1220000}"/>
    <cellStyle name="Comma 5 4 8" xfId="12140" xr:uid="{00000000-0005-0000-0000-0000D2220000}"/>
    <cellStyle name="Comma 5 4 8 2" xfId="24886" xr:uid="{00000000-0005-0000-0000-0000D3220000}"/>
    <cellStyle name="Comma 5 4 9" xfId="21018" xr:uid="{00000000-0005-0000-0000-0000D4220000}"/>
    <cellStyle name="Comma 5 5" xfId="1287" xr:uid="{00000000-0005-0000-0000-0000D5220000}"/>
    <cellStyle name="Comma 5 5 2" xfId="1469" xr:uid="{00000000-0005-0000-0000-0000D6220000}"/>
    <cellStyle name="Comma 5 5 2 2" xfId="20067" xr:uid="{00000000-0005-0000-0000-0000D7220000}"/>
    <cellStyle name="Comma 5 5 2 3" xfId="6237" xr:uid="{00000000-0005-0000-0000-0000D8220000}"/>
    <cellStyle name="Comma 5 5 3" xfId="10768" xr:uid="{00000000-0005-0000-0000-0000D9220000}"/>
    <cellStyle name="Comma 5 5 4" xfId="10945" xr:uid="{00000000-0005-0000-0000-0000DA220000}"/>
    <cellStyle name="Comma 5 5 5" xfId="4124" xr:uid="{00000000-0005-0000-0000-0000DB220000}"/>
    <cellStyle name="Comma 5 6" xfId="1337" xr:uid="{00000000-0005-0000-0000-0000DC220000}"/>
    <cellStyle name="Comma 5 6 2" xfId="6315" xr:uid="{00000000-0005-0000-0000-0000DD220000}"/>
    <cellStyle name="Comma 5 6 3" xfId="37574" xr:uid="{00000000-0005-0000-0000-0000DE220000}"/>
    <cellStyle name="Comma 5 7" xfId="4125" xr:uid="{00000000-0005-0000-0000-0000DF220000}"/>
    <cellStyle name="Comma 5 8" xfId="4126" xr:uid="{00000000-0005-0000-0000-0000E0220000}"/>
    <cellStyle name="Comma 5 9" xfId="4127" xr:uid="{00000000-0005-0000-0000-0000E1220000}"/>
    <cellStyle name="Comma 50" xfId="221" xr:uid="{00000000-0005-0000-0000-0000E2220000}"/>
    <cellStyle name="Comma 50 2" xfId="511" xr:uid="{00000000-0005-0000-0000-0000E3220000}"/>
    <cellStyle name="Comma 50 3" xfId="1146" xr:uid="{00000000-0005-0000-0000-0000E4220000}"/>
    <cellStyle name="Comma 50 3 2" xfId="11222" xr:uid="{00000000-0005-0000-0000-0000E5220000}"/>
    <cellStyle name="Comma 50 4" xfId="1470" xr:uid="{00000000-0005-0000-0000-0000E6220000}"/>
    <cellStyle name="Comma 50 4 2" xfId="37575" xr:uid="{00000000-0005-0000-0000-0000E7220000}"/>
    <cellStyle name="Comma 50 5" xfId="2208" xr:uid="{00000000-0005-0000-0000-0000E8220000}"/>
    <cellStyle name="Comma 51" xfId="222" xr:uid="{00000000-0005-0000-0000-0000E9220000}"/>
    <cellStyle name="Comma 51 2" xfId="512" xr:uid="{00000000-0005-0000-0000-0000EA220000}"/>
    <cellStyle name="Comma 51 3" xfId="1147" xr:uid="{00000000-0005-0000-0000-0000EB220000}"/>
    <cellStyle name="Comma 51 3 2" xfId="9997" xr:uid="{00000000-0005-0000-0000-0000EC220000}"/>
    <cellStyle name="Comma 51 4" xfId="1471" xr:uid="{00000000-0005-0000-0000-0000ED220000}"/>
    <cellStyle name="Comma 51 4 2" xfId="37576" xr:uid="{00000000-0005-0000-0000-0000EE220000}"/>
    <cellStyle name="Comma 51 5" xfId="6381" xr:uid="{00000000-0005-0000-0000-0000EF220000}"/>
    <cellStyle name="Comma 52" xfId="223" xr:uid="{00000000-0005-0000-0000-0000F0220000}"/>
    <cellStyle name="Comma 52 2" xfId="513" xr:uid="{00000000-0005-0000-0000-0000F1220000}"/>
    <cellStyle name="Comma 52 3" xfId="1126" xr:uid="{00000000-0005-0000-0000-0000F2220000}"/>
    <cellStyle name="Comma 52 3 2" xfId="10219" xr:uid="{00000000-0005-0000-0000-0000F3220000}"/>
    <cellStyle name="Comma 52 4" xfId="1472" xr:uid="{00000000-0005-0000-0000-0000F4220000}"/>
    <cellStyle name="Comma 52 4 2" xfId="37577" xr:uid="{00000000-0005-0000-0000-0000F5220000}"/>
    <cellStyle name="Comma 52 5" xfId="6394" xr:uid="{00000000-0005-0000-0000-0000F6220000}"/>
    <cellStyle name="Comma 53" xfId="224" xr:uid="{00000000-0005-0000-0000-0000F7220000}"/>
    <cellStyle name="Comma 53 2" xfId="514" xr:uid="{00000000-0005-0000-0000-0000F8220000}"/>
    <cellStyle name="Comma 53 3" xfId="1150" xr:uid="{00000000-0005-0000-0000-0000F9220000}"/>
    <cellStyle name="Comma 53 3 2" xfId="11259" xr:uid="{00000000-0005-0000-0000-0000FA220000}"/>
    <cellStyle name="Comma 53 4" xfId="1473" xr:uid="{00000000-0005-0000-0000-0000FB220000}"/>
    <cellStyle name="Comma 53 4 2" xfId="37578" xr:uid="{00000000-0005-0000-0000-0000FC220000}"/>
    <cellStyle name="Comma 53 5" xfId="6387" xr:uid="{00000000-0005-0000-0000-0000FD220000}"/>
    <cellStyle name="Comma 54" xfId="225" xr:uid="{00000000-0005-0000-0000-0000FE220000}"/>
    <cellStyle name="Comma 54 2" xfId="515" xr:uid="{00000000-0005-0000-0000-0000FF220000}"/>
    <cellStyle name="Comma 54 2 2" xfId="11027" xr:uid="{00000000-0005-0000-0000-000000230000}"/>
    <cellStyle name="Comma 54 3" xfId="1148" xr:uid="{00000000-0005-0000-0000-000001230000}"/>
    <cellStyle name="Comma 54 4" xfId="1284" xr:uid="{00000000-0005-0000-0000-000002230000}"/>
    <cellStyle name="Comma 54 5" xfId="1474" xr:uid="{00000000-0005-0000-0000-000003230000}"/>
    <cellStyle name="Comma 54 5 2" xfId="37579" xr:uid="{00000000-0005-0000-0000-000004230000}"/>
    <cellStyle name="Comma 55" xfId="226" xr:uid="{00000000-0005-0000-0000-000005230000}"/>
    <cellStyle name="Comma 55 2" xfId="516" xr:uid="{00000000-0005-0000-0000-000006230000}"/>
    <cellStyle name="Comma 55 2 2" xfId="11294" xr:uid="{00000000-0005-0000-0000-000007230000}"/>
    <cellStyle name="Comma 55 3" xfId="1149" xr:uid="{00000000-0005-0000-0000-000008230000}"/>
    <cellStyle name="Comma 55 3 2" xfId="9730" xr:uid="{00000000-0005-0000-0000-000009230000}"/>
    <cellStyle name="Comma 55 4" xfId="1475" xr:uid="{00000000-0005-0000-0000-00000A230000}"/>
    <cellStyle name="Comma 55 4 2" xfId="37580" xr:uid="{00000000-0005-0000-0000-00000B230000}"/>
    <cellStyle name="Comma 55 5" xfId="6406" xr:uid="{00000000-0005-0000-0000-00000C230000}"/>
    <cellStyle name="Comma 56" xfId="227" xr:uid="{00000000-0005-0000-0000-00000D230000}"/>
    <cellStyle name="Comma 56 2" xfId="517" xr:uid="{00000000-0005-0000-0000-00000E230000}"/>
    <cellStyle name="Comma 56 2 2" xfId="10607" xr:uid="{00000000-0005-0000-0000-00000F230000}"/>
    <cellStyle name="Comma 56 3" xfId="1120" xr:uid="{00000000-0005-0000-0000-000010230000}"/>
    <cellStyle name="Comma 56 4" xfId="1476" xr:uid="{00000000-0005-0000-0000-000011230000}"/>
    <cellStyle name="Comma 56 4 2" xfId="37581" xr:uid="{00000000-0005-0000-0000-000012230000}"/>
    <cellStyle name="Comma 57" xfId="228" xr:uid="{00000000-0005-0000-0000-000013230000}"/>
    <cellStyle name="Comma 57 2" xfId="518" xr:uid="{00000000-0005-0000-0000-000014230000}"/>
    <cellStyle name="Comma 57 2 2" xfId="11130" xr:uid="{00000000-0005-0000-0000-000015230000}"/>
    <cellStyle name="Comma 57 3" xfId="1151" xr:uid="{00000000-0005-0000-0000-000016230000}"/>
    <cellStyle name="Comma 57 4" xfId="1477" xr:uid="{00000000-0005-0000-0000-000017230000}"/>
    <cellStyle name="Comma 57 4 2" xfId="37582" xr:uid="{00000000-0005-0000-0000-000018230000}"/>
    <cellStyle name="Comma 58" xfId="229" xr:uid="{00000000-0005-0000-0000-000019230000}"/>
    <cellStyle name="Comma 58 2" xfId="519" xr:uid="{00000000-0005-0000-0000-00001A230000}"/>
    <cellStyle name="Comma 58 2 2" xfId="10843" xr:uid="{00000000-0005-0000-0000-00001B230000}"/>
    <cellStyle name="Comma 58 3" xfId="1154" xr:uid="{00000000-0005-0000-0000-00001C230000}"/>
    <cellStyle name="Comma 58 4" xfId="1478" xr:uid="{00000000-0005-0000-0000-00001D230000}"/>
    <cellStyle name="Comma 58 4 2" xfId="37583" xr:uid="{00000000-0005-0000-0000-00001E230000}"/>
    <cellStyle name="Comma 59" xfId="230" xr:uid="{00000000-0005-0000-0000-00001F230000}"/>
    <cellStyle name="Comma 59 2" xfId="520" xr:uid="{00000000-0005-0000-0000-000020230000}"/>
    <cellStyle name="Comma 59 2 2" xfId="10210" xr:uid="{00000000-0005-0000-0000-000021230000}"/>
    <cellStyle name="Comma 59 3" xfId="1152" xr:uid="{00000000-0005-0000-0000-000022230000}"/>
    <cellStyle name="Comma 59 4" xfId="1479" xr:uid="{00000000-0005-0000-0000-000023230000}"/>
    <cellStyle name="Comma 59 4 2" xfId="37584" xr:uid="{00000000-0005-0000-0000-000024230000}"/>
    <cellStyle name="Comma 6" xfId="231" xr:uid="{00000000-0005-0000-0000-000025230000}"/>
    <cellStyle name="Comma 6 10" xfId="4129" xr:uid="{00000000-0005-0000-0000-000026230000}"/>
    <cellStyle name="Comma 6 11" xfId="4130" xr:uid="{00000000-0005-0000-0000-000027230000}"/>
    <cellStyle name="Comma 6 12" xfId="4131" xr:uid="{00000000-0005-0000-0000-000028230000}"/>
    <cellStyle name="Comma 6 13" xfId="4132" xr:uid="{00000000-0005-0000-0000-000029230000}"/>
    <cellStyle name="Comma 6 14" xfId="4133" xr:uid="{00000000-0005-0000-0000-00002A230000}"/>
    <cellStyle name="Comma 6 15" xfId="4134" xr:uid="{00000000-0005-0000-0000-00002B230000}"/>
    <cellStyle name="Comma 6 15 2" xfId="7934" xr:uid="{00000000-0005-0000-0000-00002C230000}"/>
    <cellStyle name="Comma 6 15 2 2" xfId="14432" xr:uid="{00000000-0005-0000-0000-00002D230000}"/>
    <cellStyle name="Comma 6 15 2 2 2" xfId="27117" xr:uid="{00000000-0005-0000-0000-00002E230000}"/>
    <cellStyle name="Comma 6 15 2 3" xfId="19199" xr:uid="{00000000-0005-0000-0000-00002F230000}"/>
    <cellStyle name="Comma 6 15 2 4" xfId="32317" xr:uid="{00000000-0005-0000-0000-000030230000}"/>
    <cellStyle name="Comma 6 15 2 5" xfId="35338" xr:uid="{00000000-0005-0000-0000-000031230000}"/>
    <cellStyle name="Comma 6 15 3" xfId="8858" xr:uid="{00000000-0005-0000-0000-000032230000}"/>
    <cellStyle name="Comma 6 15 3 2" xfId="15275" xr:uid="{00000000-0005-0000-0000-000033230000}"/>
    <cellStyle name="Comma 6 15 3 2 2" xfId="27927" xr:uid="{00000000-0005-0000-0000-000034230000}"/>
    <cellStyle name="Comma 6 15 3 3" xfId="22893" xr:uid="{00000000-0005-0000-0000-000035230000}"/>
    <cellStyle name="Comma 6 15 4" xfId="6800" xr:uid="{00000000-0005-0000-0000-000036230000}"/>
    <cellStyle name="Comma 6 15 4 2" xfId="13363" xr:uid="{00000000-0005-0000-0000-000037230000}"/>
    <cellStyle name="Comma 6 15 4 2 2" xfId="26098" xr:uid="{00000000-0005-0000-0000-000038230000}"/>
    <cellStyle name="Comma 6 15 4 3" xfId="21536" xr:uid="{00000000-0005-0000-0000-000039230000}"/>
    <cellStyle name="Comma 6 15 5" xfId="12296" xr:uid="{00000000-0005-0000-0000-00003A230000}"/>
    <cellStyle name="Comma 6 15 5 2" xfId="25042" xr:uid="{00000000-0005-0000-0000-00003B230000}"/>
    <cellStyle name="Comma 6 15 6" xfId="17746" xr:uid="{00000000-0005-0000-0000-00003C230000}"/>
    <cellStyle name="Comma 6 15 7" xfId="31060" xr:uid="{00000000-0005-0000-0000-00003D230000}"/>
    <cellStyle name="Comma 6 15 8" xfId="34470" xr:uid="{00000000-0005-0000-0000-00003E230000}"/>
    <cellStyle name="Comma 6 16" xfId="4135" xr:uid="{00000000-0005-0000-0000-00003F230000}"/>
    <cellStyle name="Comma 6 17" xfId="4136" xr:uid="{00000000-0005-0000-0000-000040230000}"/>
    <cellStyle name="Comma 6 18" xfId="4137" xr:uid="{00000000-0005-0000-0000-000041230000}"/>
    <cellStyle name="Comma 6 19" xfId="4138" xr:uid="{00000000-0005-0000-0000-000042230000}"/>
    <cellStyle name="Comma 6 2" xfId="775" xr:uid="{00000000-0005-0000-0000-000043230000}"/>
    <cellStyle name="Comma 6 2 2" xfId="1310" xr:uid="{00000000-0005-0000-0000-000044230000}"/>
    <cellStyle name="Comma 6 2 2 2" xfId="1482" xr:uid="{00000000-0005-0000-0000-000045230000}"/>
    <cellStyle name="Comma 6 2 2 2 2" xfId="1483" xr:uid="{00000000-0005-0000-0000-000046230000}"/>
    <cellStyle name="Comma 6 2 2 2 2 2" xfId="1484" xr:uid="{00000000-0005-0000-0000-000047230000}"/>
    <cellStyle name="Comma 6 2 2 2 2 2 2" xfId="16117" xr:uid="{00000000-0005-0000-0000-000048230000}"/>
    <cellStyle name="Comma 6 2 2 2 2 2 2 2" xfId="28740" xr:uid="{00000000-0005-0000-0000-000049230000}"/>
    <cellStyle name="Comma 6 2 2 2 2 2 3" xfId="23701" xr:uid="{00000000-0005-0000-0000-00004A230000}"/>
    <cellStyle name="Comma 6 2 2 2 2 2 4" xfId="10376" xr:uid="{00000000-0005-0000-0000-00004B230000}"/>
    <cellStyle name="Comma 6 2 2 2 2 3" xfId="16111" xr:uid="{00000000-0005-0000-0000-00004C230000}"/>
    <cellStyle name="Comma 6 2 2 2 2 3 2" xfId="28737" xr:uid="{00000000-0005-0000-0000-00004D230000}"/>
    <cellStyle name="Comma 6 2 2 2 2 4" xfId="23699" xr:uid="{00000000-0005-0000-0000-00004E230000}"/>
    <cellStyle name="Comma 6 2 2 2 2 5" xfId="10363" xr:uid="{00000000-0005-0000-0000-00004F230000}"/>
    <cellStyle name="Comma 6 2 2 2 3" xfId="1485" xr:uid="{00000000-0005-0000-0000-000050230000}"/>
    <cellStyle name="Comma 6 2 2 2 3 2" xfId="16024" xr:uid="{00000000-0005-0000-0000-000051230000}"/>
    <cellStyle name="Comma 6 2 2 2 3 2 2" xfId="28652" xr:uid="{00000000-0005-0000-0000-000052230000}"/>
    <cellStyle name="Comma 6 2 2 2 3 3" xfId="23621" xr:uid="{00000000-0005-0000-0000-000053230000}"/>
    <cellStyle name="Comma 6 2 2 2 3 4" xfId="10087" xr:uid="{00000000-0005-0000-0000-000054230000}"/>
    <cellStyle name="Comma 6 2 2 2 4" xfId="11006" xr:uid="{00000000-0005-0000-0000-000055230000}"/>
    <cellStyle name="Comma 6 2 2 2 4 2" xfId="16460" xr:uid="{00000000-0005-0000-0000-000056230000}"/>
    <cellStyle name="Comma 6 2 2 2 4 2 2" xfId="29000" xr:uid="{00000000-0005-0000-0000-000057230000}"/>
    <cellStyle name="Comma 6 2 2 2 4 3" xfId="23910" xr:uid="{00000000-0005-0000-0000-000058230000}"/>
    <cellStyle name="Comma 6 2 2 2 5" xfId="6119" xr:uid="{00000000-0005-0000-0000-000059230000}"/>
    <cellStyle name="Comma 6 2 2 3" xfId="1486" xr:uid="{00000000-0005-0000-0000-00005A230000}"/>
    <cellStyle name="Comma 6 2 2 3 2" xfId="1487" xr:uid="{00000000-0005-0000-0000-00005B230000}"/>
    <cellStyle name="Comma 6 2 2 3 2 2" xfId="16540" xr:uid="{00000000-0005-0000-0000-00005C230000}"/>
    <cellStyle name="Comma 6 2 2 3 2 2 2" xfId="29079" xr:uid="{00000000-0005-0000-0000-00005D230000}"/>
    <cellStyle name="Comma 6 2 2 3 2 3" xfId="19200" xr:uid="{00000000-0005-0000-0000-00005E230000}"/>
    <cellStyle name="Comma 6 2 2 3 2 4" xfId="23988" xr:uid="{00000000-0005-0000-0000-00005F230000}"/>
    <cellStyle name="Comma 6 2 2 3 2 5" xfId="32318" xr:uid="{00000000-0005-0000-0000-000060230000}"/>
    <cellStyle name="Comma 6 2 2 3 2 6" xfId="35339" xr:uid="{00000000-0005-0000-0000-000061230000}"/>
    <cellStyle name="Comma 6 2 2 3 2 7" xfId="11134" xr:uid="{00000000-0005-0000-0000-000062230000}"/>
    <cellStyle name="Comma 6 2 2 3 3" xfId="10466" xr:uid="{00000000-0005-0000-0000-000063230000}"/>
    <cellStyle name="Comma 6 2 2 3 3 2" xfId="16153" xr:uid="{00000000-0005-0000-0000-000064230000}"/>
    <cellStyle name="Comma 6 2 2 3 3 2 2" xfId="28775" xr:uid="{00000000-0005-0000-0000-000065230000}"/>
    <cellStyle name="Comma 6 2 2 3 3 3" xfId="23732" xr:uid="{00000000-0005-0000-0000-000066230000}"/>
    <cellStyle name="Comma 6 2 2 3 4" xfId="14433" xr:uid="{00000000-0005-0000-0000-000067230000}"/>
    <cellStyle name="Comma 6 2 2 3 4 2" xfId="27118" xr:uid="{00000000-0005-0000-0000-000068230000}"/>
    <cellStyle name="Comma 6 2 2 3 5" xfId="17748" xr:uid="{00000000-0005-0000-0000-000069230000}"/>
    <cellStyle name="Comma 6 2 2 3 6" xfId="31063" xr:uid="{00000000-0005-0000-0000-00006A230000}"/>
    <cellStyle name="Comma 6 2 2 3 7" xfId="34471" xr:uid="{00000000-0005-0000-0000-00006B230000}"/>
    <cellStyle name="Comma 6 2 2 3 8" xfId="7935" xr:uid="{00000000-0005-0000-0000-00006C230000}"/>
    <cellStyle name="Comma 6 2 2 4" xfId="1488" xr:uid="{00000000-0005-0000-0000-00006D230000}"/>
    <cellStyle name="Comma 6 2 2 4 2" xfId="10646" xr:uid="{00000000-0005-0000-0000-00006E230000}"/>
    <cellStyle name="Comma 6 2 2 4 2 2" xfId="16220" xr:uid="{00000000-0005-0000-0000-00006F230000}"/>
    <cellStyle name="Comma 6 2 2 4 2 2 2" xfId="28841" xr:uid="{00000000-0005-0000-0000-000070230000}"/>
    <cellStyle name="Comma 6 2 2 4 2 3" xfId="23787" xr:uid="{00000000-0005-0000-0000-000071230000}"/>
    <cellStyle name="Comma 6 2 2 4 3" xfId="15276" xr:uid="{00000000-0005-0000-0000-000072230000}"/>
    <cellStyle name="Comma 6 2 2 4 3 2" xfId="27928" xr:uid="{00000000-0005-0000-0000-000073230000}"/>
    <cellStyle name="Comma 6 2 2 4 4" xfId="22894" xr:uid="{00000000-0005-0000-0000-000074230000}"/>
    <cellStyle name="Comma 6 2 2 4 5" xfId="8859" xr:uid="{00000000-0005-0000-0000-000075230000}"/>
    <cellStyle name="Comma 6 2 2 5" xfId="1481" xr:uid="{00000000-0005-0000-0000-000076230000}"/>
    <cellStyle name="Comma 6 2 2 5 2" xfId="16600" xr:uid="{00000000-0005-0000-0000-000077230000}"/>
    <cellStyle name="Comma 6 2 2 5 2 2" xfId="29139" xr:uid="{00000000-0005-0000-0000-000078230000}"/>
    <cellStyle name="Comma 6 2 2 5 3" xfId="24047" xr:uid="{00000000-0005-0000-0000-000079230000}"/>
    <cellStyle name="Comma 6 2 2 5 4" xfId="11232" xr:uid="{00000000-0005-0000-0000-00007A230000}"/>
    <cellStyle name="Comma 6 2 2 6" xfId="6801" xr:uid="{00000000-0005-0000-0000-00007B230000}"/>
    <cellStyle name="Comma 6 2 2 6 2" xfId="13364" xr:uid="{00000000-0005-0000-0000-00007C230000}"/>
    <cellStyle name="Comma 6 2 2 6 2 2" xfId="26099" xr:uid="{00000000-0005-0000-0000-00007D230000}"/>
    <cellStyle name="Comma 6 2 2 6 3" xfId="21537" xr:uid="{00000000-0005-0000-0000-00007E230000}"/>
    <cellStyle name="Comma 6 2 2 7" xfId="12298" xr:uid="{00000000-0005-0000-0000-00007F230000}"/>
    <cellStyle name="Comma 6 2 2 7 2" xfId="25044" xr:uid="{00000000-0005-0000-0000-000080230000}"/>
    <cellStyle name="Comma 6 2 2 8" xfId="4140" xr:uid="{00000000-0005-0000-0000-000081230000}"/>
    <cellStyle name="Comma 6 2 3" xfId="1489" xr:uid="{00000000-0005-0000-0000-000082230000}"/>
    <cellStyle name="Comma 6 2 3 2" xfId="1490" xr:uid="{00000000-0005-0000-0000-000083230000}"/>
    <cellStyle name="Comma 6 2 3 2 2" xfId="1491" xr:uid="{00000000-0005-0000-0000-000084230000}"/>
    <cellStyle name="Comma 6 2 3 2 2 2" xfId="16561" xr:uid="{00000000-0005-0000-0000-000085230000}"/>
    <cellStyle name="Comma 6 2 3 2 2 2 2" xfId="29100" xr:uid="{00000000-0005-0000-0000-000086230000}"/>
    <cellStyle name="Comma 6 2 3 2 2 3" xfId="24007" xr:uid="{00000000-0005-0000-0000-000087230000}"/>
    <cellStyle name="Comma 6 2 3 2 2 4" xfId="11162" xr:uid="{00000000-0005-0000-0000-000088230000}"/>
    <cellStyle name="Comma 6 2 3 2 3" xfId="11014" xr:uid="{00000000-0005-0000-0000-000089230000}"/>
    <cellStyle name="Comma 6 2 3 2 3 2" xfId="16464" xr:uid="{00000000-0005-0000-0000-00008A230000}"/>
    <cellStyle name="Comma 6 2 3 2 3 2 2" xfId="29004" xr:uid="{00000000-0005-0000-0000-00008B230000}"/>
    <cellStyle name="Comma 6 2 3 2 3 3" xfId="23914" xr:uid="{00000000-0005-0000-0000-00008C230000}"/>
    <cellStyle name="Comma 6 2 3 2 4" xfId="6271" xr:uid="{00000000-0005-0000-0000-00008D230000}"/>
    <cellStyle name="Comma 6 2 3 3" xfId="1492" xr:uid="{00000000-0005-0000-0000-00008E230000}"/>
    <cellStyle name="Comma 6 2 3 3 2" xfId="16530" xr:uid="{00000000-0005-0000-0000-00008F230000}"/>
    <cellStyle name="Comma 6 2 3 3 2 2" xfId="29070" xr:uid="{00000000-0005-0000-0000-000090230000}"/>
    <cellStyle name="Comma 6 2 3 3 3" xfId="23980" xr:uid="{00000000-0005-0000-0000-000091230000}"/>
    <cellStyle name="Comma 6 2 3 3 4" xfId="11119" xr:uid="{00000000-0005-0000-0000-000092230000}"/>
    <cellStyle name="Comma 6 2 3 4" xfId="10175" xr:uid="{00000000-0005-0000-0000-000093230000}"/>
    <cellStyle name="Comma 6 2 3 4 2" xfId="16060" xr:uid="{00000000-0005-0000-0000-000094230000}"/>
    <cellStyle name="Comma 6 2 3 4 2 2" xfId="28688" xr:uid="{00000000-0005-0000-0000-000095230000}"/>
    <cellStyle name="Comma 6 2 3 4 3" xfId="23653" xr:uid="{00000000-0005-0000-0000-000096230000}"/>
    <cellStyle name="Comma 6 2 3 5" xfId="4141" xr:uid="{00000000-0005-0000-0000-000097230000}"/>
    <cellStyle name="Comma 6 2 4" xfId="1493" xr:uid="{00000000-0005-0000-0000-000098230000}"/>
    <cellStyle name="Comma 6 2 4 2" xfId="1494" xr:uid="{00000000-0005-0000-0000-000099230000}"/>
    <cellStyle name="Comma 6 2 4 2 2" xfId="10413" xr:uid="{00000000-0005-0000-0000-00009A230000}"/>
    <cellStyle name="Comma 6 2 4 2 2 2" xfId="16129" xr:uid="{00000000-0005-0000-0000-00009B230000}"/>
    <cellStyle name="Comma 6 2 4 2 2 2 2" xfId="28751" xr:uid="{00000000-0005-0000-0000-00009C230000}"/>
    <cellStyle name="Comma 6 2 4 2 2 3" xfId="23709" xr:uid="{00000000-0005-0000-0000-00009D230000}"/>
    <cellStyle name="Comma 6 2 4 2 3" xfId="6316" xr:uid="{00000000-0005-0000-0000-00009E230000}"/>
    <cellStyle name="Comma 6 2 4 3" xfId="10988" xr:uid="{00000000-0005-0000-0000-00009F230000}"/>
    <cellStyle name="Comma 6 2 4 3 2" xfId="16447" xr:uid="{00000000-0005-0000-0000-0000A0230000}"/>
    <cellStyle name="Comma 6 2 4 3 2 2" xfId="28988" xr:uid="{00000000-0005-0000-0000-0000A1230000}"/>
    <cellStyle name="Comma 6 2 4 3 3" xfId="23898" xr:uid="{00000000-0005-0000-0000-0000A2230000}"/>
    <cellStyle name="Comma 6 2 4 4" xfId="4142" xr:uid="{00000000-0005-0000-0000-0000A3230000}"/>
    <cellStyle name="Comma 6 2 5" xfId="1495" xr:uid="{00000000-0005-0000-0000-0000A4230000}"/>
    <cellStyle name="Comma 6 2 5 2" xfId="6118" xr:uid="{00000000-0005-0000-0000-0000A5230000}"/>
    <cellStyle name="Comma 6 2 5 3" xfId="10404" xr:uid="{00000000-0005-0000-0000-0000A6230000}"/>
    <cellStyle name="Comma 6 2 5 3 2" xfId="16124" xr:uid="{00000000-0005-0000-0000-0000A7230000}"/>
    <cellStyle name="Comma 6 2 5 3 2 2" xfId="28747" xr:uid="{00000000-0005-0000-0000-0000A8230000}"/>
    <cellStyle name="Comma 6 2 5 3 3" xfId="23706" xr:uid="{00000000-0005-0000-0000-0000A9230000}"/>
    <cellStyle name="Comma 6 2 5 4" xfId="18669" xr:uid="{00000000-0005-0000-0000-0000AA230000}"/>
    <cellStyle name="Comma 6 2 5 5" xfId="4139" xr:uid="{00000000-0005-0000-0000-0000AB230000}"/>
    <cellStyle name="Comma 6 2 6" xfId="1480" xr:uid="{00000000-0005-0000-0000-0000AC230000}"/>
    <cellStyle name="Comma 6 2 6 2" xfId="10198" xr:uid="{00000000-0005-0000-0000-0000AD230000}"/>
    <cellStyle name="Comma 6 2 6 3" xfId="17747" xr:uid="{00000000-0005-0000-0000-0000AE230000}"/>
    <cellStyle name="Comma 6 2 6 4" xfId="9731" xr:uid="{00000000-0005-0000-0000-0000AF230000}"/>
    <cellStyle name="Comma 6 2 7" xfId="10449" xr:uid="{00000000-0005-0000-0000-0000B0230000}"/>
    <cellStyle name="Comma 6 2 7 2" xfId="16144" xr:uid="{00000000-0005-0000-0000-0000B1230000}"/>
    <cellStyle name="Comma 6 2 7 2 2" xfId="28766" xr:uid="{00000000-0005-0000-0000-0000B2230000}"/>
    <cellStyle name="Comma 6 2 7 3" xfId="23724" xr:uid="{00000000-0005-0000-0000-0000B3230000}"/>
    <cellStyle name="Comma 6 2 8" xfId="3172" xr:uid="{00000000-0005-0000-0000-0000B4230000}"/>
    <cellStyle name="Comma 6 20" xfId="4143" xr:uid="{00000000-0005-0000-0000-0000B5230000}"/>
    <cellStyle name="Comma 6 21" xfId="4144" xr:uid="{00000000-0005-0000-0000-0000B6230000}"/>
    <cellStyle name="Comma 6 22" xfId="4145" xr:uid="{00000000-0005-0000-0000-0000B7230000}"/>
    <cellStyle name="Comma 6 23" xfId="4146" xr:uid="{00000000-0005-0000-0000-0000B8230000}"/>
    <cellStyle name="Comma 6 24" xfId="4147" xr:uid="{00000000-0005-0000-0000-0000B9230000}"/>
    <cellStyle name="Comma 6 25" xfId="4148" xr:uid="{00000000-0005-0000-0000-0000BA230000}"/>
    <cellStyle name="Comma 6 26" xfId="4149" xr:uid="{00000000-0005-0000-0000-0000BB230000}"/>
    <cellStyle name="Comma 6 27" xfId="4150" xr:uid="{00000000-0005-0000-0000-0000BC230000}"/>
    <cellStyle name="Comma 6 28" xfId="4151" xr:uid="{00000000-0005-0000-0000-0000BD230000}"/>
    <cellStyle name="Comma 6 29" xfId="4152" xr:uid="{00000000-0005-0000-0000-0000BE230000}"/>
    <cellStyle name="Comma 6 3" xfId="774" xr:uid="{00000000-0005-0000-0000-0000BF230000}"/>
    <cellStyle name="Comma 6 3 10" xfId="4154" xr:uid="{00000000-0005-0000-0000-0000C0230000}"/>
    <cellStyle name="Comma 6 3 10 2" xfId="7936" xr:uid="{00000000-0005-0000-0000-0000C1230000}"/>
    <cellStyle name="Comma 6 3 10 2 2" xfId="14434" xr:uid="{00000000-0005-0000-0000-0000C2230000}"/>
    <cellStyle name="Comma 6 3 10 2 2 2" xfId="27119" xr:uid="{00000000-0005-0000-0000-0000C3230000}"/>
    <cellStyle name="Comma 6 3 10 2 3" xfId="19201" xr:uid="{00000000-0005-0000-0000-0000C4230000}"/>
    <cellStyle name="Comma 6 3 10 2 4" xfId="32319" xr:uid="{00000000-0005-0000-0000-0000C5230000}"/>
    <cellStyle name="Comma 6 3 10 2 5" xfId="35340" xr:uid="{00000000-0005-0000-0000-0000C6230000}"/>
    <cellStyle name="Comma 6 3 10 3" xfId="8860" xr:uid="{00000000-0005-0000-0000-0000C7230000}"/>
    <cellStyle name="Comma 6 3 10 3 2" xfId="15277" xr:uid="{00000000-0005-0000-0000-0000C8230000}"/>
    <cellStyle name="Comma 6 3 10 3 2 2" xfId="27929" xr:uid="{00000000-0005-0000-0000-0000C9230000}"/>
    <cellStyle name="Comma 6 3 10 3 3" xfId="22895" xr:uid="{00000000-0005-0000-0000-0000CA230000}"/>
    <cellStyle name="Comma 6 3 10 4" xfId="6802" xr:uid="{00000000-0005-0000-0000-0000CB230000}"/>
    <cellStyle name="Comma 6 3 10 4 2" xfId="13365" xr:uid="{00000000-0005-0000-0000-0000CC230000}"/>
    <cellStyle name="Comma 6 3 10 4 2 2" xfId="26100" xr:uid="{00000000-0005-0000-0000-0000CD230000}"/>
    <cellStyle name="Comma 6 3 10 4 3" xfId="21538" xr:uid="{00000000-0005-0000-0000-0000CE230000}"/>
    <cellStyle name="Comma 6 3 10 5" xfId="12299" xr:uid="{00000000-0005-0000-0000-0000CF230000}"/>
    <cellStyle name="Comma 6 3 10 5 2" xfId="25045" xr:uid="{00000000-0005-0000-0000-0000D0230000}"/>
    <cellStyle name="Comma 6 3 10 6" xfId="17750" xr:uid="{00000000-0005-0000-0000-0000D1230000}"/>
    <cellStyle name="Comma 6 3 10 7" xfId="31067" xr:uid="{00000000-0005-0000-0000-0000D2230000}"/>
    <cellStyle name="Comma 6 3 10 8" xfId="34472" xr:uid="{00000000-0005-0000-0000-0000D3230000}"/>
    <cellStyle name="Comma 6 3 11" xfId="4155" xr:uid="{00000000-0005-0000-0000-0000D4230000}"/>
    <cellStyle name="Comma 6 3 11 2" xfId="7937" xr:uid="{00000000-0005-0000-0000-0000D5230000}"/>
    <cellStyle name="Comma 6 3 11 2 2" xfId="14435" xr:uid="{00000000-0005-0000-0000-0000D6230000}"/>
    <cellStyle name="Comma 6 3 11 2 2 2" xfId="27120" xr:uid="{00000000-0005-0000-0000-0000D7230000}"/>
    <cellStyle name="Comma 6 3 11 2 3" xfId="19202" xr:uid="{00000000-0005-0000-0000-0000D8230000}"/>
    <cellStyle name="Comma 6 3 11 2 4" xfId="32320" xr:uid="{00000000-0005-0000-0000-0000D9230000}"/>
    <cellStyle name="Comma 6 3 11 2 5" xfId="35341" xr:uid="{00000000-0005-0000-0000-0000DA230000}"/>
    <cellStyle name="Comma 6 3 11 3" xfId="8861" xr:uid="{00000000-0005-0000-0000-0000DB230000}"/>
    <cellStyle name="Comma 6 3 11 3 2" xfId="15278" xr:uid="{00000000-0005-0000-0000-0000DC230000}"/>
    <cellStyle name="Comma 6 3 11 3 2 2" xfId="27930" xr:uid="{00000000-0005-0000-0000-0000DD230000}"/>
    <cellStyle name="Comma 6 3 11 3 3" xfId="22896" xr:uid="{00000000-0005-0000-0000-0000DE230000}"/>
    <cellStyle name="Comma 6 3 11 4" xfId="6803" xr:uid="{00000000-0005-0000-0000-0000DF230000}"/>
    <cellStyle name="Comma 6 3 11 4 2" xfId="13366" xr:uid="{00000000-0005-0000-0000-0000E0230000}"/>
    <cellStyle name="Comma 6 3 11 4 2 2" xfId="26101" xr:uid="{00000000-0005-0000-0000-0000E1230000}"/>
    <cellStyle name="Comma 6 3 11 4 3" xfId="21539" xr:uid="{00000000-0005-0000-0000-0000E2230000}"/>
    <cellStyle name="Comma 6 3 11 5" xfId="12300" xr:uid="{00000000-0005-0000-0000-0000E3230000}"/>
    <cellStyle name="Comma 6 3 11 5 2" xfId="25046" xr:uid="{00000000-0005-0000-0000-0000E4230000}"/>
    <cellStyle name="Comma 6 3 11 6" xfId="17751" xr:uid="{00000000-0005-0000-0000-0000E5230000}"/>
    <cellStyle name="Comma 6 3 11 7" xfId="31068" xr:uid="{00000000-0005-0000-0000-0000E6230000}"/>
    <cellStyle name="Comma 6 3 11 8" xfId="34473" xr:uid="{00000000-0005-0000-0000-0000E7230000}"/>
    <cellStyle name="Comma 6 3 12" xfId="4156" xr:uid="{00000000-0005-0000-0000-0000E8230000}"/>
    <cellStyle name="Comma 6 3 12 2" xfId="7938" xr:uid="{00000000-0005-0000-0000-0000E9230000}"/>
    <cellStyle name="Comma 6 3 12 2 2" xfId="14436" xr:uid="{00000000-0005-0000-0000-0000EA230000}"/>
    <cellStyle name="Comma 6 3 12 2 2 2" xfId="27121" xr:uid="{00000000-0005-0000-0000-0000EB230000}"/>
    <cellStyle name="Comma 6 3 12 2 3" xfId="19203" xr:uid="{00000000-0005-0000-0000-0000EC230000}"/>
    <cellStyle name="Comma 6 3 12 2 4" xfId="32321" xr:uid="{00000000-0005-0000-0000-0000ED230000}"/>
    <cellStyle name="Comma 6 3 12 2 5" xfId="35342" xr:uid="{00000000-0005-0000-0000-0000EE230000}"/>
    <cellStyle name="Comma 6 3 12 3" xfId="8862" xr:uid="{00000000-0005-0000-0000-0000EF230000}"/>
    <cellStyle name="Comma 6 3 12 3 2" xfId="15279" xr:uid="{00000000-0005-0000-0000-0000F0230000}"/>
    <cellStyle name="Comma 6 3 12 3 2 2" xfId="27931" xr:uid="{00000000-0005-0000-0000-0000F1230000}"/>
    <cellStyle name="Comma 6 3 12 3 3" xfId="22897" xr:uid="{00000000-0005-0000-0000-0000F2230000}"/>
    <cellStyle name="Comma 6 3 12 4" xfId="6804" xr:uid="{00000000-0005-0000-0000-0000F3230000}"/>
    <cellStyle name="Comma 6 3 12 4 2" xfId="13367" xr:uid="{00000000-0005-0000-0000-0000F4230000}"/>
    <cellStyle name="Comma 6 3 12 4 2 2" xfId="26102" xr:uid="{00000000-0005-0000-0000-0000F5230000}"/>
    <cellStyle name="Comma 6 3 12 4 3" xfId="21540" xr:uid="{00000000-0005-0000-0000-0000F6230000}"/>
    <cellStyle name="Comma 6 3 12 5" xfId="12301" xr:uid="{00000000-0005-0000-0000-0000F7230000}"/>
    <cellStyle name="Comma 6 3 12 5 2" xfId="25047" xr:uid="{00000000-0005-0000-0000-0000F8230000}"/>
    <cellStyle name="Comma 6 3 12 6" xfId="17752" xr:uid="{00000000-0005-0000-0000-0000F9230000}"/>
    <cellStyle name="Comma 6 3 12 7" xfId="31069" xr:uid="{00000000-0005-0000-0000-0000FA230000}"/>
    <cellStyle name="Comma 6 3 12 8" xfId="34474" xr:uid="{00000000-0005-0000-0000-0000FB230000}"/>
    <cellStyle name="Comma 6 3 13" xfId="4157" xr:uid="{00000000-0005-0000-0000-0000FC230000}"/>
    <cellStyle name="Comma 6 3 13 2" xfId="7939" xr:uid="{00000000-0005-0000-0000-0000FD230000}"/>
    <cellStyle name="Comma 6 3 13 2 2" xfId="14437" xr:uid="{00000000-0005-0000-0000-0000FE230000}"/>
    <cellStyle name="Comma 6 3 13 2 2 2" xfId="27122" xr:uid="{00000000-0005-0000-0000-0000FF230000}"/>
    <cellStyle name="Comma 6 3 13 2 3" xfId="19204" xr:uid="{00000000-0005-0000-0000-000000240000}"/>
    <cellStyle name="Comma 6 3 13 2 4" xfId="32322" xr:uid="{00000000-0005-0000-0000-000001240000}"/>
    <cellStyle name="Comma 6 3 13 2 5" xfId="35343" xr:uid="{00000000-0005-0000-0000-000002240000}"/>
    <cellStyle name="Comma 6 3 13 3" xfId="8863" xr:uid="{00000000-0005-0000-0000-000003240000}"/>
    <cellStyle name="Comma 6 3 13 3 2" xfId="15280" xr:uid="{00000000-0005-0000-0000-000004240000}"/>
    <cellStyle name="Comma 6 3 13 3 2 2" xfId="27932" xr:uid="{00000000-0005-0000-0000-000005240000}"/>
    <cellStyle name="Comma 6 3 13 3 3" xfId="22898" xr:uid="{00000000-0005-0000-0000-000006240000}"/>
    <cellStyle name="Comma 6 3 13 4" xfId="6805" xr:uid="{00000000-0005-0000-0000-000007240000}"/>
    <cellStyle name="Comma 6 3 13 4 2" xfId="13368" xr:uid="{00000000-0005-0000-0000-000008240000}"/>
    <cellStyle name="Comma 6 3 13 4 2 2" xfId="26103" xr:uid="{00000000-0005-0000-0000-000009240000}"/>
    <cellStyle name="Comma 6 3 13 4 3" xfId="21541" xr:uid="{00000000-0005-0000-0000-00000A240000}"/>
    <cellStyle name="Comma 6 3 13 5" xfId="12302" xr:uid="{00000000-0005-0000-0000-00000B240000}"/>
    <cellStyle name="Comma 6 3 13 5 2" xfId="25048" xr:uid="{00000000-0005-0000-0000-00000C240000}"/>
    <cellStyle name="Comma 6 3 13 6" xfId="17753" xr:uid="{00000000-0005-0000-0000-00000D240000}"/>
    <cellStyle name="Comma 6 3 13 7" xfId="31070" xr:uid="{00000000-0005-0000-0000-00000E240000}"/>
    <cellStyle name="Comma 6 3 13 8" xfId="34475" xr:uid="{00000000-0005-0000-0000-00000F240000}"/>
    <cellStyle name="Comma 6 3 14" xfId="4158" xr:uid="{00000000-0005-0000-0000-000010240000}"/>
    <cellStyle name="Comma 6 3 14 2" xfId="7940" xr:uid="{00000000-0005-0000-0000-000011240000}"/>
    <cellStyle name="Comma 6 3 14 2 2" xfId="14438" xr:uid="{00000000-0005-0000-0000-000012240000}"/>
    <cellStyle name="Comma 6 3 14 2 2 2" xfId="27123" xr:uid="{00000000-0005-0000-0000-000013240000}"/>
    <cellStyle name="Comma 6 3 14 2 3" xfId="19205" xr:uid="{00000000-0005-0000-0000-000014240000}"/>
    <cellStyle name="Comma 6 3 14 2 4" xfId="32323" xr:uid="{00000000-0005-0000-0000-000015240000}"/>
    <cellStyle name="Comma 6 3 14 2 5" xfId="35344" xr:uid="{00000000-0005-0000-0000-000016240000}"/>
    <cellStyle name="Comma 6 3 14 3" xfId="8864" xr:uid="{00000000-0005-0000-0000-000017240000}"/>
    <cellStyle name="Comma 6 3 14 3 2" xfId="15281" xr:uid="{00000000-0005-0000-0000-000018240000}"/>
    <cellStyle name="Comma 6 3 14 3 2 2" xfId="27933" xr:uid="{00000000-0005-0000-0000-000019240000}"/>
    <cellStyle name="Comma 6 3 14 3 3" xfId="22899" xr:uid="{00000000-0005-0000-0000-00001A240000}"/>
    <cellStyle name="Comma 6 3 14 4" xfId="6806" xr:uid="{00000000-0005-0000-0000-00001B240000}"/>
    <cellStyle name="Comma 6 3 14 4 2" xfId="13369" xr:uid="{00000000-0005-0000-0000-00001C240000}"/>
    <cellStyle name="Comma 6 3 14 4 2 2" xfId="26104" xr:uid="{00000000-0005-0000-0000-00001D240000}"/>
    <cellStyle name="Comma 6 3 14 4 3" xfId="21542" xr:uid="{00000000-0005-0000-0000-00001E240000}"/>
    <cellStyle name="Comma 6 3 14 5" xfId="12303" xr:uid="{00000000-0005-0000-0000-00001F240000}"/>
    <cellStyle name="Comma 6 3 14 5 2" xfId="25049" xr:uid="{00000000-0005-0000-0000-000020240000}"/>
    <cellStyle name="Comma 6 3 14 6" xfId="17754" xr:uid="{00000000-0005-0000-0000-000021240000}"/>
    <cellStyle name="Comma 6 3 14 7" xfId="31071" xr:uid="{00000000-0005-0000-0000-000022240000}"/>
    <cellStyle name="Comma 6 3 14 8" xfId="34476" xr:uid="{00000000-0005-0000-0000-000023240000}"/>
    <cellStyle name="Comma 6 3 15" xfId="4159" xr:uid="{00000000-0005-0000-0000-000024240000}"/>
    <cellStyle name="Comma 6 3 15 2" xfId="7941" xr:uid="{00000000-0005-0000-0000-000025240000}"/>
    <cellStyle name="Comma 6 3 15 2 2" xfId="14439" xr:uid="{00000000-0005-0000-0000-000026240000}"/>
    <cellStyle name="Comma 6 3 15 2 2 2" xfId="27124" xr:uid="{00000000-0005-0000-0000-000027240000}"/>
    <cellStyle name="Comma 6 3 15 2 3" xfId="19206" xr:uid="{00000000-0005-0000-0000-000028240000}"/>
    <cellStyle name="Comma 6 3 15 2 4" xfId="32324" xr:uid="{00000000-0005-0000-0000-000029240000}"/>
    <cellStyle name="Comma 6 3 15 2 5" xfId="35345" xr:uid="{00000000-0005-0000-0000-00002A240000}"/>
    <cellStyle name="Comma 6 3 15 3" xfId="8865" xr:uid="{00000000-0005-0000-0000-00002B240000}"/>
    <cellStyle name="Comma 6 3 15 3 2" xfId="15282" xr:uid="{00000000-0005-0000-0000-00002C240000}"/>
    <cellStyle name="Comma 6 3 15 3 2 2" xfId="27934" xr:uid="{00000000-0005-0000-0000-00002D240000}"/>
    <cellStyle name="Comma 6 3 15 3 3" xfId="22900" xr:uid="{00000000-0005-0000-0000-00002E240000}"/>
    <cellStyle name="Comma 6 3 15 4" xfId="6807" xr:uid="{00000000-0005-0000-0000-00002F240000}"/>
    <cellStyle name="Comma 6 3 15 4 2" xfId="13370" xr:uid="{00000000-0005-0000-0000-000030240000}"/>
    <cellStyle name="Comma 6 3 15 4 2 2" xfId="26105" xr:uid="{00000000-0005-0000-0000-000031240000}"/>
    <cellStyle name="Comma 6 3 15 4 3" xfId="21543" xr:uid="{00000000-0005-0000-0000-000032240000}"/>
    <cellStyle name="Comma 6 3 15 5" xfId="12304" xr:uid="{00000000-0005-0000-0000-000033240000}"/>
    <cellStyle name="Comma 6 3 15 5 2" xfId="25050" xr:uid="{00000000-0005-0000-0000-000034240000}"/>
    <cellStyle name="Comma 6 3 15 6" xfId="17755" xr:uid="{00000000-0005-0000-0000-000035240000}"/>
    <cellStyle name="Comma 6 3 15 7" xfId="31072" xr:uid="{00000000-0005-0000-0000-000036240000}"/>
    <cellStyle name="Comma 6 3 15 8" xfId="34477" xr:uid="{00000000-0005-0000-0000-000037240000}"/>
    <cellStyle name="Comma 6 3 16" xfId="4160" xr:uid="{00000000-0005-0000-0000-000038240000}"/>
    <cellStyle name="Comma 6 3 16 2" xfId="7942" xr:uid="{00000000-0005-0000-0000-000039240000}"/>
    <cellStyle name="Comma 6 3 16 2 2" xfId="14440" xr:uid="{00000000-0005-0000-0000-00003A240000}"/>
    <cellStyle name="Comma 6 3 16 2 2 2" xfId="27125" xr:uid="{00000000-0005-0000-0000-00003B240000}"/>
    <cellStyle name="Comma 6 3 16 2 3" xfId="19207" xr:uid="{00000000-0005-0000-0000-00003C240000}"/>
    <cellStyle name="Comma 6 3 16 2 4" xfId="32325" xr:uid="{00000000-0005-0000-0000-00003D240000}"/>
    <cellStyle name="Comma 6 3 16 2 5" xfId="35346" xr:uid="{00000000-0005-0000-0000-00003E240000}"/>
    <cellStyle name="Comma 6 3 16 3" xfId="8866" xr:uid="{00000000-0005-0000-0000-00003F240000}"/>
    <cellStyle name="Comma 6 3 16 3 2" xfId="15283" xr:uid="{00000000-0005-0000-0000-000040240000}"/>
    <cellStyle name="Comma 6 3 16 3 2 2" xfId="27935" xr:uid="{00000000-0005-0000-0000-000041240000}"/>
    <cellStyle name="Comma 6 3 16 3 3" xfId="22901" xr:uid="{00000000-0005-0000-0000-000042240000}"/>
    <cellStyle name="Comma 6 3 16 4" xfId="6808" xr:uid="{00000000-0005-0000-0000-000043240000}"/>
    <cellStyle name="Comma 6 3 16 4 2" xfId="13371" xr:uid="{00000000-0005-0000-0000-000044240000}"/>
    <cellStyle name="Comma 6 3 16 4 2 2" xfId="26106" xr:uid="{00000000-0005-0000-0000-000045240000}"/>
    <cellStyle name="Comma 6 3 16 4 3" xfId="21544" xr:uid="{00000000-0005-0000-0000-000046240000}"/>
    <cellStyle name="Comma 6 3 16 5" xfId="12305" xr:uid="{00000000-0005-0000-0000-000047240000}"/>
    <cellStyle name="Comma 6 3 16 5 2" xfId="25051" xr:uid="{00000000-0005-0000-0000-000048240000}"/>
    <cellStyle name="Comma 6 3 16 6" xfId="17756" xr:uid="{00000000-0005-0000-0000-000049240000}"/>
    <cellStyle name="Comma 6 3 16 7" xfId="31073" xr:uid="{00000000-0005-0000-0000-00004A240000}"/>
    <cellStyle name="Comma 6 3 16 8" xfId="34478" xr:uid="{00000000-0005-0000-0000-00004B240000}"/>
    <cellStyle name="Comma 6 3 17" xfId="4161" xr:uid="{00000000-0005-0000-0000-00004C240000}"/>
    <cellStyle name="Comma 6 3 17 2" xfId="7943" xr:uid="{00000000-0005-0000-0000-00004D240000}"/>
    <cellStyle name="Comma 6 3 17 2 2" xfId="14441" xr:uid="{00000000-0005-0000-0000-00004E240000}"/>
    <cellStyle name="Comma 6 3 17 2 2 2" xfId="27126" xr:uid="{00000000-0005-0000-0000-00004F240000}"/>
    <cellStyle name="Comma 6 3 17 2 3" xfId="19208" xr:uid="{00000000-0005-0000-0000-000050240000}"/>
    <cellStyle name="Comma 6 3 17 2 4" xfId="32326" xr:uid="{00000000-0005-0000-0000-000051240000}"/>
    <cellStyle name="Comma 6 3 17 2 5" xfId="35347" xr:uid="{00000000-0005-0000-0000-000052240000}"/>
    <cellStyle name="Comma 6 3 17 3" xfId="8867" xr:uid="{00000000-0005-0000-0000-000053240000}"/>
    <cellStyle name="Comma 6 3 17 3 2" xfId="15284" xr:uid="{00000000-0005-0000-0000-000054240000}"/>
    <cellStyle name="Comma 6 3 17 3 2 2" xfId="27936" xr:uid="{00000000-0005-0000-0000-000055240000}"/>
    <cellStyle name="Comma 6 3 17 3 3" xfId="22902" xr:uid="{00000000-0005-0000-0000-000056240000}"/>
    <cellStyle name="Comma 6 3 17 4" xfId="6809" xr:uid="{00000000-0005-0000-0000-000057240000}"/>
    <cellStyle name="Comma 6 3 17 4 2" xfId="13372" xr:uid="{00000000-0005-0000-0000-000058240000}"/>
    <cellStyle name="Comma 6 3 17 4 2 2" xfId="26107" xr:uid="{00000000-0005-0000-0000-000059240000}"/>
    <cellStyle name="Comma 6 3 17 4 3" xfId="21545" xr:uid="{00000000-0005-0000-0000-00005A240000}"/>
    <cellStyle name="Comma 6 3 17 5" xfId="12306" xr:uid="{00000000-0005-0000-0000-00005B240000}"/>
    <cellStyle name="Comma 6 3 17 5 2" xfId="25052" xr:uid="{00000000-0005-0000-0000-00005C240000}"/>
    <cellStyle name="Comma 6 3 17 6" xfId="17757" xr:uid="{00000000-0005-0000-0000-00005D240000}"/>
    <cellStyle name="Comma 6 3 17 7" xfId="31074" xr:uid="{00000000-0005-0000-0000-00005E240000}"/>
    <cellStyle name="Comma 6 3 17 8" xfId="34479" xr:uid="{00000000-0005-0000-0000-00005F240000}"/>
    <cellStyle name="Comma 6 3 18" xfId="4162" xr:uid="{00000000-0005-0000-0000-000060240000}"/>
    <cellStyle name="Comma 6 3 18 2" xfId="7944" xr:uid="{00000000-0005-0000-0000-000061240000}"/>
    <cellStyle name="Comma 6 3 18 2 2" xfId="14442" xr:uid="{00000000-0005-0000-0000-000062240000}"/>
    <cellStyle name="Comma 6 3 18 2 2 2" xfId="27127" xr:uid="{00000000-0005-0000-0000-000063240000}"/>
    <cellStyle name="Comma 6 3 18 2 3" xfId="19209" xr:uid="{00000000-0005-0000-0000-000064240000}"/>
    <cellStyle name="Comma 6 3 18 2 4" xfId="32327" xr:uid="{00000000-0005-0000-0000-000065240000}"/>
    <cellStyle name="Comma 6 3 18 2 5" xfId="35348" xr:uid="{00000000-0005-0000-0000-000066240000}"/>
    <cellStyle name="Comma 6 3 18 3" xfId="8868" xr:uid="{00000000-0005-0000-0000-000067240000}"/>
    <cellStyle name="Comma 6 3 18 3 2" xfId="15285" xr:uid="{00000000-0005-0000-0000-000068240000}"/>
    <cellStyle name="Comma 6 3 18 3 2 2" xfId="27937" xr:uid="{00000000-0005-0000-0000-000069240000}"/>
    <cellStyle name="Comma 6 3 18 3 3" xfId="22903" xr:uid="{00000000-0005-0000-0000-00006A240000}"/>
    <cellStyle name="Comma 6 3 18 4" xfId="6810" xr:uid="{00000000-0005-0000-0000-00006B240000}"/>
    <cellStyle name="Comma 6 3 18 4 2" xfId="13373" xr:uid="{00000000-0005-0000-0000-00006C240000}"/>
    <cellStyle name="Comma 6 3 18 4 2 2" xfId="26108" xr:uid="{00000000-0005-0000-0000-00006D240000}"/>
    <cellStyle name="Comma 6 3 18 4 3" xfId="21546" xr:uid="{00000000-0005-0000-0000-00006E240000}"/>
    <cellStyle name="Comma 6 3 18 5" xfId="12307" xr:uid="{00000000-0005-0000-0000-00006F240000}"/>
    <cellStyle name="Comma 6 3 18 5 2" xfId="25053" xr:uid="{00000000-0005-0000-0000-000070240000}"/>
    <cellStyle name="Comma 6 3 18 6" xfId="17758" xr:uid="{00000000-0005-0000-0000-000071240000}"/>
    <cellStyle name="Comma 6 3 18 7" xfId="31075" xr:uid="{00000000-0005-0000-0000-000072240000}"/>
    <cellStyle name="Comma 6 3 18 8" xfId="34480" xr:uid="{00000000-0005-0000-0000-000073240000}"/>
    <cellStyle name="Comma 6 3 19" xfId="4163" xr:uid="{00000000-0005-0000-0000-000074240000}"/>
    <cellStyle name="Comma 6 3 19 2" xfId="7945" xr:uid="{00000000-0005-0000-0000-000075240000}"/>
    <cellStyle name="Comma 6 3 19 2 2" xfId="14443" xr:uid="{00000000-0005-0000-0000-000076240000}"/>
    <cellStyle name="Comma 6 3 19 2 2 2" xfId="27128" xr:uid="{00000000-0005-0000-0000-000077240000}"/>
    <cellStyle name="Comma 6 3 19 2 3" xfId="19210" xr:uid="{00000000-0005-0000-0000-000078240000}"/>
    <cellStyle name="Comma 6 3 19 2 4" xfId="32328" xr:uid="{00000000-0005-0000-0000-000079240000}"/>
    <cellStyle name="Comma 6 3 19 2 5" xfId="35349" xr:uid="{00000000-0005-0000-0000-00007A240000}"/>
    <cellStyle name="Comma 6 3 19 3" xfId="8869" xr:uid="{00000000-0005-0000-0000-00007B240000}"/>
    <cellStyle name="Comma 6 3 19 3 2" xfId="15286" xr:uid="{00000000-0005-0000-0000-00007C240000}"/>
    <cellStyle name="Comma 6 3 19 3 2 2" xfId="27938" xr:uid="{00000000-0005-0000-0000-00007D240000}"/>
    <cellStyle name="Comma 6 3 19 3 3" xfId="22904" xr:uid="{00000000-0005-0000-0000-00007E240000}"/>
    <cellStyle name="Comma 6 3 19 4" xfId="6811" xr:uid="{00000000-0005-0000-0000-00007F240000}"/>
    <cellStyle name="Comma 6 3 19 4 2" xfId="13374" xr:uid="{00000000-0005-0000-0000-000080240000}"/>
    <cellStyle name="Comma 6 3 19 4 2 2" xfId="26109" xr:uid="{00000000-0005-0000-0000-000081240000}"/>
    <cellStyle name="Comma 6 3 19 4 3" xfId="21547" xr:uid="{00000000-0005-0000-0000-000082240000}"/>
    <cellStyle name="Comma 6 3 19 5" xfId="12308" xr:uid="{00000000-0005-0000-0000-000083240000}"/>
    <cellStyle name="Comma 6 3 19 5 2" xfId="25054" xr:uid="{00000000-0005-0000-0000-000084240000}"/>
    <cellStyle name="Comma 6 3 19 6" xfId="17759" xr:uid="{00000000-0005-0000-0000-000085240000}"/>
    <cellStyle name="Comma 6 3 19 7" xfId="31076" xr:uid="{00000000-0005-0000-0000-000086240000}"/>
    <cellStyle name="Comma 6 3 19 8" xfId="34481" xr:uid="{00000000-0005-0000-0000-000087240000}"/>
    <cellStyle name="Comma 6 3 2" xfId="1496" xr:uid="{00000000-0005-0000-0000-000088240000}"/>
    <cellStyle name="Comma 6 3 2 2" xfId="7946" xr:uid="{00000000-0005-0000-0000-000089240000}"/>
    <cellStyle name="Comma 6 3 2 2 2" xfId="14444" xr:uid="{00000000-0005-0000-0000-00008A240000}"/>
    <cellStyle name="Comma 6 3 2 2 2 2" xfId="27129" xr:uid="{00000000-0005-0000-0000-00008B240000}"/>
    <cellStyle name="Comma 6 3 2 2 3" xfId="19211" xr:uid="{00000000-0005-0000-0000-00008C240000}"/>
    <cellStyle name="Comma 6 3 2 2 4" xfId="32329" xr:uid="{00000000-0005-0000-0000-00008D240000}"/>
    <cellStyle name="Comma 6 3 2 2 5" xfId="35350" xr:uid="{00000000-0005-0000-0000-00008E240000}"/>
    <cellStyle name="Comma 6 3 2 3" xfId="8870" xr:uid="{00000000-0005-0000-0000-00008F240000}"/>
    <cellStyle name="Comma 6 3 2 3 2" xfId="15287" xr:uid="{00000000-0005-0000-0000-000090240000}"/>
    <cellStyle name="Comma 6 3 2 3 2 2" xfId="27939" xr:uid="{00000000-0005-0000-0000-000091240000}"/>
    <cellStyle name="Comma 6 3 2 3 3" xfId="22905" xr:uid="{00000000-0005-0000-0000-000092240000}"/>
    <cellStyle name="Comma 6 3 2 4" xfId="6812" xr:uid="{00000000-0005-0000-0000-000093240000}"/>
    <cellStyle name="Comma 6 3 2 4 2" xfId="13375" xr:uid="{00000000-0005-0000-0000-000094240000}"/>
    <cellStyle name="Comma 6 3 2 4 2 2" xfId="26110" xr:uid="{00000000-0005-0000-0000-000095240000}"/>
    <cellStyle name="Comma 6 3 2 4 3" xfId="21548" xr:uid="{00000000-0005-0000-0000-000096240000}"/>
    <cellStyle name="Comma 6 3 2 5" xfId="12309" xr:uid="{00000000-0005-0000-0000-000097240000}"/>
    <cellStyle name="Comma 6 3 2 5 2" xfId="25055" xr:uid="{00000000-0005-0000-0000-000098240000}"/>
    <cellStyle name="Comma 6 3 2 6" xfId="17760" xr:uid="{00000000-0005-0000-0000-000099240000}"/>
    <cellStyle name="Comma 6 3 2 7" xfId="31077" xr:uid="{00000000-0005-0000-0000-00009A240000}"/>
    <cellStyle name="Comma 6 3 2 8" xfId="34482" xr:uid="{00000000-0005-0000-0000-00009B240000}"/>
    <cellStyle name="Comma 6 3 2 9" xfId="4164" xr:uid="{00000000-0005-0000-0000-00009C240000}"/>
    <cellStyle name="Comma 6 3 20" xfId="4153" xr:uid="{00000000-0005-0000-0000-00009D240000}"/>
    <cellStyle name="Comma 6 3 20 2" xfId="6120" xr:uid="{00000000-0005-0000-0000-00009E240000}"/>
    <cellStyle name="Comma 6 3 20 3" xfId="18719" xr:uid="{00000000-0005-0000-0000-00009F240000}"/>
    <cellStyle name="Comma 6 3 21" xfId="7857" xr:uid="{00000000-0005-0000-0000-0000A0240000}"/>
    <cellStyle name="Comma 6 3 21 2" xfId="14356" xr:uid="{00000000-0005-0000-0000-0000A1240000}"/>
    <cellStyle name="Comma 6 3 21 2 2" xfId="27045" xr:uid="{00000000-0005-0000-0000-0000A2240000}"/>
    <cellStyle name="Comma 6 3 21 3" xfId="17749" xr:uid="{00000000-0005-0000-0000-0000A3240000}"/>
    <cellStyle name="Comma 6 3 21 4" xfId="22534" xr:uid="{00000000-0005-0000-0000-0000A4240000}"/>
    <cellStyle name="Comma 6 3 22" xfId="8779" xr:uid="{00000000-0005-0000-0000-0000A5240000}"/>
    <cellStyle name="Comma 6 3 22 2" xfId="15198" xr:uid="{00000000-0005-0000-0000-0000A6240000}"/>
    <cellStyle name="Comma 6 3 22 2 2" xfId="27856" xr:uid="{00000000-0005-0000-0000-0000A7240000}"/>
    <cellStyle name="Comma 6 3 22 3" xfId="22824" xr:uid="{00000000-0005-0000-0000-0000A8240000}"/>
    <cellStyle name="Comma 6 3 23" xfId="9943" xr:uid="{00000000-0005-0000-0000-0000A9240000}"/>
    <cellStyle name="Comma 6 3 24" xfId="6636" xr:uid="{00000000-0005-0000-0000-0000AA240000}"/>
    <cellStyle name="Comma 6 3 24 2" xfId="13229" xr:uid="{00000000-0005-0000-0000-0000AB240000}"/>
    <cellStyle name="Comma 6 3 24 2 2" xfId="25973" xr:uid="{00000000-0005-0000-0000-0000AC240000}"/>
    <cellStyle name="Comma 6 3 24 3" xfId="21381" xr:uid="{00000000-0005-0000-0000-0000AD240000}"/>
    <cellStyle name="Comma 6 3 25" xfId="12160" xr:uid="{00000000-0005-0000-0000-0000AE240000}"/>
    <cellStyle name="Comma 6 3 25 2" xfId="24906" xr:uid="{00000000-0005-0000-0000-0000AF240000}"/>
    <cellStyle name="Comma 6 3 26" xfId="21023" xr:uid="{00000000-0005-0000-0000-0000B0240000}"/>
    <cellStyle name="Comma 6 3 27" xfId="3182" xr:uid="{00000000-0005-0000-0000-0000B1240000}"/>
    <cellStyle name="Comma 6 3 28" xfId="37781" xr:uid="{00000000-0005-0000-0000-0000B2240000}"/>
    <cellStyle name="Comma 6 3 3" xfId="4165" xr:uid="{00000000-0005-0000-0000-0000B3240000}"/>
    <cellStyle name="Comma 6 3 3 2" xfId="7947" xr:uid="{00000000-0005-0000-0000-0000B4240000}"/>
    <cellStyle name="Comma 6 3 3 2 2" xfId="14445" xr:uid="{00000000-0005-0000-0000-0000B5240000}"/>
    <cellStyle name="Comma 6 3 3 2 2 2" xfId="27130" xr:uid="{00000000-0005-0000-0000-0000B6240000}"/>
    <cellStyle name="Comma 6 3 3 2 3" xfId="19212" xr:uid="{00000000-0005-0000-0000-0000B7240000}"/>
    <cellStyle name="Comma 6 3 3 2 4" xfId="32330" xr:uid="{00000000-0005-0000-0000-0000B8240000}"/>
    <cellStyle name="Comma 6 3 3 2 5" xfId="35351" xr:uid="{00000000-0005-0000-0000-0000B9240000}"/>
    <cellStyle name="Comma 6 3 3 3" xfId="8871" xr:uid="{00000000-0005-0000-0000-0000BA240000}"/>
    <cellStyle name="Comma 6 3 3 3 2" xfId="15288" xr:uid="{00000000-0005-0000-0000-0000BB240000}"/>
    <cellStyle name="Comma 6 3 3 3 2 2" xfId="27940" xr:uid="{00000000-0005-0000-0000-0000BC240000}"/>
    <cellStyle name="Comma 6 3 3 3 3" xfId="22906" xr:uid="{00000000-0005-0000-0000-0000BD240000}"/>
    <cellStyle name="Comma 6 3 3 4" xfId="6813" xr:uid="{00000000-0005-0000-0000-0000BE240000}"/>
    <cellStyle name="Comma 6 3 3 4 2" xfId="13376" xr:uid="{00000000-0005-0000-0000-0000BF240000}"/>
    <cellStyle name="Comma 6 3 3 4 2 2" xfId="26111" xr:uid="{00000000-0005-0000-0000-0000C0240000}"/>
    <cellStyle name="Comma 6 3 3 4 3" xfId="21549" xr:uid="{00000000-0005-0000-0000-0000C1240000}"/>
    <cellStyle name="Comma 6 3 3 5" xfId="12310" xr:uid="{00000000-0005-0000-0000-0000C2240000}"/>
    <cellStyle name="Comma 6 3 3 5 2" xfId="25056" xr:uid="{00000000-0005-0000-0000-0000C3240000}"/>
    <cellStyle name="Comma 6 3 3 6" xfId="17761" xr:uid="{00000000-0005-0000-0000-0000C4240000}"/>
    <cellStyle name="Comma 6 3 3 7" xfId="31078" xr:uid="{00000000-0005-0000-0000-0000C5240000}"/>
    <cellStyle name="Comma 6 3 3 8" xfId="34483" xr:uid="{00000000-0005-0000-0000-0000C6240000}"/>
    <cellStyle name="Comma 6 3 4" xfId="4166" xr:uid="{00000000-0005-0000-0000-0000C7240000}"/>
    <cellStyle name="Comma 6 3 4 2" xfId="7948" xr:uid="{00000000-0005-0000-0000-0000C8240000}"/>
    <cellStyle name="Comma 6 3 4 2 2" xfId="14446" xr:uid="{00000000-0005-0000-0000-0000C9240000}"/>
    <cellStyle name="Comma 6 3 4 2 2 2" xfId="27131" xr:uid="{00000000-0005-0000-0000-0000CA240000}"/>
    <cellStyle name="Comma 6 3 4 2 3" xfId="19213" xr:uid="{00000000-0005-0000-0000-0000CB240000}"/>
    <cellStyle name="Comma 6 3 4 2 4" xfId="32331" xr:uid="{00000000-0005-0000-0000-0000CC240000}"/>
    <cellStyle name="Comma 6 3 4 2 5" xfId="35352" xr:uid="{00000000-0005-0000-0000-0000CD240000}"/>
    <cellStyle name="Comma 6 3 4 3" xfId="8872" xr:uid="{00000000-0005-0000-0000-0000CE240000}"/>
    <cellStyle name="Comma 6 3 4 3 2" xfId="15289" xr:uid="{00000000-0005-0000-0000-0000CF240000}"/>
    <cellStyle name="Comma 6 3 4 3 2 2" xfId="27941" xr:uid="{00000000-0005-0000-0000-0000D0240000}"/>
    <cellStyle name="Comma 6 3 4 3 3" xfId="22907" xr:uid="{00000000-0005-0000-0000-0000D1240000}"/>
    <cellStyle name="Comma 6 3 4 4" xfId="6814" xr:uid="{00000000-0005-0000-0000-0000D2240000}"/>
    <cellStyle name="Comma 6 3 4 4 2" xfId="13377" xr:uid="{00000000-0005-0000-0000-0000D3240000}"/>
    <cellStyle name="Comma 6 3 4 4 2 2" xfId="26112" xr:uid="{00000000-0005-0000-0000-0000D4240000}"/>
    <cellStyle name="Comma 6 3 4 4 3" xfId="21550" xr:uid="{00000000-0005-0000-0000-0000D5240000}"/>
    <cellStyle name="Comma 6 3 4 5" xfId="12311" xr:uid="{00000000-0005-0000-0000-0000D6240000}"/>
    <cellStyle name="Comma 6 3 4 5 2" xfId="25057" xr:uid="{00000000-0005-0000-0000-0000D7240000}"/>
    <cellStyle name="Comma 6 3 4 6" xfId="17762" xr:uid="{00000000-0005-0000-0000-0000D8240000}"/>
    <cellStyle name="Comma 6 3 4 7" xfId="31079" xr:uid="{00000000-0005-0000-0000-0000D9240000}"/>
    <cellStyle name="Comma 6 3 4 8" xfId="34484" xr:uid="{00000000-0005-0000-0000-0000DA240000}"/>
    <cellStyle name="Comma 6 3 5" xfId="4167" xr:uid="{00000000-0005-0000-0000-0000DB240000}"/>
    <cellStyle name="Comma 6 3 5 2" xfId="7949" xr:uid="{00000000-0005-0000-0000-0000DC240000}"/>
    <cellStyle name="Comma 6 3 5 2 2" xfId="14447" xr:uid="{00000000-0005-0000-0000-0000DD240000}"/>
    <cellStyle name="Comma 6 3 5 2 2 2" xfId="27132" xr:uid="{00000000-0005-0000-0000-0000DE240000}"/>
    <cellStyle name="Comma 6 3 5 2 3" xfId="19214" xr:uid="{00000000-0005-0000-0000-0000DF240000}"/>
    <cellStyle name="Comma 6 3 5 2 4" xfId="32332" xr:uid="{00000000-0005-0000-0000-0000E0240000}"/>
    <cellStyle name="Comma 6 3 5 2 5" xfId="35353" xr:uid="{00000000-0005-0000-0000-0000E1240000}"/>
    <cellStyle name="Comma 6 3 5 3" xfId="8873" xr:uid="{00000000-0005-0000-0000-0000E2240000}"/>
    <cellStyle name="Comma 6 3 5 3 2" xfId="15290" xr:uid="{00000000-0005-0000-0000-0000E3240000}"/>
    <cellStyle name="Comma 6 3 5 3 2 2" xfId="27942" xr:uid="{00000000-0005-0000-0000-0000E4240000}"/>
    <cellStyle name="Comma 6 3 5 3 3" xfId="22908" xr:uid="{00000000-0005-0000-0000-0000E5240000}"/>
    <cellStyle name="Comma 6 3 5 4" xfId="6815" xr:uid="{00000000-0005-0000-0000-0000E6240000}"/>
    <cellStyle name="Comma 6 3 5 4 2" xfId="13378" xr:uid="{00000000-0005-0000-0000-0000E7240000}"/>
    <cellStyle name="Comma 6 3 5 4 2 2" xfId="26113" xr:uid="{00000000-0005-0000-0000-0000E8240000}"/>
    <cellStyle name="Comma 6 3 5 4 3" xfId="21551" xr:uid="{00000000-0005-0000-0000-0000E9240000}"/>
    <cellStyle name="Comma 6 3 5 5" xfId="12312" xr:uid="{00000000-0005-0000-0000-0000EA240000}"/>
    <cellStyle name="Comma 6 3 5 5 2" xfId="25058" xr:uid="{00000000-0005-0000-0000-0000EB240000}"/>
    <cellStyle name="Comma 6 3 5 6" xfId="17763" xr:uid="{00000000-0005-0000-0000-0000EC240000}"/>
    <cellStyle name="Comma 6 3 5 7" xfId="31080" xr:uid="{00000000-0005-0000-0000-0000ED240000}"/>
    <cellStyle name="Comma 6 3 5 8" xfId="34485" xr:uid="{00000000-0005-0000-0000-0000EE240000}"/>
    <cellStyle name="Comma 6 3 6" xfId="4168" xr:uid="{00000000-0005-0000-0000-0000EF240000}"/>
    <cellStyle name="Comma 6 3 6 2" xfId="7950" xr:uid="{00000000-0005-0000-0000-0000F0240000}"/>
    <cellStyle name="Comma 6 3 6 2 2" xfId="14448" xr:uid="{00000000-0005-0000-0000-0000F1240000}"/>
    <cellStyle name="Comma 6 3 6 2 2 2" xfId="27133" xr:uid="{00000000-0005-0000-0000-0000F2240000}"/>
    <cellStyle name="Comma 6 3 6 2 3" xfId="19215" xr:uid="{00000000-0005-0000-0000-0000F3240000}"/>
    <cellStyle name="Comma 6 3 6 2 4" xfId="32333" xr:uid="{00000000-0005-0000-0000-0000F4240000}"/>
    <cellStyle name="Comma 6 3 6 2 5" xfId="35354" xr:uid="{00000000-0005-0000-0000-0000F5240000}"/>
    <cellStyle name="Comma 6 3 6 3" xfId="8874" xr:uid="{00000000-0005-0000-0000-0000F6240000}"/>
    <cellStyle name="Comma 6 3 6 3 2" xfId="15291" xr:uid="{00000000-0005-0000-0000-0000F7240000}"/>
    <cellStyle name="Comma 6 3 6 3 2 2" xfId="27943" xr:uid="{00000000-0005-0000-0000-0000F8240000}"/>
    <cellStyle name="Comma 6 3 6 3 3" xfId="22909" xr:uid="{00000000-0005-0000-0000-0000F9240000}"/>
    <cellStyle name="Comma 6 3 6 4" xfId="6816" xr:uid="{00000000-0005-0000-0000-0000FA240000}"/>
    <cellStyle name="Comma 6 3 6 4 2" xfId="13379" xr:uid="{00000000-0005-0000-0000-0000FB240000}"/>
    <cellStyle name="Comma 6 3 6 4 2 2" xfId="26114" xr:uid="{00000000-0005-0000-0000-0000FC240000}"/>
    <cellStyle name="Comma 6 3 6 4 3" xfId="21552" xr:uid="{00000000-0005-0000-0000-0000FD240000}"/>
    <cellStyle name="Comma 6 3 6 5" xfId="12313" xr:uid="{00000000-0005-0000-0000-0000FE240000}"/>
    <cellStyle name="Comma 6 3 6 5 2" xfId="25059" xr:uid="{00000000-0005-0000-0000-0000FF240000}"/>
    <cellStyle name="Comma 6 3 6 6" xfId="17764" xr:uid="{00000000-0005-0000-0000-000000250000}"/>
    <cellStyle name="Comma 6 3 6 7" xfId="31081" xr:uid="{00000000-0005-0000-0000-000001250000}"/>
    <cellStyle name="Comma 6 3 6 8" xfId="34486" xr:uid="{00000000-0005-0000-0000-000002250000}"/>
    <cellStyle name="Comma 6 3 7" xfId="4169" xr:uid="{00000000-0005-0000-0000-000003250000}"/>
    <cellStyle name="Comma 6 3 7 2" xfId="7951" xr:uid="{00000000-0005-0000-0000-000004250000}"/>
    <cellStyle name="Comma 6 3 7 2 2" xfId="14449" xr:uid="{00000000-0005-0000-0000-000005250000}"/>
    <cellStyle name="Comma 6 3 7 2 2 2" xfId="27134" xr:uid="{00000000-0005-0000-0000-000006250000}"/>
    <cellStyle name="Comma 6 3 7 2 3" xfId="19216" xr:uid="{00000000-0005-0000-0000-000007250000}"/>
    <cellStyle name="Comma 6 3 7 2 4" xfId="32334" xr:uid="{00000000-0005-0000-0000-000008250000}"/>
    <cellStyle name="Comma 6 3 7 2 5" xfId="35355" xr:uid="{00000000-0005-0000-0000-000009250000}"/>
    <cellStyle name="Comma 6 3 7 3" xfId="8875" xr:uid="{00000000-0005-0000-0000-00000A250000}"/>
    <cellStyle name="Comma 6 3 7 3 2" xfId="15292" xr:uid="{00000000-0005-0000-0000-00000B250000}"/>
    <cellStyle name="Comma 6 3 7 3 2 2" xfId="27944" xr:uid="{00000000-0005-0000-0000-00000C250000}"/>
    <cellStyle name="Comma 6 3 7 3 3" xfId="22910" xr:uid="{00000000-0005-0000-0000-00000D250000}"/>
    <cellStyle name="Comma 6 3 7 4" xfId="6817" xr:uid="{00000000-0005-0000-0000-00000E250000}"/>
    <cellStyle name="Comma 6 3 7 4 2" xfId="13380" xr:uid="{00000000-0005-0000-0000-00000F250000}"/>
    <cellStyle name="Comma 6 3 7 4 2 2" xfId="26115" xr:uid="{00000000-0005-0000-0000-000010250000}"/>
    <cellStyle name="Comma 6 3 7 4 3" xfId="21553" xr:uid="{00000000-0005-0000-0000-000011250000}"/>
    <cellStyle name="Comma 6 3 7 5" xfId="12314" xr:uid="{00000000-0005-0000-0000-000012250000}"/>
    <cellStyle name="Comma 6 3 7 5 2" xfId="25060" xr:uid="{00000000-0005-0000-0000-000013250000}"/>
    <cellStyle name="Comma 6 3 7 6" xfId="17765" xr:uid="{00000000-0005-0000-0000-000014250000}"/>
    <cellStyle name="Comma 6 3 7 7" xfId="31082" xr:uid="{00000000-0005-0000-0000-000015250000}"/>
    <cellStyle name="Comma 6 3 7 8" xfId="34487" xr:uid="{00000000-0005-0000-0000-000016250000}"/>
    <cellStyle name="Comma 6 3 8" xfId="4170" xr:uid="{00000000-0005-0000-0000-000017250000}"/>
    <cellStyle name="Comma 6 3 8 2" xfId="7952" xr:uid="{00000000-0005-0000-0000-000018250000}"/>
    <cellStyle name="Comma 6 3 8 2 2" xfId="14450" xr:uid="{00000000-0005-0000-0000-000019250000}"/>
    <cellStyle name="Comma 6 3 8 2 2 2" xfId="27135" xr:uid="{00000000-0005-0000-0000-00001A250000}"/>
    <cellStyle name="Comma 6 3 8 2 3" xfId="19217" xr:uid="{00000000-0005-0000-0000-00001B250000}"/>
    <cellStyle name="Comma 6 3 8 2 4" xfId="32335" xr:uid="{00000000-0005-0000-0000-00001C250000}"/>
    <cellStyle name="Comma 6 3 8 2 5" xfId="35356" xr:uid="{00000000-0005-0000-0000-00001D250000}"/>
    <cellStyle name="Comma 6 3 8 3" xfId="8876" xr:uid="{00000000-0005-0000-0000-00001E250000}"/>
    <cellStyle name="Comma 6 3 8 3 2" xfId="15293" xr:uid="{00000000-0005-0000-0000-00001F250000}"/>
    <cellStyle name="Comma 6 3 8 3 2 2" xfId="27945" xr:uid="{00000000-0005-0000-0000-000020250000}"/>
    <cellStyle name="Comma 6 3 8 3 3" xfId="22911" xr:uid="{00000000-0005-0000-0000-000021250000}"/>
    <cellStyle name="Comma 6 3 8 4" xfId="6818" xr:uid="{00000000-0005-0000-0000-000022250000}"/>
    <cellStyle name="Comma 6 3 8 4 2" xfId="13381" xr:uid="{00000000-0005-0000-0000-000023250000}"/>
    <cellStyle name="Comma 6 3 8 4 2 2" xfId="26116" xr:uid="{00000000-0005-0000-0000-000024250000}"/>
    <cellStyle name="Comma 6 3 8 4 3" xfId="21554" xr:uid="{00000000-0005-0000-0000-000025250000}"/>
    <cellStyle name="Comma 6 3 8 5" xfId="12315" xr:uid="{00000000-0005-0000-0000-000026250000}"/>
    <cellStyle name="Comma 6 3 8 5 2" xfId="25061" xr:uid="{00000000-0005-0000-0000-000027250000}"/>
    <cellStyle name="Comma 6 3 8 6" xfId="17766" xr:uid="{00000000-0005-0000-0000-000028250000}"/>
    <cellStyle name="Comma 6 3 8 7" xfId="31083" xr:uid="{00000000-0005-0000-0000-000029250000}"/>
    <cellStyle name="Comma 6 3 8 8" xfId="34488" xr:uid="{00000000-0005-0000-0000-00002A250000}"/>
    <cellStyle name="Comma 6 3 9" xfId="4171" xr:uid="{00000000-0005-0000-0000-00002B250000}"/>
    <cellStyle name="Comma 6 3 9 2" xfId="7953" xr:uid="{00000000-0005-0000-0000-00002C250000}"/>
    <cellStyle name="Comma 6 3 9 2 2" xfId="14451" xr:uid="{00000000-0005-0000-0000-00002D250000}"/>
    <cellStyle name="Comma 6 3 9 2 2 2" xfId="27136" xr:uid="{00000000-0005-0000-0000-00002E250000}"/>
    <cellStyle name="Comma 6 3 9 2 3" xfId="19218" xr:uid="{00000000-0005-0000-0000-00002F250000}"/>
    <cellStyle name="Comma 6 3 9 2 4" xfId="32336" xr:uid="{00000000-0005-0000-0000-000030250000}"/>
    <cellStyle name="Comma 6 3 9 2 5" xfId="35357" xr:uid="{00000000-0005-0000-0000-000031250000}"/>
    <cellStyle name="Comma 6 3 9 3" xfId="8877" xr:uid="{00000000-0005-0000-0000-000032250000}"/>
    <cellStyle name="Comma 6 3 9 3 2" xfId="15294" xr:uid="{00000000-0005-0000-0000-000033250000}"/>
    <cellStyle name="Comma 6 3 9 3 2 2" xfId="27946" xr:uid="{00000000-0005-0000-0000-000034250000}"/>
    <cellStyle name="Comma 6 3 9 3 3" xfId="22912" xr:uid="{00000000-0005-0000-0000-000035250000}"/>
    <cellStyle name="Comma 6 3 9 4" xfId="6819" xr:uid="{00000000-0005-0000-0000-000036250000}"/>
    <cellStyle name="Comma 6 3 9 4 2" xfId="13382" xr:uid="{00000000-0005-0000-0000-000037250000}"/>
    <cellStyle name="Comma 6 3 9 4 2 2" xfId="26117" xr:uid="{00000000-0005-0000-0000-000038250000}"/>
    <cellStyle name="Comma 6 3 9 4 3" xfId="21555" xr:uid="{00000000-0005-0000-0000-000039250000}"/>
    <cellStyle name="Comma 6 3 9 5" xfId="12316" xr:uid="{00000000-0005-0000-0000-00003A250000}"/>
    <cellStyle name="Comma 6 3 9 5 2" xfId="25062" xr:uid="{00000000-0005-0000-0000-00003B250000}"/>
    <cellStyle name="Comma 6 3 9 6" xfId="17767" xr:uid="{00000000-0005-0000-0000-00003C250000}"/>
    <cellStyle name="Comma 6 3 9 7" xfId="31084" xr:uid="{00000000-0005-0000-0000-00003D250000}"/>
    <cellStyle name="Comma 6 3 9 8" xfId="34489" xr:uid="{00000000-0005-0000-0000-00003E250000}"/>
    <cellStyle name="Comma 6 30" xfId="4172" xr:uid="{00000000-0005-0000-0000-00003F250000}"/>
    <cellStyle name="Comma 6 31" xfId="4173" xr:uid="{00000000-0005-0000-0000-000040250000}"/>
    <cellStyle name="Comma 6 32" xfId="4174" xr:uid="{00000000-0005-0000-0000-000041250000}"/>
    <cellStyle name="Comma 6 33" xfId="3198" xr:uid="{00000000-0005-0000-0000-000042250000}"/>
    <cellStyle name="Comma 6 34" xfId="4128" xr:uid="{00000000-0005-0000-0000-000043250000}"/>
    <cellStyle name="Comma 6 34 2" xfId="6117" xr:uid="{00000000-0005-0000-0000-000044250000}"/>
    <cellStyle name="Comma 6 34 2 2" xfId="19198" xr:uid="{00000000-0005-0000-0000-000045250000}"/>
    <cellStyle name="Comma 6 34 2 3" xfId="32316" xr:uid="{00000000-0005-0000-0000-000046250000}"/>
    <cellStyle name="Comma 6 34 2 4" xfId="35337" xr:uid="{00000000-0005-0000-0000-000047250000}"/>
    <cellStyle name="Comma 6 34 3" xfId="7933" xr:uid="{00000000-0005-0000-0000-000048250000}"/>
    <cellStyle name="Comma 6 34 3 2" xfId="14431" xr:uid="{00000000-0005-0000-0000-000049250000}"/>
    <cellStyle name="Comma 6 34 3 2 2" xfId="27116" xr:uid="{00000000-0005-0000-0000-00004A250000}"/>
    <cellStyle name="Comma 6 34 3 3" xfId="22565" xr:uid="{00000000-0005-0000-0000-00004B250000}"/>
    <cellStyle name="Comma 6 34 4" xfId="8857" xr:uid="{00000000-0005-0000-0000-00004C250000}"/>
    <cellStyle name="Comma 6 34 4 2" xfId="15274" xr:uid="{00000000-0005-0000-0000-00004D250000}"/>
    <cellStyle name="Comma 6 34 4 2 2" xfId="27926" xr:uid="{00000000-0005-0000-0000-00004E250000}"/>
    <cellStyle name="Comma 6 34 4 3" xfId="22892" xr:uid="{00000000-0005-0000-0000-00004F250000}"/>
    <cellStyle name="Comma 6 34 5" xfId="6799" xr:uid="{00000000-0005-0000-0000-000050250000}"/>
    <cellStyle name="Comma 6 34 5 2" xfId="13362" xr:uid="{00000000-0005-0000-0000-000051250000}"/>
    <cellStyle name="Comma 6 34 5 2 2" xfId="26097" xr:uid="{00000000-0005-0000-0000-000052250000}"/>
    <cellStyle name="Comma 6 34 5 3" xfId="21535" xr:uid="{00000000-0005-0000-0000-000053250000}"/>
    <cellStyle name="Comma 6 34 6" xfId="12294" xr:uid="{00000000-0005-0000-0000-000054250000}"/>
    <cellStyle name="Comma 6 34 6 2" xfId="25040" xr:uid="{00000000-0005-0000-0000-000055250000}"/>
    <cellStyle name="Comma 6 34 7" xfId="17745" xr:uid="{00000000-0005-0000-0000-000056250000}"/>
    <cellStyle name="Comma 6 34 8" xfId="31059" xr:uid="{00000000-0005-0000-0000-000057250000}"/>
    <cellStyle name="Comma 6 34 9" xfId="34469" xr:uid="{00000000-0005-0000-0000-000058250000}"/>
    <cellStyle name="Comma 6 35" xfId="9607" xr:uid="{00000000-0005-0000-0000-000059250000}"/>
    <cellStyle name="Comma 6 35 2" xfId="15956" xr:uid="{00000000-0005-0000-0000-00005A250000}"/>
    <cellStyle name="Comma 6 35 2 2" xfId="28596" xr:uid="{00000000-0005-0000-0000-00005B250000}"/>
    <cellStyle name="Comma 6 35 3" xfId="19023" xr:uid="{00000000-0005-0000-0000-00005C250000}"/>
    <cellStyle name="Comma 6 35 4" xfId="32195" xr:uid="{00000000-0005-0000-0000-00005D250000}"/>
    <cellStyle name="Comma 6 35 5" xfId="35216" xr:uid="{00000000-0005-0000-0000-00005E250000}"/>
    <cellStyle name="Comma 6 36" xfId="18953" xr:uid="{00000000-0005-0000-0000-00005F250000}"/>
    <cellStyle name="Comma 6 36 2" xfId="32134" xr:uid="{00000000-0005-0000-0000-000060250000}"/>
    <cellStyle name="Comma 6 36 3" xfId="35154" xr:uid="{00000000-0005-0000-0000-000061250000}"/>
    <cellStyle name="Comma 6 37" xfId="19934" xr:uid="{00000000-0005-0000-0000-000062250000}"/>
    <cellStyle name="Comma 6 37 2" xfId="33115" xr:uid="{00000000-0005-0000-0000-000063250000}"/>
    <cellStyle name="Comma 6 37 3" xfId="36007" xr:uid="{00000000-0005-0000-0000-000064250000}"/>
    <cellStyle name="Comma 6 38" xfId="17438" xr:uid="{00000000-0005-0000-0000-000065250000}"/>
    <cellStyle name="Comma 6 39" xfId="30619" xr:uid="{00000000-0005-0000-0000-000066250000}"/>
    <cellStyle name="Comma 6 4" xfId="1275" xr:uid="{00000000-0005-0000-0000-000067250000}"/>
    <cellStyle name="Comma 6 4 10" xfId="4176" xr:uid="{00000000-0005-0000-0000-000068250000}"/>
    <cellStyle name="Comma 6 4 11" xfId="4177" xr:uid="{00000000-0005-0000-0000-000069250000}"/>
    <cellStyle name="Comma 6 4 12" xfId="4178" xr:uid="{00000000-0005-0000-0000-00006A250000}"/>
    <cellStyle name="Comma 6 4 13" xfId="4179" xr:uid="{00000000-0005-0000-0000-00006B250000}"/>
    <cellStyle name="Comma 6 4 14" xfId="4180" xr:uid="{00000000-0005-0000-0000-00006C250000}"/>
    <cellStyle name="Comma 6 4 15" xfId="4181" xr:uid="{00000000-0005-0000-0000-00006D250000}"/>
    <cellStyle name="Comma 6 4 16" xfId="4182" xr:uid="{00000000-0005-0000-0000-00006E250000}"/>
    <cellStyle name="Comma 6 4 17" xfId="4183" xr:uid="{00000000-0005-0000-0000-00006F250000}"/>
    <cellStyle name="Comma 6 4 18" xfId="4184" xr:uid="{00000000-0005-0000-0000-000070250000}"/>
    <cellStyle name="Comma 6 4 19" xfId="4185" xr:uid="{00000000-0005-0000-0000-000071250000}"/>
    <cellStyle name="Comma 6 4 2" xfId="1497" xr:uid="{00000000-0005-0000-0000-000072250000}"/>
    <cellStyle name="Comma 6 4 2 2" xfId="10714" xr:uid="{00000000-0005-0000-0000-000073250000}"/>
    <cellStyle name="Comma 6 4 2 2 2" xfId="16262" xr:uid="{00000000-0005-0000-0000-000074250000}"/>
    <cellStyle name="Comma 6 4 2 2 2 2" xfId="20473" xr:uid="{00000000-0005-0000-0000-000075250000}"/>
    <cellStyle name="Comma 6 4 2 2 2 3" xfId="33726" xr:uid="{00000000-0005-0000-0000-000076250000}"/>
    <cellStyle name="Comma 6 4 2 2 2 4" xfId="36520" xr:uid="{00000000-0005-0000-0000-000077250000}"/>
    <cellStyle name="Comma 6 4 2 2 3" xfId="20174" xr:uid="{00000000-0005-0000-0000-000078250000}"/>
    <cellStyle name="Comma 6 4 2 2 4" xfId="33431" xr:uid="{00000000-0005-0000-0000-000079250000}"/>
    <cellStyle name="Comma 6 4 2 2 5" xfId="36226" xr:uid="{00000000-0005-0000-0000-00007A250000}"/>
    <cellStyle name="Comma 6 4 2 3" xfId="20326" xr:uid="{00000000-0005-0000-0000-00007B250000}"/>
    <cellStyle name="Comma 6 4 2 3 2" xfId="33580" xr:uid="{00000000-0005-0000-0000-00007C250000}"/>
    <cellStyle name="Comma 6 4 2 3 3" xfId="36374" xr:uid="{00000000-0005-0000-0000-00007D250000}"/>
    <cellStyle name="Comma 6 4 2 4" xfId="20018" xr:uid="{00000000-0005-0000-0000-00007E250000}"/>
    <cellStyle name="Comma 6 4 2 4 2" xfId="33282" xr:uid="{00000000-0005-0000-0000-00007F250000}"/>
    <cellStyle name="Comma 6 4 2 4 3" xfId="36081" xr:uid="{00000000-0005-0000-0000-000080250000}"/>
    <cellStyle name="Comma 6 4 2 5" xfId="4186" xr:uid="{00000000-0005-0000-0000-000081250000}"/>
    <cellStyle name="Comma 6 4 20" xfId="6204" xr:uid="{00000000-0005-0000-0000-000082250000}"/>
    <cellStyle name="Comma 6 4 20 2" xfId="19886" xr:uid="{00000000-0005-0000-0000-000083250000}"/>
    <cellStyle name="Comma 6 4 20 2 2" xfId="33011" xr:uid="{00000000-0005-0000-0000-000084250000}"/>
    <cellStyle name="Comma 6 4 20 2 3" xfId="35974" xr:uid="{00000000-0005-0000-0000-000085250000}"/>
    <cellStyle name="Comma 6 4 20 3" xfId="18759" xr:uid="{00000000-0005-0000-0000-000086250000}"/>
    <cellStyle name="Comma 6 4 20 4" xfId="32017" xr:uid="{00000000-0005-0000-0000-000087250000}"/>
    <cellStyle name="Comma 6 4 20 5" xfId="35124" xr:uid="{00000000-0005-0000-0000-000088250000}"/>
    <cellStyle name="Comma 6 4 21" xfId="10059" xr:uid="{00000000-0005-0000-0000-000089250000}"/>
    <cellStyle name="Comma 6 4 21 2" xfId="16011" xr:uid="{00000000-0005-0000-0000-00008A250000}"/>
    <cellStyle name="Comma 6 4 21 2 2" xfId="28640" xr:uid="{00000000-0005-0000-0000-00008B250000}"/>
    <cellStyle name="Comma 6 4 21 3" xfId="17768" xr:uid="{00000000-0005-0000-0000-00008C250000}"/>
    <cellStyle name="Comma 6 4 21 4" xfId="23611" xr:uid="{00000000-0005-0000-0000-00008D250000}"/>
    <cellStyle name="Comma 6 4 22" xfId="11260" xr:uid="{00000000-0005-0000-0000-00008E250000}"/>
    <cellStyle name="Comma 6 4 22 2" xfId="19092" xr:uid="{00000000-0005-0000-0000-00008F250000}"/>
    <cellStyle name="Comma 6 4 22 3" xfId="32214" xr:uid="{00000000-0005-0000-0000-000090250000}"/>
    <cellStyle name="Comma 6 4 22 4" xfId="35235" xr:uid="{00000000-0005-0000-0000-000091250000}"/>
    <cellStyle name="Comma 6 4 23" xfId="18972" xr:uid="{00000000-0005-0000-0000-000092250000}"/>
    <cellStyle name="Comma 6 4 23 2" xfId="32153" xr:uid="{00000000-0005-0000-0000-000093250000}"/>
    <cellStyle name="Comma 6 4 23 3" xfId="35175" xr:uid="{00000000-0005-0000-0000-000094250000}"/>
    <cellStyle name="Comma 6 4 24" xfId="19956" xr:uid="{00000000-0005-0000-0000-000095250000}"/>
    <cellStyle name="Comma 6 4 24 2" xfId="33152" xr:uid="{00000000-0005-0000-0000-000096250000}"/>
    <cellStyle name="Comma 6 4 24 3" xfId="36026" xr:uid="{00000000-0005-0000-0000-000097250000}"/>
    <cellStyle name="Comma 6 4 25" xfId="17475" xr:uid="{00000000-0005-0000-0000-000098250000}"/>
    <cellStyle name="Comma 6 4 26" xfId="30729" xr:uid="{00000000-0005-0000-0000-000099250000}"/>
    <cellStyle name="Comma 6 4 27" xfId="34341" xr:uid="{00000000-0005-0000-0000-00009A250000}"/>
    <cellStyle name="Comma 6 4 28" xfId="4175" xr:uid="{00000000-0005-0000-0000-00009B250000}"/>
    <cellStyle name="Comma 6 4 3" xfId="4187" xr:uid="{00000000-0005-0000-0000-00009C250000}"/>
    <cellStyle name="Comma 6 4 3 2" xfId="20419" xr:uid="{00000000-0005-0000-0000-00009D250000}"/>
    <cellStyle name="Comma 6 4 3 2 2" xfId="33672" xr:uid="{00000000-0005-0000-0000-00009E250000}"/>
    <cellStyle name="Comma 6 4 3 2 3" xfId="36466" xr:uid="{00000000-0005-0000-0000-00009F250000}"/>
    <cellStyle name="Comma 6 4 3 3" xfId="20120" xr:uid="{00000000-0005-0000-0000-0000A0250000}"/>
    <cellStyle name="Comma 6 4 3 3 2" xfId="33377" xr:uid="{00000000-0005-0000-0000-0000A1250000}"/>
    <cellStyle name="Comma 6 4 3 3 3" xfId="36172" xr:uid="{00000000-0005-0000-0000-0000A2250000}"/>
    <cellStyle name="Comma 6 4 4" xfId="4188" xr:uid="{00000000-0005-0000-0000-0000A3250000}"/>
    <cellStyle name="Comma 6 4 4 2" xfId="20272" xr:uid="{00000000-0005-0000-0000-0000A4250000}"/>
    <cellStyle name="Comma 6 4 4 2 2" xfId="33526" xr:uid="{00000000-0005-0000-0000-0000A5250000}"/>
    <cellStyle name="Comma 6 4 4 2 3" xfId="36320" xr:uid="{00000000-0005-0000-0000-0000A6250000}"/>
    <cellStyle name="Comma 6 4 5" xfId="4189" xr:uid="{00000000-0005-0000-0000-0000A7250000}"/>
    <cellStyle name="Comma 6 4 6" xfId="4190" xr:uid="{00000000-0005-0000-0000-0000A8250000}"/>
    <cellStyle name="Comma 6 4 7" xfId="4191" xr:uid="{00000000-0005-0000-0000-0000A9250000}"/>
    <cellStyle name="Comma 6 4 8" xfId="4192" xr:uid="{00000000-0005-0000-0000-0000AA250000}"/>
    <cellStyle name="Comma 6 4 9" xfId="4193" xr:uid="{00000000-0005-0000-0000-0000AB250000}"/>
    <cellStyle name="Comma 6 40" xfId="34316" xr:uid="{00000000-0005-0000-0000-0000AC250000}"/>
    <cellStyle name="Comma 6 41" xfId="37387" xr:uid="{00000000-0005-0000-0000-0000AD250000}"/>
    <cellStyle name="Comma 6 5" xfId="1339" xr:uid="{00000000-0005-0000-0000-0000AE250000}"/>
    <cellStyle name="Comma 6 5 2" xfId="10695" xr:uid="{00000000-0005-0000-0000-0000AF250000}"/>
    <cellStyle name="Comma 6 5 2 2" xfId="16244" xr:uid="{00000000-0005-0000-0000-0000B0250000}"/>
    <cellStyle name="Comma 6 5 2 2 2" xfId="20455" xr:uid="{00000000-0005-0000-0000-0000B1250000}"/>
    <cellStyle name="Comma 6 5 2 2 3" xfId="33708" xr:uid="{00000000-0005-0000-0000-0000B2250000}"/>
    <cellStyle name="Comma 6 5 2 2 4" xfId="36502" xr:uid="{00000000-0005-0000-0000-0000B3250000}"/>
    <cellStyle name="Comma 6 5 2 3" xfId="20156" xr:uid="{00000000-0005-0000-0000-0000B4250000}"/>
    <cellStyle name="Comma 6 5 2 4" xfId="33413" xr:uid="{00000000-0005-0000-0000-0000B5250000}"/>
    <cellStyle name="Comma 6 5 2 5" xfId="36208" xr:uid="{00000000-0005-0000-0000-0000B6250000}"/>
    <cellStyle name="Comma 6 5 3" xfId="20308" xr:uid="{00000000-0005-0000-0000-0000B7250000}"/>
    <cellStyle name="Comma 6 5 3 2" xfId="33562" xr:uid="{00000000-0005-0000-0000-0000B8250000}"/>
    <cellStyle name="Comma 6 5 3 3" xfId="36356" xr:uid="{00000000-0005-0000-0000-0000B9250000}"/>
    <cellStyle name="Comma 6 5 4" xfId="20000" xr:uid="{00000000-0005-0000-0000-0000BA250000}"/>
    <cellStyle name="Comma 6 5 4 2" xfId="33264" xr:uid="{00000000-0005-0000-0000-0000BB250000}"/>
    <cellStyle name="Comma 6 5 4 3" xfId="36063" xr:uid="{00000000-0005-0000-0000-0000BC250000}"/>
    <cellStyle name="Comma 6 5 5" xfId="4194" xr:uid="{00000000-0005-0000-0000-0000BD250000}"/>
    <cellStyle name="Comma 6 6" xfId="4195" xr:uid="{00000000-0005-0000-0000-0000BE250000}"/>
    <cellStyle name="Comma 6 6 2" xfId="10758" xr:uid="{00000000-0005-0000-0000-0000BF250000}"/>
    <cellStyle name="Comma 6 7" xfId="4196" xr:uid="{00000000-0005-0000-0000-0000C0250000}"/>
    <cellStyle name="Comma 6 7 2" xfId="20401" xr:uid="{00000000-0005-0000-0000-0000C1250000}"/>
    <cellStyle name="Comma 6 7 2 2" xfId="33654" xr:uid="{00000000-0005-0000-0000-0000C2250000}"/>
    <cellStyle name="Comma 6 7 2 3" xfId="36448" xr:uid="{00000000-0005-0000-0000-0000C3250000}"/>
    <cellStyle name="Comma 6 7 3" xfId="20102" xr:uid="{00000000-0005-0000-0000-0000C4250000}"/>
    <cellStyle name="Comma 6 7 3 2" xfId="33359" xr:uid="{00000000-0005-0000-0000-0000C5250000}"/>
    <cellStyle name="Comma 6 7 3 3" xfId="36154" xr:uid="{00000000-0005-0000-0000-0000C6250000}"/>
    <cellStyle name="Comma 6 8" xfId="4197" xr:uid="{00000000-0005-0000-0000-0000C7250000}"/>
    <cellStyle name="Comma 6 8 2" xfId="20254" xr:uid="{00000000-0005-0000-0000-0000C8250000}"/>
    <cellStyle name="Comma 6 8 2 2" xfId="33508" xr:uid="{00000000-0005-0000-0000-0000C9250000}"/>
    <cellStyle name="Comma 6 8 2 3" xfId="36302" xr:uid="{00000000-0005-0000-0000-0000CA250000}"/>
    <cellStyle name="Comma 6 9" xfId="4198" xr:uid="{00000000-0005-0000-0000-0000CB250000}"/>
    <cellStyle name="Comma 60" xfId="232" xr:uid="{00000000-0005-0000-0000-0000CC250000}"/>
    <cellStyle name="Comma 60 2" xfId="521" xr:uid="{00000000-0005-0000-0000-0000CD250000}"/>
    <cellStyle name="Comma 60 2 2" xfId="11190" xr:uid="{00000000-0005-0000-0000-0000CE250000}"/>
    <cellStyle name="Comma 60 3" xfId="1155" xr:uid="{00000000-0005-0000-0000-0000CF250000}"/>
    <cellStyle name="Comma 60 4" xfId="1498" xr:uid="{00000000-0005-0000-0000-0000D0250000}"/>
    <cellStyle name="Comma 60 4 2" xfId="37585" xr:uid="{00000000-0005-0000-0000-0000D1250000}"/>
    <cellStyle name="Comma 61" xfId="233" xr:uid="{00000000-0005-0000-0000-0000D2250000}"/>
    <cellStyle name="Comma 61 2" xfId="522" xr:uid="{00000000-0005-0000-0000-0000D3250000}"/>
    <cellStyle name="Comma 61 2 2" xfId="10423" xr:uid="{00000000-0005-0000-0000-0000D4250000}"/>
    <cellStyle name="Comma 61 3" xfId="1156" xr:uid="{00000000-0005-0000-0000-0000D5250000}"/>
    <cellStyle name="Comma 61 4" xfId="1499" xr:uid="{00000000-0005-0000-0000-0000D6250000}"/>
    <cellStyle name="Comma 61 4 2" xfId="37586" xr:uid="{00000000-0005-0000-0000-0000D7250000}"/>
    <cellStyle name="Comma 62" xfId="234" xr:uid="{00000000-0005-0000-0000-0000D8250000}"/>
    <cellStyle name="Comma 62 2" xfId="1157" xr:uid="{00000000-0005-0000-0000-0000D9250000}"/>
    <cellStyle name="Comma 62 2 2" xfId="11321" xr:uid="{00000000-0005-0000-0000-0000DA250000}"/>
    <cellStyle name="Comma 62 3" xfId="1500" xr:uid="{00000000-0005-0000-0000-0000DB250000}"/>
    <cellStyle name="Comma 63" xfId="235" xr:uid="{00000000-0005-0000-0000-0000DC250000}"/>
    <cellStyle name="Comma 63 2" xfId="523" xr:uid="{00000000-0005-0000-0000-0000DD250000}"/>
    <cellStyle name="Comma 63 2 2" xfId="11178" xr:uid="{00000000-0005-0000-0000-0000DE250000}"/>
    <cellStyle name="Comma 63 3" xfId="1158" xr:uid="{00000000-0005-0000-0000-0000DF250000}"/>
    <cellStyle name="Comma 63 4" xfId="1501" xr:uid="{00000000-0005-0000-0000-0000E0250000}"/>
    <cellStyle name="Comma 63 4 2" xfId="37587" xr:uid="{00000000-0005-0000-0000-0000E1250000}"/>
    <cellStyle name="Comma 64" xfId="236" xr:uid="{00000000-0005-0000-0000-0000E2250000}"/>
    <cellStyle name="Comma 64 2" xfId="524" xr:uid="{00000000-0005-0000-0000-0000E3250000}"/>
    <cellStyle name="Comma 64 2 2" xfId="15996" xr:uid="{00000000-0005-0000-0000-0000E4250000}"/>
    <cellStyle name="Comma 64 2 2 2" xfId="28632" xr:uid="{00000000-0005-0000-0000-0000E5250000}"/>
    <cellStyle name="Comma 64 2 3" xfId="23603" xr:uid="{00000000-0005-0000-0000-0000E6250000}"/>
    <cellStyle name="Comma 64 2 4" xfId="10025" xr:uid="{00000000-0005-0000-0000-0000E7250000}"/>
    <cellStyle name="Comma 64 3" xfId="1159" xr:uid="{00000000-0005-0000-0000-0000E8250000}"/>
    <cellStyle name="Comma 64 4" xfId="1502" xr:uid="{00000000-0005-0000-0000-0000E9250000}"/>
    <cellStyle name="Comma 64 4 2" xfId="37588" xr:uid="{00000000-0005-0000-0000-0000EA250000}"/>
    <cellStyle name="Comma 65" xfId="237" xr:uid="{00000000-0005-0000-0000-0000EB250000}"/>
    <cellStyle name="Comma 65 2" xfId="525" xr:uid="{00000000-0005-0000-0000-0000EC250000}"/>
    <cellStyle name="Comma 65 2 2" xfId="11254" xr:uid="{00000000-0005-0000-0000-0000ED250000}"/>
    <cellStyle name="Comma 65 3" xfId="1160" xr:uid="{00000000-0005-0000-0000-0000EE250000}"/>
    <cellStyle name="Comma 65 4" xfId="1503" xr:uid="{00000000-0005-0000-0000-0000EF250000}"/>
    <cellStyle name="Comma 65 4 2" xfId="37589" xr:uid="{00000000-0005-0000-0000-0000F0250000}"/>
    <cellStyle name="Comma 66" xfId="238" xr:uid="{00000000-0005-0000-0000-0000F1250000}"/>
    <cellStyle name="Comma 66 2" xfId="526" xr:uid="{00000000-0005-0000-0000-0000F2250000}"/>
    <cellStyle name="Comma 66 2 2" xfId="11185" xr:uid="{00000000-0005-0000-0000-0000F3250000}"/>
    <cellStyle name="Comma 66 3" xfId="1161" xr:uid="{00000000-0005-0000-0000-0000F4250000}"/>
    <cellStyle name="Comma 66 4" xfId="2170" xr:uid="{00000000-0005-0000-0000-0000F5250000}"/>
    <cellStyle name="Comma 66 4 2" xfId="37590" xr:uid="{00000000-0005-0000-0000-0000F6250000}"/>
    <cellStyle name="Comma 67" xfId="239" xr:uid="{00000000-0005-0000-0000-0000F7250000}"/>
    <cellStyle name="Comma 67 2" xfId="527" xr:uid="{00000000-0005-0000-0000-0000F8250000}"/>
    <cellStyle name="Comma 67 2 2" xfId="10994" xr:uid="{00000000-0005-0000-0000-0000F9250000}"/>
    <cellStyle name="Comma 67 3" xfId="1162" xr:uid="{00000000-0005-0000-0000-0000FA250000}"/>
    <cellStyle name="Comma 67 4" xfId="1318" xr:uid="{00000000-0005-0000-0000-0000FB250000}"/>
    <cellStyle name="Comma 67 4 2" xfId="37591" xr:uid="{00000000-0005-0000-0000-0000FC250000}"/>
    <cellStyle name="Comma 68" xfId="240" xr:uid="{00000000-0005-0000-0000-0000FD250000}"/>
    <cellStyle name="Comma 68 2" xfId="528" xr:uid="{00000000-0005-0000-0000-0000FE250000}"/>
    <cellStyle name="Comma 68 2 2" xfId="11354" xr:uid="{00000000-0005-0000-0000-0000FF250000}"/>
    <cellStyle name="Comma 68 3" xfId="1163" xr:uid="{00000000-0005-0000-0000-000000260000}"/>
    <cellStyle name="Comma 68 4" xfId="2172" xr:uid="{00000000-0005-0000-0000-000001260000}"/>
    <cellStyle name="Comma 68 4 2" xfId="37592" xr:uid="{00000000-0005-0000-0000-000002260000}"/>
    <cellStyle name="Comma 69" xfId="241" xr:uid="{00000000-0005-0000-0000-000003260000}"/>
    <cellStyle name="Comma 69 2" xfId="529" xr:uid="{00000000-0005-0000-0000-000004260000}"/>
    <cellStyle name="Comma 69 2 2" xfId="10259" xr:uid="{00000000-0005-0000-0000-000005260000}"/>
    <cellStyle name="Comma 69 3" xfId="1164" xr:uid="{00000000-0005-0000-0000-000006260000}"/>
    <cellStyle name="Comma 69 4" xfId="2173" xr:uid="{00000000-0005-0000-0000-000007260000}"/>
    <cellStyle name="Comma 69 4 2" xfId="37593" xr:uid="{00000000-0005-0000-0000-000008260000}"/>
    <cellStyle name="Comma 7" xfId="242" xr:uid="{00000000-0005-0000-0000-000009260000}"/>
    <cellStyle name="Comma 7 10" xfId="4200" xr:uid="{00000000-0005-0000-0000-00000A260000}"/>
    <cellStyle name="Comma 7 10 2" xfId="7954" xr:uid="{00000000-0005-0000-0000-00000B260000}"/>
    <cellStyle name="Comma 7 10 2 2" xfId="14452" xr:uid="{00000000-0005-0000-0000-00000C260000}"/>
    <cellStyle name="Comma 7 10 2 2 2" xfId="27137" xr:uid="{00000000-0005-0000-0000-00000D260000}"/>
    <cellStyle name="Comma 7 10 2 3" xfId="19219" xr:uid="{00000000-0005-0000-0000-00000E260000}"/>
    <cellStyle name="Comma 7 10 2 4" xfId="32337" xr:uid="{00000000-0005-0000-0000-00000F260000}"/>
    <cellStyle name="Comma 7 10 2 5" xfId="35358" xr:uid="{00000000-0005-0000-0000-000010260000}"/>
    <cellStyle name="Comma 7 10 3" xfId="8878" xr:uid="{00000000-0005-0000-0000-000011260000}"/>
    <cellStyle name="Comma 7 10 3 2" xfId="15295" xr:uid="{00000000-0005-0000-0000-000012260000}"/>
    <cellStyle name="Comma 7 10 3 2 2" xfId="27947" xr:uid="{00000000-0005-0000-0000-000013260000}"/>
    <cellStyle name="Comma 7 10 3 3" xfId="22913" xr:uid="{00000000-0005-0000-0000-000014260000}"/>
    <cellStyle name="Comma 7 10 4" xfId="6820" xr:uid="{00000000-0005-0000-0000-000015260000}"/>
    <cellStyle name="Comma 7 10 4 2" xfId="13383" xr:uid="{00000000-0005-0000-0000-000016260000}"/>
    <cellStyle name="Comma 7 10 4 2 2" xfId="26118" xr:uid="{00000000-0005-0000-0000-000017260000}"/>
    <cellStyle name="Comma 7 10 4 3" xfId="21556" xr:uid="{00000000-0005-0000-0000-000018260000}"/>
    <cellStyle name="Comma 7 10 5" xfId="12318" xr:uid="{00000000-0005-0000-0000-000019260000}"/>
    <cellStyle name="Comma 7 10 5 2" xfId="25064" xr:uid="{00000000-0005-0000-0000-00001A260000}"/>
    <cellStyle name="Comma 7 10 6" xfId="17770" xr:uid="{00000000-0005-0000-0000-00001B260000}"/>
    <cellStyle name="Comma 7 10 7" xfId="31092" xr:uid="{00000000-0005-0000-0000-00001C260000}"/>
    <cellStyle name="Comma 7 10 8" xfId="34490" xr:uid="{00000000-0005-0000-0000-00001D260000}"/>
    <cellStyle name="Comma 7 11" xfId="4201" xr:uid="{00000000-0005-0000-0000-00001E260000}"/>
    <cellStyle name="Comma 7 11 2" xfId="7955" xr:uid="{00000000-0005-0000-0000-00001F260000}"/>
    <cellStyle name="Comma 7 11 2 2" xfId="14453" xr:uid="{00000000-0005-0000-0000-000020260000}"/>
    <cellStyle name="Comma 7 11 2 2 2" xfId="27138" xr:uid="{00000000-0005-0000-0000-000021260000}"/>
    <cellStyle name="Comma 7 11 2 3" xfId="19220" xr:uid="{00000000-0005-0000-0000-000022260000}"/>
    <cellStyle name="Comma 7 11 2 4" xfId="32338" xr:uid="{00000000-0005-0000-0000-000023260000}"/>
    <cellStyle name="Comma 7 11 2 5" xfId="35359" xr:uid="{00000000-0005-0000-0000-000024260000}"/>
    <cellStyle name="Comma 7 11 3" xfId="8879" xr:uid="{00000000-0005-0000-0000-000025260000}"/>
    <cellStyle name="Comma 7 11 3 2" xfId="15296" xr:uid="{00000000-0005-0000-0000-000026260000}"/>
    <cellStyle name="Comma 7 11 3 2 2" xfId="27948" xr:uid="{00000000-0005-0000-0000-000027260000}"/>
    <cellStyle name="Comma 7 11 3 3" xfId="22914" xr:uid="{00000000-0005-0000-0000-000028260000}"/>
    <cellStyle name="Comma 7 11 4" xfId="6821" xr:uid="{00000000-0005-0000-0000-000029260000}"/>
    <cellStyle name="Comma 7 11 4 2" xfId="13384" xr:uid="{00000000-0005-0000-0000-00002A260000}"/>
    <cellStyle name="Comma 7 11 4 2 2" xfId="26119" xr:uid="{00000000-0005-0000-0000-00002B260000}"/>
    <cellStyle name="Comma 7 11 4 3" xfId="21557" xr:uid="{00000000-0005-0000-0000-00002C260000}"/>
    <cellStyle name="Comma 7 11 5" xfId="12319" xr:uid="{00000000-0005-0000-0000-00002D260000}"/>
    <cellStyle name="Comma 7 11 5 2" xfId="25065" xr:uid="{00000000-0005-0000-0000-00002E260000}"/>
    <cellStyle name="Comma 7 11 6" xfId="17771" xr:uid="{00000000-0005-0000-0000-00002F260000}"/>
    <cellStyle name="Comma 7 11 7" xfId="31093" xr:uid="{00000000-0005-0000-0000-000030260000}"/>
    <cellStyle name="Comma 7 11 8" xfId="34491" xr:uid="{00000000-0005-0000-0000-000031260000}"/>
    <cellStyle name="Comma 7 12" xfId="4202" xr:uid="{00000000-0005-0000-0000-000032260000}"/>
    <cellStyle name="Comma 7 12 2" xfId="7956" xr:uid="{00000000-0005-0000-0000-000033260000}"/>
    <cellStyle name="Comma 7 12 2 2" xfId="14454" xr:uid="{00000000-0005-0000-0000-000034260000}"/>
    <cellStyle name="Comma 7 12 2 2 2" xfId="27139" xr:uid="{00000000-0005-0000-0000-000035260000}"/>
    <cellStyle name="Comma 7 12 2 3" xfId="19221" xr:uid="{00000000-0005-0000-0000-000036260000}"/>
    <cellStyle name="Comma 7 12 2 4" xfId="32339" xr:uid="{00000000-0005-0000-0000-000037260000}"/>
    <cellStyle name="Comma 7 12 2 5" xfId="35360" xr:uid="{00000000-0005-0000-0000-000038260000}"/>
    <cellStyle name="Comma 7 12 3" xfId="8880" xr:uid="{00000000-0005-0000-0000-000039260000}"/>
    <cellStyle name="Comma 7 12 3 2" xfId="15297" xr:uid="{00000000-0005-0000-0000-00003A260000}"/>
    <cellStyle name="Comma 7 12 3 2 2" xfId="27949" xr:uid="{00000000-0005-0000-0000-00003B260000}"/>
    <cellStyle name="Comma 7 12 3 3" xfId="22915" xr:uid="{00000000-0005-0000-0000-00003C260000}"/>
    <cellStyle name="Comma 7 12 4" xfId="6822" xr:uid="{00000000-0005-0000-0000-00003D260000}"/>
    <cellStyle name="Comma 7 12 4 2" xfId="13385" xr:uid="{00000000-0005-0000-0000-00003E260000}"/>
    <cellStyle name="Comma 7 12 4 2 2" xfId="26120" xr:uid="{00000000-0005-0000-0000-00003F260000}"/>
    <cellStyle name="Comma 7 12 4 3" xfId="21558" xr:uid="{00000000-0005-0000-0000-000040260000}"/>
    <cellStyle name="Comma 7 12 5" xfId="12320" xr:uid="{00000000-0005-0000-0000-000041260000}"/>
    <cellStyle name="Comma 7 12 5 2" xfId="25066" xr:uid="{00000000-0005-0000-0000-000042260000}"/>
    <cellStyle name="Comma 7 12 6" xfId="17772" xr:uid="{00000000-0005-0000-0000-000043260000}"/>
    <cellStyle name="Comma 7 12 7" xfId="31094" xr:uid="{00000000-0005-0000-0000-000044260000}"/>
    <cellStyle name="Comma 7 12 8" xfId="34492" xr:uid="{00000000-0005-0000-0000-000045260000}"/>
    <cellStyle name="Comma 7 13" xfId="4203" xr:uid="{00000000-0005-0000-0000-000046260000}"/>
    <cellStyle name="Comma 7 13 2" xfId="7957" xr:uid="{00000000-0005-0000-0000-000047260000}"/>
    <cellStyle name="Comma 7 13 2 2" xfId="14455" xr:uid="{00000000-0005-0000-0000-000048260000}"/>
    <cellStyle name="Comma 7 13 2 2 2" xfId="27140" xr:uid="{00000000-0005-0000-0000-000049260000}"/>
    <cellStyle name="Comma 7 13 2 3" xfId="19222" xr:uid="{00000000-0005-0000-0000-00004A260000}"/>
    <cellStyle name="Comma 7 13 2 4" xfId="32340" xr:uid="{00000000-0005-0000-0000-00004B260000}"/>
    <cellStyle name="Comma 7 13 2 5" xfId="35361" xr:uid="{00000000-0005-0000-0000-00004C260000}"/>
    <cellStyle name="Comma 7 13 3" xfId="8881" xr:uid="{00000000-0005-0000-0000-00004D260000}"/>
    <cellStyle name="Comma 7 13 3 2" xfId="15298" xr:uid="{00000000-0005-0000-0000-00004E260000}"/>
    <cellStyle name="Comma 7 13 3 2 2" xfId="27950" xr:uid="{00000000-0005-0000-0000-00004F260000}"/>
    <cellStyle name="Comma 7 13 3 3" xfId="22916" xr:uid="{00000000-0005-0000-0000-000050260000}"/>
    <cellStyle name="Comma 7 13 4" xfId="6823" xr:uid="{00000000-0005-0000-0000-000051260000}"/>
    <cellStyle name="Comma 7 13 4 2" xfId="13386" xr:uid="{00000000-0005-0000-0000-000052260000}"/>
    <cellStyle name="Comma 7 13 4 2 2" xfId="26121" xr:uid="{00000000-0005-0000-0000-000053260000}"/>
    <cellStyle name="Comma 7 13 4 3" xfId="21559" xr:uid="{00000000-0005-0000-0000-000054260000}"/>
    <cellStyle name="Comma 7 13 5" xfId="12321" xr:uid="{00000000-0005-0000-0000-000055260000}"/>
    <cellStyle name="Comma 7 13 5 2" xfId="25067" xr:uid="{00000000-0005-0000-0000-000056260000}"/>
    <cellStyle name="Comma 7 13 6" xfId="17773" xr:uid="{00000000-0005-0000-0000-000057260000}"/>
    <cellStyle name="Comma 7 13 7" xfId="31095" xr:uid="{00000000-0005-0000-0000-000058260000}"/>
    <cellStyle name="Comma 7 13 8" xfId="34493" xr:uid="{00000000-0005-0000-0000-000059260000}"/>
    <cellStyle name="Comma 7 14" xfId="4204" xr:uid="{00000000-0005-0000-0000-00005A260000}"/>
    <cellStyle name="Comma 7 14 2" xfId="7958" xr:uid="{00000000-0005-0000-0000-00005B260000}"/>
    <cellStyle name="Comma 7 14 2 2" xfId="14456" xr:uid="{00000000-0005-0000-0000-00005C260000}"/>
    <cellStyle name="Comma 7 14 2 2 2" xfId="27141" xr:uid="{00000000-0005-0000-0000-00005D260000}"/>
    <cellStyle name="Comma 7 14 2 3" xfId="19223" xr:uid="{00000000-0005-0000-0000-00005E260000}"/>
    <cellStyle name="Comma 7 14 2 4" xfId="32341" xr:uid="{00000000-0005-0000-0000-00005F260000}"/>
    <cellStyle name="Comma 7 14 2 5" xfId="35362" xr:uid="{00000000-0005-0000-0000-000060260000}"/>
    <cellStyle name="Comma 7 14 3" xfId="8882" xr:uid="{00000000-0005-0000-0000-000061260000}"/>
    <cellStyle name="Comma 7 14 3 2" xfId="15299" xr:uid="{00000000-0005-0000-0000-000062260000}"/>
    <cellStyle name="Comma 7 14 3 2 2" xfId="27951" xr:uid="{00000000-0005-0000-0000-000063260000}"/>
    <cellStyle name="Comma 7 14 3 3" xfId="22917" xr:uid="{00000000-0005-0000-0000-000064260000}"/>
    <cellStyle name="Comma 7 14 4" xfId="6824" xr:uid="{00000000-0005-0000-0000-000065260000}"/>
    <cellStyle name="Comma 7 14 4 2" xfId="13387" xr:uid="{00000000-0005-0000-0000-000066260000}"/>
    <cellStyle name="Comma 7 14 4 2 2" xfId="26122" xr:uid="{00000000-0005-0000-0000-000067260000}"/>
    <cellStyle name="Comma 7 14 4 3" xfId="21560" xr:uid="{00000000-0005-0000-0000-000068260000}"/>
    <cellStyle name="Comma 7 14 5" xfId="12322" xr:uid="{00000000-0005-0000-0000-000069260000}"/>
    <cellStyle name="Comma 7 14 5 2" xfId="25068" xr:uid="{00000000-0005-0000-0000-00006A260000}"/>
    <cellStyle name="Comma 7 14 6" xfId="17774" xr:uid="{00000000-0005-0000-0000-00006B260000}"/>
    <cellStyle name="Comma 7 14 7" xfId="31096" xr:uid="{00000000-0005-0000-0000-00006C260000}"/>
    <cellStyle name="Comma 7 14 8" xfId="34494" xr:uid="{00000000-0005-0000-0000-00006D260000}"/>
    <cellStyle name="Comma 7 15" xfId="4205" xr:uid="{00000000-0005-0000-0000-00006E260000}"/>
    <cellStyle name="Comma 7 15 2" xfId="7959" xr:uid="{00000000-0005-0000-0000-00006F260000}"/>
    <cellStyle name="Comma 7 15 2 2" xfId="14457" xr:uid="{00000000-0005-0000-0000-000070260000}"/>
    <cellStyle name="Comma 7 15 2 2 2" xfId="27142" xr:uid="{00000000-0005-0000-0000-000071260000}"/>
    <cellStyle name="Comma 7 15 2 3" xfId="19224" xr:uid="{00000000-0005-0000-0000-000072260000}"/>
    <cellStyle name="Comma 7 15 2 4" xfId="32342" xr:uid="{00000000-0005-0000-0000-000073260000}"/>
    <cellStyle name="Comma 7 15 2 5" xfId="35363" xr:uid="{00000000-0005-0000-0000-000074260000}"/>
    <cellStyle name="Comma 7 15 3" xfId="8883" xr:uid="{00000000-0005-0000-0000-000075260000}"/>
    <cellStyle name="Comma 7 15 3 2" xfId="15300" xr:uid="{00000000-0005-0000-0000-000076260000}"/>
    <cellStyle name="Comma 7 15 3 2 2" xfId="27952" xr:uid="{00000000-0005-0000-0000-000077260000}"/>
    <cellStyle name="Comma 7 15 3 3" xfId="22918" xr:uid="{00000000-0005-0000-0000-000078260000}"/>
    <cellStyle name="Comma 7 15 4" xfId="6825" xr:uid="{00000000-0005-0000-0000-000079260000}"/>
    <cellStyle name="Comma 7 15 4 2" xfId="13388" xr:uid="{00000000-0005-0000-0000-00007A260000}"/>
    <cellStyle name="Comma 7 15 4 2 2" xfId="26123" xr:uid="{00000000-0005-0000-0000-00007B260000}"/>
    <cellStyle name="Comma 7 15 4 3" xfId="21561" xr:uid="{00000000-0005-0000-0000-00007C260000}"/>
    <cellStyle name="Comma 7 15 5" xfId="12323" xr:uid="{00000000-0005-0000-0000-00007D260000}"/>
    <cellStyle name="Comma 7 15 5 2" xfId="25069" xr:uid="{00000000-0005-0000-0000-00007E260000}"/>
    <cellStyle name="Comma 7 15 6" xfId="17775" xr:uid="{00000000-0005-0000-0000-00007F260000}"/>
    <cellStyle name="Comma 7 15 7" xfId="31097" xr:uid="{00000000-0005-0000-0000-000080260000}"/>
    <cellStyle name="Comma 7 15 8" xfId="34495" xr:uid="{00000000-0005-0000-0000-000081260000}"/>
    <cellStyle name="Comma 7 16" xfId="4206" xr:uid="{00000000-0005-0000-0000-000082260000}"/>
    <cellStyle name="Comma 7 16 2" xfId="7960" xr:uid="{00000000-0005-0000-0000-000083260000}"/>
    <cellStyle name="Comma 7 16 2 2" xfId="14458" xr:uid="{00000000-0005-0000-0000-000084260000}"/>
    <cellStyle name="Comma 7 16 2 2 2" xfId="27143" xr:uid="{00000000-0005-0000-0000-000085260000}"/>
    <cellStyle name="Comma 7 16 2 3" xfId="19225" xr:uid="{00000000-0005-0000-0000-000086260000}"/>
    <cellStyle name="Comma 7 16 2 4" xfId="32343" xr:uid="{00000000-0005-0000-0000-000087260000}"/>
    <cellStyle name="Comma 7 16 2 5" xfId="35364" xr:uid="{00000000-0005-0000-0000-000088260000}"/>
    <cellStyle name="Comma 7 16 3" xfId="8884" xr:uid="{00000000-0005-0000-0000-000089260000}"/>
    <cellStyle name="Comma 7 16 3 2" xfId="15301" xr:uid="{00000000-0005-0000-0000-00008A260000}"/>
    <cellStyle name="Comma 7 16 3 2 2" xfId="27953" xr:uid="{00000000-0005-0000-0000-00008B260000}"/>
    <cellStyle name="Comma 7 16 3 3" xfId="22919" xr:uid="{00000000-0005-0000-0000-00008C260000}"/>
    <cellStyle name="Comma 7 16 4" xfId="6826" xr:uid="{00000000-0005-0000-0000-00008D260000}"/>
    <cellStyle name="Comma 7 16 4 2" xfId="13389" xr:uid="{00000000-0005-0000-0000-00008E260000}"/>
    <cellStyle name="Comma 7 16 4 2 2" xfId="26124" xr:uid="{00000000-0005-0000-0000-00008F260000}"/>
    <cellStyle name="Comma 7 16 4 3" xfId="21562" xr:uid="{00000000-0005-0000-0000-000090260000}"/>
    <cellStyle name="Comma 7 16 5" xfId="12324" xr:uid="{00000000-0005-0000-0000-000091260000}"/>
    <cellStyle name="Comma 7 16 5 2" xfId="25070" xr:uid="{00000000-0005-0000-0000-000092260000}"/>
    <cellStyle name="Comma 7 16 6" xfId="17776" xr:uid="{00000000-0005-0000-0000-000093260000}"/>
    <cellStyle name="Comma 7 16 7" xfId="31098" xr:uid="{00000000-0005-0000-0000-000094260000}"/>
    <cellStyle name="Comma 7 16 8" xfId="34496" xr:uid="{00000000-0005-0000-0000-000095260000}"/>
    <cellStyle name="Comma 7 17" xfId="4207" xr:uid="{00000000-0005-0000-0000-000096260000}"/>
    <cellStyle name="Comma 7 17 2" xfId="7961" xr:uid="{00000000-0005-0000-0000-000097260000}"/>
    <cellStyle name="Comma 7 17 2 2" xfId="14459" xr:uid="{00000000-0005-0000-0000-000098260000}"/>
    <cellStyle name="Comma 7 17 2 2 2" xfId="27144" xr:uid="{00000000-0005-0000-0000-000099260000}"/>
    <cellStyle name="Comma 7 17 2 3" xfId="19226" xr:uid="{00000000-0005-0000-0000-00009A260000}"/>
    <cellStyle name="Comma 7 17 2 4" xfId="32344" xr:uid="{00000000-0005-0000-0000-00009B260000}"/>
    <cellStyle name="Comma 7 17 2 5" xfId="35365" xr:uid="{00000000-0005-0000-0000-00009C260000}"/>
    <cellStyle name="Comma 7 17 3" xfId="8885" xr:uid="{00000000-0005-0000-0000-00009D260000}"/>
    <cellStyle name="Comma 7 17 3 2" xfId="15302" xr:uid="{00000000-0005-0000-0000-00009E260000}"/>
    <cellStyle name="Comma 7 17 3 2 2" xfId="27954" xr:uid="{00000000-0005-0000-0000-00009F260000}"/>
    <cellStyle name="Comma 7 17 3 3" xfId="22920" xr:uid="{00000000-0005-0000-0000-0000A0260000}"/>
    <cellStyle name="Comma 7 17 4" xfId="6827" xr:uid="{00000000-0005-0000-0000-0000A1260000}"/>
    <cellStyle name="Comma 7 17 4 2" xfId="13390" xr:uid="{00000000-0005-0000-0000-0000A2260000}"/>
    <cellStyle name="Comma 7 17 4 2 2" xfId="26125" xr:uid="{00000000-0005-0000-0000-0000A3260000}"/>
    <cellStyle name="Comma 7 17 4 3" xfId="21563" xr:uid="{00000000-0005-0000-0000-0000A4260000}"/>
    <cellStyle name="Comma 7 17 5" xfId="12325" xr:uid="{00000000-0005-0000-0000-0000A5260000}"/>
    <cellStyle name="Comma 7 17 5 2" xfId="25071" xr:uid="{00000000-0005-0000-0000-0000A6260000}"/>
    <cellStyle name="Comma 7 17 6" xfId="17777" xr:uid="{00000000-0005-0000-0000-0000A7260000}"/>
    <cellStyle name="Comma 7 17 7" xfId="31099" xr:uid="{00000000-0005-0000-0000-0000A8260000}"/>
    <cellStyle name="Comma 7 17 8" xfId="34497" xr:uid="{00000000-0005-0000-0000-0000A9260000}"/>
    <cellStyle name="Comma 7 18" xfId="4208" xr:uid="{00000000-0005-0000-0000-0000AA260000}"/>
    <cellStyle name="Comma 7 18 2" xfId="7962" xr:uid="{00000000-0005-0000-0000-0000AB260000}"/>
    <cellStyle name="Comma 7 18 2 2" xfId="14460" xr:uid="{00000000-0005-0000-0000-0000AC260000}"/>
    <cellStyle name="Comma 7 18 2 2 2" xfId="27145" xr:uid="{00000000-0005-0000-0000-0000AD260000}"/>
    <cellStyle name="Comma 7 18 2 3" xfId="19227" xr:uid="{00000000-0005-0000-0000-0000AE260000}"/>
    <cellStyle name="Comma 7 18 2 4" xfId="32345" xr:uid="{00000000-0005-0000-0000-0000AF260000}"/>
    <cellStyle name="Comma 7 18 2 5" xfId="35366" xr:uid="{00000000-0005-0000-0000-0000B0260000}"/>
    <cellStyle name="Comma 7 18 3" xfId="8886" xr:uid="{00000000-0005-0000-0000-0000B1260000}"/>
    <cellStyle name="Comma 7 18 3 2" xfId="15303" xr:uid="{00000000-0005-0000-0000-0000B2260000}"/>
    <cellStyle name="Comma 7 18 3 2 2" xfId="27955" xr:uid="{00000000-0005-0000-0000-0000B3260000}"/>
    <cellStyle name="Comma 7 18 3 3" xfId="22921" xr:uid="{00000000-0005-0000-0000-0000B4260000}"/>
    <cellStyle name="Comma 7 18 4" xfId="6828" xr:uid="{00000000-0005-0000-0000-0000B5260000}"/>
    <cellStyle name="Comma 7 18 4 2" xfId="13391" xr:uid="{00000000-0005-0000-0000-0000B6260000}"/>
    <cellStyle name="Comma 7 18 4 2 2" xfId="26126" xr:uid="{00000000-0005-0000-0000-0000B7260000}"/>
    <cellStyle name="Comma 7 18 4 3" xfId="21564" xr:uid="{00000000-0005-0000-0000-0000B8260000}"/>
    <cellStyle name="Comma 7 18 5" xfId="12326" xr:uid="{00000000-0005-0000-0000-0000B9260000}"/>
    <cellStyle name="Comma 7 18 5 2" xfId="25072" xr:uid="{00000000-0005-0000-0000-0000BA260000}"/>
    <cellStyle name="Comma 7 18 6" xfId="17778" xr:uid="{00000000-0005-0000-0000-0000BB260000}"/>
    <cellStyle name="Comma 7 18 7" xfId="31100" xr:uid="{00000000-0005-0000-0000-0000BC260000}"/>
    <cellStyle name="Comma 7 18 8" xfId="34498" xr:uid="{00000000-0005-0000-0000-0000BD260000}"/>
    <cellStyle name="Comma 7 19" xfId="4209" xr:uid="{00000000-0005-0000-0000-0000BE260000}"/>
    <cellStyle name="Comma 7 19 2" xfId="7963" xr:uid="{00000000-0005-0000-0000-0000BF260000}"/>
    <cellStyle name="Comma 7 19 2 2" xfId="14461" xr:uid="{00000000-0005-0000-0000-0000C0260000}"/>
    <cellStyle name="Comma 7 19 2 2 2" xfId="27146" xr:uid="{00000000-0005-0000-0000-0000C1260000}"/>
    <cellStyle name="Comma 7 19 2 3" xfId="19228" xr:uid="{00000000-0005-0000-0000-0000C2260000}"/>
    <cellStyle name="Comma 7 19 2 4" xfId="32346" xr:uid="{00000000-0005-0000-0000-0000C3260000}"/>
    <cellStyle name="Comma 7 19 2 5" xfId="35367" xr:uid="{00000000-0005-0000-0000-0000C4260000}"/>
    <cellStyle name="Comma 7 19 3" xfId="8887" xr:uid="{00000000-0005-0000-0000-0000C5260000}"/>
    <cellStyle name="Comma 7 19 3 2" xfId="15304" xr:uid="{00000000-0005-0000-0000-0000C6260000}"/>
    <cellStyle name="Comma 7 19 3 2 2" xfId="27956" xr:uid="{00000000-0005-0000-0000-0000C7260000}"/>
    <cellStyle name="Comma 7 19 3 3" xfId="22922" xr:uid="{00000000-0005-0000-0000-0000C8260000}"/>
    <cellStyle name="Comma 7 19 4" xfId="6829" xr:uid="{00000000-0005-0000-0000-0000C9260000}"/>
    <cellStyle name="Comma 7 19 4 2" xfId="13392" xr:uid="{00000000-0005-0000-0000-0000CA260000}"/>
    <cellStyle name="Comma 7 19 4 2 2" xfId="26127" xr:uid="{00000000-0005-0000-0000-0000CB260000}"/>
    <cellStyle name="Comma 7 19 4 3" xfId="21565" xr:uid="{00000000-0005-0000-0000-0000CC260000}"/>
    <cellStyle name="Comma 7 19 5" xfId="12327" xr:uid="{00000000-0005-0000-0000-0000CD260000}"/>
    <cellStyle name="Comma 7 19 5 2" xfId="25073" xr:uid="{00000000-0005-0000-0000-0000CE260000}"/>
    <cellStyle name="Comma 7 19 6" xfId="17779" xr:uid="{00000000-0005-0000-0000-0000CF260000}"/>
    <cellStyle name="Comma 7 19 7" xfId="31101" xr:uid="{00000000-0005-0000-0000-0000D0260000}"/>
    <cellStyle name="Comma 7 19 8" xfId="34499" xr:uid="{00000000-0005-0000-0000-0000D1260000}"/>
    <cellStyle name="Comma 7 2" xfId="1115" xr:uid="{00000000-0005-0000-0000-0000D2260000}"/>
    <cellStyle name="Comma 7 2 10" xfId="4211" xr:uid="{00000000-0005-0000-0000-0000D3260000}"/>
    <cellStyle name="Comma 7 2 11" xfId="4212" xr:uid="{00000000-0005-0000-0000-0000D4260000}"/>
    <cellStyle name="Comma 7 2 12" xfId="4213" xr:uid="{00000000-0005-0000-0000-0000D5260000}"/>
    <cellStyle name="Comma 7 2 13" xfId="4214" xr:uid="{00000000-0005-0000-0000-0000D6260000}"/>
    <cellStyle name="Comma 7 2 14" xfId="4215" xr:uid="{00000000-0005-0000-0000-0000D7260000}"/>
    <cellStyle name="Comma 7 2 15" xfId="4216" xr:uid="{00000000-0005-0000-0000-0000D8260000}"/>
    <cellStyle name="Comma 7 2 16" xfId="4217" xr:uid="{00000000-0005-0000-0000-0000D9260000}"/>
    <cellStyle name="Comma 7 2 17" xfId="4218" xr:uid="{00000000-0005-0000-0000-0000DA260000}"/>
    <cellStyle name="Comma 7 2 18" xfId="4219" xr:uid="{00000000-0005-0000-0000-0000DB260000}"/>
    <cellStyle name="Comma 7 2 19" xfId="4220" xr:uid="{00000000-0005-0000-0000-0000DC260000}"/>
    <cellStyle name="Comma 7 2 2" xfId="1505" xr:uid="{00000000-0005-0000-0000-0000DD260000}"/>
    <cellStyle name="Comma 7 2 2 2" xfId="6273" xr:uid="{00000000-0005-0000-0000-0000DE260000}"/>
    <cellStyle name="Comma 7 2 2 3" xfId="4221" xr:uid="{00000000-0005-0000-0000-0000DF260000}"/>
    <cellStyle name="Comma 7 2 20" xfId="4210" xr:uid="{00000000-0005-0000-0000-0000E0260000}"/>
    <cellStyle name="Comma 7 2 20 2" xfId="6122" xr:uid="{00000000-0005-0000-0000-0000E1260000}"/>
    <cellStyle name="Comma 7 2 21" xfId="17780" xr:uid="{00000000-0005-0000-0000-0000E2260000}"/>
    <cellStyle name="Comma 7 2 22" xfId="3169" xr:uid="{00000000-0005-0000-0000-0000E3260000}"/>
    <cellStyle name="Comma 7 2 3" xfId="4222" xr:uid="{00000000-0005-0000-0000-0000E4260000}"/>
    <cellStyle name="Comma 7 2 4" xfId="4223" xr:uid="{00000000-0005-0000-0000-0000E5260000}"/>
    <cellStyle name="Comma 7 2 5" xfId="4224" xr:uid="{00000000-0005-0000-0000-0000E6260000}"/>
    <cellStyle name="Comma 7 2 6" xfId="4225" xr:uid="{00000000-0005-0000-0000-0000E7260000}"/>
    <cellStyle name="Comma 7 2 7" xfId="4226" xr:uid="{00000000-0005-0000-0000-0000E8260000}"/>
    <cellStyle name="Comma 7 2 8" xfId="4227" xr:uid="{00000000-0005-0000-0000-0000E9260000}"/>
    <cellStyle name="Comma 7 2 9" xfId="4228" xr:uid="{00000000-0005-0000-0000-0000EA260000}"/>
    <cellStyle name="Comma 7 20" xfId="4229" xr:uid="{00000000-0005-0000-0000-0000EB260000}"/>
    <cellStyle name="Comma 7 20 2" xfId="7964" xr:uid="{00000000-0005-0000-0000-0000EC260000}"/>
    <cellStyle name="Comma 7 20 2 2" xfId="14462" xr:uid="{00000000-0005-0000-0000-0000ED260000}"/>
    <cellStyle name="Comma 7 20 2 2 2" xfId="27147" xr:uid="{00000000-0005-0000-0000-0000EE260000}"/>
    <cellStyle name="Comma 7 20 2 3" xfId="19229" xr:uid="{00000000-0005-0000-0000-0000EF260000}"/>
    <cellStyle name="Comma 7 20 2 4" xfId="32347" xr:uid="{00000000-0005-0000-0000-0000F0260000}"/>
    <cellStyle name="Comma 7 20 2 5" xfId="35368" xr:uid="{00000000-0005-0000-0000-0000F1260000}"/>
    <cellStyle name="Comma 7 20 3" xfId="8888" xr:uid="{00000000-0005-0000-0000-0000F2260000}"/>
    <cellStyle name="Comma 7 20 3 2" xfId="15305" xr:uid="{00000000-0005-0000-0000-0000F3260000}"/>
    <cellStyle name="Comma 7 20 3 2 2" xfId="27957" xr:uid="{00000000-0005-0000-0000-0000F4260000}"/>
    <cellStyle name="Comma 7 20 3 3" xfId="22923" xr:uid="{00000000-0005-0000-0000-0000F5260000}"/>
    <cellStyle name="Comma 7 20 4" xfId="6830" xr:uid="{00000000-0005-0000-0000-0000F6260000}"/>
    <cellStyle name="Comma 7 20 4 2" xfId="13393" xr:uid="{00000000-0005-0000-0000-0000F7260000}"/>
    <cellStyle name="Comma 7 20 4 2 2" xfId="26128" xr:uid="{00000000-0005-0000-0000-0000F8260000}"/>
    <cellStyle name="Comma 7 20 4 3" xfId="21566" xr:uid="{00000000-0005-0000-0000-0000F9260000}"/>
    <cellStyle name="Comma 7 20 5" xfId="12328" xr:uid="{00000000-0005-0000-0000-0000FA260000}"/>
    <cellStyle name="Comma 7 20 5 2" xfId="25074" xr:uid="{00000000-0005-0000-0000-0000FB260000}"/>
    <cellStyle name="Comma 7 20 6" xfId="17781" xr:uid="{00000000-0005-0000-0000-0000FC260000}"/>
    <cellStyle name="Comma 7 20 7" xfId="31102" xr:uid="{00000000-0005-0000-0000-0000FD260000}"/>
    <cellStyle name="Comma 7 20 8" xfId="34500" xr:uid="{00000000-0005-0000-0000-0000FE260000}"/>
    <cellStyle name="Comma 7 21" xfId="4230" xr:uid="{00000000-0005-0000-0000-0000FF260000}"/>
    <cellStyle name="Comma 7 21 2" xfId="7965" xr:uid="{00000000-0005-0000-0000-000000270000}"/>
    <cellStyle name="Comma 7 21 2 2" xfId="14463" xr:uid="{00000000-0005-0000-0000-000001270000}"/>
    <cellStyle name="Comma 7 21 2 2 2" xfId="27148" xr:uid="{00000000-0005-0000-0000-000002270000}"/>
    <cellStyle name="Comma 7 21 2 3" xfId="19230" xr:uid="{00000000-0005-0000-0000-000003270000}"/>
    <cellStyle name="Comma 7 21 2 4" xfId="32348" xr:uid="{00000000-0005-0000-0000-000004270000}"/>
    <cellStyle name="Comma 7 21 2 5" xfId="35369" xr:uid="{00000000-0005-0000-0000-000005270000}"/>
    <cellStyle name="Comma 7 21 3" xfId="8889" xr:uid="{00000000-0005-0000-0000-000006270000}"/>
    <cellStyle name="Comma 7 21 3 2" xfId="15306" xr:uid="{00000000-0005-0000-0000-000007270000}"/>
    <cellStyle name="Comma 7 21 3 2 2" xfId="27958" xr:uid="{00000000-0005-0000-0000-000008270000}"/>
    <cellStyle name="Comma 7 21 3 3" xfId="22924" xr:uid="{00000000-0005-0000-0000-000009270000}"/>
    <cellStyle name="Comma 7 21 4" xfId="6831" xr:uid="{00000000-0005-0000-0000-00000A270000}"/>
    <cellStyle name="Comma 7 21 4 2" xfId="13394" xr:uid="{00000000-0005-0000-0000-00000B270000}"/>
    <cellStyle name="Comma 7 21 4 2 2" xfId="26129" xr:uid="{00000000-0005-0000-0000-00000C270000}"/>
    <cellStyle name="Comma 7 21 4 3" xfId="21567" xr:uid="{00000000-0005-0000-0000-00000D270000}"/>
    <cellStyle name="Comma 7 21 5" xfId="12329" xr:uid="{00000000-0005-0000-0000-00000E270000}"/>
    <cellStyle name="Comma 7 21 5 2" xfId="25075" xr:uid="{00000000-0005-0000-0000-00000F270000}"/>
    <cellStyle name="Comma 7 21 6" xfId="17782" xr:uid="{00000000-0005-0000-0000-000010270000}"/>
    <cellStyle name="Comma 7 21 7" xfId="31103" xr:uid="{00000000-0005-0000-0000-000011270000}"/>
    <cellStyle name="Comma 7 21 8" xfId="34501" xr:uid="{00000000-0005-0000-0000-000012270000}"/>
    <cellStyle name="Comma 7 22" xfId="6040" xr:uid="{00000000-0005-0000-0000-000013270000}"/>
    <cellStyle name="Comma 7 22 2" xfId="18670" xr:uid="{00000000-0005-0000-0000-000014270000}"/>
    <cellStyle name="Comma 7 23" xfId="4199" xr:uid="{00000000-0005-0000-0000-000015270000}"/>
    <cellStyle name="Comma 7 23 2" xfId="6121" xr:uid="{00000000-0005-0000-0000-000016270000}"/>
    <cellStyle name="Comma 7 23 3" xfId="18905" xr:uid="{00000000-0005-0000-0000-000017270000}"/>
    <cellStyle name="Comma 7 24" xfId="9732" xr:uid="{00000000-0005-0000-0000-000018270000}"/>
    <cellStyle name="Comma 7 24 2" xfId="17769" xr:uid="{00000000-0005-0000-0000-000019270000}"/>
    <cellStyle name="Comma 7 25" xfId="11118" xr:uid="{00000000-0005-0000-0000-00001A270000}"/>
    <cellStyle name="Comma 7 3" xfId="987" xr:uid="{00000000-0005-0000-0000-00001B270000}"/>
    <cellStyle name="Comma 7 3 10" xfId="4232" xr:uid="{00000000-0005-0000-0000-00001C270000}"/>
    <cellStyle name="Comma 7 3 11" xfId="4233" xr:uid="{00000000-0005-0000-0000-00001D270000}"/>
    <cellStyle name="Comma 7 3 12" xfId="4234" xr:uid="{00000000-0005-0000-0000-00001E270000}"/>
    <cellStyle name="Comma 7 3 13" xfId="4235" xr:uid="{00000000-0005-0000-0000-00001F270000}"/>
    <cellStyle name="Comma 7 3 14" xfId="4236" xr:uid="{00000000-0005-0000-0000-000020270000}"/>
    <cellStyle name="Comma 7 3 15" xfId="4237" xr:uid="{00000000-0005-0000-0000-000021270000}"/>
    <cellStyle name="Comma 7 3 16" xfId="4238" xr:uid="{00000000-0005-0000-0000-000022270000}"/>
    <cellStyle name="Comma 7 3 17" xfId="4239" xr:uid="{00000000-0005-0000-0000-000023270000}"/>
    <cellStyle name="Comma 7 3 18" xfId="4240" xr:uid="{00000000-0005-0000-0000-000024270000}"/>
    <cellStyle name="Comma 7 3 19" xfId="4241" xr:uid="{00000000-0005-0000-0000-000025270000}"/>
    <cellStyle name="Comma 7 3 2" xfId="1506" xr:uid="{00000000-0005-0000-0000-000026270000}"/>
    <cellStyle name="Comma 7 3 2 2" xfId="20216" xr:uid="{00000000-0005-0000-0000-000027270000}"/>
    <cellStyle name="Comma 7 3 2 3" xfId="4242" xr:uid="{00000000-0005-0000-0000-000028270000}"/>
    <cellStyle name="Comma 7 3 20" xfId="6238" xr:uid="{00000000-0005-0000-0000-000029270000}"/>
    <cellStyle name="Comma 7 3 20 2" xfId="20061" xr:uid="{00000000-0005-0000-0000-00002A270000}"/>
    <cellStyle name="Comma 7 3 21" xfId="10760" xr:uid="{00000000-0005-0000-0000-00002B270000}"/>
    <cellStyle name="Comma 7 3 22" xfId="10637" xr:uid="{00000000-0005-0000-0000-00002C270000}"/>
    <cellStyle name="Comma 7 3 23" xfId="4231" xr:uid="{00000000-0005-0000-0000-00002D270000}"/>
    <cellStyle name="Comma 7 3 3" xfId="4243" xr:uid="{00000000-0005-0000-0000-00002E270000}"/>
    <cellStyle name="Comma 7 3 4" xfId="4244" xr:uid="{00000000-0005-0000-0000-00002F270000}"/>
    <cellStyle name="Comma 7 3 5" xfId="4245" xr:uid="{00000000-0005-0000-0000-000030270000}"/>
    <cellStyle name="Comma 7 3 6" xfId="4246" xr:uid="{00000000-0005-0000-0000-000031270000}"/>
    <cellStyle name="Comma 7 3 7" xfId="4247" xr:uid="{00000000-0005-0000-0000-000032270000}"/>
    <cellStyle name="Comma 7 3 8" xfId="4248" xr:uid="{00000000-0005-0000-0000-000033270000}"/>
    <cellStyle name="Comma 7 3 9" xfId="4249" xr:uid="{00000000-0005-0000-0000-000034270000}"/>
    <cellStyle name="Comma 7 4" xfId="1507" xr:uid="{00000000-0005-0000-0000-000035270000}"/>
    <cellStyle name="Comma 7 4 2" xfId="6272" xr:uid="{00000000-0005-0000-0000-000036270000}"/>
    <cellStyle name="Comma 7 4 3" xfId="11225" xr:uid="{00000000-0005-0000-0000-000037270000}"/>
    <cellStyle name="Comma 7 4 4" xfId="4250" xr:uid="{00000000-0005-0000-0000-000038270000}"/>
    <cellStyle name="Comma 7 5" xfId="1504" xr:uid="{00000000-0005-0000-0000-000039270000}"/>
    <cellStyle name="Comma 7 5 10" xfId="4251" xr:uid="{00000000-0005-0000-0000-00003A270000}"/>
    <cellStyle name="Comma 7 5 2" xfId="7966" xr:uid="{00000000-0005-0000-0000-00003B270000}"/>
    <cellStyle name="Comma 7 5 2 2" xfId="14464" xr:uid="{00000000-0005-0000-0000-00003C270000}"/>
    <cellStyle name="Comma 7 5 2 2 2" xfId="27149" xr:uid="{00000000-0005-0000-0000-00003D270000}"/>
    <cellStyle name="Comma 7 5 2 3" xfId="19231" xr:uid="{00000000-0005-0000-0000-00003E270000}"/>
    <cellStyle name="Comma 7 5 2 4" xfId="32349" xr:uid="{00000000-0005-0000-0000-00003F270000}"/>
    <cellStyle name="Comma 7 5 2 5" xfId="35370" xr:uid="{00000000-0005-0000-0000-000040270000}"/>
    <cellStyle name="Comma 7 5 3" xfId="8890" xr:uid="{00000000-0005-0000-0000-000041270000}"/>
    <cellStyle name="Comma 7 5 3 2" xfId="15307" xr:uid="{00000000-0005-0000-0000-000042270000}"/>
    <cellStyle name="Comma 7 5 3 2 2" xfId="27959" xr:uid="{00000000-0005-0000-0000-000043270000}"/>
    <cellStyle name="Comma 7 5 3 3" xfId="22925" xr:uid="{00000000-0005-0000-0000-000044270000}"/>
    <cellStyle name="Comma 7 5 4" xfId="11083" xr:uid="{00000000-0005-0000-0000-000045270000}"/>
    <cellStyle name="Comma 7 5 5" xfId="6832" xr:uid="{00000000-0005-0000-0000-000046270000}"/>
    <cellStyle name="Comma 7 5 5 2" xfId="13395" xr:uid="{00000000-0005-0000-0000-000047270000}"/>
    <cellStyle name="Comma 7 5 5 2 2" xfId="26130" xr:uid="{00000000-0005-0000-0000-000048270000}"/>
    <cellStyle name="Comma 7 5 5 3" xfId="21568" xr:uid="{00000000-0005-0000-0000-000049270000}"/>
    <cellStyle name="Comma 7 5 6" xfId="12330" xr:uid="{00000000-0005-0000-0000-00004A270000}"/>
    <cellStyle name="Comma 7 5 6 2" xfId="25076" xr:uid="{00000000-0005-0000-0000-00004B270000}"/>
    <cellStyle name="Comma 7 5 7" xfId="17783" xr:uid="{00000000-0005-0000-0000-00004C270000}"/>
    <cellStyle name="Comma 7 5 8" xfId="31112" xr:uid="{00000000-0005-0000-0000-00004D270000}"/>
    <cellStyle name="Comma 7 5 9" xfId="34502" xr:uid="{00000000-0005-0000-0000-00004E270000}"/>
    <cellStyle name="Comma 7 6" xfId="4252" xr:uid="{00000000-0005-0000-0000-00004F270000}"/>
    <cellStyle name="Comma 7 6 2" xfId="7967" xr:uid="{00000000-0005-0000-0000-000050270000}"/>
    <cellStyle name="Comma 7 6 2 2" xfId="14465" xr:uid="{00000000-0005-0000-0000-000051270000}"/>
    <cellStyle name="Comma 7 6 2 2 2" xfId="27150" xr:uid="{00000000-0005-0000-0000-000052270000}"/>
    <cellStyle name="Comma 7 6 2 3" xfId="19232" xr:uid="{00000000-0005-0000-0000-000053270000}"/>
    <cellStyle name="Comma 7 6 2 4" xfId="32350" xr:uid="{00000000-0005-0000-0000-000054270000}"/>
    <cellStyle name="Comma 7 6 2 5" xfId="35371" xr:uid="{00000000-0005-0000-0000-000055270000}"/>
    <cellStyle name="Comma 7 6 3" xfId="8891" xr:uid="{00000000-0005-0000-0000-000056270000}"/>
    <cellStyle name="Comma 7 6 3 2" xfId="15308" xr:uid="{00000000-0005-0000-0000-000057270000}"/>
    <cellStyle name="Comma 7 6 3 2 2" xfId="27960" xr:uid="{00000000-0005-0000-0000-000058270000}"/>
    <cellStyle name="Comma 7 6 3 3" xfId="22926" xr:uid="{00000000-0005-0000-0000-000059270000}"/>
    <cellStyle name="Comma 7 6 4" xfId="6833" xr:uid="{00000000-0005-0000-0000-00005A270000}"/>
    <cellStyle name="Comma 7 6 4 2" xfId="13396" xr:uid="{00000000-0005-0000-0000-00005B270000}"/>
    <cellStyle name="Comma 7 6 4 2 2" xfId="26131" xr:uid="{00000000-0005-0000-0000-00005C270000}"/>
    <cellStyle name="Comma 7 6 4 3" xfId="21569" xr:uid="{00000000-0005-0000-0000-00005D270000}"/>
    <cellStyle name="Comma 7 6 5" xfId="12331" xr:uid="{00000000-0005-0000-0000-00005E270000}"/>
    <cellStyle name="Comma 7 6 5 2" xfId="25077" xr:uid="{00000000-0005-0000-0000-00005F270000}"/>
    <cellStyle name="Comma 7 6 6" xfId="17784" xr:uid="{00000000-0005-0000-0000-000060270000}"/>
    <cellStyle name="Comma 7 6 7" xfId="31113" xr:uid="{00000000-0005-0000-0000-000061270000}"/>
    <cellStyle name="Comma 7 6 8" xfId="34503" xr:uid="{00000000-0005-0000-0000-000062270000}"/>
    <cellStyle name="Comma 7 7" xfId="4253" xr:uid="{00000000-0005-0000-0000-000063270000}"/>
    <cellStyle name="Comma 7 7 2" xfId="7968" xr:uid="{00000000-0005-0000-0000-000064270000}"/>
    <cellStyle name="Comma 7 7 2 2" xfId="14466" xr:uid="{00000000-0005-0000-0000-000065270000}"/>
    <cellStyle name="Comma 7 7 2 2 2" xfId="27151" xr:uid="{00000000-0005-0000-0000-000066270000}"/>
    <cellStyle name="Comma 7 7 2 3" xfId="19233" xr:uid="{00000000-0005-0000-0000-000067270000}"/>
    <cellStyle name="Comma 7 7 2 4" xfId="32351" xr:uid="{00000000-0005-0000-0000-000068270000}"/>
    <cellStyle name="Comma 7 7 2 5" xfId="35372" xr:uid="{00000000-0005-0000-0000-000069270000}"/>
    <cellStyle name="Comma 7 7 3" xfId="8892" xr:uid="{00000000-0005-0000-0000-00006A270000}"/>
    <cellStyle name="Comma 7 7 3 2" xfId="15309" xr:uid="{00000000-0005-0000-0000-00006B270000}"/>
    <cellStyle name="Comma 7 7 3 2 2" xfId="27961" xr:uid="{00000000-0005-0000-0000-00006C270000}"/>
    <cellStyle name="Comma 7 7 3 3" xfId="22927" xr:uid="{00000000-0005-0000-0000-00006D270000}"/>
    <cellStyle name="Comma 7 7 4" xfId="6834" xr:uid="{00000000-0005-0000-0000-00006E270000}"/>
    <cellStyle name="Comma 7 7 4 2" xfId="13397" xr:uid="{00000000-0005-0000-0000-00006F270000}"/>
    <cellStyle name="Comma 7 7 4 2 2" xfId="26132" xr:uid="{00000000-0005-0000-0000-000070270000}"/>
    <cellStyle name="Comma 7 7 4 3" xfId="21570" xr:uid="{00000000-0005-0000-0000-000071270000}"/>
    <cellStyle name="Comma 7 7 5" xfId="12332" xr:uid="{00000000-0005-0000-0000-000072270000}"/>
    <cellStyle name="Comma 7 7 5 2" xfId="25078" xr:uid="{00000000-0005-0000-0000-000073270000}"/>
    <cellStyle name="Comma 7 7 6" xfId="17785" xr:uid="{00000000-0005-0000-0000-000074270000}"/>
    <cellStyle name="Comma 7 7 7" xfId="31114" xr:uid="{00000000-0005-0000-0000-000075270000}"/>
    <cellStyle name="Comma 7 7 8" xfId="34504" xr:uid="{00000000-0005-0000-0000-000076270000}"/>
    <cellStyle name="Comma 7 8" xfId="4254" xr:uid="{00000000-0005-0000-0000-000077270000}"/>
    <cellStyle name="Comma 7 8 2" xfId="7969" xr:uid="{00000000-0005-0000-0000-000078270000}"/>
    <cellStyle name="Comma 7 8 2 2" xfId="14467" xr:uid="{00000000-0005-0000-0000-000079270000}"/>
    <cellStyle name="Comma 7 8 2 2 2" xfId="27152" xr:uid="{00000000-0005-0000-0000-00007A270000}"/>
    <cellStyle name="Comma 7 8 2 3" xfId="19234" xr:uid="{00000000-0005-0000-0000-00007B270000}"/>
    <cellStyle name="Comma 7 8 2 4" xfId="32352" xr:uid="{00000000-0005-0000-0000-00007C270000}"/>
    <cellStyle name="Comma 7 8 2 5" xfId="35373" xr:uid="{00000000-0005-0000-0000-00007D270000}"/>
    <cellStyle name="Comma 7 8 3" xfId="8893" xr:uid="{00000000-0005-0000-0000-00007E270000}"/>
    <cellStyle name="Comma 7 8 3 2" xfId="15310" xr:uid="{00000000-0005-0000-0000-00007F270000}"/>
    <cellStyle name="Comma 7 8 3 2 2" xfId="27962" xr:uid="{00000000-0005-0000-0000-000080270000}"/>
    <cellStyle name="Comma 7 8 3 3" xfId="22928" xr:uid="{00000000-0005-0000-0000-000081270000}"/>
    <cellStyle name="Comma 7 8 4" xfId="6835" xr:uid="{00000000-0005-0000-0000-000082270000}"/>
    <cellStyle name="Comma 7 8 4 2" xfId="13398" xr:uid="{00000000-0005-0000-0000-000083270000}"/>
    <cellStyle name="Comma 7 8 4 2 2" xfId="26133" xr:uid="{00000000-0005-0000-0000-000084270000}"/>
    <cellStyle name="Comma 7 8 4 3" xfId="21571" xr:uid="{00000000-0005-0000-0000-000085270000}"/>
    <cellStyle name="Comma 7 8 5" xfId="12333" xr:uid="{00000000-0005-0000-0000-000086270000}"/>
    <cellStyle name="Comma 7 8 5 2" xfId="25079" xr:uid="{00000000-0005-0000-0000-000087270000}"/>
    <cellStyle name="Comma 7 8 6" xfId="17786" xr:uid="{00000000-0005-0000-0000-000088270000}"/>
    <cellStyle name="Comma 7 8 7" xfId="31115" xr:uid="{00000000-0005-0000-0000-000089270000}"/>
    <cellStyle name="Comma 7 8 8" xfId="34505" xr:uid="{00000000-0005-0000-0000-00008A270000}"/>
    <cellStyle name="Comma 7 9" xfId="4255" xr:uid="{00000000-0005-0000-0000-00008B270000}"/>
    <cellStyle name="Comma 7 9 2" xfId="7970" xr:uid="{00000000-0005-0000-0000-00008C270000}"/>
    <cellStyle name="Comma 7 9 2 2" xfId="14468" xr:uid="{00000000-0005-0000-0000-00008D270000}"/>
    <cellStyle name="Comma 7 9 2 2 2" xfId="27153" xr:uid="{00000000-0005-0000-0000-00008E270000}"/>
    <cellStyle name="Comma 7 9 2 3" xfId="19235" xr:uid="{00000000-0005-0000-0000-00008F270000}"/>
    <cellStyle name="Comma 7 9 2 4" xfId="32353" xr:uid="{00000000-0005-0000-0000-000090270000}"/>
    <cellStyle name="Comma 7 9 2 5" xfId="35374" xr:uid="{00000000-0005-0000-0000-000091270000}"/>
    <cellStyle name="Comma 7 9 3" xfId="8894" xr:uid="{00000000-0005-0000-0000-000092270000}"/>
    <cellStyle name="Comma 7 9 3 2" xfId="15311" xr:uid="{00000000-0005-0000-0000-000093270000}"/>
    <cellStyle name="Comma 7 9 3 2 2" xfId="27963" xr:uid="{00000000-0005-0000-0000-000094270000}"/>
    <cellStyle name="Comma 7 9 3 3" xfId="22929" xr:uid="{00000000-0005-0000-0000-000095270000}"/>
    <cellStyle name="Comma 7 9 4" xfId="6836" xr:uid="{00000000-0005-0000-0000-000096270000}"/>
    <cellStyle name="Comma 7 9 4 2" xfId="13399" xr:uid="{00000000-0005-0000-0000-000097270000}"/>
    <cellStyle name="Comma 7 9 4 2 2" xfId="26134" xr:uid="{00000000-0005-0000-0000-000098270000}"/>
    <cellStyle name="Comma 7 9 4 3" xfId="21572" xr:uid="{00000000-0005-0000-0000-000099270000}"/>
    <cellStyle name="Comma 7 9 5" xfId="12334" xr:uid="{00000000-0005-0000-0000-00009A270000}"/>
    <cellStyle name="Comma 7 9 5 2" xfId="25080" xr:uid="{00000000-0005-0000-0000-00009B270000}"/>
    <cellStyle name="Comma 7 9 6" xfId="17787" xr:uid="{00000000-0005-0000-0000-00009C270000}"/>
    <cellStyle name="Comma 7 9 7" xfId="31116" xr:uid="{00000000-0005-0000-0000-00009D270000}"/>
    <cellStyle name="Comma 7 9 8" xfId="34506" xr:uid="{00000000-0005-0000-0000-00009E270000}"/>
    <cellStyle name="Comma 70" xfId="243" xr:uid="{00000000-0005-0000-0000-00009F270000}"/>
    <cellStyle name="Comma 70 2" xfId="530" xr:uid="{00000000-0005-0000-0000-0000A0270000}"/>
    <cellStyle name="Comma 70 2 2" xfId="10324" xr:uid="{00000000-0005-0000-0000-0000A1270000}"/>
    <cellStyle name="Comma 70 3" xfId="1165" xr:uid="{00000000-0005-0000-0000-0000A2270000}"/>
    <cellStyle name="Comma 70 4" xfId="2175" xr:uid="{00000000-0005-0000-0000-0000A3270000}"/>
    <cellStyle name="Comma 70 4 2" xfId="37594" xr:uid="{00000000-0005-0000-0000-0000A4270000}"/>
    <cellStyle name="Comma 71" xfId="244" xr:uid="{00000000-0005-0000-0000-0000A5270000}"/>
    <cellStyle name="Comma 71 2" xfId="531" xr:uid="{00000000-0005-0000-0000-0000A6270000}"/>
    <cellStyle name="Comma 71 2 2" xfId="11090" xr:uid="{00000000-0005-0000-0000-0000A7270000}"/>
    <cellStyle name="Comma 71 3" xfId="1166" xr:uid="{00000000-0005-0000-0000-0000A8270000}"/>
    <cellStyle name="Comma 71 4" xfId="2176" xr:uid="{00000000-0005-0000-0000-0000A9270000}"/>
    <cellStyle name="Comma 71 4 2" xfId="37595" xr:uid="{00000000-0005-0000-0000-0000AA270000}"/>
    <cellStyle name="Comma 72" xfId="245" xr:uid="{00000000-0005-0000-0000-0000AB270000}"/>
    <cellStyle name="Comma 72 2" xfId="532" xr:uid="{00000000-0005-0000-0000-0000AC270000}"/>
    <cellStyle name="Comma 72 2 2" xfId="10170" xr:uid="{00000000-0005-0000-0000-0000AD270000}"/>
    <cellStyle name="Comma 72 3" xfId="1167" xr:uid="{00000000-0005-0000-0000-0000AE270000}"/>
    <cellStyle name="Comma 72 4" xfId="37596" xr:uid="{00000000-0005-0000-0000-0000AF270000}"/>
    <cellStyle name="Comma 73" xfId="246" xr:uid="{00000000-0005-0000-0000-0000B0270000}"/>
    <cellStyle name="Comma 73 2" xfId="533" xr:uid="{00000000-0005-0000-0000-0000B1270000}"/>
    <cellStyle name="Comma 73 2 2" xfId="11107" xr:uid="{00000000-0005-0000-0000-0000B2270000}"/>
    <cellStyle name="Comma 73 3" xfId="1168" xr:uid="{00000000-0005-0000-0000-0000B3270000}"/>
    <cellStyle name="Comma 73 4" xfId="37597" xr:uid="{00000000-0005-0000-0000-0000B4270000}"/>
    <cellStyle name="Comma 74" xfId="247" xr:uid="{00000000-0005-0000-0000-0000B5270000}"/>
    <cellStyle name="Comma 74 2" xfId="534" xr:uid="{00000000-0005-0000-0000-0000B6270000}"/>
    <cellStyle name="Comma 74 2 2" xfId="10604" xr:uid="{00000000-0005-0000-0000-0000B7270000}"/>
    <cellStyle name="Comma 74 3" xfId="1169" xr:uid="{00000000-0005-0000-0000-0000B8270000}"/>
    <cellStyle name="Comma 74 4" xfId="37598" xr:uid="{00000000-0005-0000-0000-0000B9270000}"/>
    <cellStyle name="Comma 75" xfId="248" xr:uid="{00000000-0005-0000-0000-0000BA270000}"/>
    <cellStyle name="Comma 75 2" xfId="535" xr:uid="{00000000-0005-0000-0000-0000BB270000}"/>
    <cellStyle name="Comma 75 2 2" xfId="10659" xr:uid="{00000000-0005-0000-0000-0000BC270000}"/>
    <cellStyle name="Comma 75 3" xfId="1170" xr:uid="{00000000-0005-0000-0000-0000BD270000}"/>
    <cellStyle name="Comma 75 4" xfId="37599" xr:uid="{00000000-0005-0000-0000-0000BE270000}"/>
    <cellStyle name="Comma 76" xfId="249" xr:uid="{00000000-0005-0000-0000-0000BF270000}"/>
    <cellStyle name="Comma 76 2" xfId="536" xr:uid="{00000000-0005-0000-0000-0000C0270000}"/>
    <cellStyle name="Comma 76 2 2" xfId="10626" xr:uid="{00000000-0005-0000-0000-0000C1270000}"/>
    <cellStyle name="Comma 76 3" xfId="1171" xr:uid="{00000000-0005-0000-0000-0000C2270000}"/>
    <cellStyle name="Comma 76 4" xfId="37600" xr:uid="{00000000-0005-0000-0000-0000C3270000}"/>
    <cellStyle name="Comma 77" xfId="250" xr:uid="{00000000-0005-0000-0000-0000C4270000}"/>
    <cellStyle name="Comma 77 2" xfId="537" xr:uid="{00000000-0005-0000-0000-0000C5270000}"/>
    <cellStyle name="Comma 77 2 2" xfId="10199" xr:uid="{00000000-0005-0000-0000-0000C6270000}"/>
    <cellStyle name="Comma 77 3" xfId="1172" xr:uid="{00000000-0005-0000-0000-0000C7270000}"/>
    <cellStyle name="Comma 77 4" xfId="37601" xr:uid="{00000000-0005-0000-0000-0000C8270000}"/>
    <cellStyle name="Comma 78" xfId="251" xr:uid="{00000000-0005-0000-0000-0000C9270000}"/>
    <cellStyle name="Comma 78 2" xfId="538" xr:uid="{00000000-0005-0000-0000-0000CA270000}"/>
    <cellStyle name="Comma 78 2 2" xfId="10625" xr:uid="{00000000-0005-0000-0000-0000CB270000}"/>
    <cellStyle name="Comma 78 3" xfId="1173" xr:uid="{00000000-0005-0000-0000-0000CC270000}"/>
    <cellStyle name="Comma 78 4" xfId="37602" xr:uid="{00000000-0005-0000-0000-0000CD270000}"/>
    <cellStyle name="Comma 79" xfId="252" xr:uid="{00000000-0005-0000-0000-0000CE270000}"/>
    <cellStyle name="Comma 79 2" xfId="539" xr:uid="{00000000-0005-0000-0000-0000CF270000}"/>
    <cellStyle name="Comma 79 2 2" xfId="10592" xr:uid="{00000000-0005-0000-0000-0000D0270000}"/>
    <cellStyle name="Comma 79 3" xfId="1174" xr:uid="{00000000-0005-0000-0000-0000D1270000}"/>
    <cellStyle name="Comma 79 4" xfId="37603" xr:uid="{00000000-0005-0000-0000-0000D2270000}"/>
    <cellStyle name="Comma 8" xfId="253" xr:uid="{00000000-0005-0000-0000-0000D3270000}"/>
    <cellStyle name="Comma 8 10" xfId="4257" xr:uid="{00000000-0005-0000-0000-0000D4270000}"/>
    <cellStyle name="Comma 8 11" xfId="4258" xr:uid="{00000000-0005-0000-0000-0000D5270000}"/>
    <cellStyle name="Comma 8 12" xfId="4259" xr:uid="{00000000-0005-0000-0000-0000D6270000}"/>
    <cellStyle name="Comma 8 13" xfId="4260" xr:uid="{00000000-0005-0000-0000-0000D7270000}"/>
    <cellStyle name="Comma 8 14" xfId="4261" xr:uid="{00000000-0005-0000-0000-0000D8270000}"/>
    <cellStyle name="Comma 8 15" xfId="4262" xr:uid="{00000000-0005-0000-0000-0000D9270000}"/>
    <cellStyle name="Comma 8 16" xfId="4263" xr:uid="{00000000-0005-0000-0000-0000DA270000}"/>
    <cellStyle name="Comma 8 17" xfId="4264" xr:uid="{00000000-0005-0000-0000-0000DB270000}"/>
    <cellStyle name="Comma 8 18" xfId="4265" xr:uid="{00000000-0005-0000-0000-0000DC270000}"/>
    <cellStyle name="Comma 8 19" xfId="4266" xr:uid="{00000000-0005-0000-0000-0000DD270000}"/>
    <cellStyle name="Comma 8 2" xfId="540" xr:uid="{00000000-0005-0000-0000-0000DE270000}"/>
    <cellStyle name="Comma 8 2 2" xfId="1508" xr:uid="{00000000-0005-0000-0000-0000DF270000}"/>
    <cellStyle name="Comma 8 2 2 2" xfId="6125" xr:uid="{00000000-0005-0000-0000-0000E0270000}"/>
    <cellStyle name="Comma 8 2 2 3" xfId="4267" xr:uid="{00000000-0005-0000-0000-0000E1270000}"/>
    <cellStyle name="Comma 8 2 3" xfId="6124" xr:uid="{00000000-0005-0000-0000-0000E2270000}"/>
    <cellStyle name="Comma 8 2 3 2" xfId="17789" xr:uid="{00000000-0005-0000-0000-0000E3270000}"/>
    <cellStyle name="Comma 8 2 4" xfId="10186" xr:uid="{00000000-0005-0000-0000-0000E4270000}"/>
    <cellStyle name="Comma 8 2 5" xfId="3167" xr:uid="{00000000-0005-0000-0000-0000E5270000}"/>
    <cellStyle name="Comma 8 20" xfId="4268" xr:uid="{00000000-0005-0000-0000-0000E6270000}"/>
    <cellStyle name="Comma 8 21" xfId="4269" xr:uid="{00000000-0005-0000-0000-0000E7270000}"/>
    <cellStyle name="Comma 8 22" xfId="6045" xr:uid="{00000000-0005-0000-0000-0000E8270000}"/>
    <cellStyle name="Comma 8 22 2" xfId="18671" xr:uid="{00000000-0005-0000-0000-0000E9270000}"/>
    <cellStyle name="Comma 8 23" xfId="4256" xr:uid="{00000000-0005-0000-0000-0000EA270000}"/>
    <cellStyle name="Comma 8 23 2" xfId="6123" xr:uid="{00000000-0005-0000-0000-0000EB270000}"/>
    <cellStyle name="Comma 8 23 3" xfId="18907" xr:uid="{00000000-0005-0000-0000-0000EC270000}"/>
    <cellStyle name="Comma 8 24" xfId="9733" xr:uid="{00000000-0005-0000-0000-0000ED270000}"/>
    <cellStyle name="Comma 8 24 2" xfId="18924" xr:uid="{00000000-0005-0000-0000-0000EE270000}"/>
    <cellStyle name="Comma 8 25" xfId="17788" xr:uid="{00000000-0005-0000-0000-0000EF270000}"/>
    <cellStyle name="Comma 8 3" xfId="988" xr:uid="{00000000-0005-0000-0000-0000F0270000}"/>
    <cellStyle name="Comma 8 3 2" xfId="1509" xr:uid="{00000000-0005-0000-0000-0000F1270000}"/>
    <cellStyle name="Comma 8 3 2 2" xfId="18761" xr:uid="{00000000-0005-0000-0000-0000F2270000}"/>
    <cellStyle name="Comma 8 3 2 3" xfId="6126" xr:uid="{00000000-0005-0000-0000-0000F3270000}"/>
    <cellStyle name="Comma 8 3 3" xfId="10061" xr:uid="{00000000-0005-0000-0000-0000F4270000}"/>
    <cellStyle name="Comma 8 3 3 2" xfId="17790" xr:uid="{00000000-0005-0000-0000-0000F5270000}"/>
    <cellStyle name="Comma 8 3 4" xfId="11320" xr:uid="{00000000-0005-0000-0000-0000F6270000}"/>
    <cellStyle name="Comma 8 3 5" xfId="4270" xr:uid="{00000000-0005-0000-0000-0000F7270000}"/>
    <cellStyle name="Comma 8 4" xfId="1311" xr:uid="{00000000-0005-0000-0000-0000F8270000}"/>
    <cellStyle name="Comma 8 4 2" xfId="1510" xr:uid="{00000000-0005-0000-0000-0000F9270000}"/>
    <cellStyle name="Comma 8 4 2 2" xfId="6274" xr:uid="{00000000-0005-0000-0000-0000FA270000}"/>
    <cellStyle name="Comma 8 4 3" xfId="11129" xr:uid="{00000000-0005-0000-0000-0000FB270000}"/>
    <cellStyle name="Comma 8 4 4" xfId="4271" xr:uid="{00000000-0005-0000-0000-0000FC270000}"/>
    <cellStyle name="Comma 8 5" xfId="4272" xr:uid="{00000000-0005-0000-0000-0000FD270000}"/>
    <cellStyle name="Comma 8 5 2" xfId="37604" xr:uid="{00000000-0005-0000-0000-0000FE270000}"/>
    <cellStyle name="Comma 8 6" xfId="4273" xr:uid="{00000000-0005-0000-0000-0000FF270000}"/>
    <cellStyle name="Comma 8 7" xfId="4274" xr:uid="{00000000-0005-0000-0000-000000280000}"/>
    <cellStyle name="Comma 8 8" xfId="4275" xr:uid="{00000000-0005-0000-0000-000001280000}"/>
    <cellStyle name="Comma 8 9" xfId="4276" xr:uid="{00000000-0005-0000-0000-000002280000}"/>
    <cellStyle name="Comma 80" xfId="254" xr:uid="{00000000-0005-0000-0000-000003280000}"/>
    <cellStyle name="Comma 80 2" xfId="541" xr:uid="{00000000-0005-0000-0000-000004280000}"/>
    <cellStyle name="Comma 80 2 2" xfId="11035" xr:uid="{00000000-0005-0000-0000-000005280000}"/>
    <cellStyle name="Comma 80 3" xfId="1175" xr:uid="{00000000-0005-0000-0000-000006280000}"/>
    <cellStyle name="Comma 80 4" xfId="37605" xr:uid="{00000000-0005-0000-0000-000007280000}"/>
    <cellStyle name="Comma 81" xfId="255" xr:uid="{00000000-0005-0000-0000-000008280000}"/>
    <cellStyle name="Comma 81 2" xfId="542" xr:uid="{00000000-0005-0000-0000-000009280000}"/>
    <cellStyle name="Comma 81 3" xfId="1177" xr:uid="{00000000-0005-0000-0000-00000A280000}"/>
    <cellStyle name="Comma 81 4" xfId="37606" xr:uid="{00000000-0005-0000-0000-00000B280000}"/>
    <cellStyle name="Comma 82" xfId="256" xr:uid="{00000000-0005-0000-0000-00000C280000}"/>
    <cellStyle name="Comma 82 2" xfId="543" xr:uid="{00000000-0005-0000-0000-00000D280000}"/>
    <cellStyle name="Comma 82 3" xfId="1176" xr:uid="{00000000-0005-0000-0000-00000E280000}"/>
    <cellStyle name="Comma 82 4" xfId="37607" xr:uid="{00000000-0005-0000-0000-00000F280000}"/>
    <cellStyle name="Comma 83" xfId="257" xr:uid="{00000000-0005-0000-0000-000010280000}"/>
    <cellStyle name="Comma 83 2" xfId="544" xr:uid="{00000000-0005-0000-0000-000011280000}"/>
    <cellStyle name="Comma 83 3" xfId="1178" xr:uid="{00000000-0005-0000-0000-000012280000}"/>
    <cellStyle name="Comma 83 4" xfId="37608" xr:uid="{00000000-0005-0000-0000-000013280000}"/>
    <cellStyle name="Comma 84" xfId="258" xr:uid="{00000000-0005-0000-0000-000014280000}"/>
    <cellStyle name="Comma 84 10" xfId="37388" xr:uid="{00000000-0005-0000-0000-000015280000}"/>
    <cellStyle name="Comma 84 2" xfId="545" xr:uid="{00000000-0005-0000-0000-000016280000}"/>
    <cellStyle name="Comma 84 2 2" xfId="16245" xr:uid="{00000000-0005-0000-0000-000017280000}"/>
    <cellStyle name="Comma 84 2 2 2" xfId="20456" xr:uid="{00000000-0005-0000-0000-000018280000}"/>
    <cellStyle name="Comma 84 2 2 2 2" xfId="33709" xr:uid="{00000000-0005-0000-0000-000019280000}"/>
    <cellStyle name="Comma 84 2 2 2 3" xfId="36503" xr:uid="{00000000-0005-0000-0000-00001A280000}"/>
    <cellStyle name="Comma 84 2 2 3" xfId="20157" xr:uid="{00000000-0005-0000-0000-00001B280000}"/>
    <cellStyle name="Comma 84 2 2 3 2" xfId="33414" xr:uid="{00000000-0005-0000-0000-00001C280000}"/>
    <cellStyle name="Comma 84 2 2 3 3" xfId="36209" xr:uid="{00000000-0005-0000-0000-00001D280000}"/>
    <cellStyle name="Comma 84 2 2 4" xfId="19868" xr:uid="{00000000-0005-0000-0000-00001E280000}"/>
    <cellStyle name="Comma 84 2 2 5" xfId="32981" xr:uid="{00000000-0005-0000-0000-00001F280000}"/>
    <cellStyle name="Comma 84 2 2 6" xfId="35960" xr:uid="{00000000-0005-0000-0000-000020280000}"/>
    <cellStyle name="Comma 84 2 3" xfId="20309" xr:uid="{00000000-0005-0000-0000-000021280000}"/>
    <cellStyle name="Comma 84 2 3 2" xfId="33563" xr:uid="{00000000-0005-0000-0000-000022280000}"/>
    <cellStyle name="Comma 84 2 3 3" xfId="36357" xr:uid="{00000000-0005-0000-0000-000023280000}"/>
    <cellStyle name="Comma 84 2 4" xfId="20001" xr:uid="{00000000-0005-0000-0000-000024280000}"/>
    <cellStyle name="Comma 84 2 4 2" xfId="33265" xr:uid="{00000000-0005-0000-0000-000025280000}"/>
    <cellStyle name="Comma 84 2 4 3" xfId="36064" xr:uid="{00000000-0005-0000-0000-000026280000}"/>
    <cellStyle name="Comma 84 2 5" xfId="18672" xr:uid="{00000000-0005-0000-0000-000027280000}"/>
    <cellStyle name="Comma 84 2 6" xfId="31960" xr:uid="{00000000-0005-0000-0000-000028280000}"/>
    <cellStyle name="Comma 84 2 7" xfId="35111" xr:uid="{00000000-0005-0000-0000-000029280000}"/>
    <cellStyle name="Comma 84 2 8" xfId="10696" xr:uid="{00000000-0005-0000-0000-00002A280000}"/>
    <cellStyle name="Comma 84 2 9" xfId="37674" xr:uid="{00000000-0005-0000-0000-00002B280000}"/>
    <cellStyle name="Comma 84 3" xfId="776" xr:uid="{00000000-0005-0000-0000-00002C280000}"/>
    <cellStyle name="Comma 84 3 2" xfId="20402" xr:uid="{00000000-0005-0000-0000-00002D280000}"/>
    <cellStyle name="Comma 84 3 2 2" xfId="33655" xr:uid="{00000000-0005-0000-0000-00002E280000}"/>
    <cellStyle name="Comma 84 3 2 3" xfId="36449" xr:uid="{00000000-0005-0000-0000-00002F280000}"/>
    <cellStyle name="Comma 84 3 3" xfId="20103" xr:uid="{00000000-0005-0000-0000-000030280000}"/>
    <cellStyle name="Comma 84 3 3 2" xfId="33360" xr:uid="{00000000-0005-0000-0000-000031280000}"/>
    <cellStyle name="Comma 84 3 3 3" xfId="36155" xr:uid="{00000000-0005-0000-0000-000032280000}"/>
    <cellStyle name="Comma 84 3 4" xfId="19068" xr:uid="{00000000-0005-0000-0000-000033280000}"/>
    <cellStyle name="Comma 84 3 5" xfId="32196" xr:uid="{00000000-0005-0000-0000-000034280000}"/>
    <cellStyle name="Comma 84 3 6" xfId="35218" xr:uid="{00000000-0005-0000-0000-000035280000}"/>
    <cellStyle name="Comma 84 3 7" xfId="15969" xr:uid="{00000000-0005-0000-0000-000036280000}"/>
    <cellStyle name="Comma 84 3 8" xfId="37782" xr:uid="{00000000-0005-0000-0000-000037280000}"/>
    <cellStyle name="Comma 84 4" xfId="1179" xr:uid="{00000000-0005-0000-0000-000038280000}"/>
    <cellStyle name="Comma 84 4 2" xfId="20255" xr:uid="{00000000-0005-0000-0000-000039280000}"/>
    <cellStyle name="Comma 84 4 2 2" xfId="33509" xr:uid="{00000000-0005-0000-0000-00003A280000}"/>
    <cellStyle name="Comma 84 4 2 3" xfId="36303" xr:uid="{00000000-0005-0000-0000-00003B280000}"/>
    <cellStyle name="Comma 84 4 3" xfId="32135" xr:uid="{00000000-0005-0000-0000-00003C280000}"/>
    <cellStyle name="Comma 84 4 4" xfId="35157" xr:uid="{00000000-0005-0000-0000-00003D280000}"/>
    <cellStyle name="Comma 84 4 5" xfId="18954" xr:uid="{00000000-0005-0000-0000-00003E280000}"/>
    <cellStyle name="Comma 84 5" xfId="19935" xr:uid="{00000000-0005-0000-0000-00003F280000}"/>
    <cellStyle name="Comma 84 5 2" xfId="33116" xr:uid="{00000000-0005-0000-0000-000040280000}"/>
    <cellStyle name="Comma 84 5 3" xfId="36008" xr:uid="{00000000-0005-0000-0000-000041280000}"/>
    <cellStyle name="Comma 84 5 4" xfId="37609" xr:uid="{00000000-0005-0000-0000-000042280000}"/>
    <cellStyle name="Comma 84 6" xfId="17445" xr:uid="{00000000-0005-0000-0000-000043280000}"/>
    <cellStyle name="Comma 84 7" xfId="30641" xr:uid="{00000000-0005-0000-0000-000044280000}"/>
    <cellStyle name="Comma 84 8" xfId="34320" xr:uid="{00000000-0005-0000-0000-000045280000}"/>
    <cellStyle name="Comma 84 9" xfId="9734" xr:uid="{00000000-0005-0000-0000-000046280000}"/>
    <cellStyle name="Comma 85" xfId="259" xr:uid="{00000000-0005-0000-0000-000047280000}"/>
    <cellStyle name="Comma 85 2" xfId="546" xr:uid="{00000000-0005-0000-0000-000048280000}"/>
    <cellStyle name="Comma 85 3" xfId="1180" xr:uid="{00000000-0005-0000-0000-000049280000}"/>
    <cellStyle name="Comma 85 4" xfId="37610" xr:uid="{00000000-0005-0000-0000-00004A280000}"/>
    <cellStyle name="Comma 86" xfId="260" xr:uid="{00000000-0005-0000-0000-00004B280000}"/>
    <cellStyle name="Comma 86 2" xfId="547" xr:uid="{00000000-0005-0000-0000-00004C280000}"/>
    <cellStyle name="Comma 86 3" xfId="1181" xr:uid="{00000000-0005-0000-0000-00004D280000}"/>
    <cellStyle name="Comma 86 4" xfId="37611" xr:uid="{00000000-0005-0000-0000-00004E280000}"/>
    <cellStyle name="Comma 87" xfId="261" xr:uid="{00000000-0005-0000-0000-00004F280000}"/>
    <cellStyle name="Comma 87 2" xfId="548" xr:uid="{00000000-0005-0000-0000-000050280000}"/>
    <cellStyle name="Comma 87 3" xfId="1182" xr:uid="{00000000-0005-0000-0000-000051280000}"/>
    <cellStyle name="Comma 87 4" xfId="37612" xr:uid="{00000000-0005-0000-0000-000052280000}"/>
    <cellStyle name="Comma 88" xfId="262" xr:uid="{00000000-0005-0000-0000-000053280000}"/>
    <cellStyle name="Comma 88 2" xfId="549" xr:uid="{00000000-0005-0000-0000-000054280000}"/>
    <cellStyle name="Comma 88 3" xfId="1183" xr:uid="{00000000-0005-0000-0000-000055280000}"/>
    <cellStyle name="Comma 88 4" xfId="37613" xr:uid="{00000000-0005-0000-0000-000056280000}"/>
    <cellStyle name="Comma 89" xfId="263" xr:uid="{00000000-0005-0000-0000-000057280000}"/>
    <cellStyle name="Comma 89 2" xfId="550" xr:uid="{00000000-0005-0000-0000-000058280000}"/>
    <cellStyle name="Comma 89 3" xfId="1184" xr:uid="{00000000-0005-0000-0000-000059280000}"/>
    <cellStyle name="Comma 89 4" xfId="37614" xr:uid="{00000000-0005-0000-0000-00005A280000}"/>
    <cellStyle name="Comma 9" xfId="264" xr:uid="{00000000-0005-0000-0000-00005B280000}"/>
    <cellStyle name="Comma 9 2" xfId="551" xr:uid="{00000000-0005-0000-0000-00005C280000}"/>
    <cellStyle name="Comma 9 2 10" xfId="4279" xr:uid="{00000000-0005-0000-0000-00005D280000}"/>
    <cellStyle name="Comma 9 2 10 2" xfId="7972" xr:uid="{00000000-0005-0000-0000-00005E280000}"/>
    <cellStyle name="Comma 9 2 10 2 2" xfId="14470" xr:uid="{00000000-0005-0000-0000-00005F280000}"/>
    <cellStyle name="Comma 9 2 10 2 2 2" xfId="27155" xr:uid="{00000000-0005-0000-0000-000060280000}"/>
    <cellStyle name="Comma 9 2 10 2 3" xfId="19237" xr:uid="{00000000-0005-0000-0000-000061280000}"/>
    <cellStyle name="Comma 9 2 10 2 4" xfId="32355" xr:uid="{00000000-0005-0000-0000-000062280000}"/>
    <cellStyle name="Comma 9 2 10 2 5" xfId="35376" xr:uid="{00000000-0005-0000-0000-000063280000}"/>
    <cellStyle name="Comma 9 2 10 3" xfId="8896" xr:uid="{00000000-0005-0000-0000-000064280000}"/>
    <cellStyle name="Comma 9 2 10 3 2" xfId="15313" xr:uid="{00000000-0005-0000-0000-000065280000}"/>
    <cellStyle name="Comma 9 2 10 3 2 2" xfId="27965" xr:uid="{00000000-0005-0000-0000-000066280000}"/>
    <cellStyle name="Comma 9 2 10 3 3" xfId="22931" xr:uid="{00000000-0005-0000-0000-000067280000}"/>
    <cellStyle name="Comma 9 2 10 4" xfId="6844" xr:uid="{00000000-0005-0000-0000-000068280000}"/>
    <cellStyle name="Comma 9 2 10 4 2" xfId="13401" xr:uid="{00000000-0005-0000-0000-000069280000}"/>
    <cellStyle name="Comma 9 2 10 4 2 2" xfId="26136" xr:uid="{00000000-0005-0000-0000-00006A280000}"/>
    <cellStyle name="Comma 9 2 10 4 3" xfId="21580" xr:uid="{00000000-0005-0000-0000-00006B280000}"/>
    <cellStyle name="Comma 9 2 10 5" xfId="12338" xr:uid="{00000000-0005-0000-0000-00006C280000}"/>
    <cellStyle name="Comma 9 2 10 5 2" xfId="25084" xr:uid="{00000000-0005-0000-0000-00006D280000}"/>
    <cellStyle name="Comma 9 2 10 6" xfId="17793" xr:uid="{00000000-0005-0000-0000-00006E280000}"/>
    <cellStyle name="Comma 9 2 10 7" xfId="31129" xr:uid="{00000000-0005-0000-0000-00006F280000}"/>
    <cellStyle name="Comma 9 2 10 8" xfId="34508" xr:uid="{00000000-0005-0000-0000-000070280000}"/>
    <cellStyle name="Comma 9 2 11" xfId="4280" xr:uid="{00000000-0005-0000-0000-000071280000}"/>
    <cellStyle name="Comma 9 2 11 2" xfId="7973" xr:uid="{00000000-0005-0000-0000-000072280000}"/>
    <cellStyle name="Comma 9 2 11 2 2" xfId="14471" xr:uid="{00000000-0005-0000-0000-000073280000}"/>
    <cellStyle name="Comma 9 2 11 2 2 2" xfId="27156" xr:uid="{00000000-0005-0000-0000-000074280000}"/>
    <cellStyle name="Comma 9 2 11 2 3" xfId="19238" xr:uid="{00000000-0005-0000-0000-000075280000}"/>
    <cellStyle name="Comma 9 2 11 2 4" xfId="32356" xr:uid="{00000000-0005-0000-0000-000076280000}"/>
    <cellStyle name="Comma 9 2 11 2 5" xfId="35377" xr:uid="{00000000-0005-0000-0000-000077280000}"/>
    <cellStyle name="Comma 9 2 11 3" xfId="8897" xr:uid="{00000000-0005-0000-0000-000078280000}"/>
    <cellStyle name="Comma 9 2 11 3 2" xfId="15314" xr:uid="{00000000-0005-0000-0000-000079280000}"/>
    <cellStyle name="Comma 9 2 11 3 2 2" xfId="27966" xr:uid="{00000000-0005-0000-0000-00007A280000}"/>
    <cellStyle name="Comma 9 2 11 3 3" xfId="22932" xr:uid="{00000000-0005-0000-0000-00007B280000}"/>
    <cellStyle name="Comma 9 2 11 4" xfId="6845" xr:uid="{00000000-0005-0000-0000-00007C280000}"/>
    <cellStyle name="Comma 9 2 11 4 2" xfId="13402" xr:uid="{00000000-0005-0000-0000-00007D280000}"/>
    <cellStyle name="Comma 9 2 11 4 2 2" xfId="26137" xr:uid="{00000000-0005-0000-0000-00007E280000}"/>
    <cellStyle name="Comma 9 2 11 4 3" xfId="21581" xr:uid="{00000000-0005-0000-0000-00007F280000}"/>
    <cellStyle name="Comma 9 2 11 5" xfId="12339" xr:uid="{00000000-0005-0000-0000-000080280000}"/>
    <cellStyle name="Comma 9 2 11 5 2" xfId="25085" xr:uid="{00000000-0005-0000-0000-000081280000}"/>
    <cellStyle name="Comma 9 2 11 6" xfId="17794" xr:uid="{00000000-0005-0000-0000-000082280000}"/>
    <cellStyle name="Comma 9 2 11 7" xfId="31130" xr:uid="{00000000-0005-0000-0000-000083280000}"/>
    <cellStyle name="Comma 9 2 11 8" xfId="34509" xr:uid="{00000000-0005-0000-0000-000084280000}"/>
    <cellStyle name="Comma 9 2 12" xfId="4281" xr:uid="{00000000-0005-0000-0000-000085280000}"/>
    <cellStyle name="Comma 9 2 12 2" xfId="7974" xr:uid="{00000000-0005-0000-0000-000086280000}"/>
    <cellStyle name="Comma 9 2 12 2 2" xfId="14472" xr:uid="{00000000-0005-0000-0000-000087280000}"/>
    <cellStyle name="Comma 9 2 12 2 2 2" xfId="27157" xr:uid="{00000000-0005-0000-0000-000088280000}"/>
    <cellStyle name="Comma 9 2 12 2 3" xfId="19239" xr:uid="{00000000-0005-0000-0000-000089280000}"/>
    <cellStyle name="Comma 9 2 12 2 4" xfId="32357" xr:uid="{00000000-0005-0000-0000-00008A280000}"/>
    <cellStyle name="Comma 9 2 12 2 5" xfId="35378" xr:uid="{00000000-0005-0000-0000-00008B280000}"/>
    <cellStyle name="Comma 9 2 12 3" xfId="8898" xr:uid="{00000000-0005-0000-0000-00008C280000}"/>
    <cellStyle name="Comma 9 2 12 3 2" xfId="15315" xr:uid="{00000000-0005-0000-0000-00008D280000}"/>
    <cellStyle name="Comma 9 2 12 3 2 2" xfId="27967" xr:uid="{00000000-0005-0000-0000-00008E280000}"/>
    <cellStyle name="Comma 9 2 12 3 3" xfId="22933" xr:uid="{00000000-0005-0000-0000-00008F280000}"/>
    <cellStyle name="Comma 9 2 12 4" xfId="6846" xr:uid="{00000000-0005-0000-0000-000090280000}"/>
    <cellStyle name="Comma 9 2 12 4 2" xfId="13403" xr:uid="{00000000-0005-0000-0000-000091280000}"/>
    <cellStyle name="Comma 9 2 12 4 2 2" xfId="26138" xr:uid="{00000000-0005-0000-0000-000092280000}"/>
    <cellStyle name="Comma 9 2 12 4 3" xfId="21582" xr:uid="{00000000-0005-0000-0000-000093280000}"/>
    <cellStyle name="Comma 9 2 12 5" xfId="12340" xr:uid="{00000000-0005-0000-0000-000094280000}"/>
    <cellStyle name="Comma 9 2 12 5 2" xfId="25086" xr:uid="{00000000-0005-0000-0000-000095280000}"/>
    <cellStyle name="Comma 9 2 12 6" xfId="17795" xr:uid="{00000000-0005-0000-0000-000096280000}"/>
    <cellStyle name="Comma 9 2 12 7" xfId="31131" xr:uid="{00000000-0005-0000-0000-000097280000}"/>
    <cellStyle name="Comma 9 2 12 8" xfId="34510" xr:uid="{00000000-0005-0000-0000-000098280000}"/>
    <cellStyle name="Comma 9 2 13" xfId="4282" xr:uid="{00000000-0005-0000-0000-000099280000}"/>
    <cellStyle name="Comma 9 2 13 2" xfId="7975" xr:uid="{00000000-0005-0000-0000-00009A280000}"/>
    <cellStyle name="Comma 9 2 13 2 2" xfId="14473" xr:uid="{00000000-0005-0000-0000-00009B280000}"/>
    <cellStyle name="Comma 9 2 13 2 2 2" xfId="27158" xr:uid="{00000000-0005-0000-0000-00009C280000}"/>
    <cellStyle name="Comma 9 2 13 2 3" xfId="19240" xr:uid="{00000000-0005-0000-0000-00009D280000}"/>
    <cellStyle name="Comma 9 2 13 2 4" xfId="32358" xr:uid="{00000000-0005-0000-0000-00009E280000}"/>
    <cellStyle name="Comma 9 2 13 2 5" xfId="35379" xr:uid="{00000000-0005-0000-0000-00009F280000}"/>
    <cellStyle name="Comma 9 2 13 3" xfId="8899" xr:uid="{00000000-0005-0000-0000-0000A0280000}"/>
    <cellStyle name="Comma 9 2 13 3 2" xfId="15316" xr:uid="{00000000-0005-0000-0000-0000A1280000}"/>
    <cellStyle name="Comma 9 2 13 3 2 2" xfId="27968" xr:uid="{00000000-0005-0000-0000-0000A2280000}"/>
    <cellStyle name="Comma 9 2 13 3 3" xfId="22934" xr:uid="{00000000-0005-0000-0000-0000A3280000}"/>
    <cellStyle name="Comma 9 2 13 4" xfId="6847" xr:uid="{00000000-0005-0000-0000-0000A4280000}"/>
    <cellStyle name="Comma 9 2 13 4 2" xfId="13404" xr:uid="{00000000-0005-0000-0000-0000A5280000}"/>
    <cellStyle name="Comma 9 2 13 4 2 2" xfId="26139" xr:uid="{00000000-0005-0000-0000-0000A6280000}"/>
    <cellStyle name="Comma 9 2 13 4 3" xfId="21583" xr:uid="{00000000-0005-0000-0000-0000A7280000}"/>
    <cellStyle name="Comma 9 2 13 5" xfId="12341" xr:uid="{00000000-0005-0000-0000-0000A8280000}"/>
    <cellStyle name="Comma 9 2 13 5 2" xfId="25087" xr:uid="{00000000-0005-0000-0000-0000A9280000}"/>
    <cellStyle name="Comma 9 2 13 6" xfId="17796" xr:uid="{00000000-0005-0000-0000-0000AA280000}"/>
    <cellStyle name="Comma 9 2 13 7" xfId="31132" xr:uid="{00000000-0005-0000-0000-0000AB280000}"/>
    <cellStyle name="Comma 9 2 13 8" xfId="34511" xr:uid="{00000000-0005-0000-0000-0000AC280000}"/>
    <cellStyle name="Comma 9 2 14" xfId="4283" xr:uid="{00000000-0005-0000-0000-0000AD280000}"/>
    <cellStyle name="Comma 9 2 14 2" xfId="7976" xr:uid="{00000000-0005-0000-0000-0000AE280000}"/>
    <cellStyle name="Comma 9 2 14 2 2" xfId="14474" xr:uid="{00000000-0005-0000-0000-0000AF280000}"/>
    <cellStyle name="Comma 9 2 14 2 2 2" xfId="27159" xr:uid="{00000000-0005-0000-0000-0000B0280000}"/>
    <cellStyle name="Comma 9 2 14 2 3" xfId="19241" xr:uid="{00000000-0005-0000-0000-0000B1280000}"/>
    <cellStyle name="Comma 9 2 14 2 4" xfId="32359" xr:uid="{00000000-0005-0000-0000-0000B2280000}"/>
    <cellStyle name="Comma 9 2 14 2 5" xfId="35380" xr:uid="{00000000-0005-0000-0000-0000B3280000}"/>
    <cellStyle name="Comma 9 2 14 3" xfId="8900" xr:uid="{00000000-0005-0000-0000-0000B4280000}"/>
    <cellStyle name="Comma 9 2 14 3 2" xfId="15317" xr:uid="{00000000-0005-0000-0000-0000B5280000}"/>
    <cellStyle name="Comma 9 2 14 3 2 2" xfId="27969" xr:uid="{00000000-0005-0000-0000-0000B6280000}"/>
    <cellStyle name="Comma 9 2 14 3 3" xfId="22935" xr:uid="{00000000-0005-0000-0000-0000B7280000}"/>
    <cellStyle name="Comma 9 2 14 4" xfId="6848" xr:uid="{00000000-0005-0000-0000-0000B8280000}"/>
    <cellStyle name="Comma 9 2 14 4 2" xfId="13405" xr:uid="{00000000-0005-0000-0000-0000B9280000}"/>
    <cellStyle name="Comma 9 2 14 4 2 2" xfId="26140" xr:uid="{00000000-0005-0000-0000-0000BA280000}"/>
    <cellStyle name="Comma 9 2 14 4 3" xfId="21584" xr:uid="{00000000-0005-0000-0000-0000BB280000}"/>
    <cellStyle name="Comma 9 2 14 5" xfId="12342" xr:uid="{00000000-0005-0000-0000-0000BC280000}"/>
    <cellStyle name="Comma 9 2 14 5 2" xfId="25088" xr:uid="{00000000-0005-0000-0000-0000BD280000}"/>
    <cellStyle name="Comma 9 2 14 6" xfId="17797" xr:uid="{00000000-0005-0000-0000-0000BE280000}"/>
    <cellStyle name="Comma 9 2 14 7" xfId="31133" xr:uid="{00000000-0005-0000-0000-0000BF280000}"/>
    <cellStyle name="Comma 9 2 14 8" xfId="34512" xr:uid="{00000000-0005-0000-0000-0000C0280000}"/>
    <cellStyle name="Comma 9 2 15" xfId="4284" xr:uid="{00000000-0005-0000-0000-0000C1280000}"/>
    <cellStyle name="Comma 9 2 15 2" xfId="7977" xr:uid="{00000000-0005-0000-0000-0000C2280000}"/>
    <cellStyle name="Comma 9 2 15 2 2" xfId="14475" xr:uid="{00000000-0005-0000-0000-0000C3280000}"/>
    <cellStyle name="Comma 9 2 15 2 2 2" xfId="27160" xr:uid="{00000000-0005-0000-0000-0000C4280000}"/>
    <cellStyle name="Comma 9 2 15 2 3" xfId="19242" xr:uid="{00000000-0005-0000-0000-0000C5280000}"/>
    <cellStyle name="Comma 9 2 15 2 4" xfId="32360" xr:uid="{00000000-0005-0000-0000-0000C6280000}"/>
    <cellStyle name="Comma 9 2 15 2 5" xfId="35381" xr:uid="{00000000-0005-0000-0000-0000C7280000}"/>
    <cellStyle name="Comma 9 2 15 3" xfId="8901" xr:uid="{00000000-0005-0000-0000-0000C8280000}"/>
    <cellStyle name="Comma 9 2 15 3 2" xfId="15318" xr:uid="{00000000-0005-0000-0000-0000C9280000}"/>
    <cellStyle name="Comma 9 2 15 3 2 2" xfId="27970" xr:uid="{00000000-0005-0000-0000-0000CA280000}"/>
    <cellStyle name="Comma 9 2 15 3 3" xfId="22936" xr:uid="{00000000-0005-0000-0000-0000CB280000}"/>
    <cellStyle name="Comma 9 2 15 4" xfId="6849" xr:uid="{00000000-0005-0000-0000-0000CC280000}"/>
    <cellStyle name="Comma 9 2 15 4 2" xfId="13406" xr:uid="{00000000-0005-0000-0000-0000CD280000}"/>
    <cellStyle name="Comma 9 2 15 4 2 2" xfId="26141" xr:uid="{00000000-0005-0000-0000-0000CE280000}"/>
    <cellStyle name="Comma 9 2 15 4 3" xfId="21585" xr:uid="{00000000-0005-0000-0000-0000CF280000}"/>
    <cellStyle name="Comma 9 2 15 5" xfId="12343" xr:uid="{00000000-0005-0000-0000-0000D0280000}"/>
    <cellStyle name="Comma 9 2 15 5 2" xfId="25089" xr:uid="{00000000-0005-0000-0000-0000D1280000}"/>
    <cellStyle name="Comma 9 2 15 6" xfId="17798" xr:uid="{00000000-0005-0000-0000-0000D2280000}"/>
    <cellStyle name="Comma 9 2 15 7" xfId="31134" xr:uid="{00000000-0005-0000-0000-0000D3280000}"/>
    <cellStyle name="Comma 9 2 15 8" xfId="34513" xr:uid="{00000000-0005-0000-0000-0000D4280000}"/>
    <cellStyle name="Comma 9 2 16" xfId="4285" xr:uid="{00000000-0005-0000-0000-0000D5280000}"/>
    <cellStyle name="Comma 9 2 16 2" xfId="7978" xr:uid="{00000000-0005-0000-0000-0000D6280000}"/>
    <cellStyle name="Comma 9 2 16 2 2" xfId="14476" xr:uid="{00000000-0005-0000-0000-0000D7280000}"/>
    <cellStyle name="Comma 9 2 16 2 2 2" xfId="27161" xr:uid="{00000000-0005-0000-0000-0000D8280000}"/>
    <cellStyle name="Comma 9 2 16 2 3" xfId="19243" xr:uid="{00000000-0005-0000-0000-0000D9280000}"/>
    <cellStyle name="Comma 9 2 16 2 4" xfId="32361" xr:uid="{00000000-0005-0000-0000-0000DA280000}"/>
    <cellStyle name="Comma 9 2 16 2 5" xfId="35382" xr:uid="{00000000-0005-0000-0000-0000DB280000}"/>
    <cellStyle name="Comma 9 2 16 3" xfId="8902" xr:uid="{00000000-0005-0000-0000-0000DC280000}"/>
    <cellStyle name="Comma 9 2 16 3 2" xfId="15319" xr:uid="{00000000-0005-0000-0000-0000DD280000}"/>
    <cellStyle name="Comma 9 2 16 3 2 2" xfId="27971" xr:uid="{00000000-0005-0000-0000-0000DE280000}"/>
    <cellStyle name="Comma 9 2 16 3 3" xfId="22937" xr:uid="{00000000-0005-0000-0000-0000DF280000}"/>
    <cellStyle name="Comma 9 2 16 4" xfId="6850" xr:uid="{00000000-0005-0000-0000-0000E0280000}"/>
    <cellStyle name="Comma 9 2 16 4 2" xfId="13407" xr:uid="{00000000-0005-0000-0000-0000E1280000}"/>
    <cellStyle name="Comma 9 2 16 4 2 2" xfId="26142" xr:uid="{00000000-0005-0000-0000-0000E2280000}"/>
    <cellStyle name="Comma 9 2 16 4 3" xfId="21586" xr:uid="{00000000-0005-0000-0000-0000E3280000}"/>
    <cellStyle name="Comma 9 2 16 5" xfId="12344" xr:uid="{00000000-0005-0000-0000-0000E4280000}"/>
    <cellStyle name="Comma 9 2 16 5 2" xfId="25090" xr:uid="{00000000-0005-0000-0000-0000E5280000}"/>
    <cellStyle name="Comma 9 2 16 6" xfId="17799" xr:uid="{00000000-0005-0000-0000-0000E6280000}"/>
    <cellStyle name="Comma 9 2 16 7" xfId="31135" xr:uid="{00000000-0005-0000-0000-0000E7280000}"/>
    <cellStyle name="Comma 9 2 16 8" xfId="34514" xr:uid="{00000000-0005-0000-0000-0000E8280000}"/>
    <cellStyle name="Comma 9 2 17" xfId="4286" xr:uid="{00000000-0005-0000-0000-0000E9280000}"/>
    <cellStyle name="Comma 9 2 17 2" xfId="7979" xr:uid="{00000000-0005-0000-0000-0000EA280000}"/>
    <cellStyle name="Comma 9 2 17 2 2" xfId="14477" xr:uid="{00000000-0005-0000-0000-0000EB280000}"/>
    <cellStyle name="Comma 9 2 17 2 2 2" xfId="27162" xr:uid="{00000000-0005-0000-0000-0000EC280000}"/>
    <cellStyle name="Comma 9 2 17 2 3" xfId="19244" xr:uid="{00000000-0005-0000-0000-0000ED280000}"/>
    <cellStyle name="Comma 9 2 17 2 4" xfId="32362" xr:uid="{00000000-0005-0000-0000-0000EE280000}"/>
    <cellStyle name="Comma 9 2 17 2 5" xfId="35383" xr:uid="{00000000-0005-0000-0000-0000EF280000}"/>
    <cellStyle name="Comma 9 2 17 3" xfId="8903" xr:uid="{00000000-0005-0000-0000-0000F0280000}"/>
    <cellStyle name="Comma 9 2 17 3 2" xfId="15320" xr:uid="{00000000-0005-0000-0000-0000F1280000}"/>
    <cellStyle name="Comma 9 2 17 3 2 2" xfId="27972" xr:uid="{00000000-0005-0000-0000-0000F2280000}"/>
    <cellStyle name="Comma 9 2 17 3 3" xfId="22938" xr:uid="{00000000-0005-0000-0000-0000F3280000}"/>
    <cellStyle name="Comma 9 2 17 4" xfId="6851" xr:uid="{00000000-0005-0000-0000-0000F4280000}"/>
    <cellStyle name="Comma 9 2 17 4 2" xfId="13408" xr:uid="{00000000-0005-0000-0000-0000F5280000}"/>
    <cellStyle name="Comma 9 2 17 4 2 2" xfId="26143" xr:uid="{00000000-0005-0000-0000-0000F6280000}"/>
    <cellStyle name="Comma 9 2 17 4 3" xfId="21587" xr:uid="{00000000-0005-0000-0000-0000F7280000}"/>
    <cellStyle name="Comma 9 2 17 5" xfId="12345" xr:uid="{00000000-0005-0000-0000-0000F8280000}"/>
    <cellStyle name="Comma 9 2 17 5 2" xfId="25091" xr:uid="{00000000-0005-0000-0000-0000F9280000}"/>
    <cellStyle name="Comma 9 2 17 6" xfId="17800" xr:uid="{00000000-0005-0000-0000-0000FA280000}"/>
    <cellStyle name="Comma 9 2 17 7" xfId="31136" xr:uid="{00000000-0005-0000-0000-0000FB280000}"/>
    <cellStyle name="Comma 9 2 17 8" xfId="34515" xr:uid="{00000000-0005-0000-0000-0000FC280000}"/>
    <cellStyle name="Comma 9 2 18" xfId="4287" xr:uid="{00000000-0005-0000-0000-0000FD280000}"/>
    <cellStyle name="Comma 9 2 18 2" xfId="7980" xr:uid="{00000000-0005-0000-0000-0000FE280000}"/>
    <cellStyle name="Comma 9 2 18 2 2" xfId="14478" xr:uid="{00000000-0005-0000-0000-0000FF280000}"/>
    <cellStyle name="Comma 9 2 18 2 2 2" xfId="27163" xr:uid="{00000000-0005-0000-0000-000000290000}"/>
    <cellStyle name="Comma 9 2 18 2 3" xfId="19245" xr:uid="{00000000-0005-0000-0000-000001290000}"/>
    <cellStyle name="Comma 9 2 18 2 4" xfId="32363" xr:uid="{00000000-0005-0000-0000-000002290000}"/>
    <cellStyle name="Comma 9 2 18 2 5" xfId="35384" xr:uid="{00000000-0005-0000-0000-000003290000}"/>
    <cellStyle name="Comma 9 2 18 3" xfId="8904" xr:uid="{00000000-0005-0000-0000-000004290000}"/>
    <cellStyle name="Comma 9 2 18 3 2" xfId="15321" xr:uid="{00000000-0005-0000-0000-000005290000}"/>
    <cellStyle name="Comma 9 2 18 3 2 2" xfId="27973" xr:uid="{00000000-0005-0000-0000-000006290000}"/>
    <cellStyle name="Comma 9 2 18 3 3" xfId="22939" xr:uid="{00000000-0005-0000-0000-000007290000}"/>
    <cellStyle name="Comma 9 2 18 4" xfId="6852" xr:uid="{00000000-0005-0000-0000-000008290000}"/>
    <cellStyle name="Comma 9 2 18 4 2" xfId="13409" xr:uid="{00000000-0005-0000-0000-000009290000}"/>
    <cellStyle name="Comma 9 2 18 4 2 2" xfId="26144" xr:uid="{00000000-0005-0000-0000-00000A290000}"/>
    <cellStyle name="Comma 9 2 18 4 3" xfId="21588" xr:uid="{00000000-0005-0000-0000-00000B290000}"/>
    <cellStyle name="Comma 9 2 18 5" xfId="12346" xr:uid="{00000000-0005-0000-0000-00000C290000}"/>
    <cellStyle name="Comma 9 2 18 5 2" xfId="25092" xr:uid="{00000000-0005-0000-0000-00000D290000}"/>
    <cellStyle name="Comma 9 2 18 6" xfId="17801" xr:uid="{00000000-0005-0000-0000-00000E290000}"/>
    <cellStyle name="Comma 9 2 18 7" xfId="31137" xr:uid="{00000000-0005-0000-0000-00000F290000}"/>
    <cellStyle name="Comma 9 2 18 8" xfId="34516" xr:uid="{00000000-0005-0000-0000-000010290000}"/>
    <cellStyle name="Comma 9 2 19" xfId="4288" xr:uid="{00000000-0005-0000-0000-000011290000}"/>
    <cellStyle name="Comma 9 2 19 2" xfId="7981" xr:uid="{00000000-0005-0000-0000-000012290000}"/>
    <cellStyle name="Comma 9 2 19 2 2" xfId="14479" xr:uid="{00000000-0005-0000-0000-000013290000}"/>
    <cellStyle name="Comma 9 2 19 2 2 2" xfId="27164" xr:uid="{00000000-0005-0000-0000-000014290000}"/>
    <cellStyle name="Comma 9 2 19 2 3" xfId="19246" xr:uid="{00000000-0005-0000-0000-000015290000}"/>
    <cellStyle name="Comma 9 2 19 2 4" xfId="32364" xr:uid="{00000000-0005-0000-0000-000016290000}"/>
    <cellStyle name="Comma 9 2 19 2 5" xfId="35385" xr:uid="{00000000-0005-0000-0000-000017290000}"/>
    <cellStyle name="Comma 9 2 19 3" xfId="8905" xr:uid="{00000000-0005-0000-0000-000018290000}"/>
    <cellStyle name="Comma 9 2 19 3 2" xfId="15322" xr:uid="{00000000-0005-0000-0000-000019290000}"/>
    <cellStyle name="Comma 9 2 19 3 2 2" xfId="27974" xr:uid="{00000000-0005-0000-0000-00001A290000}"/>
    <cellStyle name="Comma 9 2 19 3 3" xfId="22940" xr:uid="{00000000-0005-0000-0000-00001B290000}"/>
    <cellStyle name="Comma 9 2 19 4" xfId="6853" xr:uid="{00000000-0005-0000-0000-00001C290000}"/>
    <cellStyle name="Comma 9 2 19 4 2" xfId="13410" xr:uid="{00000000-0005-0000-0000-00001D290000}"/>
    <cellStyle name="Comma 9 2 19 4 2 2" xfId="26145" xr:uid="{00000000-0005-0000-0000-00001E290000}"/>
    <cellStyle name="Comma 9 2 19 4 3" xfId="21589" xr:uid="{00000000-0005-0000-0000-00001F290000}"/>
    <cellStyle name="Comma 9 2 19 5" xfId="12347" xr:uid="{00000000-0005-0000-0000-000020290000}"/>
    <cellStyle name="Comma 9 2 19 5 2" xfId="25093" xr:uid="{00000000-0005-0000-0000-000021290000}"/>
    <cellStyle name="Comma 9 2 19 6" xfId="17802" xr:uid="{00000000-0005-0000-0000-000022290000}"/>
    <cellStyle name="Comma 9 2 19 7" xfId="31138" xr:uid="{00000000-0005-0000-0000-000023290000}"/>
    <cellStyle name="Comma 9 2 19 8" xfId="34517" xr:uid="{00000000-0005-0000-0000-000024290000}"/>
    <cellStyle name="Comma 9 2 2" xfId="4289" xr:uid="{00000000-0005-0000-0000-000025290000}"/>
    <cellStyle name="Comma 9 2 2 10" xfId="34518" xr:uid="{00000000-0005-0000-0000-000026290000}"/>
    <cellStyle name="Comma 9 2 2 2" xfId="6276" xr:uid="{00000000-0005-0000-0000-000027290000}"/>
    <cellStyle name="Comma 9 2 2 2 2" xfId="19247" xr:uid="{00000000-0005-0000-0000-000028290000}"/>
    <cellStyle name="Comma 9 2 2 2 3" xfId="32365" xr:uid="{00000000-0005-0000-0000-000029290000}"/>
    <cellStyle name="Comma 9 2 2 2 4" xfId="35386" xr:uid="{00000000-0005-0000-0000-00002A290000}"/>
    <cellStyle name="Comma 9 2 2 3" xfId="7982" xr:uid="{00000000-0005-0000-0000-00002B290000}"/>
    <cellStyle name="Comma 9 2 2 3 2" xfId="14480" xr:uid="{00000000-0005-0000-0000-00002C290000}"/>
    <cellStyle name="Comma 9 2 2 3 2 2" xfId="27165" xr:uid="{00000000-0005-0000-0000-00002D290000}"/>
    <cellStyle name="Comma 9 2 2 3 3" xfId="22567" xr:uid="{00000000-0005-0000-0000-00002E290000}"/>
    <cellStyle name="Comma 9 2 2 4" xfId="8906" xr:uid="{00000000-0005-0000-0000-00002F290000}"/>
    <cellStyle name="Comma 9 2 2 4 2" xfId="15323" xr:uid="{00000000-0005-0000-0000-000030290000}"/>
    <cellStyle name="Comma 9 2 2 4 2 2" xfId="27975" xr:uid="{00000000-0005-0000-0000-000031290000}"/>
    <cellStyle name="Comma 9 2 2 4 3" xfId="22941" xr:uid="{00000000-0005-0000-0000-000032290000}"/>
    <cellStyle name="Comma 9 2 2 5" xfId="10425" xr:uid="{00000000-0005-0000-0000-000033290000}"/>
    <cellStyle name="Comma 9 2 2 5 2" xfId="16132" xr:uid="{00000000-0005-0000-0000-000034290000}"/>
    <cellStyle name="Comma 9 2 2 5 2 2" xfId="28754" xr:uid="{00000000-0005-0000-0000-000035290000}"/>
    <cellStyle name="Comma 9 2 2 5 3" xfId="23712" xr:uid="{00000000-0005-0000-0000-000036290000}"/>
    <cellStyle name="Comma 9 2 2 6" xfId="6854" xr:uid="{00000000-0005-0000-0000-000037290000}"/>
    <cellStyle name="Comma 9 2 2 6 2" xfId="13411" xr:uid="{00000000-0005-0000-0000-000038290000}"/>
    <cellStyle name="Comma 9 2 2 6 2 2" xfId="26146" xr:uid="{00000000-0005-0000-0000-000039290000}"/>
    <cellStyle name="Comma 9 2 2 6 3" xfId="21590" xr:uid="{00000000-0005-0000-0000-00003A290000}"/>
    <cellStyle name="Comma 9 2 2 7" xfId="12348" xr:uid="{00000000-0005-0000-0000-00003B290000}"/>
    <cellStyle name="Comma 9 2 2 7 2" xfId="25094" xr:uid="{00000000-0005-0000-0000-00003C290000}"/>
    <cellStyle name="Comma 9 2 2 8" xfId="17803" xr:uid="{00000000-0005-0000-0000-00003D290000}"/>
    <cellStyle name="Comma 9 2 2 9" xfId="31139" xr:uid="{00000000-0005-0000-0000-00003E290000}"/>
    <cellStyle name="Comma 9 2 20" xfId="4278" xr:uid="{00000000-0005-0000-0000-00003F290000}"/>
    <cellStyle name="Comma 9 2 20 2" xfId="6128" xr:uid="{00000000-0005-0000-0000-000040290000}"/>
    <cellStyle name="Comma 9 2 20 3" xfId="7971" xr:uid="{00000000-0005-0000-0000-000041290000}"/>
    <cellStyle name="Comma 9 2 20 3 2" xfId="14469" xr:uid="{00000000-0005-0000-0000-000042290000}"/>
    <cellStyle name="Comma 9 2 20 3 2 2" xfId="27154" xr:uid="{00000000-0005-0000-0000-000043290000}"/>
    <cellStyle name="Comma 9 2 20 3 3" xfId="22566" xr:uid="{00000000-0005-0000-0000-000044290000}"/>
    <cellStyle name="Comma 9 2 20 4" xfId="8895" xr:uid="{00000000-0005-0000-0000-000045290000}"/>
    <cellStyle name="Comma 9 2 20 4 2" xfId="15312" xr:uid="{00000000-0005-0000-0000-000046290000}"/>
    <cellStyle name="Comma 9 2 20 4 2 2" xfId="27964" xr:uid="{00000000-0005-0000-0000-000047290000}"/>
    <cellStyle name="Comma 9 2 20 4 3" xfId="22930" xr:uid="{00000000-0005-0000-0000-000048290000}"/>
    <cellStyle name="Comma 9 2 20 5" xfId="6843" xr:uid="{00000000-0005-0000-0000-000049290000}"/>
    <cellStyle name="Comma 9 2 20 5 2" xfId="13400" xr:uid="{00000000-0005-0000-0000-00004A290000}"/>
    <cellStyle name="Comma 9 2 20 5 2 2" xfId="26135" xr:uid="{00000000-0005-0000-0000-00004B290000}"/>
    <cellStyle name="Comma 9 2 20 5 3" xfId="21579" xr:uid="{00000000-0005-0000-0000-00004C290000}"/>
    <cellStyle name="Comma 9 2 20 6" xfId="12337" xr:uid="{00000000-0005-0000-0000-00004D290000}"/>
    <cellStyle name="Comma 9 2 20 6 2" xfId="25083" xr:uid="{00000000-0005-0000-0000-00004E290000}"/>
    <cellStyle name="Comma 9 2 20 7" xfId="18795" xr:uid="{00000000-0005-0000-0000-00004F290000}"/>
    <cellStyle name="Comma 9 2 20 8" xfId="21048" xr:uid="{00000000-0005-0000-0000-000050290000}"/>
    <cellStyle name="Comma 9 2 21" xfId="10615" xr:uid="{00000000-0005-0000-0000-000051290000}"/>
    <cellStyle name="Comma 9 2 21 2" xfId="16210" xr:uid="{00000000-0005-0000-0000-000052290000}"/>
    <cellStyle name="Comma 9 2 21 2 2" xfId="19236" xr:uid="{00000000-0005-0000-0000-000053290000}"/>
    <cellStyle name="Comma 9 2 21 2 3" xfId="32354" xr:uid="{00000000-0005-0000-0000-000054290000}"/>
    <cellStyle name="Comma 9 2 21 2 4" xfId="35375" xr:uid="{00000000-0005-0000-0000-000055290000}"/>
    <cellStyle name="Comma 9 2 21 3" xfId="17792" xr:uid="{00000000-0005-0000-0000-000056290000}"/>
    <cellStyle name="Comma 9 2 21 4" xfId="31128" xr:uid="{00000000-0005-0000-0000-000057290000}"/>
    <cellStyle name="Comma 9 2 21 5" xfId="34507" xr:uid="{00000000-0005-0000-0000-000058290000}"/>
    <cellStyle name="Comma 9 2 22" xfId="3166" xr:uid="{00000000-0005-0000-0000-000059290000}"/>
    <cellStyle name="Comma 9 2 3" xfId="4290" xr:uid="{00000000-0005-0000-0000-00005A290000}"/>
    <cellStyle name="Comma 9 2 3 2" xfId="7983" xr:uid="{00000000-0005-0000-0000-00005B290000}"/>
    <cellStyle name="Comma 9 2 3 2 2" xfId="14481" xr:uid="{00000000-0005-0000-0000-00005C290000}"/>
    <cellStyle name="Comma 9 2 3 2 2 2" xfId="27166" xr:uid="{00000000-0005-0000-0000-00005D290000}"/>
    <cellStyle name="Comma 9 2 3 2 3" xfId="19248" xr:uid="{00000000-0005-0000-0000-00005E290000}"/>
    <cellStyle name="Comma 9 2 3 2 4" xfId="32366" xr:uid="{00000000-0005-0000-0000-00005F290000}"/>
    <cellStyle name="Comma 9 2 3 2 5" xfId="35387" xr:uid="{00000000-0005-0000-0000-000060290000}"/>
    <cellStyle name="Comma 9 2 3 3" xfId="8907" xr:uid="{00000000-0005-0000-0000-000061290000}"/>
    <cellStyle name="Comma 9 2 3 3 2" xfId="15324" xr:uid="{00000000-0005-0000-0000-000062290000}"/>
    <cellStyle name="Comma 9 2 3 3 2 2" xfId="27976" xr:uid="{00000000-0005-0000-0000-000063290000}"/>
    <cellStyle name="Comma 9 2 3 3 3" xfId="22942" xr:uid="{00000000-0005-0000-0000-000064290000}"/>
    <cellStyle name="Comma 9 2 3 4" xfId="6855" xr:uid="{00000000-0005-0000-0000-000065290000}"/>
    <cellStyle name="Comma 9 2 3 4 2" xfId="13412" xr:uid="{00000000-0005-0000-0000-000066290000}"/>
    <cellStyle name="Comma 9 2 3 4 2 2" xfId="26147" xr:uid="{00000000-0005-0000-0000-000067290000}"/>
    <cellStyle name="Comma 9 2 3 4 3" xfId="21591" xr:uid="{00000000-0005-0000-0000-000068290000}"/>
    <cellStyle name="Comma 9 2 3 5" xfId="12349" xr:uid="{00000000-0005-0000-0000-000069290000}"/>
    <cellStyle name="Comma 9 2 3 5 2" xfId="25095" xr:uid="{00000000-0005-0000-0000-00006A290000}"/>
    <cellStyle name="Comma 9 2 3 6" xfId="17804" xr:uid="{00000000-0005-0000-0000-00006B290000}"/>
    <cellStyle name="Comma 9 2 3 7" xfId="31140" xr:uid="{00000000-0005-0000-0000-00006C290000}"/>
    <cellStyle name="Comma 9 2 3 8" xfId="34519" xr:uid="{00000000-0005-0000-0000-00006D290000}"/>
    <cellStyle name="Comma 9 2 4" xfId="4291" xr:uid="{00000000-0005-0000-0000-00006E290000}"/>
    <cellStyle name="Comma 9 2 4 2" xfId="7984" xr:uid="{00000000-0005-0000-0000-00006F290000}"/>
    <cellStyle name="Comma 9 2 4 2 2" xfId="14482" xr:uid="{00000000-0005-0000-0000-000070290000}"/>
    <cellStyle name="Comma 9 2 4 2 2 2" xfId="27167" xr:uid="{00000000-0005-0000-0000-000071290000}"/>
    <cellStyle name="Comma 9 2 4 2 3" xfId="19249" xr:uid="{00000000-0005-0000-0000-000072290000}"/>
    <cellStyle name="Comma 9 2 4 2 4" xfId="32367" xr:uid="{00000000-0005-0000-0000-000073290000}"/>
    <cellStyle name="Comma 9 2 4 2 5" xfId="35388" xr:uid="{00000000-0005-0000-0000-000074290000}"/>
    <cellStyle name="Comma 9 2 4 3" xfId="8908" xr:uid="{00000000-0005-0000-0000-000075290000}"/>
    <cellStyle name="Comma 9 2 4 3 2" xfId="15325" xr:uid="{00000000-0005-0000-0000-000076290000}"/>
    <cellStyle name="Comma 9 2 4 3 2 2" xfId="27977" xr:uid="{00000000-0005-0000-0000-000077290000}"/>
    <cellStyle name="Comma 9 2 4 3 3" xfId="22943" xr:uid="{00000000-0005-0000-0000-000078290000}"/>
    <cellStyle name="Comma 9 2 4 4" xfId="6856" xr:uid="{00000000-0005-0000-0000-000079290000}"/>
    <cellStyle name="Comma 9 2 4 4 2" xfId="13413" xr:uid="{00000000-0005-0000-0000-00007A290000}"/>
    <cellStyle name="Comma 9 2 4 4 2 2" xfId="26148" xr:uid="{00000000-0005-0000-0000-00007B290000}"/>
    <cellStyle name="Comma 9 2 4 4 3" xfId="21592" xr:uid="{00000000-0005-0000-0000-00007C290000}"/>
    <cellStyle name="Comma 9 2 4 5" xfId="12350" xr:uid="{00000000-0005-0000-0000-00007D290000}"/>
    <cellStyle name="Comma 9 2 4 5 2" xfId="25096" xr:uid="{00000000-0005-0000-0000-00007E290000}"/>
    <cellStyle name="Comma 9 2 4 6" xfId="17805" xr:uid="{00000000-0005-0000-0000-00007F290000}"/>
    <cellStyle name="Comma 9 2 4 7" xfId="31141" xr:uid="{00000000-0005-0000-0000-000080290000}"/>
    <cellStyle name="Comma 9 2 4 8" xfId="34520" xr:uid="{00000000-0005-0000-0000-000081290000}"/>
    <cellStyle name="Comma 9 2 5" xfId="4292" xr:uid="{00000000-0005-0000-0000-000082290000}"/>
    <cellStyle name="Comma 9 2 5 2" xfId="7985" xr:uid="{00000000-0005-0000-0000-000083290000}"/>
    <cellStyle name="Comma 9 2 5 2 2" xfId="14483" xr:uid="{00000000-0005-0000-0000-000084290000}"/>
    <cellStyle name="Comma 9 2 5 2 2 2" xfId="27168" xr:uid="{00000000-0005-0000-0000-000085290000}"/>
    <cellStyle name="Comma 9 2 5 2 3" xfId="19250" xr:uid="{00000000-0005-0000-0000-000086290000}"/>
    <cellStyle name="Comma 9 2 5 2 4" xfId="32368" xr:uid="{00000000-0005-0000-0000-000087290000}"/>
    <cellStyle name="Comma 9 2 5 2 5" xfId="35389" xr:uid="{00000000-0005-0000-0000-000088290000}"/>
    <cellStyle name="Comma 9 2 5 3" xfId="8909" xr:uid="{00000000-0005-0000-0000-000089290000}"/>
    <cellStyle name="Comma 9 2 5 3 2" xfId="15326" xr:uid="{00000000-0005-0000-0000-00008A290000}"/>
    <cellStyle name="Comma 9 2 5 3 2 2" xfId="27978" xr:uid="{00000000-0005-0000-0000-00008B290000}"/>
    <cellStyle name="Comma 9 2 5 3 3" xfId="22944" xr:uid="{00000000-0005-0000-0000-00008C290000}"/>
    <cellStyle name="Comma 9 2 5 4" xfId="6857" xr:uid="{00000000-0005-0000-0000-00008D290000}"/>
    <cellStyle name="Comma 9 2 5 4 2" xfId="13414" xr:uid="{00000000-0005-0000-0000-00008E290000}"/>
    <cellStyle name="Comma 9 2 5 4 2 2" xfId="26149" xr:uid="{00000000-0005-0000-0000-00008F290000}"/>
    <cellStyle name="Comma 9 2 5 4 3" xfId="21593" xr:uid="{00000000-0005-0000-0000-000090290000}"/>
    <cellStyle name="Comma 9 2 5 5" xfId="12351" xr:uid="{00000000-0005-0000-0000-000091290000}"/>
    <cellStyle name="Comma 9 2 5 5 2" xfId="25097" xr:uid="{00000000-0005-0000-0000-000092290000}"/>
    <cellStyle name="Comma 9 2 5 6" xfId="17806" xr:uid="{00000000-0005-0000-0000-000093290000}"/>
    <cellStyle name="Comma 9 2 5 7" xfId="31142" xr:uid="{00000000-0005-0000-0000-000094290000}"/>
    <cellStyle name="Comma 9 2 5 8" xfId="34521" xr:uid="{00000000-0005-0000-0000-000095290000}"/>
    <cellStyle name="Comma 9 2 6" xfId="4293" xr:uid="{00000000-0005-0000-0000-000096290000}"/>
    <cellStyle name="Comma 9 2 6 2" xfId="7986" xr:uid="{00000000-0005-0000-0000-000097290000}"/>
    <cellStyle name="Comma 9 2 6 2 2" xfId="14484" xr:uid="{00000000-0005-0000-0000-000098290000}"/>
    <cellStyle name="Comma 9 2 6 2 2 2" xfId="27169" xr:uid="{00000000-0005-0000-0000-000099290000}"/>
    <cellStyle name="Comma 9 2 6 2 3" xfId="19251" xr:uid="{00000000-0005-0000-0000-00009A290000}"/>
    <cellStyle name="Comma 9 2 6 2 4" xfId="32369" xr:uid="{00000000-0005-0000-0000-00009B290000}"/>
    <cellStyle name="Comma 9 2 6 2 5" xfId="35390" xr:uid="{00000000-0005-0000-0000-00009C290000}"/>
    <cellStyle name="Comma 9 2 6 3" xfId="8910" xr:uid="{00000000-0005-0000-0000-00009D290000}"/>
    <cellStyle name="Comma 9 2 6 3 2" xfId="15327" xr:uid="{00000000-0005-0000-0000-00009E290000}"/>
    <cellStyle name="Comma 9 2 6 3 2 2" xfId="27979" xr:uid="{00000000-0005-0000-0000-00009F290000}"/>
    <cellStyle name="Comma 9 2 6 3 3" xfId="22945" xr:uid="{00000000-0005-0000-0000-0000A0290000}"/>
    <cellStyle name="Comma 9 2 6 4" xfId="6858" xr:uid="{00000000-0005-0000-0000-0000A1290000}"/>
    <cellStyle name="Comma 9 2 6 4 2" xfId="13415" xr:uid="{00000000-0005-0000-0000-0000A2290000}"/>
    <cellStyle name="Comma 9 2 6 4 2 2" xfId="26150" xr:uid="{00000000-0005-0000-0000-0000A3290000}"/>
    <cellStyle name="Comma 9 2 6 4 3" xfId="21594" xr:uid="{00000000-0005-0000-0000-0000A4290000}"/>
    <cellStyle name="Comma 9 2 6 5" xfId="12352" xr:uid="{00000000-0005-0000-0000-0000A5290000}"/>
    <cellStyle name="Comma 9 2 6 5 2" xfId="25098" xr:uid="{00000000-0005-0000-0000-0000A6290000}"/>
    <cellStyle name="Comma 9 2 6 6" xfId="17807" xr:uid="{00000000-0005-0000-0000-0000A7290000}"/>
    <cellStyle name="Comma 9 2 6 7" xfId="31143" xr:uid="{00000000-0005-0000-0000-0000A8290000}"/>
    <cellStyle name="Comma 9 2 6 8" xfId="34522" xr:uid="{00000000-0005-0000-0000-0000A9290000}"/>
    <cellStyle name="Comma 9 2 7" xfId="4294" xr:uid="{00000000-0005-0000-0000-0000AA290000}"/>
    <cellStyle name="Comma 9 2 7 2" xfId="7987" xr:uid="{00000000-0005-0000-0000-0000AB290000}"/>
    <cellStyle name="Comma 9 2 7 2 2" xfId="14485" xr:uid="{00000000-0005-0000-0000-0000AC290000}"/>
    <cellStyle name="Comma 9 2 7 2 2 2" xfId="27170" xr:uid="{00000000-0005-0000-0000-0000AD290000}"/>
    <cellStyle name="Comma 9 2 7 2 3" xfId="19252" xr:uid="{00000000-0005-0000-0000-0000AE290000}"/>
    <cellStyle name="Comma 9 2 7 2 4" xfId="32370" xr:uid="{00000000-0005-0000-0000-0000AF290000}"/>
    <cellStyle name="Comma 9 2 7 2 5" xfId="35391" xr:uid="{00000000-0005-0000-0000-0000B0290000}"/>
    <cellStyle name="Comma 9 2 7 3" xfId="8911" xr:uid="{00000000-0005-0000-0000-0000B1290000}"/>
    <cellStyle name="Comma 9 2 7 3 2" xfId="15328" xr:uid="{00000000-0005-0000-0000-0000B2290000}"/>
    <cellStyle name="Comma 9 2 7 3 2 2" xfId="27980" xr:uid="{00000000-0005-0000-0000-0000B3290000}"/>
    <cellStyle name="Comma 9 2 7 3 3" xfId="22946" xr:uid="{00000000-0005-0000-0000-0000B4290000}"/>
    <cellStyle name="Comma 9 2 7 4" xfId="6859" xr:uid="{00000000-0005-0000-0000-0000B5290000}"/>
    <cellStyle name="Comma 9 2 7 4 2" xfId="13416" xr:uid="{00000000-0005-0000-0000-0000B6290000}"/>
    <cellStyle name="Comma 9 2 7 4 2 2" xfId="26151" xr:uid="{00000000-0005-0000-0000-0000B7290000}"/>
    <cellStyle name="Comma 9 2 7 4 3" xfId="21595" xr:uid="{00000000-0005-0000-0000-0000B8290000}"/>
    <cellStyle name="Comma 9 2 7 5" xfId="12353" xr:uid="{00000000-0005-0000-0000-0000B9290000}"/>
    <cellStyle name="Comma 9 2 7 5 2" xfId="25099" xr:uid="{00000000-0005-0000-0000-0000BA290000}"/>
    <cellStyle name="Comma 9 2 7 6" xfId="17808" xr:uid="{00000000-0005-0000-0000-0000BB290000}"/>
    <cellStyle name="Comma 9 2 7 7" xfId="31144" xr:uid="{00000000-0005-0000-0000-0000BC290000}"/>
    <cellStyle name="Comma 9 2 7 8" xfId="34523" xr:uid="{00000000-0005-0000-0000-0000BD290000}"/>
    <cellStyle name="Comma 9 2 8" xfId="4295" xr:uid="{00000000-0005-0000-0000-0000BE290000}"/>
    <cellStyle name="Comma 9 2 8 2" xfId="7988" xr:uid="{00000000-0005-0000-0000-0000BF290000}"/>
    <cellStyle name="Comma 9 2 8 2 2" xfId="14486" xr:uid="{00000000-0005-0000-0000-0000C0290000}"/>
    <cellStyle name="Comma 9 2 8 2 2 2" xfId="27171" xr:uid="{00000000-0005-0000-0000-0000C1290000}"/>
    <cellStyle name="Comma 9 2 8 2 3" xfId="19253" xr:uid="{00000000-0005-0000-0000-0000C2290000}"/>
    <cellStyle name="Comma 9 2 8 2 4" xfId="32371" xr:uid="{00000000-0005-0000-0000-0000C3290000}"/>
    <cellStyle name="Comma 9 2 8 2 5" xfId="35392" xr:uid="{00000000-0005-0000-0000-0000C4290000}"/>
    <cellStyle name="Comma 9 2 8 3" xfId="8912" xr:uid="{00000000-0005-0000-0000-0000C5290000}"/>
    <cellStyle name="Comma 9 2 8 3 2" xfId="15329" xr:uid="{00000000-0005-0000-0000-0000C6290000}"/>
    <cellStyle name="Comma 9 2 8 3 2 2" xfId="27981" xr:uid="{00000000-0005-0000-0000-0000C7290000}"/>
    <cellStyle name="Comma 9 2 8 3 3" xfId="22947" xr:uid="{00000000-0005-0000-0000-0000C8290000}"/>
    <cellStyle name="Comma 9 2 8 4" xfId="6860" xr:uid="{00000000-0005-0000-0000-0000C9290000}"/>
    <cellStyle name="Comma 9 2 8 4 2" xfId="13417" xr:uid="{00000000-0005-0000-0000-0000CA290000}"/>
    <cellStyle name="Comma 9 2 8 4 2 2" xfId="26152" xr:uid="{00000000-0005-0000-0000-0000CB290000}"/>
    <cellStyle name="Comma 9 2 8 4 3" xfId="21596" xr:uid="{00000000-0005-0000-0000-0000CC290000}"/>
    <cellStyle name="Comma 9 2 8 5" xfId="12354" xr:uid="{00000000-0005-0000-0000-0000CD290000}"/>
    <cellStyle name="Comma 9 2 8 5 2" xfId="25100" xr:uid="{00000000-0005-0000-0000-0000CE290000}"/>
    <cellStyle name="Comma 9 2 8 6" xfId="17809" xr:uid="{00000000-0005-0000-0000-0000CF290000}"/>
    <cellStyle name="Comma 9 2 8 7" xfId="31145" xr:uid="{00000000-0005-0000-0000-0000D0290000}"/>
    <cellStyle name="Comma 9 2 8 8" xfId="34524" xr:uid="{00000000-0005-0000-0000-0000D1290000}"/>
    <cellStyle name="Comma 9 2 9" xfId="4296" xr:uid="{00000000-0005-0000-0000-0000D2290000}"/>
    <cellStyle name="Comma 9 2 9 2" xfId="7989" xr:uid="{00000000-0005-0000-0000-0000D3290000}"/>
    <cellStyle name="Comma 9 2 9 2 2" xfId="14487" xr:uid="{00000000-0005-0000-0000-0000D4290000}"/>
    <cellStyle name="Comma 9 2 9 2 2 2" xfId="27172" xr:uid="{00000000-0005-0000-0000-0000D5290000}"/>
    <cellStyle name="Comma 9 2 9 2 3" xfId="19254" xr:uid="{00000000-0005-0000-0000-0000D6290000}"/>
    <cellStyle name="Comma 9 2 9 2 4" xfId="32372" xr:uid="{00000000-0005-0000-0000-0000D7290000}"/>
    <cellStyle name="Comma 9 2 9 2 5" xfId="35393" xr:uid="{00000000-0005-0000-0000-0000D8290000}"/>
    <cellStyle name="Comma 9 2 9 3" xfId="8913" xr:uid="{00000000-0005-0000-0000-0000D9290000}"/>
    <cellStyle name="Comma 9 2 9 3 2" xfId="15330" xr:uid="{00000000-0005-0000-0000-0000DA290000}"/>
    <cellStyle name="Comma 9 2 9 3 2 2" xfId="27982" xr:uid="{00000000-0005-0000-0000-0000DB290000}"/>
    <cellStyle name="Comma 9 2 9 3 3" xfId="22948" xr:uid="{00000000-0005-0000-0000-0000DC290000}"/>
    <cellStyle name="Comma 9 2 9 4" xfId="6861" xr:uid="{00000000-0005-0000-0000-0000DD290000}"/>
    <cellStyle name="Comma 9 2 9 4 2" xfId="13418" xr:uid="{00000000-0005-0000-0000-0000DE290000}"/>
    <cellStyle name="Comma 9 2 9 4 2 2" xfId="26153" xr:uid="{00000000-0005-0000-0000-0000DF290000}"/>
    <cellStyle name="Comma 9 2 9 4 3" xfId="21597" xr:uid="{00000000-0005-0000-0000-0000E0290000}"/>
    <cellStyle name="Comma 9 2 9 5" xfId="12355" xr:uid="{00000000-0005-0000-0000-0000E1290000}"/>
    <cellStyle name="Comma 9 2 9 5 2" xfId="25101" xr:uid="{00000000-0005-0000-0000-0000E2290000}"/>
    <cellStyle name="Comma 9 2 9 6" xfId="17810" xr:uid="{00000000-0005-0000-0000-0000E3290000}"/>
    <cellStyle name="Comma 9 2 9 7" xfId="31146" xr:uid="{00000000-0005-0000-0000-0000E4290000}"/>
    <cellStyle name="Comma 9 2 9 8" xfId="34525" xr:uid="{00000000-0005-0000-0000-0000E5290000}"/>
    <cellStyle name="Comma 9 3" xfId="989" xr:uid="{00000000-0005-0000-0000-0000E6290000}"/>
    <cellStyle name="Comma 9 3 2" xfId="6275" xr:uid="{00000000-0005-0000-0000-0000E7290000}"/>
    <cellStyle name="Comma 9 3 3" xfId="11282" xr:uid="{00000000-0005-0000-0000-0000E8290000}"/>
    <cellStyle name="Comma 9 3 3 2" xfId="16627" xr:uid="{00000000-0005-0000-0000-0000E9290000}"/>
    <cellStyle name="Comma 9 3 3 2 2" xfId="29163" xr:uid="{00000000-0005-0000-0000-0000EA290000}"/>
    <cellStyle name="Comma 9 3 3 3" xfId="24071" xr:uid="{00000000-0005-0000-0000-0000EB290000}"/>
    <cellStyle name="Comma 9 3 4" xfId="18673" xr:uid="{00000000-0005-0000-0000-0000EC290000}"/>
    <cellStyle name="Comma 9 3 5" xfId="6044" xr:uid="{00000000-0005-0000-0000-0000ED290000}"/>
    <cellStyle name="Comma 9 4" xfId="1511" xr:uid="{00000000-0005-0000-0000-0000EE290000}"/>
    <cellStyle name="Comma 9 4 2" xfId="6127" xr:uid="{00000000-0005-0000-0000-0000EF290000}"/>
    <cellStyle name="Comma 9 4 3" xfId="10506" xr:uid="{00000000-0005-0000-0000-0000F0290000}"/>
    <cellStyle name="Comma 9 4 3 2" xfId="16171" xr:uid="{00000000-0005-0000-0000-0000F1290000}"/>
    <cellStyle name="Comma 9 4 3 2 2" xfId="28793" xr:uid="{00000000-0005-0000-0000-0000F2290000}"/>
    <cellStyle name="Comma 9 4 3 3" xfId="23746" xr:uid="{00000000-0005-0000-0000-0000F3290000}"/>
    <cellStyle name="Comma 9 4 4" xfId="18908" xr:uid="{00000000-0005-0000-0000-0000F4290000}"/>
    <cellStyle name="Comma 9 4 5" xfId="4277" xr:uid="{00000000-0005-0000-0000-0000F5290000}"/>
    <cellStyle name="Comma 9 4 6" xfId="37615" xr:uid="{00000000-0005-0000-0000-0000F6290000}"/>
    <cellStyle name="Comma 9 5" xfId="9735" xr:uid="{00000000-0005-0000-0000-0000F7290000}"/>
    <cellStyle name="Comma 9 5 2" xfId="18921" xr:uid="{00000000-0005-0000-0000-0000F8290000}"/>
    <cellStyle name="Comma 9 6" xfId="17791" xr:uid="{00000000-0005-0000-0000-0000F9290000}"/>
    <cellStyle name="Comma 90" xfId="265" xr:uid="{00000000-0005-0000-0000-0000FA290000}"/>
    <cellStyle name="Comma 90 2" xfId="552" xr:uid="{00000000-0005-0000-0000-0000FB290000}"/>
    <cellStyle name="Comma 90 3" xfId="1185" xr:uid="{00000000-0005-0000-0000-0000FC290000}"/>
    <cellStyle name="Comma 90 4" xfId="37616" xr:uid="{00000000-0005-0000-0000-0000FD290000}"/>
    <cellStyle name="Comma 91" xfId="266" xr:uid="{00000000-0005-0000-0000-0000FE290000}"/>
    <cellStyle name="Comma 91 2" xfId="553" xr:uid="{00000000-0005-0000-0000-0000FF290000}"/>
    <cellStyle name="Comma 91 3" xfId="1186" xr:uid="{00000000-0005-0000-0000-0000002A0000}"/>
    <cellStyle name="Comma 91 4" xfId="37617" xr:uid="{00000000-0005-0000-0000-0000012A0000}"/>
    <cellStyle name="Comma 92" xfId="267" xr:uid="{00000000-0005-0000-0000-0000022A0000}"/>
    <cellStyle name="Comma 92 2" xfId="554" xr:uid="{00000000-0005-0000-0000-0000032A0000}"/>
    <cellStyle name="Comma 92 3" xfId="1187" xr:uid="{00000000-0005-0000-0000-0000042A0000}"/>
    <cellStyle name="Comma 92 4" xfId="37618" xr:uid="{00000000-0005-0000-0000-0000052A0000}"/>
    <cellStyle name="Comma 93" xfId="268" xr:uid="{00000000-0005-0000-0000-0000062A0000}"/>
    <cellStyle name="Comma 93 2" xfId="1188" xr:uid="{00000000-0005-0000-0000-0000072A0000}"/>
    <cellStyle name="Comma 93 2 2" xfId="18674" xr:uid="{00000000-0005-0000-0000-0000082A0000}"/>
    <cellStyle name="Comma 93 3" xfId="19069" xr:uid="{00000000-0005-0000-0000-0000092A0000}"/>
    <cellStyle name="Comma 93 4" xfId="9736" xr:uid="{00000000-0005-0000-0000-00000A2A0000}"/>
    <cellStyle name="Comma 94" xfId="18" xr:uid="{00000000-0005-0000-0000-00000B2A0000}"/>
    <cellStyle name="Comma 94 2" xfId="269" xr:uid="{00000000-0005-0000-0000-00000C2A0000}"/>
    <cellStyle name="Comma 94 3" xfId="1189" xr:uid="{00000000-0005-0000-0000-00000D2A0000}"/>
    <cellStyle name="Comma 94 3 2" xfId="19070" xr:uid="{00000000-0005-0000-0000-00000E2A0000}"/>
    <cellStyle name="Comma 94 4" xfId="9737" xr:uid="{00000000-0005-0000-0000-00000F2A0000}"/>
    <cellStyle name="Comma 94 4 2" xfId="37431" xr:uid="{00000000-0005-0000-0000-0000102A0000}"/>
    <cellStyle name="Comma 95" xfId="270" xr:uid="{00000000-0005-0000-0000-0000112A0000}"/>
    <cellStyle name="Comma 95 2" xfId="1190" xr:uid="{00000000-0005-0000-0000-0000122A0000}"/>
    <cellStyle name="Comma 95 2 2" xfId="18675" xr:uid="{00000000-0005-0000-0000-0000132A0000}"/>
    <cellStyle name="Comma 95 3" xfId="19071" xr:uid="{00000000-0005-0000-0000-0000142A0000}"/>
    <cellStyle name="Comma 95 4" xfId="9738" xr:uid="{00000000-0005-0000-0000-0000152A0000}"/>
    <cellStyle name="Comma 96" xfId="271" xr:uid="{00000000-0005-0000-0000-0000162A0000}"/>
    <cellStyle name="Comma 96 2" xfId="1191" xr:uid="{00000000-0005-0000-0000-0000172A0000}"/>
    <cellStyle name="Comma 96 2 2" xfId="18676" xr:uid="{00000000-0005-0000-0000-0000182A0000}"/>
    <cellStyle name="Comma 96 3" xfId="19072" xr:uid="{00000000-0005-0000-0000-0000192A0000}"/>
    <cellStyle name="Comma 96 4" xfId="9739" xr:uid="{00000000-0005-0000-0000-00001A2A0000}"/>
    <cellStyle name="Comma 97" xfId="272" xr:uid="{00000000-0005-0000-0000-00001B2A0000}"/>
    <cellStyle name="Comma 97 2" xfId="1192" xr:uid="{00000000-0005-0000-0000-00001C2A0000}"/>
    <cellStyle name="Comma 97 2 2" xfId="18677" xr:uid="{00000000-0005-0000-0000-00001D2A0000}"/>
    <cellStyle name="Comma 97 3" xfId="19073" xr:uid="{00000000-0005-0000-0000-00001E2A0000}"/>
    <cellStyle name="Comma 97 4" xfId="9740" xr:uid="{00000000-0005-0000-0000-00001F2A0000}"/>
    <cellStyle name="Comma 98" xfId="273" xr:uid="{00000000-0005-0000-0000-0000202A0000}"/>
    <cellStyle name="Comma 98 2" xfId="1193" xr:uid="{00000000-0005-0000-0000-0000212A0000}"/>
    <cellStyle name="Comma 98 2 2" xfId="18678" xr:uid="{00000000-0005-0000-0000-0000222A0000}"/>
    <cellStyle name="Comma 98 3" xfId="19074" xr:uid="{00000000-0005-0000-0000-0000232A0000}"/>
    <cellStyle name="Comma 98 4" xfId="9741" xr:uid="{00000000-0005-0000-0000-0000242A0000}"/>
    <cellStyle name="Comma 99" xfId="274" xr:uid="{00000000-0005-0000-0000-0000252A0000}"/>
    <cellStyle name="Comma 99 2" xfId="1194" xr:uid="{00000000-0005-0000-0000-0000262A0000}"/>
    <cellStyle name="Comma 99 2 2" xfId="18679" xr:uid="{00000000-0005-0000-0000-0000272A0000}"/>
    <cellStyle name="Comma 99 3" xfId="19075" xr:uid="{00000000-0005-0000-0000-0000282A0000}"/>
    <cellStyle name="Comma 99 4" xfId="9742" xr:uid="{00000000-0005-0000-0000-0000292A0000}"/>
    <cellStyle name="comma zerodec" xfId="4297" xr:uid="{00000000-0005-0000-0000-00002A2A0000}"/>
    <cellStyle name="Comma0" xfId="275" xr:uid="{00000000-0005-0000-0000-00002B2A0000}"/>
    <cellStyle name="Comma0 2" xfId="9743" xr:uid="{00000000-0005-0000-0000-00002C2A0000}"/>
    <cellStyle name="Comma0 3" xfId="17811" xr:uid="{00000000-0005-0000-0000-00002D2A0000}"/>
    <cellStyle name="Comma0 4" xfId="4298" xr:uid="{00000000-0005-0000-0000-00002E2A0000}"/>
    <cellStyle name="Comma1" xfId="4299" xr:uid="{00000000-0005-0000-0000-00002F2A0000}"/>
    <cellStyle name="Comma2" xfId="4300" xr:uid="{00000000-0005-0000-0000-0000302A0000}"/>
    <cellStyle name="Comments" xfId="4301" xr:uid="{00000000-0005-0000-0000-0000312A0000}"/>
    <cellStyle name="Constant" xfId="6205" xr:uid="{00000000-0005-0000-0000-0000322A0000}"/>
    <cellStyle name="Constant 10" xfId="12293" xr:uid="{00000000-0005-0000-0000-0000332A0000}"/>
    <cellStyle name="Constant 10 2" xfId="25039" xr:uid="{00000000-0005-0000-0000-0000342A0000}"/>
    <cellStyle name="Constant 11" xfId="17273" xr:uid="{00000000-0005-0000-0000-0000352A0000}"/>
    <cellStyle name="Constant 11 2" xfId="29804" xr:uid="{00000000-0005-0000-0000-0000362A0000}"/>
    <cellStyle name="Constant 12" xfId="17311" xr:uid="{00000000-0005-0000-0000-0000372A0000}"/>
    <cellStyle name="Constant 12 2" xfId="29842" xr:uid="{00000000-0005-0000-0000-0000382A0000}"/>
    <cellStyle name="Constant 13" xfId="17372" xr:uid="{00000000-0005-0000-0000-0000392A0000}"/>
    <cellStyle name="Constant 13 2" xfId="29903" xr:uid="{00000000-0005-0000-0000-00003A2A0000}"/>
    <cellStyle name="Constant 2" xfId="6382" xr:uid="{00000000-0005-0000-0000-00003B2A0000}"/>
    <cellStyle name="Constant 2 10" xfId="15958" xr:uid="{00000000-0005-0000-0000-00003C2A0000}"/>
    <cellStyle name="Constant 2 10 2" xfId="28598" xr:uid="{00000000-0005-0000-0000-00003D2A0000}"/>
    <cellStyle name="Constant 2 11" xfId="12254" xr:uid="{00000000-0005-0000-0000-00003E2A0000}"/>
    <cellStyle name="Constant 2 11 2" xfId="25000" xr:uid="{00000000-0005-0000-0000-00003F2A0000}"/>
    <cellStyle name="Constant 2 12" xfId="12266" xr:uid="{00000000-0005-0000-0000-0000402A0000}"/>
    <cellStyle name="Constant 2 12 2" xfId="25012" xr:uid="{00000000-0005-0000-0000-0000412A0000}"/>
    <cellStyle name="Constant 2 2" xfId="9575" xr:uid="{00000000-0005-0000-0000-0000422A0000}"/>
    <cellStyle name="Constant 2 2 10" xfId="12104" xr:uid="{00000000-0005-0000-0000-0000432A0000}"/>
    <cellStyle name="Constant 2 2 10 2" xfId="24850" xr:uid="{00000000-0005-0000-0000-0000442A0000}"/>
    <cellStyle name="Constant 2 2 2" xfId="11789" xr:uid="{00000000-0005-0000-0000-0000452A0000}"/>
    <cellStyle name="Constant 2 2 2 10" xfId="15168" xr:uid="{00000000-0005-0000-0000-0000462A0000}"/>
    <cellStyle name="Constant 2 2 2 10 2" xfId="27832" xr:uid="{00000000-0005-0000-0000-0000472A0000}"/>
    <cellStyle name="Constant 2 2 2 11" xfId="17393" xr:uid="{00000000-0005-0000-0000-0000482A0000}"/>
    <cellStyle name="Constant 2 2 2 11 2" xfId="29924" xr:uid="{00000000-0005-0000-0000-0000492A0000}"/>
    <cellStyle name="Constant 2 2 2 12" xfId="12365" xr:uid="{00000000-0005-0000-0000-00004A2A0000}"/>
    <cellStyle name="Constant 2 2 2 12 2" xfId="25111" xr:uid="{00000000-0005-0000-0000-00004B2A0000}"/>
    <cellStyle name="Constant 2 2 2 13" xfId="24541" xr:uid="{00000000-0005-0000-0000-00004C2A0000}"/>
    <cellStyle name="Constant 2 2 2 2" xfId="17023" xr:uid="{00000000-0005-0000-0000-00004D2A0000}"/>
    <cellStyle name="Constant 2 2 2 2 2" xfId="29556" xr:uid="{00000000-0005-0000-0000-00004E2A0000}"/>
    <cellStyle name="Constant 2 2 2 3" xfId="17385" xr:uid="{00000000-0005-0000-0000-00004F2A0000}"/>
    <cellStyle name="Constant 2 2 2 3 2" xfId="29916" xr:uid="{00000000-0005-0000-0000-0000502A0000}"/>
    <cellStyle name="Constant 2 2 2 4" xfId="17291" xr:uid="{00000000-0005-0000-0000-0000512A0000}"/>
    <cellStyle name="Constant 2 2 2 4 2" xfId="29822" xr:uid="{00000000-0005-0000-0000-0000522A0000}"/>
    <cellStyle name="Constant 2 2 2 5" xfId="17320" xr:uid="{00000000-0005-0000-0000-0000532A0000}"/>
    <cellStyle name="Constant 2 2 2 5 2" xfId="29851" xr:uid="{00000000-0005-0000-0000-0000542A0000}"/>
    <cellStyle name="Constant 2 2 2 6" xfId="17229" xr:uid="{00000000-0005-0000-0000-0000552A0000}"/>
    <cellStyle name="Constant 2 2 2 6 2" xfId="29760" xr:uid="{00000000-0005-0000-0000-0000562A0000}"/>
    <cellStyle name="Constant 2 2 2 7" xfId="12288" xr:uid="{00000000-0005-0000-0000-0000572A0000}"/>
    <cellStyle name="Constant 2 2 2 7 2" xfId="25034" xr:uid="{00000000-0005-0000-0000-0000582A0000}"/>
    <cellStyle name="Constant 2 2 2 8" xfId="13000" xr:uid="{00000000-0005-0000-0000-0000592A0000}"/>
    <cellStyle name="Constant 2 2 2 8 2" xfId="25746" xr:uid="{00000000-0005-0000-0000-00005A2A0000}"/>
    <cellStyle name="Constant 2 2 2 9" xfId="17186" xr:uid="{00000000-0005-0000-0000-00005B2A0000}"/>
    <cellStyle name="Constant 2 2 2 9 2" xfId="29717" xr:uid="{00000000-0005-0000-0000-00005C2A0000}"/>
    <cellStyle name="Constant 2 2 3" xfId="11879" xr:uid="{00000000-0005-0000-0000-00005D2A0000}"/>
    <cellStyle name="Constant 2 2 3 10" xfId="12081" xr:uid="{00000000-0005-0000-0000-00005E2A0000}"/>
    <cellStyle name="Constant 2 2 3 10 2" xfId="24827" xr:uid="{00000000-0005-0000-0000-00005F2A0000}"/>
    <cellStyle name="Constant 2 2 3 11" xfId="12217" xr:uid="{00000000-0005-0000-0000-0000602A0000}"/>
    <cellStyle name="Constant 2 2 3 11 2" xfId="24963" xr:uid="{00000000-0005-0000-0000-0000612A0000}"/>
    <cellStyle name="Constant 2 2 3 12" xfId="17250" xr:uid="{00000000-0005-0000-0000-0000622A0000}"/>
    <cellStyle name="Constant 2 2 3 12 2" xfId="29781" xr:uid="{00000000-0005-0000-0000-0000632A0000}"/>
    <cellStyle name="Constant 2 2 3 13" xfId="24629" xr:uid="{00000000-0005-0000-0000-0000642A0000}"/>
    <cellStyle name="Constant 2 2 3 2" xfId="17081" xr:uid="{00000000-0005-0000-0000-0000652A0000}"/>
    <cellStyle name="Constant 2 2 3 2 2" xfId="29612" xr:uid="{00000000-0005-0000-0000-0000662A0000}"/>
    <cellStyle name="Constant 2 2 3 3" xfId="17396" xr:uid="{00000000-0005-0000-0000-0000672A0000}"/>
    <cellStyle name="Constant 2 2 3 3 2" xfId="29927" xr:uid="{00000000-0005-0000-0000-0000682A0000}"/>
    <cellStyle name="Constant 2 2 3 4" xfId="16393" xr:uid="{00000000-0005-0000-0000-0000692A0000}"/>
    <cellStyle name="Constant 2 2 3 4 2" xfId="28935" xr:uid="{00000000-0005-0000-0000-00006A2A0000}"/>
    <cellStyle name="Constant 2 2 3 5" xfId="12127" xr:uid="{00000000-0005-0000-0000-00006B2A0000}"/>
    <cellStyle name="Constant 2 2 3 5 2" xfId="24873" xr:uid="{00000000-0005-0000-0000-00006C2A0000}"/>
    <cellStyle name="Constant 2 2 3 6" xfId="15981" xr:uid="{00000000-0005-0000-0000-00006D2A0000}"/>
    <cellStyle name="Constant 2 2 3 6 2" xfId="28617" xr:uid="{00000000-0005-0000-0000-00006E2A0000}"/>
    <cellStyle name="Constant 2 2 3 7" xfId="12546" xr:uid="{00000000-0005-0000-0000-00006F2A0000}"/>
    <cellStyle name="Constant 2 2 3 7 2" xfId="25292" xr:uid="{00000000-0005-0000-0000-0000702A0000}"/>
    <cellStyle name="Constant 2 2 3 8" xfId="17288" xr:uid="{00000000-0005-0000-0000-0000712A0000}"/>
    <cellStyle name="Constant 2 2 3 8 2" xfId="29819" xr:uid="{00000000-0005-0000-0000-0000722A0000}"/>
    <cellStyle name="Constant 2 2 3 9" xfId="16096" xr:uid="{00000000-0005-0000-0000-0000732A0000}"/>
    <cellStyle name="Constant 2 2 3 9 2" xfId="28723" xr:uid="{00000000-0005-0000-0000-0000742A0000}"/>
    <cellStyle name="Constant 2 2 4" xfId="17261" xr:uid="{00000000-0005-0000-0000-0000752A0000}"/>
    <cellStyle name="Constant 2 2 4 2" xfId="29792" xr:uid="{00000000-0005-0000-0000-0000762A0000}"/>
    <cellStyle name="Constant 2 2 5" xfId="15906" xr:uid="{00000000-0005-0000-0000-0000772A0000}"/>
    <cellStyle name="Constant 2 2 5 2" xfId="28547" xr:uid="{00000000-0005-0000-0000-0000782A0000}"/>
    <cellStyle name="Constant 2 2 6" xfId="12249" xr:uid="{00000000-0005-0000-0000-0000792A0000}"/>
    <cellStyle name="Constant 2 2 6 2" xfId="24995" xr:uid="{00000000-0005-0000-0000-00007A2A0000}"/>
    <cellStyle name="Constant 2 2 7" xfId="17245" xr:uid="{00000000-0005-0000-0000-00007B2A0000}"/>
    <cellStyle name="Constant 2 2 7 2" xfId="29776" xr:uid="{00000000-0005-0000-0000-00007C2A0000}"/>
    <cellStyle name="Constant 2 2 8" xfId="17201" xr:uid="{00000000-0005-0000-0000-00007D2A0000}"/>
    <cellStyle name="Constant 2 2 8 2" xfId="29732" xr:uid="{00000000-0005-0000-0000-00007E2A0000}"/>
    <cellStyle name="Constant 2 2 9" xfId="12077" xr:uid="{00000000-0005-0000-0000-00007F2A0000}"/>
    <cellStyle name="Constant 2 2 9 2" xfId="24823" xr:uid="{00000000-0005-0000-0000-0000802A0000}"/>
    <cellStyle name="Constant 2 3" xfId="7739" xr:uid="{00000000-0005-0000-0000-0000812A0000}"/>
    <cellStyle name="Constant 2 3 10" xfId="15962" xr:uid="{00000000-0005-0000-0000-0000822A0000}"/>
    <cellStyle name="Constant 2 3 10 2" xfId="28602" xr:uid="{00000000-0005-0000-0000-0000832A0000}"/>
    <cellStyle name="Constant 2 3 11" xfId="16184" xr:uid="{00000000-0005-0000-0000-0000842A0000}"/>
    <cellStyle name="Constant 2 3 11 2" xfId="28806" xr:uid="{00000000-0005-0000-0000-0000852A0000}"/>
    <cellStyle name="Constant 2 3 2" xfId="14240" xr:uid="{00000000-0005-0000-0000-0000862A0000}"/>
    <cellStyle name="Constant 2 3 2 2" xfId="26966" xr:uid="{00000000-0005-0000-0000-0000872A0000}"/>
    <cellStyle name="Constant 2 3 3" xfId="17171" xr:uid="{00000000-0005-0000-0000-0000882A0000}"/>
    <cellStyle name="Constant 2 3 3 2" xfId="29702" xr:uid="{00000000-0005-0000-0000-0000892A0000}"/>
    <cellStyle name="Constant 2 3 4" xfId="17268" xr:uid="{00000000-0005-0000-0000-00008A2A0000}"/>
    <cellStyle name="Constant 2 3 4 2" xfId="29799" xr:uid="{00000000-0005-0000-0000-00008B2A0000}"/>
    <cellStyle name="Constant 2 3 5" xfId="12259" xr:uid="{00000000-0005-0000-0000-00008C2A0000}"/>
    <cellStyle name="Constant 2 3 5 2" xfId="25005" xr:uid="{00000000-0005-0000-0000-00008D2A0000}"/>
    <cellStyle name="Constant 2 3 6" xfId="17219" xr:uid="{00000000-0005-0000-0000-00008E2A0000}"/>
    <cellStyle name="Constant 2 3 6 2" xfId="29750" xr:uid="{00000000-0005-0000-0000-00008F2A0000}"/>
    <cellStyle name="Constant 2 3 7" xfId="12220" xr:uid="{00000000-0005-0000-0000-0000902A0000}"/>
    <cellStyle name="Constant 2 3 7 2" xfId="24966" xr:uid="{00000000-0005-0000-0000-0000912A0000}"/>
    <cellStyle name="Constant 2 3 8" xfId="12092" xr:uid="{00000000-0005-0000-0000-0000922A0000}"/>
    <cellStyle name="Constant 2 3 8 2" xfId="24838" xr:uid="{00000000-0005-0000-0000-0000932A0000}"/>
    <cellStyle name="Constant 2 3 9" xfId="12223" xr:uid="{00000000-0005-0000-0000-0000942A0000}"/>
    <cellStyle name="Constant 2 3 9 2" xfId="24969" xr:uid="{00000000-0005-0000-0000-0000952A0000}"/>
    <cellStyle name="Constant 2 4" xfId="11514" xr:uid="{00000000-0005-0000-0000-0000962A0000}"/>
    <cellStyle name="Constant 2 4 10" xfId="17316" xr:uid="{00000000-0005-0000-0000-0000972A0000}"/>
    <cellStyle name="Constant 2 4 10 2" xfId="29847" xr:uid="{00000000-0005-0000-0000-0000982A0000}"/>
    <cellStyle name="Constant 2 4 11" xfId="17251" xr:uid="{00000000-0005-0000-0000-0000992A0000}"/>
    <cellStyle name="Constant 2 4 11 2" xfId="29782" xr:uid="{00000000-0005-0000-0000-00009A2A0000}"/>
    <cellStyle name="Constant 2 4 12" xfId="12273" xr:uid="{00000000-0005-0000-0000-00009B2A0000}"/>
    <cellStyle name="Constant 2 4 12 2" xfId="25019" xr:uid="{00000000-0005-0000-0000-00009C2A0000}"/>
    <cellStyle name="Constant 2 4 13" xfId="24272" xr:uid="{00000000-0005-0000-0000-00009D2A0000}"/>
    <cellStyle name="Constant 2 4 2" xfId="16803" xr:uid="{00000000-0005-0000-0000-00009E2A0000}"/>
    <cellStyle name="Constant 2 4 2 2" xfId="29338" xr:uid="{00000000-0005-0000-0000-00009F2A0000}"/>
    <cellStyle name="Constant 2 4 3" xfId="17365" xr:uid="{00000000-0005-0000-0000-0000A02A0000}"/>
    <cellStyle name="Constant 2 4 3 2" xfId="29896" xr:uid="{00000000-0005-0000-0000-0000A12A0000}"/>
    <cellStyle name="Constant 2 4 4" xfId="12216" xr:uid="{00000000-0005-0000-0000-0000A22A0000}"/>
    <cellStyle name="Constant 2 4 4 2" xfId="24962" xr:uid="{00000000-0005-0000-0000-0000A32A0000}"/>
    <cellStyle name="Constant 2 4 5" xfId="16049" xr:uid="{00000000-0005-0000-0000-0000A42A0000}"/>
    <cellStyle name="Constant 2 4 5 2" xfId="28677" xr:uid="{00000000-0005-0000-0000-0000A52A0000}"/>
    <cellStyle name="Constant 2 4 6" xfId="17239" xr:uid="{00000000-0005-0000-0000-0000A62A0000}"/>
    <cellStyle name="Constant 2 4 6 2" xfId="29770" xr:uid="{00000000-0005-0000-0000-0000A72A0000}"/>
    <cellStyle name="Constant 2 4 7" xfId="17313" xr:uid="{00000000-0005-0000-0000-0000A82A0000}"/>
    <cellStyle name="Constant 2 4 7 2" xfId="29844" xr:uid="{00000000-0005-0000-0000-0000A92A0000}"/>
    <cellStyle name="Constant 2 4 8" xfId="17189" xr:uid="{00000000-0005-0000-0000-0000AA2A0000}"/>
    <cellStyle name="Constant 2 4 8 2" xfId="29720" xr:uid="{00000000-0005-0000-0000-0000AB2A0000}"/>
    <cellStyle name="Constant 2 4 9" xfId="12292" xr:uid="{00000000-0005-0000-0000-0000AC2A0000}"/>
    <cellStyle name="Constant 2 4 9 2" xfId="25038" xr:uid="{00000000-0005-0000-0000-0000AD2A0000}"/>
    <cellStyle name="Constant 2 5" xfId="12218" xr:uid="{00000000-0005-0000-0000-0000AE2A0000}"/>
    <cellStyle name="Constant 2 5 2" xfId="24964" xr:uid="{00000000-0005-0000-0000-0000AF2A0000}"/>
    <cellStyle name="Constant 2 6" xfId="16047" xr:uid="{00000000-0005-0000-0000-0000B02A0000}"/>
    <cellStyle name="Constant 2 6 2" xfId="28675" xr:uid="{00000000-0005-0000-0000-0000B12A0000}"/>
    <cellStyle name="Constant 2 7" xfId="12078" xr:uid="{00000000-0005-0000-0000-0000B22A0000}"/>
    <cellStyle name="Constant 2 7 2" xfId="24824" xr:uid="{00000000-0005-0000-0000-0000B32A0000}"/>
    <cellStyle name="Constant 2 8" xfId="17218" xr:uid="{00000000-0005-0000-0000-0000B42A0000}"/>
    <cellStyle name="Constant 2 8 2" xfId="29749" xr:uid="{00000000-0005-0000-0000-0000B52A0000}"/>
    <cellStyle name="Constant 2 9" xfId="17283" xr:uid="{00000000-0005-0000-0000-0000B62A0000}"/>
    <cellStyle name="Constant 2 9 2" xfId="29814" xr:uid="{00000000-0005-0000-0000-0000B72A0000}"/>
    <cellStyle name="Constant 3" xfId="9540" xr:uid="{00000000-0005-0000-0000-0000B82A0000}"/>
    <cellStyle name="Constant 3 10" xfId="12369" xr:uid="{00000000-0005-0000-0000-0000B92A0000}"/>
    <cellStyle name="Constant 3 10 2" xfId="25115" xr:uid="{00000000-0005-0000-0000-0000BA2A0000}"/>
    <cellStyle name="Constant 3 2" xfId="11782" xr:uid="{00000000-0005-0000-0000-0000BB2A0000}"/>
    <cellStyle name="Constant 3 2 10" xfId="12070" xr:uid="{00000000-0005-0000-0000-0000BC2A0000}"/>
    <cellStyle name="Constant 3 2 10 2" xfId="24816" xr:uid="{00000000-0005-0000-0000-0000BD2A0000}"/>
    <cellStyle name="Constant 3 2 11" xfId="12088" xr:uid="{00000000-0005-0000-0000-0000BE2A0000}"/>
    <cellStyle name="Constant 3 2 11 2" xfId="24834" xr:uid="{00000000-0005-0000-0000-0000BF2A0000}"/>
    <cellStyle name="Constant 3 2 12" xfId="17168" xr:uid="{00000000-0005-0000-0000-0000C02A0000}"/>
    <cellStyle name="Constant 3 2 12 2" xfId="29699" xr:uid="{00000000-0005-0000-0000-0000C12A0000}"/>
    <cellStyle name="Constant 3 2 13" xfId="24534" xr:uid="{00000000-0005-0000-0000-0000C22A0000}"/>
    <cellStyle name="Constant 3 2 2" xfId="17017" xr:uid="{00000000-0005-0000-0000-0000C32A0000}"/>
    <cellStyle name="Constant 3 2 2 2" xfId="29550" xr:uid="{00000000-0005-0000-0000-0000C42A0000}"/>
    <cellStyle name="Constant 3 2 3" xfId="17384" xr:uid="{00000000-0005-0000-0000-0000C52A0000}"/>
    <cellStyle name="Constant 3 2 3 2" xfId="29915" xr:uid="{00000000-0005-0000-0000-0000C62A0000}"/>
    <cellStyle name="Constant 3 2 4" xfId="16481" xr:uid="{00000000-0005-0000-0000-0000C72A0000}"/>
    <cellStyle name="Constant 3 2 4 2" xfId="29021" xr:uid="{00000000-0005-0000-0000-0000C82A0000}"/>
    <cellStyle name="Constant 3 2 5" xfId="16507" xr:uid="{00000000-0005-0000-0000-0000C92A0000}"/>
    <cellStyle name="Constant 3 2 5 2" xfId="29047" xr:uid="{00000000-0005-0000-0000-0000CA2A0000}"/>
    <cellStyle name="Constant 3 2 6" xfId="12258" xr:uid="{00000000-0005-0000-0000-0000CB2A0000}"/>
    <cellStyle name="Constant 3 2 6 2" xfId="25004" xr:uid="{00000000-0005-0000-0000-0000CC2A0000}"/>
    <cellStyle name="Constant 3 2 7" xfId="17287" xr:uid="{00000000-0005-0000-0000-0000CD2A0000}"/>
    <cellStyle name="Constant 3 2 7 2" xfId="29818" xr:uid="{00000000-0005-0000-0000-0000CE2A0000}"/>
    <cellStyle name="Constant 3 2 8" xfId="17202" xr:uid="{00000000-0005-0000-0000-0000CF2A0000}"/>
    <cellStyle name="Constant 3 2 8 2" xfId="29733" xr:uid="{00000000-0005-0000-0000-0000D02A0000}"/>
    <cellStyle name="Constant 3 2 9" xfId="15968" xr:uid="{00000000-0005-0000-0000-0000D12A0000}"/>
    <cellStyle name="Constant 3 2 9 2" xfId="28608" xr:uid="{00000000-0005-0000-0000-0000D22A0000}"/>
    <cellStyle name="Constant 3 3" xfId="6895" xr:uid="{00000000-0005-0000-0000-0000D32A0000}"/>
    <cellStyle name="Constant 3 3 10" xfId="17381" xr:uid="{00000000-0005-0000-0000-0000D42A0000}"/>
    <cellStyle name="Constant 3 3 10 2" xfId="29912" xr:uid="{00000000-0005-0000-0000-0000D52A0000}"/>
    <cellStyle name="Constant 3 3 11" xfId="12098" xr:uid="{00000000-0005-0000-0000-0000D62A0000}"/>
    <cellStyle name="Constant 3 3 11 2" xfId="24844" xr:uid="{00000000-0005-0000-0000-0000D72A0000}"/>
    <cellStyle name="Constant 3 3 12" xfId="17205" xr:uid="{00000000-0005-0000-0000-0000D82A0000}"/>
    <cellStyle name="Constant 3 3 12 2" xfId="29736" xr:uid="{00000000-0005-0000-0000-0000D92A0000}"/>
    <cellStyle name="Constant 3 3 13" xfId="21631" xr:uid="{00000000-0005-0000-0000-0000DA2A0000}"/>
    <cellStyle name="Constant 3 3 2" xfId="13452" xr:uid="{00000000-0005-0000-0000-0000DB2A0000}"/>
    <cellStyle name="Constant 3 3 2 2" xfId="26187" xr:uid="{00000000-0005-0000-0000-0000DC2A0000}"/>
    <cellStyle name="Constant 3 3 3" xfId="12083" xr:uid="{00000000-0005-0000-0000-0000DD2A0000}"/>
    <cellStyle name="Constant 3 3 3 2" xfId="24829" xr:uid="{00000000-0005-0000-0000-0000DE2A0000}"/>
    <cellStyle name="Constant 3 3 4" xfId="17199" xr:uid="{00000000-0005-0000-0000-0000DF2A0000}"/>
    <cellStyle name="Constant 3 3 4 2" xfId="29730" xr:uid="{00000000-0005-0000-0000-0000E02A0000}"/>
    <cellStyle name="Constant 3 3 5" xfId="17373" xr:uid="{00000000-0005-0000-0000-0000E12A0000}"/>
    <cellStyle name="Constant 3 3 5 2" xfId="29904" xr:uid="{00000000-0005-0000-0000-0000E22A0000}"/>
    <cellStyle name="Constant 3 3 6" xfId="17086" xr:uid="{00000000-0005-0000-0000-0000E32A0000}"/>
    <cellStyle name="Constant 3 3 6 2" xfId="29617" xr:uid="{00000000-0005-0000-0000-0000E42A0000}"/>
    <cellStyle name="Constant 3 3 7" xfId="16203" xr:uid="{00000000-0005-0000-0000-0000E52A0000}"/>
    <cellStyle name="Constant 3 3 7 2" xfId="28825" xr:uid="{00000000-0005-0000-0000-0000E62A0000}"/>
    <cellStyle name="Constant 3 3 8" xfId="17298" xr:uid="{00000000-0005-0000-0000-0000E72A0000}"/>
    <cellStyle name="Constant 3 3 8 2" xfId="29829" xr:uid="{00000000-0005-0000-0000-0000E82A0000}"/>
    <cellStyle name="Constant 3 3 9" xfId="12225" xr:uid="{00000000-0005-0000-0000-0000E92A0000}"/>
    <cellStyle name="Constant 3 3 9 2" xfId="24971" xr:uid="{00000000-0005-0000-0000-0000EA2A0000}"/>
    <cellStyle name="Constant 3 4" xfId="17258" xr:uid="{00000000-0005-0000-0000-0000EB2A0000}"/>
    <cellStyle name="Constant 3 4 2" xfId="29789" xr:uid="{00000000-0005-0000-0000-0000EC2A0000}"/>
    <cellStyle name="Constant 3 5" xfId="12253" xr:uid="{00000000-0005-0000-0000-0000ED2A0000}"/>
    <cellStyle name="Constant 3 5 2" xfId="24999" xr:uid="{00000000-0005-0000-0000-0000EE2A0000}"/>
    <cellStyle name="Constant 3 6" xfId="12317" xr:uid="{00000000-0005-0000-0000-0000EF2A0000}"/>
    <cellStyle name="Constant 3 6 2" xfId="25063" xr:uid="{00000000-0005-0000-0000-0000F02A0000}"/>
    <cellStyle name="Constant 3 7" xfId="17167" xr:uid="{00000000-0005-0000-0000-0000F12A0000}"/>
    <cellStyle name="Constant 3 7 2" xfId="29698" xr:uid="{00000000-0005-0000-0000-0000F22A0000}"/>
    <cellStyle name="Constant 3 8" xfId="12224" xr:uid="{00000000-0005-0000-0000-0000F32A0000}"/>
    <cellStyle name="Constant 3 8 2" xfId="24970" xr:uid="{00000000-0005-0000-0000-0000F42A0000}"/>
    <cellStyle name="Constant 3 9" xfId="12226" xr:uid="{00000000-0005-0000-0000-0000F52A0000}"/>
    <cellStyle name="Constant 3 9 2" xfId="24972" xr:uid="{00000000-0005-0000-0000-0000F62A0000}"/>
    <cellStyle name="Constant 4" xfId="7692" xr:uid="{00000000-0005-0000-0000-0000F72A0000}"/>
    <cellStyle name="Constant 4 10" xfId="15982" xr:uid="{00000000-0005-0000-0000-0000F82A0000}"/>
    <cellStyle name="Constant 4 10 2" xfId="28618" xr:uid="{00000000-0005-0000-0000-0000F92A0000}"/>
    <cellStyle name="Constant 4 11" xfId="17314" xr:uid="{00000000-0005-0000-0000-0000FA2A0000}"/>
    <cellStyle name="Constant 4 11 2" xfId="29845" xr:uid="{00000000-0005-0000-0000-0000FB2A0000}"/>
    <cellStyle name="Constant 4 2" xfId="14195" xr:uid="{00000000-0005-0000-0000-0000FC2A0000}"/>
    <cellStyle name="Constant 4 2 2" xfId="26922" xr:uid="{00000000-0005-0000-0000-0000FD2A0000}"/>
    <cellStyle name="Constant 4 3" xfId="17165" xr:uid="{00000000-0005-0000-0000-0000FE2A0000}"/>
    <cellStyle name="Constant 4 3 2" xfId="29696" xr:uid="{00000000-0005-0000-0000-0000FF2A0000}"/>
    <cellStyle name="Constant 4 4" xfId="17296" xr:uid="{00000000-0005-0000-0000-0000002B0000}"/>
    <cellStyle name="Constant 4 4 2" xfId="29827" xr:uid="{00000000-0005-0000-0000-0000012B0000}"/>
    <cellStyle name="Constant 4 5" xfId="15991" xr:uid="{00000000-0005-0000-0000-0000022B0000}"/>
    <cellStyle name="Constant 4 5 2" xfId="28627" xr:uid="{00000000-0005-0000-0000-0000032B0000}"/>
    <cellStyle name="Constant 4 6" xfId="17223" xr:uid="{00000000-0005-0000-0000-0000042B0000}"/>
    <cellStyle name="Constant 4 6 2" xfId="29754" xr:uid="{00000000-0005-0000-0000-0000052B0000}"/>
    <cellStyle name="Constant 4 7" xfId="12099" xr:uid="{00000000-0005-0000-0000-0000062B0000}"/>
    <cellStyle name="Constant 4 7 2" xfId="24845" xr:uid="{00000000-0005-0000-0000-0000072B0000}"/>
    <cellStyle name="Constant 4 8" xfId="12159" xr:uid="{00000000-0005-0000-0000-0000082B0000}"/>
    <cellStyle name="Constant 4 8 2" xfId="24905" xr:uid="{00000000-0005-0000-0000-0000092B0000}"/>
    <cellStyle name="Constant 4 9" xfId="17271" xr:uid="{00000000-0005-0000-0000-00000A2B0000}"/>
    <cellStyle name="Constant 4 9 2" xfId="29802" xr:uid="{00000000-0005-0000-0000-00000B2B0000}"/>
    <cellStyle name="Constant 5" xfId="11495" xr:uid="{00000000-0005-0000-0000-00000C2B0000}"/>
    <cellStyle name="Constant 5 10" xfId="17354" xr:uid="{00000000-0005-0000-0000-00000D2B0000}"/>
    <cellStyle name="Constant 5 10 2" xfId="29885" xr:uid="{00000000-0005-0000-0000-00000E2B0000}"/>
    <cellStyle name="Constant 5 11" xfId="17305" xr:uid="{00000000-0005-0000-0000-00000F2B0000}"/>
    <cellStyle name="Constant 5 11 2" xfId="29836" xr:uid="{00000000-0005-0000-0000-0000102B0000}"/>
    <cellStyle name="Constant 5 12" xfId="17401" xr:uid="{00000000-0005-0000-0000-0000112B0000}"/>
    <cellStyle name="Constant 5 12 2" xfId="29932" xr:uid="{00000000-0005-0000-0000-0000122B0000}"/>
    <cellStyle name="Constant 5 13" xfId="24253" xr:uid="{00000000-0005-0000-0000-0000132B0000}"/>
    <cellStyle name="Constant 5 2" xfId="16788" xr:uid="{00000000-0005-0000-0000-0000142B0000}"/>
    <cellStyle name="Constant 5 2 2" xfId="29323" xr:uid="{00000000-0005-0000-0000-0000152B0000}"/>
    <cellStyle name="Constant 5 3" xfId="17363" xr:uid="{00000000-0005-0000-0000-0000162B0000}"/>
    <cellStyle name="Constant 5 3 2" xfId="29894" xr:uid="{00000000-0005-0000-0000-0000172B0000}"/>
    <cellStyle name="Constant 5 4" xfId="17214" xr:uid="{00000000-0005-0000-0000-0000182B0000}"/>
    <cellStyle name="Constant 5 4 2" xfId="29745" xr:uid="{00000000-0005-0000-0000-0000192B0000}"/>
    <cellStyle name="Constant 5 5" xfId="12373" xr:uid="{00000000-0005-0000-0000-00001A2B0000}"/>
    <cellStyle name="Constant 5 5 2" xfId="25119" xr:uid="{00000000-0005-0000-0000-00001B2B0000}"/>
    <cellStyle name="Constant 5 6" xfId="17247" xr:uid="{00000000-0005-0000-0000-00001C2B0000}"/>
    <cellStyle name="Constant 5 6 2" xfId="29778" xr:uid="{00000000-0005-0000-0000-00001D2B0000}"/>
    <cellStyle name="Constant 5 7" xfId="12989" xr:uid="{00000000-0005-0000-0000-00001E2B0000}"/>
    <cellStyle name="Constant 5 7 2" xfId="25735" xr:uid="{00000000-0005-0000-0000-00001F2B0000}"/>
    <cellStyle name="Constant 5 8" xfId="17231" xr:uid="{00000000-0005-0000-0000-0000202B0000}"/>
    <cellStyle name="Constant 5 8 2" xfId="29762" xr:uid="{00000000-0005-0000-0000-0000212B0000}"/>
    <cellStyle name="Constant 5 9" xfId="17209" xr:uid="{00000000-0005-0000-0000-0000222B0000}"/>
    <cellStyle name="Constant 5 9 2" xfId="29740" xr:uid="{00000000-0005-0000-0000-0000232B0000}"/>
    <cellStyle name="Constant 6" xfId="16355" xr:uid="{00000000-0005-0000-0000-0000242B0000}"/>
    <cellStyle name="Constant 6 2" xfId="28897" xr:uid="{00000000-0005-0000-0000-0000252B0000}"/>
    <cellStyle name="Constant 7" xfId="12227" xr:uid="{00000000-0005-0000-0000-0000262B0000}"/>
    <cellStyle name="Constant 7 2" xfId="24973" xr:uid="{00000000-0005-0000-0000-0000272B0000}"/>
    <cellStyle name="Constant 8" xfId="12096" xr:uid="{00000000-0005-0000-0000-0000282B0000}"/>
    <cellStyle name="Constant 8 2" xfId="24842" xr:uid="{00000000-0005-0000-0000-0000292B0000}"/>
    <cellStyle name="Constant 9" xfId="12122" xr:uid="{00000000-0005-0000-0000-00002A2B0000}"/>
    <cellStyle name="Constant 9 2" xfId="24868" xr:uid="{00000000-0005-0000-0000-00002B2B0000}"/>
    <cellStyle name="Copied" xfId="4302" xr:uid="{00000000-0005-0000-0000-00002C2B0000}"/>
    <cellStyle name="COST1" xfId="4303" xr:uid="{00000000-0005-0000-0000-00002D2B0000}"/>
    <cellStyle name="Cross Check" xfId="4304" xr:uid="{00000000-0005-0000-0000-00002E2B0000}"/>
    <cellStyle name="Currency [00]" xfId="4305" xr:uid="{00000000-0005-0000-0000-00002F2B0000}"/>
    <cellStyle name="Currency 2" xfId="276" xr:uid="{00000000-0005-0000-0000-0000302B0000}"/>
    <cellStyle name="Currency 2 10" xfId="4307" xr:uid="{00000000-0005-0000-0000-0000312B0000}"/>
    <cellStyle name="Currency 2 11" xfId="4308" xr:uid="{00000000-0005-0000-0000-0000322B0000}"/>
    <cellStyle name="Currency 2 12" xfId="4309" xr:uid="{00000000-0005-0000-0000-0000332B0000}"/>
    <cellStyle name="Currency 2 13" xfId="4310" xr:uid="{00000000-0005-0000-0000-0000342B0000}"/>
    <cellStyle name="Currency 2 14" xfId="4311" xr:uid="{00000000-0005-0000-0000-0000352B0000}"/>
    <cellStyle name="Currency 2 15" xfId="4312" xr:uid="{00000000-0005-0000-0000-0000362B0000}"/>
    <cellStyle name="Currency 2 16" xfId="4313" xr:uid="{00000000-0005-0000-0000-0000372B0000}"/>
    <cellStyle name="Currency 2 17" xfId="4314" xr:uid="{00000000-0005-0000-0000-0000382B0000}"/>
    <cellStyle name="Currency 2 18" xfId="4315" xr:uid="{00000000-0005-0000-0000-0000392B0000}"/>
    <cellStyle name="Currency 2 19" xfId="4316" xr:uid="{00000000-0005-0000-0000-00003A2B0000}"/>
    <cellStyle name="Currency 2 2" xfId="555" xr:uid="{00000000-0005-0000-0000-00003B2B0000}"/>
    <cellStyle name="Currency 2 2 10" xfId="37675" xr:uid="{00000000-0005-0000-0000-00003C2B0000}"/>
    <cellStyle name="Currency 2 2 2" xfId="6317" xr:uid="{00000000-0005-0000-0000-00003D2B0000}"/>
    <cellStyle name="Currency 2 2 2 2" xfId="10740" xr:uid="{00000000-0005-0000-0000-00003E2B0000}"/>
    <cellStyle name="Currency 2 2 2 2 2" xfId="16288" xr:uid="{00000000-0005-0000-0000-00003F2B0000}"/>
    <cellStyle name="Currency 2 2 2 2 2 2" xfId="20499" xr:uid="{00000000-0005-0000-0000-0000402B0000}"/>
    <cellStyle name="Currency 2 2 2 2 2 3" xfId="33752" xr:uid="{00000000-0005-0000-0000-0000412B0000}"/>
    <cellStyle name="Currency 2 2 2 2 2 4" xfId="36546" xr:uid="{00000000-0005-0000-0000-0000422B0000}"/>
    <cellStyle name="Currency 2 2 2 2 3" xfId="20200" xr:uid="{00000000-0005-0000-0000-0000432B0000}"/>
    <cellStyle name="Currency 2 2 2 2 4" xfId="33457" xr:uid="{00000000-0005-0000-0000-0000442B0000}"/>
    <cellStyle name="Currency 2 2 2 2 5" xfId="36252" xr:uid="{00000000-0005-0000-0000-0000452B0000}"/>
    <cellStyle name="Currency 2 2 2 3" xfId="20352" xr:uid="{00000000-0005-0000-0000-0000462B0000}"/>
    <cellStyle name="Currency 2 2 2 3 2" xfId="33606" xr:uid="{00000000-0005-0000-0000-0000472B0000}"/>
    <cellStyle name="Currency 2 2 2 3 3" xfId="36400" xr:uid="{00000000-0005-0000-0000-0000482B0000}"/>
    <cellStyle name="Currency 2 2 2 4" xfId="20044" xr:uid="{00000000-0005-0000-0000-0000492B0000}"/>
    <cellStyle name="Currency 2 2 2 4 2" xfId="33308" xr:uid="{00000000-0005-0000-0000-00004A2B0000}"/>
    <cellStyle name="Currency 2 2 2 4 3" xfId="36107" xr:uid="{00000000-0005-0000-0000-00004B2B0000}"/>
    <cellStyle name="Currency 2 2 2 5" xfId="17813" xr:uid="{00000000-0005-0000-0000-00004C2B0000}"/>
    <cellStyle name="Currency 2 2 3" xfId="10681" xr:uid="{00000000-0005-0000-0000-00004D2B0000}"/>
    <cellStyle name="Currency 2 2 3 2" xfId="16234" xr:uid="{00000000-0005-0000-0000-00004E2B0000}"/>
    <cellStyle name="Currency 2 2 3 2 2" xfId="20445" xr:uid="{00000000-0005-0000-0000-00004F2B0000}"/>
    <cellStyle name="Currency 2 2 3 2 3" xfId="33698" xr:uid="{00000000-0005-0000-0000-0000502B0000}"/>
    <cellStyle name="Currency 2 2 3 2 4" xfId="36492" xr:uid="{00000000-0005-0000-0000-0000512B0000}"/>
    <cellStyle name="Currency 2 2 3 3" xfId="20146" xr:uid="{00000000-0005-0000-0000-0000522B0000}"/>
    <cellStyle name="Currency 2 2 3 3 2" xfId="33403" xr:uid="{00000000-0005-0000-0000-0000532B0000}"/>
    <cellStyle name="Currency 2 2 3 3 3" xfId="36198" xr:uid="{00000000-0005-0000-0000-0000542B0000}"/>
    <cellStyle name="Currency 2 2 3 4" xfId="19116" xr:uid="{00000000-0005-0000-0000-0000552B0000}"/>
    <cellStyle name="Currency 2 2 3 5" xfId="32238" xr:uid="{00000000-0005-0000-0000-0000562B0000}"/>
    <cellStyle name="Currency 2 2 3 6" xfId="35259" xr:uid="{00000000-0005-0000-0000-0000572B0000}"/>
    <cellStyle name="Currency 2 2 4" xfId="11015" xr:uid="{00000000-0005-0000-0000-0000582B0000}"/>
    <cellStyle name="Currency 2 2 4 2" xfId="20298" xr:uid="{00000000-0005-0000-0000-0000592B0000}"/>
    <cellStyle name="Currency 2 2 4 2 2" xfId="33552" xr:uid="{00000000-0005-0000-0000-00005A2B0000}"/>
    <cellStyle name="Currency 2 2 4 2 3" xfId="36346" xr:uid="{00000000-0005-0000-0000-00005B2B0000}"/>
    <cellStyle name="Currency 2 2 4 3" xfId="19004" xr:uid="{00000000-0005-0000-0000-00005C2B0000}"/>
    <cellStyle name="Currency 2 2 4 4" xfId="32181" xr:uid="{00000000-0005-0000-0000-00005D2B0000}"/>
    <cellStyle name="Currency 2 2 4 5" xfId="35202" xr:uid="{00000000-0005-0000-0000-00005E2B0000}"/>
    <cellStyle name="Currency 2 2 5" xfId="19990" xr:uid="{00000000-0005-0000-0000-00005F2B0000}"/>
    <cellStyle name="Currency 2 2 5 2" xfId="33254" xr:uid="{00000000-0005-0000-0000-0000602B0000}"/>
    <cellStyle name="Currency 2 2 5 3" xfId="36053" xr:uid="{00000000-0005-0000-0000-0000612B0000}"/>
    <cellStyle name="Currency 2 2 6" xfId="17534" xr:uid="{00000000-0005-0000-0000-0000622B0000}"/>
    <cellStyle name="Currency 2 2 7" xfId="30959" xr:uid="{00000000-0005-0000-0000-0000632B0000}"/>
    <cellStyle name="Currency 2 2 8" xfId="34379" xr:uid="{00000000-0005-0000-0000-0000642B0000}"/>
    <cellStyle name="Currency 2 2 9" xfId="4317" xr:uid="{00000000-0005-0000-0000-0000652B0000}"/>
    <cellStyle name="Currency 2 20" xfId="4318" xr:uid="{00000000-0005-0000-0000-0000662B0000}"/>
    <cellStyle name="Currency 2 21" xfId="4319" xr:uid="{00000000-0005-0000-0000-0000672B0000}"/>
    <cellStyle name="Currency 2 22" xfId="4320" xr:uid="{00000000-0005-0000-0000-0000682B0000}"/>
    <cellStyle name="Currency 2 23" xfId="4321" xr:uid="{00000000-0005-0000-0000-0000692B0000}"/>
    <cellStyle name="Currency 2 24" xfId="4322" xr:uid="{00000000-0005-0000-0000-00006A2B0000}"/>
    <cellStyle name="Currency 2 25" xfId="4323" xr:uid="{00000000-0005-0000-0000-00006B2B0000}"/>
    <cellStyle name="Currency 2 26" xfId="4324" xr:uid="{00000000-0005-0000-0000-00006C2B0000}"/>
    <cellStyle name="Currency 2 27" xfId="4325" xr:uid="{00000000-0005-0000-0000-00006D2B0000}"/>
    <cellStyle name="Currency 2 28" xfId="4326" xr:uid="{00000000-0005-0000-0000-00006E2B0000}"/>
    <cellStyle name="Currency 2 29" xfId="4306" xr:uid="{00000000-0005-0000-0000-00006F2B0000}"/>
    <cellStyle name="Currency 2 29 2" xfId="6129" xr:uid="{00000000-0005-0000-0000-0000702B0000}"/>
    <cellStyle name="Currency 2 29 3" xfId="7990" xr:uid="{00000000-0005-0000-0000-0000712B0000}"/>
    <cellStyle name="Currency 2 29 3 2" xfId="14488" xr:uid="{00000000-0005-0000-0000-0000722B0000}"/>
    <cellStyle name="Currency 2 29 3 2 2" xfId="27173" xr:uid="{00000000-0005-0000-0000-0000732B0000}"/>
    <cellStyle name="Currency 2 29 3 3" xfId="22568" xr:uid="{00000000-0005-0000-0000-0000742B0000}"/>
    <cellStyle name="Currency 2 29 4" xfId="8914" xr:uid="{00000000-0005-0000-0000-0000752B0000}"/>
    <cellStyle name="Currency 2 29 4 2" xfId="15331" xr:uid="{00000000-0005-0000-0000-0000762B0000}"/>
    <cellStyle name="Currency 2 29 4 2 2" xfId="27983" xr:uid="{00000000-0005-0000-0000-0000772B0000}"/>
    <cellStyle name="Currency 2 29 4 3" xfId="22949" xr:uid="{00000000-0005-0000-0000-0000782B0000}"/>
    <cellStyle name="Currency 2 29 5" xfId="6862" xr:uid="{00000000-0005-0000-0000-0000792B0000}"/>
    <cellStyle name="Currency 2 29 5 2" xfId="13419" xr:uid="{00000000-0005-0000-0000-00007A2B0000}"/>
    <cellStyle name="Currency 2 29 5 2 2" xfId="26154" xr:uid="{00000000-0005-0000-0000-00007B2B0000}"/>
    <cellStyle name="Currency 2 29 5 3" xfId="21598" xr:uid="{00000000-0005-0000-0000-00007C2B0000}"/>
    <cellStyle name="Currency 2 29 6" xfId="12356" xr:uid="{00000000-0005-0000-0000-00007D2B0000}"/>
    <cellStyle name="Currency 2 29 6 2" xfId="25102" xr:uid="{00000000-0005-0000-0000-00007E2B0000}"/>
    <cellStyle name="Currency 2 29 7" xfId="18796" xr:uid="{00000000-0005-0000-0000-00007F2B0000}"/>
    <cellStyle name="Currency 2 29 8" xfId="21049" xr:uid="{00000000-0005-0000-0000-0000802B0000}"/>
    <cellStyle name="Currency 2 3" xfId="1512" xr:uid="{00000000-0005-0000-0000-0000812B0000}"/>
    <cellStyle name="Currency 2 3 2" xfId="10751" xr:uid="{00000000-0005-0000-0000-0000822B0000}"/>
    <cellStyle name="Currency 2 3 2 2" xfId="16299" xr:uid="{00000000-0005-0000-0000-0000832B0000}"/>
    <cellStyle name="Currency 2 3 2 2 2" xfId="20510" xr:uid="{00000000-0005-0000-0000-0000842B0000}"/>
    <cellStyle name="Currency 2 3 2 2 3" xfId="33763" xr:uid="{00000000-0005-0000-0000-0000852B0000}"/>
    <cellStyle name="Currency 2 3 2 2 4" xfId="36557" xr:uid="{00000000-0005-0000-0000-0000862B0000}"/>
    <cellStyle name="Currency 2 3 2 3" xfId="20211" xr:uid="{00000000-0005-0000-0000-0000872B0000}"/>
    <cellStyle name="Currency 2 3 2 4" xfId="33468" xr:uid="{00000000-0005-0000-0000-0000882B0000}"/>
    <cellStyle name="Currency 2 3 2 5" xfId="36263" xr:uid="{00000000-0005-0000-0000-0000892B0000}"/>
    <cellStyle name="Currency 2 3 3" xfId="20363" xr:uid="{00000000-0005-0000-0000-00008A2B0000}"/>
    <cellStyle name="Currency 2 3 3 2" xfId="33617" xr:uid="{00000000-0005-0000-0000-00008B2B0000}"/>
    <cellStyle name="Currency 2 3 3 3" xfId="36411" xr:uid="{00000000-0005-0000-0000-00008C2B0000}"/>
    <cellStyle name="Currency 2 3 4" xfId="20055" xr:uid="{00000000-0005-0000-0000-00008D2B0000}"/>
    <cellStyle name="Currency 2 3 4 2" xfId="33319" xr:uid="{00000000-0005-0000-0000-00008E2B0000}"/>
    <cellStyle name="Currency 2 3 4 3" xfId="36118" xr:uid="{00000000-0005-0000-0000-00008F2B0000}"/>
    <cellStyle name="Currency 2 3 5" xfId="4327" xr:uid="{00000000-0005-0000-0000-0000902B0000}"/>
    <cellStyle name="Currency 2 30" xfId="6361" xr:uid="{00000000-0005-0000-0000-0000912B0000}"/>
    <cellStyle name="Currency 2 30 2" xfId="18935" xr:uid="{00000000-0005-0000-0000-0000922B0000}"/>
    <cellStyle name="Currency 2 31" xfId="17812" xr:uid="{00000000-0005-0000-0000-0000932B0000}"/>
    <cellStyle name="Currency 2 31 2" xfId="19255" xr:uid="{00000000-0005-0000-0000-0000942B0000}"/>
    <cellStyle name="Currency 2 31 2 2" xfId="32373" xr:uid="{00000000-0005-0000-0000-0000952B0000}"/>
    <cellStyle name="Currency 2 31 2 3" xfId="35394" xr:uid="{00000000-0005-0000-0000-0000962B0000}"/>
    <cellStyle name="Currency 2 31 3" xfId="31148" xr:uid="{00000000-0005-0000-0000-0000972B0000}"/>
    <cellStyle name="Currency 2 31 4" xfId="34526" xr:uid="{00000000-0005-0000-0000-0000982B0000}"/>
    <cellStyle name="Currency 2 32" xfId="2710" xr:uid="{00000000-0005-0000-0000-0000992B0000}"/>
    <cellStyle name="Currency 2 33" xfId="37619" xr:uid="{00000000-0005-0000-0000-00009A2B0000}"/>
    <cellStyle name="Currency 2 4" xfId="4328" xr:uid="{00000000-0005-0000-0000-00009B2B0000}"/>
    <cellStyle name="Currency 2 4 2" xfId="10792" xr:uid="{00000000-0005-0000-0000-00009C2B0000}"/>
    <cellStyle name="Currency 2 4 2 2" xfId="16324" xr:uid="{00000000-0005-0000-0000-00009D2B0000}"/>
    <cellStyle name="Currency 2 4 2 2 2" xfId="20534" xr:uid="{00000000-0005-0000-0000-00009E2B0000}"/>
    <cellStyle name="Currency 2 4 2 2 3" xfId="33787" xr:uid="{00000000-0005-0000-0000-00009F2B0000}"/>
    <cellStyle name="Currency 2 4 2 2 4" xfId="36581" xr:uid="{00000000-0005-0000-0000-0000A02B0000}"/>
    <cellStyle name="Currency 2 4 2 3" xfId="20237" xr:uid="{00000000-0005-0000-0000-0000A12B0000}"/>
    <cellStyle name="Currency 2 4 2 4" xfId="33493" xr:uid="{00000000-0005-0000-0000-0000A22B0000}"/>
    <cellStyle name="Currency 2 4 2 5" xfId="36287" xr:uid="{00000000-0005-0000-0000-0000A32B0000}"/>
    <cellStyle name="Currency 2 4 3" xfId="20387" xr:uid="{00000000-0005-0000-0000-0000A42B0000}"/>
    <cellStyle name="Currency 2 4 3 2" xfId="33641" xr:uid="{00000000-0005-0000-0000-0000A52B0000}"/>
    <cellStyle name="Currency 2 4 3 3" xfId="36435" xr:uid="{00000000-0005-0000-0000-0000A62B0000}"/>
    <cellStyle name="Currency 2 4 4" xfId="20088" xr:uid="{00000000-0005-0000-0000-0000A72B0000}"/>
    <cellStyle name="Currency 2 4 4 2" xfId="33346" xr:uid="{00000000-0005-0000-0000-0000A82B0000}"/>
    <cellStyle name="Currency 2 4 4 3" xfId="36141" xr:uid="{00000000-0005-0000-0000-0000A92B0000}"/>
    <cellStyle name="Currency 2 5" xfId="4329" xr:uid="{00000000-0005-0000-0000-0000AA2B0000}"/>
    <cellStyle name="Currency 2 6" xfId="4330" xr:uid="{00000000-0005-0000-0000-0000AB2B0000}"/>
    <cellStyle name="Currency 2 7" xfId="4331" xr:uid="{00000000-0005-0000-0000-0000AC2B0000}"/>
    <cellStyle name="Currency 2 8" xfId="4332" xr:uid="{00000000-0005-0000-0000-0000AD2B0000}"/>
    <cellStyle name="Currency 2 9" xfId="4333" xr:uid="{00000000-0005-0000-0000-0000AE2B0000}"/>
    <cellStyle name="Currency 3" xfId="277" xr:uid="{00000000-0005-0000-0000-0000AF2B0000}"/>
    <cellStyle name="Currency 3 10" xfId="4335" xr:uid="{00000000-0005-0000-0000-0000B02B0000}"/>
    <cellStyle name="Currency 3 11" xfId="4336" xr:uid="{00000000-0005-0000-0000-0000B12B0000}"/>
    <cellStyle name="Currency 3 12" xfId="4337" xr:uid="{00000000-0005-0000-0000-0000B22B0000}"/>
    <cellStyle name="Currency 3 13" xfId="4338" xr:uid="{00000000-0005-0000-0000-0000B32B0000}"/>
    <cellStyle name="Currency 3 14" xfId="4339" xr:uid="{00000000-0005-0000-0000-0000B42B0000}"/>
    <cellStyle name="Currency 3 15" xfId="4340" xr:uid="{00000000-0005-0000-0000-0000B52B0000}"/>
    <cellStyle name="Currency 3 16" xfId="4341" xr:uid="{00000000-0005-0000-0000-0000B62B0000}"/>
    <cellStyle name="Currency 3 17" xfId="4342" xr:uid="{00000000-0005-0000-0000-0000B72B0000}"/>
    <cellStyle name="Currency 3 18" xfId="4343" xr:uid="{00000000-0005-0000-0000-0000B82B0000}"/>
    <cellStyle name="Currency 3 19" xfId="4344" xr:uid="{00000000-0005-0000-0000-0000B92B0000}"/>
    <cellStyle name="Currency 3 2" xfId="556" xr:uid="{00000000-0005-0000-0000-0000BA2B0000}"/>
    <cellStyle name="Currency 3 2 10" xfId="34527" xr:uid="{00000000-0005-0000-0000-0000BB2B0000}"/>
    <cellStyle name="Currency 3 2 11" xfId="4345" xr:uid="{00000000-0005-0000-0000-0000BC2B0000}"/>
    <cellStyle name="Currency 3 2 12" xfId="37676" xr:uid="{00000000-0005-0000-0000-0000BD2B0000}"/>
    <cellStyle name="Currency 3 2 2" xfId="6277" xr:uid="{00000000-0005-0000-0000-0000BE2B0000}"/>
    <cellStyle name="Currency 3 2 2 2" xfId="20500" xr:uid="{00000000-0005-0000-0000-0000BF2B0000}"/>
    <cellStyle name="Currency 3 2 2 2 2" xfId="33753" xr:uid="{00000000-0005-0000-0000-0000C02B0000}"/>
    <cellStyle name="Currency 3 2 2 2 3" xfId="36547" xr:uid="{00000000-0005-0000-0000-0000C12B0000}"/>
    <cellStyle name="Currency 3 2 2 3" xfId="20201" xr:uid="{00000000-0005-0000-0000-0000C22B0000}"/>
    <cellStyle name="Currency 3 2 2 3 2" xfId="33458" xr:uid="{00000000-0005-0000-0000-0000C32B0000}"/>
    <cellStyle name="Currency 3 2 2 3 3" xfId="36253" xr:uid="{00000000-0005-0000-0000-0000C42B0000}"/>
    <cellStyle name="Currency 3 2 2 4" xfId="19256" xr:uid="{00000000-0005-0000-0000-0000C52B0000}"/>
    <cellStyle name="Currency 3 2 2 5" xfId="32374" xr:uid="{00000000-0005-0000-0000-0000C62B0000}"/>
    <cellStyle name="Currency 3 2 2 6" xfId="35395" xr:uid="{00000000-0005-0000-0000-0000C72B0000}"/>
    <cellStyle name="Currency 3 2 3" xfId="7991" xr:uid="{00000000-0005-0000-0000-0000C82B0000}"/>
    <cellStyle name="Currency 3 2 3 2" xfId="14489" xr:uid="{00000000-0005-0000-0000-0000C92B0000}"/>
    <cellStyle name="Currency 3 2 3 2 2" xfId="27174" xr:uid="{00000000-0005-0000-0000-0000CA2B0000}"/>
    <cellStyle name="Currency 3 2 3 3" xfId="20353" xr:uid="{00000000-0005-0000-0000-0000CB2B0000}"/>
    <cellStyle name="Currency 3 2 3 4" xfId="33607" xr:uid="{00000000-0005-0000-0000-0000CC2B0000}"/>
    <cellStyle name="Currency 3 2 3 5" xfId="36401" xr:uid="{00000000-0005-0000-0000-0000CD2B0000}"/>
    <cellStyle name="Currency 3 2 4" xfId="8915" xr:uid="{00000000-0005-0000-0000-0000CE2B0000}"/>
    <cellStyle name="Currency 3 2 4 2" xfId="15332" xr:uid="{00000000-0005-0000-0000-0000CF2B0000}"/>
    <cellStyle name="Currency 3 2 4 2 2" xfId="27984" xr:uid="{00000000-0005-0000-0000-0000D02B0000}"/>
    <cellStyle name="Currency 3 2 4 3" xfId="20045" xr:uid="{00000000-0005-0000-0000-0000D12B0000}"/>
    <cellStyle name="Currency 3 2 4 4" xfId="33309" xr:uid="{00000000-0005-0000-0000-0000D22B0000}"/>
    <cellStyle name="Currency 3 2 4 5" xfId="36108" xr:uid="{00000000-0005-0000-0000-0000D32B0000}"/>
    <cellStyle name="Currency 3 2 5" xfId="10741" xr:uid="{00000000-0005-0000-0000-0000D42B0000}"/>
    <cellStyle name="Currency 3 2 5 2" xfId="16289" xr:uid="{00000000-0005-0000-0000-0000D52B0000}"/>
    <cellStyle name="Currency 3 2 5 2 2" xfId="28867" xr:uid="{00000000-0005-0000-0000-0000D62B0000}"/>
    <cellStyle name="Currency 3 2 5 3" xfId="23794" xr:uid="{00000000-0005-0000-0000-0000D72B0000}"/>
    <cellStyle name="Currency 3 2 6" xfId="6886" xr:uid="{00000000-0005-0000-0000-0000D82B0000}"/>
    <cellStyle name="Currency 3 2 6 2" xfId="13443" xr:uid="{00000000-0005-0000-0000-0000D92B0000}"/>
    <cellStyle name="Currency 3 2 6 2 2" xfId="26178" xr:uid="{00000000-0005-0000-0000-0000DA2B0000}"/>
    <cellStyle name="Currency 3 2 6 3" xfId="21622" xr:uid="{00000000-0005-0000-0000-0000DB2B0000}"/>
    <cellStyle name="Currency 3 2 7" xfId="12359" xr:uid="{00000000-0005-0000-0000-0000DC2B0000}"/>
    <cellStyle name="Currency 3 2 7 2" xfId="25105" xr:uid="{00000000-0005-0000-0000-0000DD2B0000}"/>
    <cellStyle name="Currency 3 2 8" xfId="17815" xr:uid="{00000000-0005-0000-0000-0000DE2B0000}"/>
    <cellStyle name="Currency 3 2 9" xfId="31149" xr:uid="{00000000-0005-0000-0000-0000DF2B0000}"/>
    <cellStyle name="Currency 3 20" xfId="6130" xr:uid="{00000000-0005-0000-0000-0000E02B0000}"/>
    <cellStyle name="Currency 3 20 2" xfId="17814" xr:uid="{00000000-0005-0000-0000-0000E12B0000}"/>
    <cellStyle name="Currency 3 21" xfId="10682" xr:uid="{00000000-0005-0000-0000-0000E22B0000}"/>
    <cellStyle name="Currency 3 21 2" xfId="16235" xr:uid="{00000000-0005-0000-0000-0000E32B0000}"/>
    <cellStyle name="Currency 3 21 2 2" xfId="28848" xr:uid="{00000000-0005-0000-0000-0000E42B0000}"/>
    <cellStyle name="Currency 3 21 3" xfId="19117" xr:uid="{00000000-0005-0000-0000-0000E52B0000}"/>
    <cellStyle name="Currency 3 21 4" xfId="32239" xr:uid="{00000000-0005-0000-0000-0000E62B0000}"/>
    <cellStyle name="Currency 3 21 5" xfId="35260" xr:uid="{00000000-0005-0000-0000-0000E72B0000}"/>
    <cellStyle name="Currency 3 22" xfId="10954" xr:uid="{00000000-0005-0000-0000-0000E82B0000}"/>
    <cellStyle name="Currency 3 22 2" xfId="19005" xr:uid="{00000000-0005-0000-0000-0000E92B0000}"/>
    <cellStyle name="Currency 3 22 3" xfId="32182" xr:uid="{00000000-0005-0000-0000-0000EA2B0000}"/>
    <cellStyle name="Currency 3 22 4" xfId="35203" xr:uid="{00000000-0005-0000-0000-0000EB2B0000}"/>
    <cellStyle name="Currency 3 23" xfId="19991" xr:uid="{00000000-0005-0000-0000-0000EC2B0000}"/>
    <cellStyle name="Currency 3 23 2" xfId="33255" xr:uid="{00000000-0005-0000-0000-0000ED2B0000}"/>
    <cellStyle name="Currency 3 23 3" xfId="36054" xr:uid="{00000000-0005-0000-0000-0000EE2B0000}"/>
    <cellStyle name="Currency 3 24" xfId="17535" xr:uid="{00000000-0005-0000-0000-0000EF2B0000}"/>
    <cellStyle name="Currency 3 25" xfId="30960" xr:uid="{00000000-0005-0000-0000-0000F02B0000}"/>
    <cellStyle name="Currency 3 26" xfId="34380" xr:uid="{00000000-0005-0000-0000-0000F12B0000}"/>
    <cellStyle name="Currency 3 27" xfId="4334" xr:uid="{00000000-0005-0000-0000-0000F22B0000}"/>
    <cellStyle name="Currency 3 28" xfId="37620" xr:uid="{00000000-0005-0000-0000-0000F32B0000}"/>
    <cellStyle name="Currency 3 3" xfId="4346" xr:uid="{00000000-0005-0000-0000-0000F42B0000}"/>
    <cellStyle name="Currency 3 3 2" xfId="10756" xr:uid="{00000000-0005-0000-0000-0000F52B0000}"/>
    <cellStyle name="Currency 3 3 2 2" xfId="16301" xr:uid="{00000000-0005-0000-0000-0000F62B0000}"/>
    <cellStyle name="Currency 3 3 2 2 2" xfId="20512" xr:uid="{00000000-0005-0000-0000-0000F72B0000}"/>
    <cellStyle name="Currency 3 3 2 2 3" xfId="33765" xr:uid="{00000000-0005-0000-0000-0000F82B0000}"/>
    <cellStyle name="Currency 3 3 2 2 4" xfId="36559" xr:uid="{00000000-0005-0000-0000-0000F92B0000}"/>
    <cellStyle name="Currency 3 3 2 3" xfId="20213" xr:uid="{00000000-0005-0000-0000-0000FA2B0000}"/>
    <cellStyle name="Currency 3 3 2 4" xfId="33470" xr:uid="{00000000-0005-0000-0000-0000FB2B0000}"/>
    <cellStyle name="Currency 3 3 2 5" xfId="36265" xr:uid="{00000000-0005-0000-0000-0000FC2B0000}"/>
    <cellStyle name="Currency 3 3 3" xfId="20365" xr:uid="{00000000-0005-0000-0000-0000FD2B0000}"/>
    <cellStyle name="Currency 3 3 3 2" xfId="33619" xr:uid="{00000000-0005-0000-0000-0000FE2B0000}"/>
    <cellStyle name="Currency 3 3 3 3" xfId="36413" xr:uid="{00000000-0005-0000-0000-0000FF2B0000}"/>
    <cellStyle name="Currency 3 3 4" xfId="20059" xr:uid="{00000000-0005-0000-0000-0000002C0000}"/>
    <cellStyle name="Currency 3 3 4 2" xfId="33322" xr:uid="{00000000-0005-0000-0000-0000012C0000}"/>
    <cellStyle name="Currency 3 3 4 3" xfId="36120" xr:uid="{00000000-0005-0000-0000-0000022C0000}"/>
    <cellStyle name="Currency 3 4" xfId="4347" xr:uid="{00000000-0005-0000-0000-0000032C0000}"/>
    <cellStyle name="Currency 3 4 2" xfId="10796" xr:uid="{00000000-0005-0000-0000-0000042C0000}"/>
    <cellStyle name="Currency 3 4 2 2" xfId="16328" xr:uid="{00000000-0005-0000-0000-0000052C0000}"/>
    <cellStyle name="Currency 3 4 2 2 2" xfId="20538" xr:uid="{00000000-0005-0000-0000-0000062C0000}"/>
    <cellStyle name="Currency 3 4 2 2 3" xfId="33791" xr:uid="{00000000-0005-0000-0000-0000072C0000}"/>
    <cellStyle name="Currency 3 4 2 2 4" xfId="36585" xr:uid="{00000000-0005-0000-0000-0000082C0000}"/>
    <cellStyle name="Currency 3 4 2 3" xfId="20241" xr:uid="{00000000-0005-0000-0000-0000092C0000}"/>
    <cellStyle name="Currency 3 4 2 4" xfId="33497" xr:uid="{00000000-0005-0000-0000-00000A2C0000}"/>
    <cellStyle name="Currency 3 4 2 5" xfId="36291" xr:uid="{00000000-0005-0000-0000-00000B2C0000}"/>
    <cellStyle name="Currency 3 4 3" xfId="20391" xr:uid="{00000000-0005-0000-0000-00000C2C0000}"/>
    <cellStyle name="Currency 3 4 3 2" xfId="33645" xr:uid="{00000000-0005-0000-0000-00000D2C0000}"/>
    <cellStyle name="Currency 3 4 3 3" xfId="36439" xr:uid="{00000000-0005-0000-0000-00000E2C0000}"/>
    <cellStyle name="Currency 3 4 4" xfId="20092" xr:uid="{00000000-0005-0000-0000-00000F2C0000}"/>
    <cellStyle name="Currency 3 4 4 2" xfId="33350" xr:uid="{00000000-0005-0000-0000-0000102C0000}"/>
    <cellStyle name="Currency 3 4 4 3" xfId="36145" xr:uid="{00000000-0005-0000-0000-0000112C0000}"/>
    <cellStyle name="Currency 3 5" xfId="4348" xr:uid="{00000000-0005-0000-0000-0000122C0000}"/>
    <cellStyle name="Currency 3 5 2" xfId="20446" xr:uid="{00000000-0005-0000-0000-0000132C0000}"/>
    <cellStyle name="Currency 3 5 2 2" xfId="33699" xr:uid="{00000000-0005-0000-0000-0000142C0000}"/>
    <cellStyle name="Currency 3 5 2 3" xfId="36493" xr:uid="{00000000-0005-0000-0000-0000152C0000}"/>
    <cellStyle name="Currency 3 5 3" xfId="20147" xr:uid="{00000000-0005-0000-0000-0000162C0000}"/>
    <cellStyle name="Currency 3 5 3 2" xfId="33404" xr:uid="{00000000-0005-0000-0000-0000172C0000}"/>
    <cellStyle name="Currency 3 5 3 3" xfId="36199" xr:uid="{00000000-0005-0000-0000-0000182C0000}"/>
    <cellStyle name="Currency 3 6" xfId="4349" xr:uid="{00000000-0005-0000-0000-0000192C0000}"/>
    <cellStyle name="Currency 3 6 2" xfId="20299" xr:uid="{00000000-0005-0000-0000-00001A2C0000}"/>
    <cellStyle name="Currency 3 6 2 2" xfId="33553" xr:uid="{00000000-0005-0000-0000-00001B2C0000}"/>
    <cellStyle name="Currency 3 6 2 3" xfId="36347" xr:uid="{00000000-0005-0000-0000-00001C2C0000}"/>
    <cellStyle name="Currency 3 7" xfId="4350" xr:uid="{00000000-0005-0000-0000-00001D2C0000}"/>
    <cellStyle name="Currency 3 8" xfId="4351" xr:uid="{00000000-0005-0000-0000-00001E2C0000}"/>
    <cellStyle name="Currency 3 9" xfId="4352" xr:uid="{00000000-0005-0000-0000-00001F2C0000}"/>
    <cellStyle name="Currency 3*" xfId="6131" xr:uid="{00000000-0005-0000-0000-0000202C0000}"/>
    <cellStyle name="Currency 4" xfId="4353" xr:uid="{00000000-0005-0000-0000-0000212C0000}"/>
    <cellStyle name="Currency 4 2" xfId="6278" xr:uid="{00000000-0005-0000-0000-0000222C0000}"/>
    <cellStyle name="Currency 4 2 2" xfId="19257" xr:uid="{00000000-0005-0000-0000-0000232C0000}"/>
    <cellStyle name="Currency 4 3" xfId="19014" xr:uid="{00000000-0005-0000-0000-0000242C0000}"/>
    <cellStyle name="Currency 5" xfId="4354" xr:uid="{00000000-0005-0000-0000-0000252C0000}"/>
    <cellStyle name="Currency 5 2" xfId="6279" xr:uid="{00000000-0005-0000-0000-0000262C0000}"/>
    <cellStyle name="Currency 6" xfId="4355" xr:uid="{00000000-0005-0000-0000-0000272C0000}"/>
    <cellStyle name="Currency 6 2" xfId="6318" xr:uid="{00000000-0005-0000-0000-0000282C0000}"/>
    <cellStyle name="Currency 7" xfId="4356" xr:uid="{00000000-0005-0000-0000-0000292C0000}"/>
    <cellStyle name="Currency0" xfId="278" xr:uid="{00000000-0005-0000-0000-00002A2C0000}"/>
    <cellStyle name="Currency0 2" xfId="990" xr:uid="{00000000-0005-0000-0000-00002B2C0000}"/>
    <cellStyle name="Currency0 2 2" xfId="10523" xr:uid="{00000000-0005-0000-0000-00002C2C0000}"/>
    <cellStyle name="Currency0 3" xfId="9744" xr:uid="{00000000-0005-0000-0000-00002D2C0000}"/>
    <cellStyle name="Currency0 4" xfId="17816" xr:uid="{00000000-0005-0000-0000-00002E2C0000}"/>
    <cellStyle name="Currency0 5" xfId="4357" xr:uid="{00000000-0005-0000-0000-00002F2C0000}"/>
    <cellStyle name="Currency1" xfId="4358" xr:uid="{00000000-0005-0000-0000-0000302C0000}"/>
    <cellStyle name="custom" xfId="4359" xr:uid="{00000000-0005-0000-0000-0000312C0000}"/>
    <cellStyle name="Custom - Style1" xfId="4360" xr:uid="{00000000-0005-0000-0000-0000322C0000}"/>
    <cellStyle name="Custom - Style8" xfId="4361" xr:uid="{00000000-0005-0000-0000-0000332C0000}"/>
    <cellStyle name="Custom - Style8 10" xfId="4362" xr:uid="{00000000-0005-0000-0000-0000342C0000}"/>
    <cellStyle name="Custom - Style8 11" xfId="4363" xr:uid="{00000000-0005-0000-0000-0000352C0000}"/>
    <cellStyle name="Custom - Style8 12" xfId="4364" xr:uid="{00000000-0005-0000-0000-0000362C0000}"/>
    <cellStyle name="Custom - Style8 13" xfId="4365" xr:uid="{00000000-0005-0000-0000-0000372C0000}"/>
    <cellStyle name="Custom - Style8 14" xfId="4366" xr:uid="{00000000-0005-0000-0000-0000382C0000}"/>
    <cellStyle name="Custom - Style8 15" xfId="4367" xr:uid="{00000000-0005-0000-0000-0000392C0000}"/>
    <cellStyle name="Custom - Style8 16" xfId="4368" xr:uid="{00000000-0005-0000-0000-00003A2C0000}"/>
    <cellStyle name="Custom - Style8 17" xfId="4369" xr:uid="{00000000-0005-0000-0000-00003B2C0000}"/>
    <cellStyle name="Custom - Style8 18" xfId="4370" xr:uid="{00000000-0005-0000-0000-00003C2C0000}"/>
    <cellStyle name="Custom - Style8 19" xfId="4371" xr:uid="{00000000-0005-0000-0000-00003D2C0000}"/>
    <cellStyle name="Custom - Style8 2" xfId="4372" xr:uid="{00000000-0005-0000-0000-00003E2C0000}"/>
    <cellStyle name="Custom - Style8 2 10" xfId="4373" xr:uid="{00000000-0005-0000-0000-00003F2C0000}"/>
    <cellStyle name="Custom - Style8 2 11" xfId="4374" xr:uid="{00000000-0005-0000-0000-0000402C0000}"/>
    <cellStyle name="Custom - Style8 2 12" xfId="4375" xr:uid="{00000000-0005-0000-0000-0000412C0000}"/>
    <cellStyle name="Custom - Style8 2 13" xfId="4376" xr:uid="{00000000-0005-0000-0000-0000422C0000}"/>
    <cellStyle name="Custom - Style8 2 14" xfId="4377" xr:uid="{00000000-0005-0000-0000-0000432C0000}"/>
    <cellStyle name="Custom - Style8 2 15" xfId="4378" xr:uid="{00000000-0005-0000-0000-0000442C0000}"/>
    <cellStyle name="Custom - Style8 2 16" xfId="4379" xr:uid="{00000000-0005-0000-0000-0000452C0000}"/>
    <cellStyle name="Custom - Style8 2 17" xfId="4380" xr:uid="{00000000-0005-0000-0000-0000462C0000}"/>
    <cellStyle name="Custom - Style8 2 18" xfId="4381" xr:uid="{00000000-0005-0000-0000-0000472C0000}"/>
    <cellStyle name="Custom - Style8 2 19" xfId="4382" xr:uid="{00000000-0005-0000-0000-0000482C0000}"/>
    <cellStyle name="Custom - Style8 2 2" xfId="4383" xr:uid="{00000000-0005-0000-0000-0000492C0000}"/>
    <cellStyle name="Custom - Style8 2 2 2" xfId="4384" xr:uid="{00000000-0005-0000-0000-00004A2C0000}"/>
    <cellStyle name="Custom - Style8 2 20" xfId="4385" xr:uid="{00000000-0005-0000-0000-00004B2C0000}"/>
    <cellStyle name="Custom - Style8 2 21" xfId="4386" xr:uid="{00000000-0005-0000-0000-00004C2C0000}"/>
    <cellStyle name="Custom - Style8 2 3" xfId="4387" xr:uid="{00000000-0005-0000-0000-00004D2C0000}"/>
    <cellStyle name="Custom - Style8 2 3 10" xfId="4388" xr:uid="{00000000-0005-0000-0000-00004E2C0000}"/>
    <cellStyle name="Custom - Style8 2 3 11" xfId="4389" xr:uid="{00000000-0005-0000-0000-00004F2C0000}"/>
    <cellStyle name="Custom - Style8 2 3 12" xfId="4390" xr:uid="{00000000-0005-0000-0000-0000502C0000}"/>
    <cellStyle name="Custom - Style8 2 3 13" xfId="4391" xr:uid="{00000000-0005-0000-0000-0000512C0000}"/>
    <cellStyle name="Custom - Style8 2 3 14" xfId="4392" xr:uid="{00000000-0005-0000-0000-0000522C0000}"/>
    <cellStyle name="Custom - Style8 2 3 15" xfId="4393" xr:uid="{00000000-0005-0000-0000-0000532C0000}"/>
    <cellStyle name="Custom - Style8 2 3 16" xfId="4394" xr:uid="{00000000-0005-0000-0000-0000542C0000}"/>
    <cellStyle name="Custom - Style8 2 3 17" xfId="4395" xr:uid="{00000000-0005-0000-0000-0000552C0000}"/>
    <cellStyle name="Custom - Style8 2 3 18" xfId="4396" xr:uid="{00000000-0005-0000-0000-0000562C0000}"/>
    <cellStyle name="Custom - Style8 2 3 19" xfId="4397" xr:uid="{00000000-0005-0000-0000-0000572C0000}"/>
    <cellStyle name="Custom - Style8 2 3 2" xfId="4398" xr:uid="{00000000-0005-0000-0000-0000582C0000}"/>
    <cellStyle name="Custom - Style8 2 3 3" xfId="4399" xr:uid="{00000000-0005-0000-0000-0000592C0000}"/>
    <cellStyle name="Custom - Style8 2 3 4" xfId="4400" xr:uid="{00000000-0005-0000-0000-00005A2C0000}"/>
    <cellStyle name="Custom - Style8 2 3 5" xfId="4401" xr:uid="{00000000-0005-0000-0000-00005B2C0000}"/>
    <cellStyle name="Custom - Style8 2 3 6" xfId="4402" xr:uid="{00000000-0005-0000-0000-00005C2C0000}"/>
    <cellStyle name="Custom - Style8 2 3 7" xfId="4403" xr:uid="{00000000-0005-0000-0000-00005D2C0000}"/>
    <cellStyle name="Custom - Style8 2 3 8" xfId="4404" xr:uid="{00000000-0005-0000-0000-00005E2C0000}"/>
    <cellStyle name="Custom - Style8 2 3 9" xfId="4405" xr:uid="{00000000-0005-0000-0000-00005F2C0000}"/>
    <cellStyle name="Custom - Style8 2 4" xfId="4406" xr:uid="{00000000-0005-0000-0000-0000602C0000}"/>
    <cellStyle name="Custom - Style8 2 5" xfId="4407" xr:uid="{00000000-0005-0000-0000-0000612C0000}"/>
    <cellStyle name="Custom - Style8 2 6" xfId="4408" xr:uid="{00000000-0005-0000-0000-0000622C0000}"/>
    <cellStyle name="Custom - Style8 2 7" xfId="4409" xr:uid="{00000000-0005-0000-0000-0000632C0000}"/>
    <cellStyle name="Custom - Style8 2 8" xfId="4410" xr:uid="{00000000-0005-0000-0000-0000642C0000}"/>
    <cellStyle name="Custom - Style8 2 9" xfId="4411" xr:uid="{00000000-0005-0000-0000-0000652C0000}"/>
    <cellStyle name="Custom - Style8 20" xfId="4412" xr:uid="{00000000-0005-0000-0000-0000662C0000}"/>
    <cellStyle name="Custom - Style8 21" xfId="4413" xr:uid="{00000000-0005-0000-0000-0000672C0000}"/>
    <cellStyle name="Custom - Style8 22" xfId="4414" xr:uid="{00000000-0005-0000-0000-0000682C0000}"/>
    <cellStyle name="Custom - Style8 23" xfId="4415" xr:uid="{00000000-0005-0000-0000-0000692C0000}"/>
    <cellStyle name="Custom - Style8 24" xfId="4416" xr:uid="{00000000-0005-0000-0000-00006A2C0000}"/>
    <cellStyle name="Custom - Style8 25" xfId="4417" xr:uid="{00000000-0005-0000-0000-00006B2C0000}"/>
    <cellStyle name="Custom - Style8 26" xfId="4418" xr:uid="{00000000-0005-0000-0000-00006C2C0000}"/>
    <cellStyle name="Custom - Style8 27" xfId="4419" xr:uid="{00000000-0005-0000-0000-00006D2C0000}"/>
    <cellStyle name="Custom - Style8 3" xfId="4420" xr:uid="{00000000-0005-0000-0000-00006E2C0000}"/>
    <cellStyle name="Custom - Style8 3 10" xfId="4421" xr:uid="{00000000-0005-0000-0000-00006F2C0000}"/>
    <cellStyle name="Custom - Style8 3 11" xfId="4422" xr:uid="{00000000-0005-0000-0000-0000702C0000}"/>
    <cellStyle name="Custom - Style8 3 12" xfId="4423" xr:uid="{00000000-0005-0000-0000-0000712C0000}"/>
    <cellStyle name="Custom - Style8 3 13" xfId="4424" xr:uid="{00000000-0005-0000-0000-0000722C0000}"/>
    <cellStyle name="Custom - Style8 3 14" xfId="4425" xr:uid="{00000000-0005-0000-0000-0000732C0000}"/>
    <cellStyle name="Custom - Style8 3 15" xfId="4426" xr:uid="{00000000-0005-0000-0000-0000742C0000}"/>
    <cellStyle name="Custom - Style8 3 16" xfId="4427" xr:uid="{00000000-0005-0000-0000-0000752C0000}"/>
    <cellStyle name="Custom - Style8 3 17" xfId="4428" xr:uid="{00000000-0005-0000-0000-0000762C0000}"/>
    <cellStyle name="Custom - Style8 3 18" xfId="4429" xr:uid="{00000000-0005-0000-0000-0000772C0000}"/>
    <cellStyle name="Custom - Style8 3 19" xfId="4430" xr:uid="{00000000-0005-0000-0000-0000782C0000}"/>
    <cellStyle name="Custom - Style8 3 2" xfId="4431" xr:uid="{00000000-0005-0000-0000-0000792C0000}"/>
    <cellStyle name="Custom - Style8 3 2 10" xfId="4432" xr:uid="{00000000-0005-0000-0000-00007A2C0000}"/>
    <cellStyle name="Custom - Style8 3 2 11" xfId="4433" xr:uid="{00000000-0005-0000-0000-00007B2C0000}"/>
    <cellStyle name="Custom - Style8 3 2 12" xfId="4434" xr:uid="{00000000-0005-0000-0000-00007C2C0000}"/>
    <cellStyle name="Custom - Style8 3 2 13" xfId="4435" xr:uid="{00000000-0005-0000-0000-00007D2C0000}"/>
    <cellStyle name="Custom - Style8 3 2 14" xfId="4436" xr:uid="{00000000-0005-0000-0000-00007E2C0000}"/>
    <cellStyle name="Custom - Style8 3 2 15" xfId="4437" xr:uid="{00000000-0005-0000-0000-00007F2C0000}"/>
    <cellStyle name="Custom - Style8 3 2 16" xfId="4438" xr:uid="{00000000-0005-0000-0000-0000802C0000}"/>
    <cellStyle name="Custom - Style8 3 2 17" xfId="4439" xr:uid="{00000000-0005-0000-0000-0000812C0000}"/>
    <cellStyle name="Custom - Style8 3 2 18" xfId="4440" xr:uid="{00000000-0005-0000-0000-0000822C0000}"/>
    <cellStyle name="Custom - Style8 3 2 19" xfId="4441" xr:uid="{00000000-0005-0000-0000-0000832C0000}"/>
    <cellStyle name="Custom - Style8 3 2 2" xfId="4442" xr:uid="{00000000-0005-0000-0000-0000842C0000}"/>
    <cellStyle name="Custom - Style8 3 2 3" xfId="4443" xr:uid="{00000000-0005-0000-0000-0000852C0000}"/>
    <cellStyle name="Custom - Style8 3 2 4" xfId="4444" xr:uid="{00000000-0005-0000-0000-0000862C0000}"/>
    <cellStyle name="Custom - Style8 3 2 5" xfId="4445" xr:uid="{00000000-0005-0000-0000-0000872C0000}"/>
    <cellStyle name="Custom - Style8 3 2 6" xfId="4446" xr:uid="{00000000-0005-0000-0000-0000882C0000}"/>
    <cellStyle name="Custom - Style8 3 2 7" xfId="4447" xr:uid="{00000000-0005-0000-0000-0000892C0000}"/>
    <cellStyle name="Custom - Style8 3 2 8" xfId="4448" xr:uid="{00000000-0005-0000-0000-00008A2C0000}"/>
    <cellStyle name="Custom - Style8 3 2 9" xfId="4449" xr:uid="{00000000-0005-0000-0000-00008B2C0000}"/>
    <cellStyle name="Custom - Style8 3 20" xfId="4450" xr:uid="{00000000-0005-0000-0000-00008C2C0000}"/>
    <cellStyle name="Custom - Style8 3 21" xfId="4451" xr:uid="{00000000-0005-0000-0000-00008D2C0000}"/>
    <cellStyle name="Custom - Style8 3 3" xfId="4452" xr:uid="{00000000-0005-0000-0000-00008E2C0000}"/>
    <cellStyle name="Custom - Style8 3 3 10" xfId="4453" xr:uid="{00000000-0005-0000-0000-00008F2C0000}"/>
    <cellStyle name="Custom - Style8 3 3 11" xfId="4454" xr:uid="{00000000-0005-0000-0000-0000902C0000}"/>
    <cellStyle name="Custom - Style8 3 3 12" xfId="4455" xr:uid="{00000000-0005-0000-0000-0000912C0000}"/>
    <cellStyle name="Custom - Style8 3 3 13" xfId="4456" xr:uid="{00000000-0005-0000-0000-0000922C0000}"/>
    <cellStyle name="Custom - Style8 3 3 14" xfId="4457" xr:uid="{00000000-0005-0000-0000-0000932C0000}"/>
    <cellStyle name="Custom - Style8 3 3 15" xfId="4458" xr:uid="{00000000-0005-0000-0000-0000942C0000}"/>
    <cellStyle name="Custom - Style8 3 3 16" xfId="4459" xr:uid="{00000000-0005-0000-0000-0000952C0000}"/>
    <cellStyle name="Custom - Style8 3 3 17" xfId="4460" xr:uid="{00000000-0005-0000-0000-0000962C0000}"/>
    <cellStyle name="Custom - Style8 3 3 18" xfId="4461" xr:uid="{00000000-0005-0000-0000-0000972C0000}"/>
    <cellStyle name="Custom - Style8 3 3 19" xfId="4462" xr:uid="{00000000-0005-0000-0000-0000982C0000}"/>
    <cellStyle name="Custom - Style8 3 3 2" xfId="4463" xr:uid="{00000000-0005-0000-0000-0000992C0000}"/>
    <cellStyle name="Custom - Style8 3 3 3" xfId="4464" xr:uid="{00000000-0005-0000-0000-00009A2C0000}"/>
    <cellStyle name="Custom - Style8 3 3 4" xfId="4465" xr:uid="{00000000-0005-0000-0000-00009B2C0000}"/>
    <cellStyle name="Custom - Style8 3 3 5" xfId="4466" xr:uid="{00000000-0005-0000-0000-00009C2C0000}"/>
    <cellStyle name="Custom - Style8 3 3 6" xfId="4467" xr:uid="{00000000-0005-0000-0000-00009D2C0000}"/>
    <cellStyle name="Custom - Style8 3 3 7" xfId="4468" xr:uid="{00000000-0005-0000-0000-00009E2C0000}"/>
    <cellStyle name="Custom - Style8 3 3 8" xfId="4469" xr:uid="{00000000-0005-0000-0000-00009F2C0000}"/>
    <cellStyle name="Custom - Style8 3 3 9" xfId="4470" xr:uid="{00000000-0005-0000-0000-0000A02C0000}"/>
    <cellStyle name="Custom - Style8 3 4" xfId="4471" xr:uid="{00000000-0005-0000-0000-0000A12C0000}"/>
    <cellStyle name="Custom - Style8 3 5" xfId="4472" xr:uid="{00000000-0005-0000-0000-0000A22C0000}"/>
    <cellStyle name="Custom - Style8 3 6" xfId="4473" xr:uid="{00000000-0005-0000-0000-0000A32C0000}"/>
    <cellStyle name="Custom - Style8 3 7" xfId="4474" xr:uid="{00000000-0005-0000-0000-0000A42C0000}"/>
    <cellStyle name="Custom - Style8 3 8" xfId="4475" xr:uid="{00000000-0005-0000-0000-0000A52C0000}"/>
    <cellStyle name="Custom - Style8 3 9" xfId="4476" xr:uid="{00000000-0005-0000-0000-0000A62C0000}"/>
    <cellStyle name="Custom - Style8 4" xfId="4477" xr:uid="{00000000-0005-0000-0000-0000A72C0000}"/>
    <cellStyle name="Custom - Style8 4 2" xfId="4478" xr:uid="{00000000-0005-0000-0000-0000A82C0000}"/>
    <cellStyle name="Custom - Style8 4 2 2" xfId="4479" xr:uid="{00000000-0005-0000-0000-0000A92C0000}"/>
    <cellStyle name="Custom - Style8 4 2 3" xfId="4480" xr:uid="{00000000-0005-0000-0000-0000AA2C0000}"/>
    <cellStyle name="Custom - Style8 4 2 4" xfId="4481" xr:uid="{00000000-0005-0000-0000-0000AB2C0000}"/>
    <cellStyle name="Custom - Style8 4 2 5" xfId="4482" xr:uid="{00000000-0005-0000-0000-0000AC2C0000}"/>
    <cellStyle name="Custom - Style8 4 3" xfId="4483" xr:uid="{00000000-0005-0000-0000-0000AD2C0000}"/>
    <cellStyle name="Custom - Style8 4 3 10" xfId="4484" xr:uid="{00000000-0005-0000-0000-0000AE2C0000}"/>
    <cellStyle name="Custom - Style8 4 3 11" xfId="4485" xr:uid="{00000000-0005-0000-0000-0000AF2C0000}"/>
    <cellStyle name="Custom - Style8 4 3 12" xfId="4486" xr:uid="{00000000-0005-0000-0000-0000B02C0000}"/>
    <cellStyle name="Custom - Style8 4 3 13" xfId="4487" xr:uid="{00000000-0005-0000-0000-0000B12C0000}"/>
    <cellStyle name="Custom - Style8 4 3 14" xfId="4488" xr:uid="{00000000-0005-0000-0000-0000B22C0000}"/>
    <cellStyle name="Custom - Style8 4 3 15" xfId="4489" xr:uid="{00000000-0005-0000-0000-0000B32C0000}"/>
    <cellStyle name="Custom - Style8 4 3 16" xfId="4490" xr:uid="{00000000-0005-0000-0000-0000B42C0000}"/>
    <cellStyle name="Custom - Style8 4 3 17" xfId="4491" xr:uid="{00000000-0005-0000-0000-0000B52C0000}"/>
    <cellStyle name="Custom - Style8 4 3 18" xfId="4492" xr:uid="{00000000-0005-0000-0000-0000B62C0000}"/>
    <cellStyle name="Custom - Style8 4 3 19" xfId="4493" xr:uid="{00000000-0005-0000-0000-0000B72C0000}"/>
    <cellStyle name="Custom - Style8 4 3 2" xfId="4494" xr:uid="{00000000-0005-0000-0000-0000B82C0000}"/>
    <cellStyle name="Custom - Style8 4 3 2 2" xfId="4495" xr:uid="{00000000-0005-0000-0000-0000B92C0000}"/>
    <cellStyle name="Custom - Style8 4 3 20" xfId="4496" xr:uid="{00000000-0005-0000-0000-0000BA2C0000}"/>
    <cellStyle name="Custom - Style8 4 3 3" xfId="4497" xr:uid="{00000000-0005-0000-0000-0000BB2C0000}"/>
    <cellStyle name="Custom - Style8 4 3 4" xfId="4498" xr:uid="{00000000-0005-0000-0000-0000BC2C0000}"/>
    <cellStyle name="Custom - Style8 4 3 5" xfId="4499" xr:uid="{00000000-0005-0000-0000-0000BD2C0000}"/>
    <cellStyle name="Custom - Style8 4 3 6" xfId="4500" xr:uid="{00000000-0005-0000-0000-0000BE2C0000}"/>
    <cellStyle name="Custom - Style8 4 3 7" xfId="4501" xr:uid="{00000000-0005-0000-0000-0000BF2C0000}"/>
    <cellStyle name="Custom - Style8 4 3 8" xfId="4502" xr:uid="{00000000-0005-0000-0000-0000C02C0000}"/>
    <cellStyle name="Custom - Style8 4 3 9" xfId="4503" xr:uid="{00000000-0005-0000-0000-0000C12C0000}"/>
    <cellStyle name="Custom - Style8 4 4" xfId="4504" xr:uid="{00000000-0005-0000-0000-0000C22C0000}"/>
    <cellStyle name="Custom - Style8 4 4 2" xfId="4505" xr:uid="{00000000-0005-0000-0000-0000C32C0000}"/>
    <cellStyle name="Custom - Style8 4 5" xfId="4506" xr:uid="{00000000-0005-0000-0000-0000C42C0000}"/>
    <cellStyle name="Custom - Style8 4 5 2" xfId="4507" xr:uid="{00000000-0005-0000-0000-0000C52C0000}"/>
    <cellStyle name="Custom - Style8 5" xfId="4508" xr:uid="{00000000-0005-0000-0000-0000C62C0000}"/>
    <cellStyle name="Custom - Style8 5 2" xfId="4509" xr:uid="{00000000-0005-0000-0000-0000C72C0000}"/>
    <cellStyle name="Custom - Style8 6" xfId="4510" xr:uid="{00000000-0005-0000-0000-0000C82C0000}"/>
    <cellStyle name="Custom - Style8 6 10" xfId="4511" xr:uid="{00000000-0005-0000-0000-0000C92C0000}"/>
    <cellStyle name="Custom - Style8 6 11" xfId="4512" xr:uid="{00000000-0005-0000-0000-0000CA2C0000}"/>
    <cellStyle name="Custom - Style8 6 12" xfId="4513" xr:uid="{00000000-0005-0000-0000-0000CB2C0000}"/>
    <cellStyle name="Custom - Style8 6 13" xfId="4514" xr:uid="{00000000-0005-0000-0000-0000CC2C0000}"/>
    <cellStyle name="Custom - Style8 6 14" xfId="4515" xr:uid="{00000000-0005-0000-0000-0000CD2C0000}"/>
    <cellStyle name="Custom - Style8 6 15" xfId="4516" xr:uid="{00000000-0005-0000-0000-0000CE2C0000}"/>
    <cellStyle name="Custom - Style8 6 16" xfId="4517" xr:uid="{00000000-0005-0000-0000-0000CF2C0000}"/>
    <cellStyle name="Custom - Style8 6 17" xfId="4518" xr:uid="{00000000-0005-0000-0000-0000D02C0000}"/>
    <cellStyle name="Custom - Style8 6 18" xfId="4519" xr:uid="{00000000-0005-0000-0000-0000D12C0000}"/>
    <cellStyle name="Custom - Style8 6 19" xfId="4520" xr:uid="{00000000-0005-0000-0000-0000D22C0000}"/>
    <cellStyle name="Custom - Style8 6 2" xfId="4521" xr:uid="{00000000-0005-0000-0000-0000D32C0000}"/>
    <cellStyle name="Custom - Style8 6 2 2" xfId="4522" xr:uid="{00000000-0005-0000-0000-0000D42C0000}"/>
    <cellStyle name="Custom - Style8 6 2 3" xfId="4523" xr:uid="{00000000-0005-0000-0000-0000D52C0000}"/>
    <cellStyle name="Custom - Style8 6 2 4" xfId="4524" xr:uid="{00000000-0005-0000-0000-0000D62C0000}"/>
    <cellStyle name="Custom - Style8 6 2 5" xfId="4525" xr:uid="{00000000-0005-0000-0000-0000D72C0000}"/>
    <cellStyle name="Custom - Style8 6 20" xfId="4526" xr:uid="{00000000-0005-0000-0000-0000D82C0000}"/>
    <cellStyle name="Custom - Style8 6 21" xfId="4527" xr:uid="{00000000-0005-0000-0000-0000D92C0000}"/>
    <cellStyle name="Custom - Style8 6 22" xfId="4528" xr:uid="{00000000-0005-0000-0000-0000DA2C0000}"/>
    <cellStyle name="Custom - Style8 6 23" xfId="4529" xr:uid="{00000000-0005-0000-0000-0000DB2C0000}"/>
    <cellStyle name="Custom - Style8 6 24" xfId="4530" xr:uid="{00000000-0005-0000-0000-0000DC2C0000}"/>
    <cellStyle name="Custom - Style8 6 25" xfId="4531" xr:uid="{00000000-0005-0000-0000-0000DD2C0000}"/>
    <cellStyle name="Custom - Style8 6 26" xfId="4532" xr:uid="{00000000-0005-0000-0000-0000DE2C0000}"/>
    <cellStyle name="Custom - Style8 6 27" xfId="4533" xr:uid="{00000000-0005-0000-0000-0000DF2C0000}"/>
    <cellStyle name="Custom - Style8 6 3" xfId="4534" xr:uid="{00000000-0005-0000-0000-0000E02C0000}"/>
    <cellStyle name="Custom - Style8 6 4" xfId="4535" xr:uid="{00000000-0005-0000-0000-0000E12C0000}"/>
    <cellStyle name="Custom - Style8 6 5" xfId="4536" xr:uid="{00000000-0005-0000-0000-0000E22C0000}"/>
    <cellStyle name="Custom - Style8 6 6" xfId="4537" xr:uid="{00000000-0005-0000-0000-0000E32C0000}"/>
    <cellStyle name="Custom - Style8 6 7" xfId="4538" xr:uid="{00000000-0005-0000-0000-0000E42C0000}"/>
    <cellStyle name="Custom - Style8 6 8" xfId="4539" xr:uid="{00000000-0005-0000-0000-0000E52C0000}"/>
    <cellStyle name="Custom - Style8 6 9" xfId="4540" xr:uid="{00000000-0005-0000-0000-0000E62C0000}"/>
    <cellStyle name="Custom - Style8 7" xfId="4541" xr:uid="{00000000-0005-0000-0000-0000E72C0000}"/>
    <cellStyle name="Custom - Style8 8" xfId="4542" xr:uid="{00000000-0005-0000-0000-0000E82C0000}"/>
    <cellStyle name="Custom - Style8 8 10" xfId="4543" xr:uid="{00000000-0005-0000-0000-0000E92C0000}"/>
    <cellStyle name="Custom - Style8 8 11" xfId="4544" xr:uid="{00000000-0005-0000-0000-0000EA2C0000}"/>
    <cellStyle name="Custom - Style8 8 12" xfId="4545" xr:uid="{00000000-0005-0000-0000-0000EB2C0000}"/>
    <cellStyle name="Custom - Style8 8 13" xfId="4546" xr:uid="{00000000-0005-0000-0000-0000EC2C0000}"/>
    <cellStyle name="Custom - Style8 8 14" xfId="4547" xr:uid="{00000000-0005-0000-0000-0000ED2C0000}"/>
    <cellStyle name="Custom - Style8 8 15" xfId="4548" xr:uid="{00000000-0005-0000-0000-0000EE2C0000}"/>
    <cellStyle name="Custom - Style8 8 16" xfId="4549" xr:uid="{00000000-0005-0000-0000-0000EF2C0000}"/>
    <cellStyle name="Custom - Style8 8 17" xfId="4550" xr:uid="{00000000-0005-0000-0000-0000F02C0000}"/>
    <cellStyle name="Custom - Style8 8 18" xfId="4551" xr:uid="{00000000-0005-0000-0000-0000F12C0000}"/>
    <cellStyle name="Custom - Style8 8 19" xfId="4552" xr:uid="{00000000-0005-0000-0000-0000F22C0000}"/>
    <cellStyle name="Custom - Style8 8 2" xfId="4553" xr:uid="{00000000-0005-0000-0000-0000F32C0000}"/>
    <cellStyle name="Custom - Style8 8 20" xfId="4554" xr:uid="{00000000-0005-0000-0000-0000F42C0000}"/>
    <cellStyle name="Custom - Style8 8 21" xfId="4555" xr:uid="{00000000-0005-0000-0000-0000F52C0000}"/>
    <cellStyle name="Custom - Style8 8 3" xfId="4556" xr:uid="{00000000-0005-0000-0000-0000F62C0000}"/>
    <cellStyle name="Custom - Style8 8 4" xfId="4557" xr:uid="{00000000-0005-0000-0000-0000F72C0000}"/>
    <cellStyle name="Custom - Style8 8 5" xfId="4558" xr:uid="{00000000-0005-0000-0000-0000F82C0000}"/>
    <cellStyle name="Custom - Style8 8 6" xfId="4559" xr:uid="{00000000-0005-0000-0000-0000F92C0000}"/>
    <cellStyle name="Custom - Style8 8 7" xfId="4560" xr:uid="{00000000-0005-0000-0000-0000FA2C0000}"/>
    <cellStyle name="Custom - Style8 8 8" xfId="4561" xr:uid="{00000000-0005-0000-0000-0000FB2C0000}"/>
    <cellStyle name="Custom - Style8 8 9" xfId="4562" xr:uid="{00000000-0005-0000-0000-0000FC2C0000}"/>
    <cellStyle name="Custom - Style8 9" xfId="4563" xr:uid="{00000000-0005-0000-0000-0000FD2C0000}"/>
    <cellStyle name="Custom - Style8_2008Tailanformat" xfId="4564" xr:uid="{00000000-0005-0000-0000-0000FE2C0000}"/>
    <cellStyle name="Data   - Draw lines around data in range" xfId="4565" xr:uid="{00000000-0005-0000-0000-0000FF2C0000}"/>
    <cellStyle name="Data   - Draw lines around data in range 2" xfId="7992" xr:uid="{00000000-0005-0000-0000-0000002D0000}"/>
    <cellStyle name="Data   - Draw lines around data in range 2 2" xfId="6740" xr:uid="{00000000-0005-0000-0000-0000012D0000}"/>
    <cellStyle name="Data   - Draw lines around data in range 2 2 2" xfId="13322" xr:uid="{00000000-0005-0000-0000-0000022D0000}"/>
    <cellStyle name="Data   - Draw lines around data in range 2 3" xfId="6469" xr:uid="{00000000-0005-0000-0000-0000032D0000}"/>
    <cellStyle name="Data   - Draw lines around data in range 3" xfId="6912" xr:uid="{00000000-0005-0000-0000-0000042D0000}"/>
    <cellStyle name="Data   - Draw lines around data in range 3 2" xfId="13459" xr:uid="{00000000-0005-0000-0000-0000052D0000}"/>
    <cellStyle name="Data   - Draw lines around data in range 4" xfId="6666" xr:uid="{00000000-0005-0000-0000-0000062D0000}"/>
    <cellStyle name="Data   - Draw lines around data in range 4 2" xfId="13258" xr:uid="{00000000-0005-0000-0000-0000072D0000}"/>
    <cellStyle name="Data   - Draw lines around data in range 5" xfId="34532" xr:uid="{00000000-0005-0000-0000-0000082D0000}"/>
    <cellStyle name="Data   - Style2" xfId="4566" xr:uid="{00000000-0005-0000-0000-0000092D0000}"/>
    <cellStyle name="Data   - Style2 10" xfId="31043" xr:uid="{00000000-0005-0000-0000-00000A2D0000}"/>
    <cellStyle name="Data   - Style2 11" xfId="33871" xr:uid="{00000000-0005-0000-0000-00000B2D0000}"/>
    <cellStyle name="Data   - Style2 2" xfId="8916" xr:uid="{00000000-0005-0000-0000-00000C2D0000}"/>
    <cellStyle name="Data   - Style2 2 2" xfId="11676" xr:uid="{00000000-0005-0000-0000-00000D2D0000}"/>
    <cellStyle name="Data   - Style2 2 2 2" xfId="16935" xr:uid="{00000000-0005-0000-0000-00000E2D0000}"/>
    <cellStyle name="Data   - Style2 2 2 2 2" xfId="29468" xr:uid="{00000000-0005-0000-0000-00000F2D0000}"/>
    <cellStyle name="Data   - Style2 2 2 3" xfId="24430" xr:uid="{00000000-0005-0000-0000-0000102D0000}"/>
    <cellStyle name="Data   - Style2 2 3" xfId="6640" xr:uid="{00000000-0005-0000-0000-0000112D0000}"/>
    <cellStyle name="Data   - Style2 2 3 2" xfId="13233" xr:uid="{00000000-0005-0000-0000-0000122D0000}"/>
    <cellStyle name="Data   - Style2 2 3 2 2" xfId="25977" xr:uid="{00000000-0005-0000-0000-0000132D0000}"/>
    <cellStyle name="Data   - Style2 2 3 3" xfId="21385" xr:uid="{00000000-0005-0000-0000-0000142D0000}"/>
    <cellStyle name="Data   - Style2 2 4" xfId="6908" xr:uid="{00000000-0005-0000-0000-0000152D0000}"/>
    <cellStyle name="Data   - Style2 2 4 2" xfId="21644" xr:uid="{00000000-0005-0000-0000-0000162D0000}"/>
    <cellStyle name="Data   - Style2 2 5" xfId="19259" xr:uid="{00000000-0005-0000-0000-0000172D0000}"/>
    <cellStyle name="Data   - Style2 2 5 2" xfId="30145" xr:uid="{00000000-0005-0000-0000-0000182D0000}"/>
    <cellStyle name="Data   - Style2 2 6" xfId="20682" xr:uid="{00000000-0005-0000-0000-0000192D0000}"/>
    <cellStyle name="Data   - Style2 2 6 2" xfId="30360" xr:uid="{00000000-0005-0000-0000-00001A2D0000}"/>
    <cellStyle name="Data   - Style2 2 7" xfId="32376" xr:uid="{00000000-0005-0000-0000-00001B2D0000}"/>
    <cellStyle name="Data   - Style2 2 8" xfId="33985" xr:uid="{00000000-0005-0000-0000-00001C2D0000}"/>
    <cellStyle name="Data   - Style2 2 9" xfId="31153" xr:uid="{00000000-0005-0000-0000-00001D2D0000}"/>
    <cellStyle name="Data   - Style2 3" xfId="6913" xr:uid="{00000000-0005-0000-0000-00001E2D0000}"/>
    <cellStyle name="Data   - Style2 3 2" xfId="13460" xr:uid="{00000000-0005-0000-0000-00001F2D0000}"/>
    <cellStyle name="Data   - Style2 3 2 2" xfId="26194" xr:uid="{00000000-0005-0000-0000-0000202D0000}"/>
    <cellStyle name="Data   - Style2 3 3" xfId="21648" xr:uid="{00000000-0005-0000-0000-0000212D0000}"/>
    <cellStyle name="Data   - Style2 4" xfId="6738" xr:uid="{00000000-0005-0000-0000-0000222D0000}"/>
    <cellStyle name="Data   - Style2 4 2" xfId="13320" xr:uid="{00000000-0005-0000-0000-0000232D0000}"/>
    <cellStyle name="Data   - Style2 4 2 2" xfId="26062" xr:uid="{00000000-0005-0000-0000-0000242D0000}"/>
    <cellStyle name="Data   - Style2 4 3" xfId="21481" xr:uid="{00000000-0005-0000-0000-0000252D0000}"/>
    <cellStyle name="Data   - Style2 5" xfId="6470" xr:uid="{00000000-0005-0000-0000-0000262D0000}"/>
    <cellStyle name="Data   - Style2 5 2" xfId="13083" xr:uid="{00000000-0005-0000-0000-0000272D0000}"/>
    <cellStyle name="Data   - Style2 5 2 2" xfId="25829" xr:uid="{00000000-0005-0000-0000-0000282D0000}"/>
    <cellStyle name="Data   - Style2 5 3" xfId="21221" xr:uid="{00000000-0005-0000-0000-0000292D0000}"/>
    <cellStyle name="Data   - Style2 6" xfId="11576" xr:uid="{00000000-0005-0000-0000-00002A2D0000}"/>
    <cellStyle name="Data   - Style2 6 2" xfId="24331" xr:uid="{00000000-0005-0000-0000-00002B2D0000}"/>
    <cellStyle name="Data   - Style2 7" xfId="17819" xr:uid="{00000000-0005-0000-0000-00002C2D0000}"/>
    <cellStyle name="Data   - Style2 7 2" xfId="30027" xr:uid="{00000000-0005-0000-0000-00002D2D0000}"/>
    <cellStyle name="Data   - Style2 8" xfId="17444" xr:uid="{00000000-0005-0000-0000-00002E2D0000}"/>
    <cellStyle name="Data   - Style2 8 2" xfId="29966" xr:uid="{00000000-0005-0000-0000-00002F2D0000}"/>
    <cellStyle name="Data   - Style2 9" xfId="31164" xr:uid="{00000000-0005-0000-0000-0000302D0000}"/>
    <cellStyle name="Data Labels" xfId="279" xr:uid="{00000000-0005-0000-0000-0000312D0000}"/>
    <cellStyle name="Data Labels 2" xfId="557" xr:uid="{00000000-0005-0000-0000-0000322D0000}"/>
    <cellStyle name="DATA_ENT" xfId="4567" xr:uid="{00000000-0005-0000-0000-0000332D0000}"/>
    <cellStyle name="Date" xfId="280" xr:uid="{00000000-0005-0000-0000-0000342D0000}"/>
    <cellStyle name="Date 2" xfId="6280" xr:uid="{00000000-0005-0000-0000-0000352D0000}"/>
    <cellStyle name="Date 2 2" xfId="18680" xr:uid="{00000000-0005-0000-0000-0000362D0000}"/>
    <cellStyle name="Date 3" xfId="9745" xr:uid="{00000000-0005-0000-0000-0000372D0000}"/>
    <cellStyle name="Date 3 2" xfId="17820" xr:uid="{00000000-0005-0000-0000-0000382D0000}"/>
    <cellStyle name="Date 4" xfId="4568" xr:uid="{00000000-0005-0000-0000-0000392D0000}"/>
    <cellStyle name="Date Short" xfId="4569" xr:uid="{00000000-0005-0000-0000-00003A2D0000}"/>
    <cellStyle name="Date_Achi jaya -TBK'04" xfId="4570" xr:uid="{00000000-0005-0000-0000-00003B2D0000}"/>
    <cellStyle name="Define your own named style" xfId="4571" xr:uid="{00000000-0005-0000-0000-00003C2D0000}"/>
    <cellStyle name="DELTA" xfId="4572" xr:uid="{00000000-0005-0000-0000-00003D2D0000}"/>
    <cellStyle name="DELTA 2" xfId="4573" xr:uid="{00000000-0005-0000-0000-00003E2D0000}"/>
    <cellStyle name="DELTA 2 2" xfId="34534" xr:uid="{00000000-0005-0000-0000-00003F2D0000}"/>
    <cellStyle name="DELTA 3" xfId="34533" xr:uid="{00000000-0005-0000-0000-0000402D0000}"/>
    <cellStyle name="DELTA_Audit Adjustments - MCSH (220409)" xfId="4574" xr:uid="{00000000-0005-0000-0000-0000412D0000}"/>
    <cellStyle name="Dezimal [0]_1999-2003 tools set plan 01- Nov PO präsent" xfId="4575" xr:uid="{00000000-0005-0000-0000-0000422D0000}"/>
    <cellStyle name="Dezimal_1999-2003 tools set plan 01- Nov PO präsent" xfId="4576" xr:uid="{00000000-0005-0000-0000-0000432D0000}"/>
    <cellStyle name="Dollar (zero dec)" xfId="4577" xr:uid="{00000000-0005-0000-0000-0000442D0000}"/>
    <cellStyle name="DOWNFOOT" xfId="4578" xr:uid="{00000000-0005-0000-0000-0000452D0000}"/>
    <cellStyle name="DOWNFOOT 2" xfId="6391" xr:uid="{00000000-0005-0000-0000-0000462D0000}"/>
    <cellStyle name="DOWNFOOT 2 2" xfId="9580" xr:uid="{00000000-0005-0000-0000-0000472D0000}"/>
    <cellStyle name="DOWNFOOT 2 2 2" xfId="11794" xr:uid="{00000000-0005-0000-0000-0000482D0000}"/>
    <cellStyle name="DOWNFOOT 2 2 2 2" xfId="17028" xr:uid="{00000000-0005-0000-0000-0000492D0000}"/>
    <cellStyle name="DOWNFOOT 2 2 2 2 2" xfId="29561" xr:uid="{00000000-0005-0000-0000-00004A2D0000}"/>
    <cellStyle name="DOWNFOOT 2 2 2 3" xfId="24546" xr:uid="{00000000-0005-0000-0000-00004B2D0000}"/>
    <cellStyle name="DOWNFOOT 2 2 3" xfId="11584" xr:uid="{00000000-0005-0000-0000-00004C2D0000}"/>
    <cellStyle name="DOWNFOOT 2 2 3 2" xfId="16847" xr:uid="{00000000-0005-0000-0000-00004D2D0000}"/>
    <cellStyle name="DOWNFOOT 2 2 3 2 2" xfId="29381" xr:uid="{00000000-0005-0000-0000-00004E2D0000}"/>
    <cellStyle name="DOWNFOOT 2 2 3 3" xfId="24339" xr:uid="{00000000-0005-0000-0000-00004F2D0000}"/>
    <cellStyle name="DOWNFOOT 2 2 4" xfId="11393" xr:uid="{00000000-0005-0000-0000-0000502D0000}"/>
    <cellStyle name="DOWNFOOT 2 2 4 2" xfId="24151" xr:uid="{00000000-0005-0000-0000-0000512D0000}"/>
    <cellStyle name="DOWNFOOT 2 2 5" xfId="23564" xr:uid="{00000000-0005-0000-0000-0000522D0000}"/>
    <cellStyle name="DOWNFOOT 2 3" xfId="7744" xr:uid="{00000000-0005-0000-0000-0000532D0000}"/>
    <cellStyle name="DOWNFOOT 2 3 2" xfId="14245" xr:uid="{00000000-0005-0000-0000-0000542D0000}"/>
    <cellStyle name="DOWNFOOT 2 3 2 2" xfId="26971" xr:uid="{00000000-0005-0000-0000-0000552D0000}"/>
    <cellStyle name="DOWNFOOT 2 3 3" xfId="22466" xr:uid="{00000000-0005-0000-0000-0000562D0000}"/>
    <cellStyle name="DOWNFOOT 2 4" xfId="11519" xr:uid="{00000000-0005-0000-0000-0000572D0000}"/>
    <cellStyle name="DOWNFOOT 2 4 2" xfId="16808" xr:uid="{00000000-0005-0000-0000-0000582D0000}"/>
    <cellStyle name="DOWNFOOT 2 4 2 2" xfId="29343" xr:uid="{00000000-0005-0000-0000-0000592D0000}"/>
    <cellStyle name="DOWNFOOT 2 4 3" xfId="24277" xr:uid="{00000000-0005-0000-0000-00005A2D0000}"/>
    <cellStyle name="DOWNFOOT 2 5" xfId="6730" xr:uid="{00000000-0005-0000-0000-00005B2D0000}"/>
    <cellStyle name="DOWNFOOT 2 5 2" xfId="13313" xr:uid="{00000000-0005-0000-0000-00005C2D0000}"/>
    <cellStyle name="DOWNFOOT 2 5 2 2" xfId="26055" xr:uid="{00000000-0005-0000-0000-00005D2D0000}"/>
    <cellStyle name="DOWNFOOT 2 5 3" xfId="21473" xr:uid="{00000000-0005-0000-0000-00005E2D0000}"/>
    <cellStyle name="DOWNFOOT 2 6" xfId="11701" xr:uid="{00000000-0005-0000-0000-00005F2D0000}"/>
    <cellStyle name="DOWNFOOT 2 6 2" xfId="24455" xr:uid="{00000000-0005-0000-0000-0000602D0000}"/>
    <cellStyle name="DOWNFOOT 2 7" xfId="21154" xr:uid="{00000000-0005-0000-0000-0000612D0000}"/>
    <cellStyle name="DOWNFOOT 3" xfId="21050" xr:uid="{00000000-0005-0000-0000-0000622D0000}"/>
    <cellStyle name="Draw lines around data in range" xfId="4579" xr:uid="{00000000-0005-0000-0000-0000632D0000}"/>
    <cellStyle name="Draw lines around data in range 10" xfId="31042" xr:uid="{00000000-0005-0000-0000-0000642D0000}"/>
    <cellStyle name="Draw lines around data in range 11" xfId="30858" xr:uid="{00000000-0005-0000-0000-0000652D0000}"/>
    <cellStyle name="Draw lines around data in range 2" xfId="8917" xr:uid="{00000000-0005-0000-0000-0000662D0000}"/>
    <cellStyle name="Draw lines around data in range 2 2" xfId="11677" xr:uid="{00000000-0005-0000-0000-0000672D0000}"/>
    <cellStyle name="Draw lines around data in range 2 2 2" xfId="16936" xr:uid="{00000000-0005-0000-0000-0000682D0000}"/>
    <cellStyle name="Draw lines around data in range 2 2 2 2" xfId="29469" xr:uid="{00000000-0005-0000-0000-0000692D0000}"/>
    <cellStyle name="Draw lines around data in range 2 2 3" xfId="24431" xr:uid="{00000000-0005-0000-0000-00006A2D0000}"/>
    <cellStyle name="Draw lines around data in range 2 3" xfId="7670" xr:uid="{00000000-0005-0000-0000-00006B2D0000}"/>
    <cellStyle name="Draw lines around data in range 2 3 2" xfId="14177" xr:uid="{00000000-0005-0000-0000-00006C2D0000}"/>
    <cellStyle name="Draw lines around data in range 2 3 2 2" xfId="26905" xr:uid="{00000000-0005-0000-0000-00006D2D0000}"/>
    <cellStyle name="Draw lines around data in range 2 3 3" xfId="22398" xr:uid="{00000000-0005-0000-0000-00006E2D0000}"/>
    <cellStyle name="Draw lines around data in range 2 4" xfId="11492" xr:uid="{00000000-0005-0000-0000-00006F2D0000}"/>
    <cellStyle name="Draw lines around data in range 2 4 2" xfId="24250" xr:uid="{00000000-0005-0000-0000-0000702D0000}"/>
    <cellStyle name="Draw lines around data in range 2 5" xfId="19261" xr:uid="{00000000-0005-0000-0000-0000712D0000}"/>
    <cellStyle name="Draw lines around data in range 2 5 2" xfId="30147" xr:uid="{00000000-0005-0000-0000-0000722D0000}"/>
    <cellStyle name="Draw lines around data in range 2 6" xfId="20684" xr:uid="{00000000-0005-0000-0000-0000732D0000}"/>
    <cellStyle name="Draw lines around data in range 2 6 2" xfId="30362" xr:uid="{00000000-0005-0000-0000-0000742D0000}"/>
    <cellStyle name="Draw lines around data in range 2 7" xfId="32378" xr:uid="{00000000-0005-0000-0000-0000752D0000}"/>
    <cellStyle name="Draw lines around data in range 2 8" xfId="33987" xr:uid="{00000000-0005-0000-0000-0000762D0000}"/>
    <cellStyle name="Draw lines around data in range 2 9" xfId="31155" xr:uid="{00000000-0005-0000-0000-0000772D0000}"/>
    <cellStyle name="Draw lines around data in range 3" xfId="6914" xr:uid="{00000000-0005-0000-0000-0000782D0000}"/>
    <cellStyle name="Draw lines around data in range 3 2" xfId="13461" xr:uid="{00000000-0005-0000-0000-0000792D0000}"/>
    <cellStyle name="Draw lines around data in range 3 2 2" xfId="26195" xr:uid="{00000000-0005-0000-0000-00007A2D0000}"/>
    <cellStyle name="Draw lines around data in range 3 3" xfId="21649" xr:uid="{00000000-0005-0000-0000-00007B2D0000}"/>
    <cellStyle name="Draw lines around data in range 4" xfId="6737" xr:uid="{00000000-0005-0000-0000-00007C2D0000}"/>
    <cellStyle name="Draw lines around data in range 4 2" xfId="13319" xr:uid="{00000000-0005-0000-0000-00007D2D0000}"/>
    <cellStyle name="Draw lines around data in range 4 2 2" xfId="26061" xr:uid="{00000000-0005-0000-0000-00007E2D0000}"/>
    <cellStyle name="Draw lines around data in range 4 3" xfId="21480" xr:uid="{00000000-0005-0000-0000-00007F2D0000}"/>
    <cellStyle name="Draw lines around data in range 5" xfId="11706" xr:uid="{00000000-0005-0000-0000-0000802D0000}"/>
    <cellStyle name="Draw lines around data in range 5 2" xfId="16956" xr:uid="{00000000-0005-0000-0000-0000812D0000}"/>
    <cellStyle name="Draw lines around data in range 5 2 2" xfId="29489" xr:uid="{00000000-0005-0000-0000-0000822D0000}"/>
    <cellStyle name="Draw lines around data in range 5 3" xfId="24459" xr:uid="{00000000-0005-0000-0000-0000832D0000}"/>
    <cellStyle name="Draw lines around data in range 6" xfId="11525" xr:uid="{00000000-0005-0000-0000-0000842D0000}"/>
    <cellStyle name="Draw lines around data in range 6 2" xfId="24283" xr:uid="{00000000-0005-0000-0000-0000852D0000}"/>
    <cellStyle name="Draw lines around data in range 7" xfId="17821" xr:uid="{00000000-0005-0000-0000-0000862D0000}"/>
    <cellStyle name="Draw lines around data in range 7 2" xfId="30028" xr:uid="{00000000-0005-0000-0000-0000872D0000}"/>
    <cellStyle name="Draw lines around data in range 8" xfId="17443" xr:uid="{00000000-0005-0000-0000-0000882D0000}"/>
    <cellStyle name="Draw lines around data in range 8 2" xfId="29965" xr:uid="{00000000-0005-0000-0000-0000892D0000}"/>
    <cellStyle name="Draw lines around data in range 9" xfId="31165" xr:uid="{00000000-0005-0000-0000-00008A2D0000}"/>
    <cellStyle name="Draw shadow and lines within range" xfId="4580" xr:uid="{00000000-0005-0000-0000-00008B2D0000}"/>
    <cellStyle name="Draw shadow and lines within range 10" xfId="31041" xr:uid="{00000000-0005-0000-0000-00008C2D0000}"/>
    <cellStyle name="Draw shadow and lines within range 11" xfId="31950" xr:uid="{00000000-0005-0000-0000-00008D2D0000}"/>
    <cellStyle name="Draw shadow and lines within range 2" xfId="8918" xr:uid="{00000000-0005-0000-0000-00008E2D0000}"/>
    <cellStyle name="Draw shadow and lines within range 2 2" xfId="11678" xr:uid="{00000000-0005-0000-0000-00008F2D0000}"/>
    <cellStyle name="Draw shadow and lines within range 2 2 2" xfId="16937" xr:uid="{00000000-0005-0000-0000-0000902D0000}"/>
    <cellStyle name="Draw shadow and lines within range 2 2 2 2" xfId="29470" xr:uid="{00000000-0005-0000-0000-0000912D0000}"/>
    <cellStyle name="Draw shadow and lines within range 2 2 3" xfId="24432" xr:uid="{00000000-0005-0000-0000-0000922D0000}"/>
    <cellStyle name="Draw shadow and lines within range 2 3" xfId="7727" xr:uid="{00000000-0005-0000-0000-0000932D0000}"/>
    <cellStyle name="Draw shadow and lines within range 2 3 2" xfId="14228" xr:uid="{00000000-0005-0000-0000-0000942D0000}"/>
    <cellStyle name="Draw shadow and lines within range 2 3 2 2" xfId="26954" xr:uid="{00000000-0005-0000-0000-0000952D0000}"/>
    <cellStyle name="Draw shadow and lines within range 2 3 3" xfId="22451" xr:uid="{00000000-0005-0000-0000-0000962D0000}"/>
    <cellStyle name="Draw shadow and lines within range 2 4" xfId="6451" xr:uid="{00000000-0005-0000-0000-0000972D0000}"/>
    <cellStyle name="Draw shadow and lines within range 2 4 2" xfId="21206" xr:uid="{00000000-0005-0000-0000-0000982D0000}"/>
    <cellStyle name="Draw shadow and lines within range 2 5" xfId="19262" xr:uid="{00000000-0005-0000-0000-0000992D0000}"/>
    <cellStyle name="Draw shadow and lines within range 2 5 2" xfId="30148" xr:uid="{00000000-0005-0000-0000-00009A2D0000}"/>
    <cellStyle name="Draw shadow and lines within range 2 6" xfId="20685" xr:uid="{00000000-0005-0000-0000-00009B2D0000}"/>
    <cellStyle name="Draw shadow and lines within range 2 6 2" xfId="30363" xr:uid="{00000000-0005-0000-0000-00009C2D0000}"/>
    <cellStyle name="Draw shadow and lines within range 2 7" xfId="32379" xr:uid="{00000000-0005-0000-0000-00009D2D0000}"/>
    <cellStyle name="Draw shadow and lines within range 2 8" xfId="33988" xr:uid="{00000000-0005-0000-0000-00009E2D0000}"/>
    <cellStyle name="Draw shadow and lines within range 2 9" xfId="31156" xr:uid="{00000000-0005-0000-0000-00009F2D0000}"/>
    <cellStyle name="Draw shadow and lines within range 3" xfId="6915" xr:uid="{00000000-0005-0000-0000-0000A02D0000}"/>
    <cellStyle name="Draw shadow and lines within range 3 2" xfId="13462" xr:uid="{00000000-0005-0000-0000-0000A12D0000}"/>
    <cellStyle name="Draw shadow and lines within range 3 2 2" xfId="26196" xr:uid="{00000000-0005-0000-0000-0000A22D0000}"/>
    <cellStyle name="Draw shadow and lines within range 3 3" xfId="21650" xr:uid="{00000000-0005-0000-0000-0000A32D0000}"/>
    <cellStyle name="Draw shadow and lines within range 4" xfId="6736" xr:uid="{00000000-0005-0000-0000-0000A42D0000}"/>
    <cellStyle name="Draw shadow and lines within range 4 2" xfId="13318" xr:uid="{00000000-0005-0000-0000-0000A52D0000}"/>
    <cellStyle name="Draw shadow and lines within range 4 2 2" xfId="26060" xr:uid="{00000000-0005-0000-0000-0000A62D0000}"/>
    <cellStyle name="Draw shadow and lines within range 4 3" xfId="21479" xr:uid="{00000000-0005-0000-0000-0000A72D0000}"/>
    <cellStyle name="Draw shadow and lines within range 5" xfId="11960" xr:uid="{00000000-0005-0000-0000-0000A82D0000}"/>
    <cellStyle name="Draw shadow and lines within range 5 2" xfId="17127" xr:uid="{00000000-0005-0000-0000-0000A92D0000}"/>
    <cellStyle name="Draw shadow and lines within range 5 2 2" xfId="29658" xr:uid="{00000000-0005-0000-0000-0000AA2D0000}"/>
    <cellStyle name="Draw shadow and lines within range 5 3" xfId="24710" xr:uid="{00000000-0005-0000-0000-0000AB2D0000}"/>
    <cellStyle name="Draw shadow and lines within range 6" xfId="11997" xr:uid="{00000000-0005-0000-0000-0000AC2D0000}"/>
    <cellStyle name="Draw shadow and lines within range 6 2" xfId="24746" xr:uid="{00000000-0005-0000-0000-0000AD2D0000}"/>
    <cellStyle name="Draw shadow and lines within range 7" xfId="17822" xr:uid="{00000000-0005-0000-0000-0000AE2D0000}"/>
    <cellStyle name="Draw shadow and lines within range 7 2" xfId="30029" xr:uid="{00000000-0005-0000-0000-0000AF2D0000}"/>
    <cellStyle name="Draw shadow and lines within range 8" xfId="17442" xr:uid="{00000000-0005-0000-0000-0000B02D0000}"/>
    <cellStyle name="Draw shadow and lines within range 8 2" xfId="29964" xr:uid="{00000000-0005-0000-0000-0000B12D0000}"/>
    <cellStyle name="Draw shadow and lines within range 9" xfId="31166" xr:uid="{00000000-0005-0000-0000-0000B22D0000}"/>
    <cellStyle name="E&amp;Y House" xfId="4581" xr:uid="{00000000-0005-0000-0000-0000B32D0000}"/>
    <cellStyle name="Enlarge title text, yellow on blue" xfId="4582" xr:uid="{00000000-0005-0000-0000-0000B42D0000}"/>
    <cellStyle name="Enter Currency (0)" xfId="4583" xr:uid="{00000000-0005-0000-0000-0000B52D0000}"/>
    <cellStyle name="Enter Currency (0) 2" xfId="4584" xr:uid="{00000000-0005-0000-0000-0000B62D0000}"/>
    <cellStyle name="Enter Currency (0)_13A.Recv-08" xfId="4585" xr:uid="{00000000-0005-0000-0000-0000B72D0000}"/>
    <cellStyle name="Enter Currency (2)" xfId="4586" xr:uid="{00000000-0005-0000-0000-0000B82D0000}"/>
    <cellStyle name="Enter Units (0)" xfId="4587" xr:uid="{00000000-0005-0000-0000-0000B92D0000}"/>
    <cellStyle name="Enter Units (0) 2" xfId="4588" xr:uid="{00000000-0005-0000-0000-0000BA2D0000}"/>
    <cellStyle name="Enter Units (0)_13A.Recv-08" xfId="4589" xr:uid="{00000000-0005-0000-0000-0000BB2D0000}"/>
    <cellStyle name="Enter Units (1)" xfId="4590" xr:uid="{00000000-0005-0000-0000-0000BC2D0000}"/>
    <cellStyle name="Enter Units (1) 2" xfId="4591" xr:uid="{00000000-0005-0000-0000-0000BD2D0000}"/>
    <cellStyle name="Enter Units (1)_13A.Recv-08" xfId="4592" xr:uid="{00000000-0005-0000-0000-0000BE2D0000}"/>
    <cellStyle name="Enter Units (2)" xfId="4593" xr:uid="{00000000-0005-0000-0000-0000BF2D0000}"/>
    <cellStyle name="Entered" xfId="4594" xr:uid="{00000000-0005-0000-0000-0000C02D0000}"/>
    <cellStyle name="Euro" xfId="4595" xr:uid="{00000000-0005-0000-0000-0000C12D0000}"/>
    <cellStyle name="Explanatory Text" xfId="665" builtinId="53" customBuiltin="1"/>
    <cellStyle name="Explanatory Text 10" xfId="2711" xr:uid="{00000000-0005-0000-0000-0000C32D0000}"/>
    <cellStyle name="Explanatory Text 10 2" xfId="37066" xr:uid="{00000000-0005-0000-0000-0000C42D0000}"/>
    <cellStyle name="Explanatory Text 11" xfId="2712" xr:uid="{00000000-0005-0000-0000-0000C52D0000}"/>
    <cellStyle name="Explanatory Text 11 2" xfId="37067" xr:uid="{00000000-0005-0000-0000-0000C62D0000}"/>
    <cellStyle name="Explanatory Text 12" xfId="2713" xr:uid="{00000000-0005-0000-0000-0000C72D0000}"/>
    <cellStyle name="Explanatory Text 12 2" xfId="37068" xr:uid="{00000000-0005-0000-0000-0000C82D0000}"/>
    <cellStyle name="Explanatory Text 13" xfId="37069" xr:uid="{00000000-0005-0000-0000-0000C92D0000}"/>
    <cellStyle name="Explanatory Text 14" xfId="37070" xr:uid="{00000000-0005-0000-0000-0000CA2D0000}"/>
    <cellStyle name="Explanatory Text 15" xfId="37071" xr:uid="{00000000-0005-0000-0000-0000CB2D0000}"/>
    <cellStyle name="Explanatory Text 16" xfId="37072" xr:uid="{00000000-0005-0000-0000-0000CC2D0000}"/>
    <cellStyle name="Explanatory Text 17" xfId="37073" xr:uid="{00000000-0005-0000-0000-0000CD2D0000}"/>
    <cellStyle name="Explanatory Text 2" xfId="991" xr:uid="{00000000-0005-0000-0000-0000CE2D0000}"/>
    <cellStyle name="Explanatory Text 2 2" xfId="2715" xr:uid="{00000000-0005-0000-0000-0000CF2D0000}"/>
    <cellStyle name="Explanatory Text 2 3" xfId="2716" xr:uid="{00000000-0005-0000-0000-0000D02D0000}"/>
    <cellStyle name="Explanatory Text 2 4" xfId="10380" xr:uid="{00000000-0005-0000-0000-0000D12D0000}"/>
    <cellStyle name="Explanatory Text 2 5" xfId="9944" xr:uid="{00000000-0005-0000-0000-0000D22D0000}"/>
    <cellStyle name="Explanatory Text 2 6" xfId="37074" xr:uid="{00000000-0005-0000-0000-0000D32D0000}"/>
    <cellStyle name="Explanatory Text 2 7" xfId="2714" xr:uid="{00000000-0005-0000-0000-0000D42D0000}"/>
    <cellStyle name="Explanatory Text 3" xfId="992" xr:uid="{00000000-0005-0000-0000-0000D52D0000}"/>
    <cellStyle name="Explanatory Text 3 2" xfId="2718" xr:uid="{00000000-0005-0000-0000-0000D62D0000}"/>
    <cellStyle name="Explanatory Text 3 3" xfId="10383" xr:uid="{00000000-0005-0000-0000-0000D72D0000}"/>
    <cellStyle name="Explanatory Text 3 4" xfId="9945" xr:uid="{00000000-0005-0000-0000-0000D82D0000}"/>
    <cellStyle name="Explanatory Text 3 5" xfId="37075" xr:uid="{00000000-0005-0000-0000-0000D92D0000}"/>
    <cellStyle name="Explanatory Text 3 6" xfId="2717" xr:uid="{00000000-0005-0000-0000-0000DA2D0000}"/>
    <cellStyle name="Explanatory Text 4" xfId="993" xr:uid="{00000000-0005-0000-0000-0000DB2D0000}"/>
    <cellStyle name="Explanatory Text 4 2" xfId="2720" xr:uid="{00000000-0005-0000-0000-0000DC2D0000}"/>
    <cellStyle name="Explanatory Text 4 3" xfId="10385" xr:uid="{00000000-0005-0000-0000-0000DD2D0000}"/>
    <cellStyle name="Explanatory Text 4 4" xfId="9946" xr:uid="{00000000-0005-0000-0000-0000DE2D0000}"/>
    <cellStyle name="Explanatory Text 4 5" xfId="37076" xr:uid="{00000000-0005-0000-0000-0000DF2D0000}"/>
    <cellStyle name="Explanatory Text 4 6" xfId="2719" xr:uid="{00000000-0005-0000-0000-0000E02D0000}"/>
    <cellStyle name="Explanatory Text 5" xfId="994" xr:uid="{00000000-0005-0000-0000-0000E12D0000}"/>
    <cellStyle name="Explanatory Text 5 2" xfId="10386" xr:uid="{00000000-0005-0000-0000-0000E22D0000}"/>
    <cellStyle name="Explanatory Text 5 3" xfId="9947" xr:uid="{00000000-0005-0000-0000-0000E32D0000}"/>
    <cellStyle name="Explanatory Text 5 4" xfId="37077" xr:uid="{00000000-0005-0000-0000-0000E42D0000}"/>
    <cellStyle name="Explanatory Text 5 5" xfId="2721" xr:uid="{00000000-0005-0000-0000-0000E52D0000}"/>
    <cellStyle name="Explanatory Text 6" xfId="2722" xr:uid="{00000000-0005-0000-0000-0000E62D0000}"/>
    <cellStyle name="Explanatory Text 6 2" xfId="37078" xr:uid="{00000000-0005-0000-0000-0000E72D0000}"/>
    <cellStyle name="Explanatory Text 7" xfId="2723" xr:uid="{00000000-0005-0000-0000-0000E82D0000}"/>
    <cellStyle name="Explanatory Text 7 2" xfId="37079" xr:uid="{00000000-0005-0000-0000-0000E92D0000}"/>
    <cellStyle name="Explanatory Text 8" xfId="2724" xr:uid="{00000000-0005-0000-0000-0000EA2D0000}"/>
    <cellStyle name="Explanatory Text 8 2" xfId="37080" xr:uid="{00000000-0005-0000-0000-0000EB2D0000}"/>
    <cellStyle name="Explanatory Text 9" xfId="2725" xr:uid="{00000000-0005-0000-0000-0000EC2D0000}"/>
    <cellStyle name="Explanatory Text 9 2" xfId="37081" xr:uid="{00000000-0005-0000-0000-0000ED2D0000}"/>
    <cellStyle name="Fixed" xfId="281" xr:uid="{00000000-0005-0000-0000-0000EE2D0000}"/>
    <cellStyle name="Fixed 2" xfId="4597" xr:uid="{00000000-0005-0000-0000-0000EF2D0000}"/>
    <cellStyle name="Fixed 3" xfId="6281" xr:uid="{00000000-0005-0000-0000-0000F02D0000}"/>
    <cellStyle name="Fixed 3 2" xfId="18681" xr:uid="{00000000-0005-0000-0000-0000F12D0000}"/>
    <cellStyle name="Fixed 4" xfId="9746" xr:uid="{00000000-0005-0000-0000-0000F22D0000}"/>
    <cellStyle name="Fixed 4 2" xfId="17824" xr:uid="{00000000-0005-0000-0000-0000F32D0000}"/>
    <cellStyle name="Fixed 5" xfId="4596" xr:uid="{00000000-0005-0000-0000-0000F42D0000}"/>
    <cellStyle name="Fixed_Audit Adjustments - MCSH (220409)" xfId="4598" xr:uid="{00000000-0005-0000-0000-0000F52D0000}"/>
    <cellStyle name="ƒnƒCƒp[ƒŠƒ“ƒN" xfId="4599" xr:uid="{00000000-0005-0000-0000-0000F62D0000}"/>
    <cellStyle name="FONT" xfId="4600" xr:uid="{00000000-0005-0000-0000-0000F72D0000}"/>
    <cellStyle name="Format a column of totals" xfId="4601" xr:uid="{00000000-0005-0000-0000-0000F82D0000}"/>
    <cellStyle name="Format a row of totals" xfId="4602" xr:uid="{00000000-0005-0000-0000-0000F92D0000}"/>
    <cellStyle name="Format a row of totals 10" xfId="30798" xr:uid="{00000000-0005-0000-0000-0000FA2D0000}"/>
    <cellStyle name="Format a row of totals 11" xfId="33870" xr:uid="{00000000-0005-0000-0000-0000FB2D0000}"/>
    <cellStyle name="Format a row of totals 2" xfId="8919" xr:uid="{00000000-0005-0000-0000-0000FC2D0000}"/>
    <cellStyle name="Format a row of totals 2 2" xfId="11679" xr:uid="{00000000-0005-0000-0000-0000FD2D0000}"/>
    <cellStyle name="Format a row of totals 2 2 2" xfId="16938" xr:uid="{00000000-0005-0000-0000-0000FE2D0000}"/>
    <cellStyle name="Format a row of totals 2 2 2 2" xfId="29471" xr:uid="{00000000-0005-0000-0000-0000FF2D0000}"/>
    <cellStyle name="Format a row of totals 2 2 3" xfId="24433" xr:uid="{00000000-0005-0000-0000-0000002E0000}"/>
    <cellStyle name="Format a row of totals 2 3" xfId="7648" xr:uid="{00000000-0005-0000-0000-0000012E0000}"/>
    <cellStyle name="Format a row of totals 2 3 2" xfId="14157" xr:uid="{00000000-0005-0000-0000-0000022E0000}"/>
    <cellStyle name="Format a row of totals 2 3 2 2" xfId="26886" xr:uid="{00000000-0005-0000-0000-0000032E0000}"/>
    <cellStyle name="Format a row of totals 2 3 3" xfId="22377" xr:uid="{00000000-0005-0000-0000-0000042E0000}"/>
    <cellStyle name="Format a row of totals 2 4" xfId="11823" xr:uid="{00000000-0005-0000-0000-0000052E0000}"/>
    <cellStyle name="Format a row of totals 2 4 2" xfId="24573" xr:uid="{00000000-0005-0000-0000-0000062E0000}"/>
    <cellStyle name="Format a row of totals 2 5" xfId="19263" xr:uid="{00000000-0005-0000-0000-0000072E0000}"/>
    <cellStyle name="Format a row of totals 2 5 2" xfId="30149" xr:uid="{00000000-0005-0000-0000-0000082E0000}"/>
    <cellStyle name="Format a row of totals 2 6" xfId="20686" xr:uid="{00000000-0005-0000-0000-0000092E0000}"/>
    <cellStyle name="Format a row of totals 2 6 2" xfId="30364" xr:uid="{00000000-0005-0000-0000-00000A2E0000}"/>
    <cellStyle name="Format a row of totals 2 7" xfId="32380" xr:uid="{00000000-0005-0000-0000-00000B2E0000}"/>
    <cellStyle name="Format a row of totals 2 8" xfId="33989" xr:uid="{00000000-0005-0000-0000-00000C2E0000}"/>
    <cellStyle name="Format a row of totals 2 9" xfId="31157" xr:uid="{00000000-0005-0000-0000-00000D2E0000}"/>
    <cellStyle name="Format a row of totals 3" xfId="6916" xr:uid="{00000000-0005-0000-0000-00000E2E0000}"/>
    <cellStyle name="Format a row of totals 3 2" xfId="13463" xr:uid="{00000000-0005-0000-0000-00000F2E0000}"/>
    <cellStyle name="Format a row of totals 3 2 2" xfId="26197" xr:uid="{00000000-0005-0000-0000-0000102E0000}"/>
    <cellStyle name="Format a row of totals 3 3" xfId="21651" xr:uid="{00000000-0005-0000-0000-0000112E0000}"/>
    <cellStyle name="Format a row of totals 4" xfId="6735" xr:uid="{00000000-0005-0000-0000-0000122E0000}"/>
    <cellStyle name="Format a row of totals 4 2" xfId="13317" xr:uid="{00000000-0005-0000-0000-0000132E0000}"/>
    <cellStyle name="Format a row of totals 4 2 2" xfId="26059" xr:uid="{00000000-0005-0000-0000-0000142E0000}"/>
    <cellStyle name="Format a row of totals 4 3" xfId="21478" xr:uid="{00000000-0005-0000-0000-0000152E0000}"/>
    <cellStyle name="Format a row of totals 5" xfId="11705" xr:uid="{00000000-0005-0000-0000-0000162E0000}"/>
    <cellStyle name="Format a row of totals 5 2" xfId="16955" xr:uid="{00000000-0005-0000-0000-0000172E0000}"/>
    <cellStyle name="Format a row of totals 5 2 2" xfId="29488" xr:uid="{00000000-0005-0000-0000-0000182E0000}"/>
    <cellStyle name="Format a row of totals 5 3" xfId="24458" xr:uid="{00000000-0005-0000-0000-0000192E0000}"/>
    <cellStyle name="Format a row of totals 6" xfId="12005" xr:uid="{00000000-0005-0000-0000-00001A2E0000}"/>
    <cellStyle name="Format a row of totals 6 2" xfId="24754" xr:uid="{00000000-0005-0000-0000-00001B2E0000}"/>
    <cellStyle name="Format a row of totals 7" xfId="17825" xr:uid="{00000000-0005-0000-0000-00001C2E0000}"/>
    <cellStyle name="Format a row of totals 7 2" xfId="30031" xr:uid="{00000000-0005-0000-0000-00001D2E0000}"/>
    <cellStyle name="Format a row of totals 8" xfId="17608" xr:uid="{00000000-0005-0000-0000-00001E2E0000}"/>
    <cellStyle name="Format a row of totals 8 2" xfId="30024" xr:uid="{00000000-0005-0000-0000-00001F2E0000}"/>
    <cellStyle name="Format a row of totals 9" xfId="31174" xr:uid="{00000000-0005-0000-0000-0000202E0000}"/>
    <cellStyle name="Format text as bold, black on yello" xfId="4603" xr:uid="{00000000-0005-0000-0000-0000212E0000}"/>
    <cellStyle name="Format text as bold, black on yello 10" xfId="30678" xr:uid="{00000000-0005-0000-0000-0000222E0000}"/>
    <cellStyle name="Format text as bold, black on yello 11" xfId="31961" xr:uid="{00000000-0005-0000-0000-0000232E0000}"/>
    <cellStyle name="Format text as bold, black on yello 2" xfId="8920" xr:uid="{00000000-0005-0000-0000-0000242E0000}"/>
    <cellStyle name="Format text as bold, black on yello 2 2" xfId="11680" xr:uid="{00000000-0005-0000-0000-0000252E0000}"/>
    <cellStyle name="Format text as bold, black on yello 2 2 2" xfId="16939" xr:uid="{00000000-0005-0000-0000-0000262E0000}"/>
    <cellStyle name="Format text as bold, black on yello 2 2 2 2" xfId="29472" xr:uid="{00000000-0005-0000-0000-0000272E0000}"/>
    <cellStyle name="Format text as bold, black on yello 2 2 3" xfId="24434" xr:uid="{00000000-0005-0000-0000-0000282E0000}"/>
    <cellStyle name="Format text as bold, black on yello 2 3" xfId="11493" xr:uid="{00000000-0005-0000-0000-0000292E0000}"/>
    <cellStyle name="Format text as bold, black on yello 2 3 2" xfId="16786" xr:uid="{00000000-0005-0000-0000-00002A2E0000}"/>
    <cellStyle name="Format text as bold, black on yello 2 3 2 2" xfId="29321" xr:uid="{00000000-0005-0000-0000-00002B2E0000}"/>
    <cellStyle name="Format text as bold, black on yello 2 3 3" xfId="24251" xr:uid="{00000000-0005-0000-0000-00002C2E0000}"/>
    <cellStyle name="Format text as bold, black on yello 2 4" xfId="11932" xr:uid="{00000000-0005-0000-0000-00002D2E0000}"/>
    <cellStyle name="Format text as bold, black on yello 2 4 2" xfId="24682" xr:uid="{00000000-0005-0000-0000-00002E2E0000}"/>
    <cellStyle name="Format text as bold, black on yello 2 5" xfId="19264" xr:uid="{00000000-0005-0000-0000-00002F2E0000}"/>
    <cellStyle name="Format text as bold, black on yello 2 5 2" xfId="30150" xr:uid="{00000000-0005-0000-0000-0000302E0000}"/>
    <cellStyle name="Format text as bold, black on yello 2 6" xfId="20687" xr:uid="{00000000-0005-0000-0000-0000312E0000}"/>
    <cellStyle name="Format text as bold, black on yello 2 6 2" xfId="30365" xr:uid="{00000000-0005-0000-0000-0000322E0000}"/>
    <cellStyle name="Format text as bold, black on yello 2 7" xfId="32381" xr:uid="{00000000-0005-0000-0000-0000332E0000}"/>
    <cellStyle name="Format text as bold, black on yello 2 8" xfId="33990" xr:uid="{00000000-0005-0000-0000-0000342E0000}"/>
    <cellStyle name="Format text as bold, black on yello 2 9" xfId="31158" xr:uid="{00000000-0005-0000-0000-0000352E0000}"/>
    <cellStyle name="Format text as bold, black on yello 3" xfId="6917" xr:uid="{00000000-0005-0000-0000-0000362E0000}"/>
    <cellStyle name="Format text as bold, black on yello 3 2" xfId="13464" xr:uid="{00000000-0005-0000-0000-0000372E0000}"/>
    <cellStyle name="Format text as bold, black on yello 3 2 2" xfId="26198" xr:uid="{00000000-0005-0000-0000-0000382E0000}"/>
    <cellStyle name="Format text as bold, black on yello 3 3" xfId="21652" xr:uid="{00000000-0005-0000-0000-0000392E0000}"/>
    <cellStyle name="Format text as bold, black on yello 4" xfId="6734" xr:uid="{00000000-0005-0000-0000-00003A2E0000}"/>
    <cellStyle name="Format text as bold, black on yello 4 2" xfId="13316" xr:uid="{00000000-0005-0000-0000-00003B2E0000}"/>
    <cellStyle name="Format text as bold, black on yello 4 2 2" xfId="26058" xr:uid="{00000000-0005-0000-0000-00003C2E0000}"/>
    <cellStyle name="Format text as bold, black on yello 4 3" xfId="21477" xr:uid="{00000000-0005-0000-0000-00003D2E0000}"/>
    <cellStyle name="Format text as bold, black on yello 5" xfId="11930" xr:uid="{00000000-0005-0000-0000-00003E2E0000}"/>
    <cellStyle name="Format text as bold, black on yello 5 2" xfId="17109" xr:uid="{00000000-0005-0000-0000-00003F2E0000}"/>
    <cellStyle name="Format text as bold, black on yello 5 2 2" xfId="29640" xr:uid="{00000000-0005-0000-0000-0000402E0000}"/>
    <cellStyle name="Format text as bold, black on yello 5 3" xfId="24680" xr:uid="{00000000-0005-0000-0000-0000412E0000}"/>
    <cellStyle name="Format text as bold, black on yello 6" xfId="7602" xr:uid="{00000000-0005-0000-0000-0000422E0000}"/>
    <cellStyle name="Format text as bold, black on yello 6 2" xfId="22333" xr:uid="{00000000-0005-0000-0000-0000432E0000}"/>
    <cellStyle name="Format text as bold, black on yello 7" xfId="17826" xr:uid="{00000000-0005-0000-0000-0000442E0000}"/>
    <cellStyle name="Format text as bold, black on yello 7 2" xfId="30032" xr:uid="{00000000-0005-0000-0000-0000452E0000}"/>
    <cellStyle name="Format text as bold, black on yello 8" xfId="17607" xr:uid="{00000000-0005-0000-0000-0000462E0000}"/>
    <cellStyle name="Format text as bold, black on yello 8 2" xfId="30023" xr:uid="{00000000-0005-0000-0000-0000472E0000}"/>
    <cellStyle name="Format text as bold, black on yello 9" xfId="31175" xr:uid="{00000000-0005-0000-0000-0000482E0000}"/>
    <cellStyle name="Format text as bold, black on yellow" xfId="4604" xr:uid="{00000000-0005-0000-0000-0000492E0000}"/>
    <cellStyle name="Format text as bold, black on yellow 10" xfId="31040" xr:uid="{00000000-0005-0000-0000-00004A2E0000}"/>
    <cellStyle name="Format text as bold, black on yellow 11" xfId="30859" xr:uid="{00000000-0005-0000-0000-00004B2E0000}"/>
    <cellStyle name="Format text as bold, black on yellow 2" xfId="8921" xr:uid="{00000000-0005-0000-0000-00004C2E0000}"/>
    <cellStyle name="Format text as bold, black on yellow 2 2" xfId="11681" xr:uid="{00000000-0005-0000-0000-00004D2E0000}"/>
    <cellStyle name="Format text as bold, black on yellow 2 2 2" xfId="16940" xr:uid="{00000000-0005-0000-0000-00004E2E0000}"/>
    <cellStyle name="Format text as bold, black on yellow 2 2 2 2" xfId="29473" xr:uid="{00000000-0005-0000-0000-00004F2E0000}"/>
    <cellStyle name="Format text as bold, black on yellow 2 2 3" xfId="24435" xr:uid="{00000000-0005-0000-0000-0000502E0000}"/>
    <cellStyle name="Format text as bold, black on yellow 2 3" xfId="7668" xr:uid="{00000000-0005-0000-0000-0000512E0000}"/>
    <cellStyle name="Format text as bold, black on yellow 2 3 2" xfId="14175" xr:uid="{00000000-0005-0000-0000-0000522E0000}"/>
    <cellStyle name="Format text as bold, black on yellow 2 3 2 2" xfId="26903" xr:uid="{00000000-0005-0000-0000-0000532E0000}"/>
    <cellStyle name="Format text as bold, black on yellow 2 3 3" xfId="22396" xr:uid="{00000000-0005-0000-0000-0000542E0000}"/>
    <cellStyle name="Format text as bold, black on yellow 2 4" xfId="7298" xr:uid="{00000000-0005-0000-0000-0000552E0000}"/>
    <cellStyle name="Format text as bold, black on yellow 2 4 2" xfId="22030" xr:uid="{00000000-0005-0000-0000-0000562E0000}"/>
    <cellStyle name="Format text as bold, black on yellow 2 5" xfId="19265" xr:uid="{00000000-0005-0000-0000-0000572E0000}"/>
    <cellStyle name="Format text as bold, black on yellow 2 5 2" xfId="30151" xr:uid="{00000000-0005-0000-0000-0000582E0000}"/>
    <cellStyle name="Format text as bold, black on yellow 2 6" xfId="20688" xr:uid="{00000000-0005-0000-0000-0000592E0000}"/>
    <cellStyle name="Format text as bold, black on yellow 2 6 2" xfId="30366" xr:uid="{00000000-0005-0000-0000-00005A2E0000}"/>
    <cellStyle name="Format text as bold, black on yellow 2 7" xfId="32382" xr:uid="{00000000-0005-0000-0000-00005B2E0000}"/>
    <cellStyle name="Format text as bold, black on yellow 2 8" xfId="33991" xr:uid="{00000000-0005-0000-0000-00005C2E0000}"/>
    <cellStyle name="Format text as bold, black on yellow 2 9" xfId="31159" xr:uid="{00000000-0005-0000-0000-00005D2E0000}"/>
    <cellStyle name="Format text as bold, black on yellow 3" xfId="6918" xr:uid="{00000000-0005-0000-0000-00005E2E0000}"/>
    <cellStyle name="Format text as bold, black on yellow 3 2" xfId="13465" xr:uid="{00000000-0005-0000-0000-00005F2E0000}"/>
    <cellStyle name="Format text as bold, black on yellow 3 2 2" xfId="26199" xr:uid="{00000000-0005-0000-0000-0000602E0000}"/>
    <cellStyle name="Format text as bold, black on yellow 3 3" xfId="21653" xr:uid="{00000000-0005-0000-0000-0000612E0000}"/>
    <cellStyle name="Format text as bold, black on yellow 4" xfId="6733" xr:uid="{00000000-0005-0000-0000-0000622E0000}"/>
    <cellStyle name="Format text as bold, black on yellow 4 2" xfId="13315" xr:uid="{00000000-0005-0000-0000-0000632E0000}"/>
    <cellStyle name="Format text as bold, black on yellow 4 2 2" xfId="26057" xr:uid="{00000000-0005-0000-0000-0000642E0000}"/>
    <cellStyle name="Format text as bold, black on yellow 4 3" xfId="21476" xr:uid="{00000000-0005-0000-0000-0000652E0000}"/>
    <cellStyle name="Format text as bold, black on yellow 5" xfId="11931" xr:uid="{00000000-0005-0000-0000-0000662E0000}"/>
    <cellStyle name="Format text as bold, black on yellow 5 2" xfId="17110" xr:uid="{00000000-0005-0000-0000-0000672E0000}"/>
    <cellStyle name="Format text as bold, black on yellow 5 2 2" xfId="29641" xr:uid="{00000000-0005-0000-0000-0000682E0000}"/>
    <cellStyle name="Format text as bold, black on yellow 5 3" xfId="24681" xr:uid="{00000000-0005-0000-0000-0000692E0000}"/>
    <cellStyle name="Format text as bold, black on yellow 6" xfId="6907" xr:uid="{00000000-0005-0000-0000-00006A2E0000}"/>
    <cellStyle name="Format text as bold, black on yellow 6 2" xfId="21643" xr:uid="{00000000-0005-0000-0000-00006B2E0000}"/>
    <cellStyle name="Format text as bold, black on yellow 7" xfId="17827" xr:uid="{00000000-0005-0000-0000-00006C2E0000}"/>
    <cellStyle name="Format text as bold, black on yellow 7 2" xfId="30033" xr:uid="{00000000-0005-0000-0000-00006D2E0000}"/>
    <cellStyle name="Format text as bold, black on yellow 8" xfId="17606" xr:uid="{00000000-0005-0000-0000-00006E2E0000}"/>
    <cellStyle name="Format text as bold, black on yellow 8 2" xfId="30022" xr:uid="{00000000-0005-0000-0000-00006F2E0000}"/>
    <cellStyle name="Format text as bold, black on yellow 9" xfId="31176" xr:uid="{00000000-0005-0000-0000-0000702E0000}"/>
    <cellStyle name="GEMS_COMMENT_ROW" xfId="6132" xr:uid="{00000000-0005-0000-0000-0000712E0000}"/>
    <cellStyle name="Good" xfId="656" builtinId="26" customBuiltin="1"/>
    <cellStyle name="Good 10" xfId="2726" xr:uid="{00000000-0005-0000-0000-0000732E0000}"/>
    <cellStyle name="Good 10 2" xfId="37082" xr:uid="{00000000-0005-0000-0000-0000742E0000}"/>
    <cellStyle name="Good 11" xfId="2727" xr:uid="{00000000-0005-0000-0000-0000752E0000}"/>
    <cellStyle name="Good 11 2" xfId="37083" xr:uid="{00000000-0005-0000-0000-0000762E0000}"/>
    <cellStyle name="Good 12" xfId="2728" xr:uid="{00000000-0005-0000-0000-0000772E0000}"/>
    <cellStyle name="Good 12 2" xfId="37084" xr:uid="{00000000-0005-0000-0000-0000782E0000}"/>
    <cellStyle name="Good 13" xfId="37085" xr:uid="{00000000-0005-0000-0000-0000792E0000}"/>
    <cellStyle name="Good 14" xfId="37086" xr:uid="{00000000-0005-0000-0000-00007A2E0000}"/>
    <cellStyle name="Good 15" xfId="37087" xr:uid="{00000000-0005-0000-0000-00007B2E0000}"/>
    <cellStyle name="Good 16" xfId="37088" xr:uid="{00000000-0005-0000-0000-00007C2E0000}"/>
    <cellStyle name="Good 17" xfId="37089" xr:uid="{00000000-0005-0000-0000-00007D2E0000}"/>
    <cellStyle name="Good 2" xfId="995" xr:uid="{00000000-0005-0000-0000-00007E2E0000}"/>
    <cellStyle name="Good 2 2" xfId="2730" xr:uid="{00000000-0005-0000-0000-00007F2E0000}"/>
    <cellStyle name="Good 2 3" xfId="2731" xr:uid="{00000000-0005-0000-0000-0000802E0000}"/>
    <cellStyle name="Good 2 4" xfId="4605" xr:uid="{00000000-0005-0000-0000-0000812E0000}"/>
    <cellStyle name="Good 2 4 2" xfId="10389" xr:uid="{00000000-0005-0000-0000-0000822E0000}"/>
    <cellStyle name="Good 2 5" xfId="9948" xr:uid="{00000000-0005-0000-0000-0000832E0000}"/>
    <cellStyle name="Good 2 6" xfId="17828" xr:uid="{00000000-0005-0000-0000-0000842E0000}"/>
    <cellStyle name="Good 2 7" xfId="37090" xr:uid="{00000000-0005-0000-0000-0000852E0000}"/>
    <cellStyle name="Good 2 8" xfId="2729" xr:uid="{00000000-0005-0000-0000-0000862E0000}"/>
    <cellStyle name="Good 3" xfId="996" xr:uid="{00000000-0005-0000-0000-0000872E0000}"/>
    <cellStyle name="Good 3 2" xfId="2733" xr:uid="{00000000-0005-0000-0000-0000882E0000}"/>
    <cellStyle name="Good 3 3" xfId="4606" xr:uid="{00000000-0005-0000-0000-0000892E0000}"/>
    <cellStyle name="Good 3 3 2" xfId="10390" xr:uid="{00000000-0005-0000-0000-00008A2E0000}"/>
    <cellStyle name="Good 3 4" xfId="9949" xr:uid="{00000000-0005-0000-0000-00008B2E0000}"/>
    <cellStyle name="Good 3 5" xfId="17829" xr:uid="{00000000-0005-0000-0000-00008C2E0000}"/>
    <cellStyle name="Good 3 6" xfId="37091" xr:uid="{00000000-0005-0000-0000-00008D2E0000}"/>
    <cellStyle name="Good 3 7" xfId="2732" xr:uid="{00000000-0005-0000-0000-00008E2E0000}"/>
    <cellStyle name="Good 4" xfId="997" xr:uid="{00000000-0005-0000-0000-00008F2E0000}"/>
    <cellStyle name="Good 4 2" xfId="2735" xr:uid="{00000000-0005-0000-0000-0000902E0000}"/>
    <cellStyle name="Good 4 3" xfId="4607" xr:uid="{00000000-0005-0000-0000-0000912E0000}"/>
    <cellStyle name="Good 4 3 2" xfId="10392" xr:uid="{00000000-0005-0000-0000-0000922E0000}"/>
    <cellStyle name="Good 4 4" xfId="9950" xr:uid="{00000000-0005-0000-0000-0000932E0000}"/>
    <cellStyle name="Good 4 5" xfId="17830" xr:uid="{00000000-0005-0000-0000-0000942E0000}"/>
    <cellStyle name="Good 4 6" xfId="37092" xr:uid="{00000000-0005-0000-0000-0000952E0000}"/>
    <cellStyle name="Good 4 7" xfId="2734" xr:uid="{00000000-0005-0000-0000-0000962E0000}"/>
    <cellStyle name="Good 5" xfId="998" xr:uid="{00000000-0005-0000-0000-0000972E0000}"/>
    <cellStyle name="Good 5 2" xfId="10393" xr:uid="{00000000-0005-0000-0000-0000982E0000}"/>
    <cellStyle name="Good 5 3" xfId="9951" xr:uid="{00000000-0005-0000-0000-0000992E0000}"/>
    <cellStyle name="Good 5 4" xfId="37093" xr:uid="{00000000-0005-0000-0000-00009A2E0000}"/>
    <cellStyle name="Good 5 5" xfId="2736" xr:uid="{00000000-0005-0000-0000-00009B2E0000}"/>
    <cellStyle name="Good 6" xfId="2737" xr:uid="{00000000-0005-0000-0000-00009C2E0000}"/>
    <cellStyle name="Good 6 2" xfId="37094" xr:uid="{00000000-0005-0000-0000-00009D2E0000}"/>
    <cellStyle name="Good 7" xfId="2738" xr:uid="{00000000-0005-0000-0000-00009E2E0000}"/>
    <cellStyle name="Good 7 2" xfId="37095" xr:uid="{00000000-0005-0000-0000-00009F2E0000}"/>
    <cellStyle name="Good 8" xfId="2739" xr:uid="{00000000-0005-0000-0000-0000A02E0000}"/>
    <cellStyle name="Good 8 2" xfId="37096" xr:uid="{00000000-0005-0000-0000-0000A12E0000}"/>
    <cellStyle name="Good 9" xfId="2740" xr:uid="{00000000-0005-0000-0000-0000A22E0000}"/>
    <cellStyle name="Good 9 2" xfId="37097" xr:uid="{00000000-0005-0000-0000-0000A32E0000}"/>
    <cellStyle name="Grey" xfId="4608" xr:uid="{00000000-0005-0000-0000-0000A42E0000}"/>
    <cellStyle name="Header1" xfId="4609" xr:uid="{00000000-0005-0000-0000-0000A52E0000}"/>
    <cellStyle name="Header1 2" xfId="6061" xr:uid="{00000000-0005-0000-0000-0000A62E0000}"/>
    <cellStyle name="Header1 2 2" xfId="6384" xr:uid="{00000000-0005-0000-0000-0000A72E0000}"/>
    <cellStyle name="Header1 2 2 2" xfId="9577" xr:uid="{00000000-0005-0000-0000-0000A82E0000}"/>
    <cellStyle name="Header1 2 2 2 10" xfId="23561" xr:uid="{00000000-0005-0000-0000-0000A92E0000}"/>
    <cellStyle name="Header1 2 2 2 2" xfId="11791" xr:uid="{00000000-0005-0000-0000-0000AA2E0000}"/>
    <cellStyle name="Header1 2 2 2 2 10" xfId="17210" xr:uid="{00000000-0005-0000-0000-0000AB2E0000}"/>
    <cellStyle name="Header1 2 2 2 2 10 2" xfId="29741" xr:uid="{00000000-0005-0000-0000-0000AC2E0000}"/>
    <cellStyle name="Header1 2 2 2 2 11" xfId="16573" xr:uid="{00000000-0005-0000-0000-0000AD2E0000}"/>
    <cellStyle name="Header1 2 2 2 2 11 2" xfId="29112" xr:uid="{00000000-0005-0000-0000-0000AE2E0000}"/>
    <cellStyle name="Header1 2 2 2 2 12" xfId="17169" xr:uid="{00000000-0005-0000-0000-0000AF2E0000}"/>
    <cellStyle name="Header1 2 2 2 2 12 2" xfId="29700" xr:uid="{00000000-0005-0000-0000-0000B02E0000}"/>
    <cellStyle name="Header1 2 2 2 2 13" xfId="24543" xr:uid="{00000000-0005-0000-0000-0000B12E0000}"/>
    <cellStyle name="Header1 2 2 2 2 2" xfId="17025" xr:uid="{00000000-0005-0000-0000-0000B22E0000}"/>
    <cellStyle name="Header1 2 2 2 2 2 2" xfId="29558" xr:uid="{00000000-0005-0000-0000-0000B32E0000}"/>
    <cellStyle name="Header1 2 2 2 2 3" xfId="17387" xr:uid="{00000000-0005-0000-0000-0000B42E0000}"/>
    <cellStyle name="Header1 2 2 2 2 3 2" xfId="29918" xr:uid="{00000000-0005-0000-0000-0000B52E0000}"/>
    <cellStyle name="Header1 2 2 2 2 4" xfId="16479" xr:uid="{00000000-0005-0000-0000-0000B62E0000}"/>
    <cellStyle name="Header1 2 2 2 2 4 2" xfId="29019" xr:uid="{00000000-0005-0000-0000-0000B72E0000}"/>
    <cellStyle name="Header1 2 2 2 2 5" xfId="17339" xr:uid="{00000000-0005-0000-0000-0000B82E0000}"/>
    <cellStyle name="Header1 2 2 2 2 5 2" xfId="29870" xr:uid="{00000000-0005-0000-0000-0000B92E0000}"/>
    <cellStyle name="Header1 2 2 2 2 6" xfId="17300" xr:uid="{00000000-0005-0000-0000-0000BA2E0000}"/>
    <cellStyle name="Header1 2 2 2 2 6 2" xfId="29831" xr:uid="{00000000-0005-0000-0000-0000BB2E0000}"/>
    <cellStyle name="Header1 2 2 2 2 7" xfId="17182" xr:uid="{00000000-0005-0000-0000-0000BC2E0000}"/>
    <cellStyle name="Header1 2 2 2 2 7 2" xfId="29713" xr:uid="{00000000-0005-0000-0000-0000BD2E0000}"/>
    <cellStyle name="Header1 2 2 2 2 8" xfId="16192" xr:uid="{00000000-0005-0000-0000-0000BE2E0000}"/>
    <cellStyle name="Header1 2 2 2 2 8 2" xfId="28814" xr:uid="{00000000-0005-0000-0000-0000BF2E0000}"/>
    <cellStyle name="Header1 2 2 2 2 9" xfId="12959" xr:uid="{00000000-0005-0000-0000-0000C02E0000}"/>
    <cellStyle name="Header1 2 2 2 2 9 2" xfId="25705" xr:uid="{00000000-0005-0000-0000-0000C12E0000}"/>
    <cellStyle name="Header1 2 2 2 3" xfId="7164" xr:uid="{00000000-0005-0000-0000-0000C22E0000}"/>
    <cellStyle name="Header1 2 2 2 3 10" xfId="17226" xr:uid="{00000000-0005-0000-0000-0000C32E0000}"/>
    <cellStyle name="Header1 2 2 2 3 10 2" xfId="29757" xr:uid="{00000000-0005-0000-0000-0000C42E0000}"/>
    <cellStyle name="Header1 2 2 2 3 11" xfId="12980" xr:uid="{00000000-0005-0000-0000-0000C52E0000}"/>
    <cellStyle name="Header1 2 2 2 3 11 2" xfId="25726" xr:uid="{00000000-0005-0000-0000-0000C62E0000}"/>
    <cellStyle name="Header1 2 2 2 3 12" xfId="12132" xr:uid="{00000000-0005-0000-0000-0000C72E0000}"/>
    <cellStyle name="Header1 2 2 2 3 12 2" xfId="24878" xr:uid="{00000000-0005-0000-0000-0000C82E0000}"/>
    <cellStyle name="Header1 2 2 2 3 13" xfId="21896" xr:uid="{00000000-0005-0000-0000-0000C92E0000}"/>
    <cellStyle name="Header1 2 2 2 3 2" xfId="13703" xr:uid="{00000000-0005-0000-0000-0000CA2E0000}"/>
    <cellStyle name="Header1 2 2 2 3 2 2" xfId="26434" xr:uid="{00000000-0005-0000-0000-0000CB2E0000}"/>
    <cellStyle name="Header1 2 2 2 3 3" xfId="12072" xr:uid="{00000000-0005-0000-0000-0000CC2E0000}"/>
    <cellStyle name="Header1 2 2 2 3 3 2" xfId="24818" xr:uid="{00000000-0005-0000-0000-0000CD2E0000}"/>
    <cellStyle name="Header1 2 2 2 3 4" xfId="17240" xr:uid="{00000000-0005-0000-0000-0000CE2E0000}"/>
    <cellStyle name="Header1 2 2 2 3 4 2" xfId="29771" xr:uid="{00000000-0005-0000-0000-0000CF2E0000}"/>
    <cellStyle name="Header1 2 2 2 3 5" xfId="17353" xr:uid="{00000000-0005-0000-0000-0000D02E0000}"/>
    <cellStyle name="Header1 2 2 2 3 5 2" xfId="29884" xr:uid="{00000000-0005-0000-0000-0000D12E0000}"/>
    <cellStyle name="Header1 2 2 2 3 6" xfId="17294" xr:uid="{00000000-0005-0000-0000-0000D22E0000}"/>
    <cellStyle name="Header1 2 2 2 3 6 2" xfId="29825" xr:uid="{00000000-0005-0000-0000-0000D32E0000}"/>
    <cellStyle name="Header1 2 2 2 3 7" xfId="12335" xr:uid="{00000000-0005-0000-0000-0000D42E0000}"/>
    <cellStyle name="Header1 2 2 2 3 7 2" xfId="25081" xr:uid="{00000000-0005-0000-0000-0000D52E0000}"/>
    <cellStyle name="Header1 2 2 2 3 8" xfId="16932" xr:uid="{00000000-0005-0000-0000-0000D62E0000}"/>
    <cellStyle name="Header1 2 2 2 3 8 2" xfId="29466" xr:uid="{00000000-0005-0000-0000-0000D72E0000}"/>
    <cellStyle name="Header1 2 2 2 3 9" xfId="12758" xr:uid="{00000000-0005-0000-0000-0000D82E0000}"/>
    <cellStyle name="Header1 2 2 2 3 9 2" xfId="25504" xr:uid="{00000000-0005-0000-0000-0000D92E0000}"/>
    <cellStyle name="Header1 2 2 2 4" xfId="17263" xr:uid="{00000000-0005-0000-0000-0000DA2E0000}"/>
    <cellStyle name="Header1 2 2 2 4 2" xfId="29794" xr:uid="{00000000-0005-0000-0000-0000DB2E0000}"/>
    <cellStyle name="Header1 2 2 2 5" xfId="17355" xr:uid="{00000000-0005-0000-0000-0000DC2E0000}"/>
    <cellStyle name="Header1 2 2 2 5 2" xfId="29886" xr:uid="{00000000-0005-0000-0000-0000DD2E0000}"/>
    <cellStyle name="Header1 2 2 2 6" xfId="17117" xr:uid="{00000000-0005-0000-0000-0000DE2E0000}"/>
    <cellStyle name="Header1 2 2 2 6 2" xfId="29648" xr:uid="{00000000-0005-0000-0000-0000DF2E0000}"/>
    <cellStyle name="Header1 2 2 2 7" xfId="17274" xr:uid="{00000000-0005-0000-0000-0000E02E0000}"/>
    <cellStyle name="Header1 2 2 2 7 2" xfId="29805" xr:uid="{00000000-0005-0000-0000-0000E12E0000}"/>
    <cellStyle name="Header1 2 2 2 8" xfId="17248" xr:uid="{00000000-0005-0000-0000-0000E22E0000}"/>
    <cellStyle name="Header1 2 2 2 8 2" xfId="29779" xr:uid="{00000000-0005-0000-0000-0000E32E0000}"/>
    <cellStyle name="Header1 2 2 2 9" xfId="17050" xr:uid="{00000000-0005-0000-0000-0000E42E0000}"/>
    <cellStyle name="Header1 2 2 2 9 2" xfId="29581" xr:uid="{00000000-0005-0000-0000-0000E52E0000}"/>
    <cellStyle name="Header1 2 2 3" xfId="7741" xr:uid="{00000000-0005-0000-0000-0000E62E0000}"/>
    <cellStyle name="Header1 2 2 3 10" xfId="12363" xr:uid="{00000000-0005-0000-0000-0000E72E0000}"/>
    <cellStyle name="Header1 2 2 3 10 2" xfId="25109" xr:uid="{00000000-0005-0000-0000-0000E82E0000}"/>
    <cellStyle name="Header1 2 2 3 11" xfId="12755" xr:uid="{00000000-0005-0000-0000-0000E92E0000}"/>
    <cellStyle name="Header1 2 2 3 11 2" xfId="25501" xr:uid="{00000000-0005-0000-0000-0000EA2E0000}"/>
    <cellStyle name="Header1 2 2 3 12" xfId="17257" xr:uid="{00000000-0005-0000-0000-0000EB2E0000}"/>
    <cellStyle name="Header1 2 2 3 12 2" xfId="29788" xr:uid="{00000000-0005-0000-0000-0000EC2E0000}"/>
    <cellStyle name="Header1 2 2 3 13" xfId="22463" xr:uid="{00000000-0005-0000-0000-0000ED2E0000}"/>
    <cellStyle name="Header1 2 2 3 2" xfId="14242" xr:uid="{00000000-0005-0000-0000-0000EE2E0000}"/>
    <cellStyle name="Header1 2 2 3 2 2" xfId="26968" xr:uid="{00000000-0005-0000-0000-0000EF2E0000}"/>
    <cellStyle name="Header1 2 2 3 3" xfId="17173" xr:uid="{00000000-0005-0000-0000-0000F02E0000}"/>
    <cellStyle name="Header1 2 2 3 3 2" xfId="29704" xr:uid="{00000000-0005-0000-0000-0000F12E0000}"/>
    <cellStyle name="Header1 2 2 3 4" xfId="12251" xr:uid="{00000000-0005-0000-0000-0000F22E0000}"/>
    <cellStyle name="Header1 2 2 3 4 2" xfId="24997" xr:uid="{00000000-0005-0000-0000-0000F32E0000}"/>
    <cellStyle name="Header1 2 2 3 5" xfId="17341" xr:uid="{00000000-0005-0000-0000-0000F42E0000}"/>
    <cellStyle name="Header1 2 2 3 5 2" xfId="29872" xr:uid="{00000000-0005-0000-0000-0000F52E0000}"/>
    <cellStyle name="Header1 2 2 3 6" xfId="12957" xr:uid="{00000000-0005-0000-0000-0000F62E0000}"/>
    <cellStyle name="Header1 2 2 3 6 2" xfId="25703" xr:uid="{00000000-0005-0000-0000-0000F72E0000}"/>
    <cellStyle name="Header1 2 2 3 7" xfId="17155" xr:uid="{00000000-0005-0000-0000-0000F82E0000}"/>
    <cellStyle name="Header1 2 2 3 7 2" xfId="29686" xr:uid="{00000000-0005-0000-0000-0000F92E0000}"/>
    <cellStyle name="Header1 2 2 3 8" xfId="17170" xr:uid="{00000000-0005-0000-0000-0000FA2E0000}"/>
    <cellStyle name="Header1 2 2 3 8 2" xfId="29701" xr:uid="{00000000-0005-0000-0000-0000FB2E0000}"/>
    <cellStyle name="Header1 2 2 3 9" xfId="17308" xr:uid="{00000000-0005-0000-0000-0000FC2E0000}"/>
    <cellStyle name="Header1 2 2 3 9 2" xfId="29839" xr:uid="{00000000-0005-0000-0000-0000FD2E0000}"/>
    <cellStyle name="Header1 2 2 4" xfId="11516" xr:uid="{00000000-0005-0000-0000-0000FE2E0000}"/>
    <cellStyle name="Header1 2 2 4 10" xfId="17379" xr:uid="{00000000-0005-0000-0000-0000FF2E0000}"/>
    <cellStyle name="Header1 2 2 4 10 2" xfId="29910" xr:uid="{00000000-0005-0000-0000-0000002F0000}"/>
    <cellStyle name="Header1 2 2 4 11" xfId="12163" xr:uid="{00000000-0005-0000-0000-0000012F0000}"/>
    <cellStyle name="Header1 2 2 4 11 2" xfId="24909" xr:uid="{00000000-0005-0000-0000-0000022F0000}"/>
    <cellStyle name="Header1 2 2 4 12" xfId="17196" xr:uid="{00000000-0005-0000-0000-0000032F0000}"/>
    <cellStyle name="Header1 2 2 4 12 2" xfId="29727" xr:uid="{00000000-0005-0000-0000-0000042F0000}"/>
    <cellStyle name="Header1 2 2 4 13" xfId="24274" xr:uid="{00000000-0005-0000-0000-0000052F0000}"/>
    <cellStyle name="Header1 2 2 4 2" xfId="16805" xr:uid="{00000000-0005-0000-0000-0000062F0000}"/>
    <cellStyle name="Header1 2 2 4 2 2" xfId="29340" xr:uid="{00000000-0005-0000-0000-0000072F0000}"/>
    <cellStyle name="Header1 2 2 4 3" xfId="17367" xr:uid="{00000000-0005-0000-0000-0000082F0000}"/>
    <cellStyle name="Header1 2 2 4 3 2" xfId="29898" xr:uid="{00000000-0005-0000-0000-0000092F0000}"/>
    <cellStyle name="Header1 2 2 4 4" xfId="17177" xr:uid="{00000000-0005-0000-0000-00000A2F0000}"/>
    <cellStyle name="Header1 2 2 4 4 2" xfId="29708" xr:uid="{00000000-0005-0000-0000-00000B2F0000}"/>
    <cellStyle name="Header1 2 2 4 5" xfId="12370" xr:uid="{00000000-0005-0000-0000-00000C2F0000}"/>
    <cellStyle name="Header1 2 2 4 5 2" xfId="25116" xr:uid="{00000000-0005-0000-0000-00000D2F0000}"/>
    <cellStyle name="Header1 2 2 4 6" xfId="17307" xr:uid="{00000000-0005-0000-0000-00000E2F0000}"/>
    <cellStyle name="Header1 2 2 4 6 2" xfId="29838" xr:uid="{00000000-0005-0000-0000-00000F2F0000}"/>
    <cellStyle name="Header1 2 2 4 7" xfId="12090" xr:uid="{00000000-0005-0000-0000-0000102F0000}"/>
    <cellStyle name="Header1 2 2 4 7 2" xfId="24836" xr:uid="{00000000-0005-0000-0000-0000112F0000}"/>
    <cellStyle name="Header1 2 2 4 8" xfId="17269" xr:uid="{00000000-0005-0000-0000-0000122F0000}"/>
    <cellStyle name="Header1 2 2 4 8 2" xfId="29800" xr:uid="{00000000-0005-0000-0000-0000132F0000}"/>
    <cellStyle name="Header1 2 2 4 9" xfId="12222" xr:uid="{00000000-0005-0000-0000-0000142F0000}"/>
    <cellStyle name="Header1 2 2 4 9 2" xfId="24968" xr:uid="{00000000-0005-0000-0000-0000152F0000}"/>
    <cellStyle name="Header1 2 2 5" xfId="21151" xr:uid="{00000000-0005-0000-0000-0000162F0000}"/>
    <cellStyle name="Header1 2 3" xfId="20689" xr:uid="{00000000-0005-0000-0000-0000172F0000}"/>
    <cellStyle name="Header1 2 3 2" xfId="30367" xr:uid="{00000000-0005-0000-0000-0000182F0000}"/>
    <cellStyle name="Header1 2 4" xfId="33992" xr:uid="{00000000-0005-0000-0000-0000192F0000}"/>
    <cellStyle name="Header1 2 5" xfId="36604" xr:uid="{00000000-0005-0000-0000-00001A2F0000}"/>
    <cellStyle name="Header1 2 6" xfId="34371" xr:uid="{00000000-0005-0000-0000-00001B2F0000}"/>
    <cellStyle name="Header1 2 7" xfId="36591" xr:uid="{00000000-0005-0000-0000-00001C2F0000}"/>
    <cellStyle name="Header1 2 8" xfId="36596" xr:uid="{00000000-0005-0000-0000-00001D2F0000}"/>
    <cellStyle name="Header1 2 9" xfId="36614" xr:uid="{00000000-0005-0000-0000-00001E2F0000}"/>
    <cellStyle name="Header1 3" xfId="17604" xr:uid="{00000000-0005-0000-0000-00001F2F0000}"/>
    <cellStyle name="Header1 3 2" xfId="30021" xr:uid="{00000000-0005-0000-0000-0000202F0000}"/>
    <cellStyle name="Header1 4" xfId="30621" xr:uid="{00000000-0005-0000-0000-0000212F0000}"/>
    <cellStyle name="Header1 5" xfId="34457" xr:uid="{00000000-0005-0000-0000-0000222F0000}"/>
    <cellStyle name="Header1 6" xfId="34887" xr:uid="{00000000-0005-0000-0000-0000232F0000}"/>
    <cellStyle name="Header1 7" xfId="34846" xr:uid="{00000000-0005-0000-0000-0000242F0000}"/>
    <cellStyle name="Header1 8" xfId="36611" xr:uid="{00000000-0005-0000-0000-0000252F0000}"/>
    <cellStyle name="Header1 9" xfId="34323" xr:uid="{00000000-0005-0000-0000-0000262F0000}"/>
    <cellStyle name="Header2" xfId="4610" xr:uid="{00000000-0005-0000-0000-0000272F0000}"/>
    <cellStyle name="Header2 2" xfId="7993" xr:uid="{00000000-0005-0000-0000-0000282F0000}"/>
    <cellStyle name="Header2 2 2" xfId="6741" xr:uid="{00000000-0005-0000-0000-0000292F0000}"/>
    <cellStyle name="Header2 2 2 2" xfId="13323" xr:uid="{00000000-0005-0000-0000-00002A2F0000}"/>
    <cellStyle name="Header2 2 2 2 2" xfId="26064" xr:uid="{00000000-0005-0000-0000-00002B2F0000}"/>
    <cellStyle name="Header2 2 2 3" xfId="21483" xr:uid="{00000000-0005-0000-0000-00002C2F0000}"/>
    <cellStyle name="Header2 2 3" xfId="11557" xr:uid="{00000000-0005-0000-0000-00002D2F0000}"/>
    <cellStyle name="Header2 2 3 2" xfId="24314" xr:uid="{00000000-0005-0000-0000-00002E2F0000}"/>
    <cellStyle name="Header2 2 4" xfId="22569" xr:uid="{00000000-0005-0000-0000-00002F2F0000}"/>
    <cellStyle name="Header2 3" xfId="6919" xr:uid="{00000000-0005-0000-0000-0000302F0000}"/>
    <cellStyle name="Header2 3 2" xfId="13466" xr:uid="{00000000-0005-0000-0000-0000312F0000}"/>
    <cellStyle name="Header2 3 2 2" xfId="26200" xr:uid="{00000000-0005-0000-0000-0000322F0000}"/>
    <cellStyle name="Header2 3 3" xfId="21654" xr:uid="{00000000-0005-0000-0000-0000332F0000}"/>
    <cellStyle name="Header2 4" xfId="7699" xr:uid="{00000000-0005-0000-0000-0000342F0000}"/>
    <cellStyle name="Header2 4 2" xfId="14202" xr:uid="{00000000-0005-0000-0000-0000352F0000}"/>
    <cellStyle name="Header2 4 2 2" xfId="26928" xr:uid="{00000000-0005-0000-0000-0000362F0000}"/>
    <cellStyle name="Header2 4 3" xfId="22423" xr:uid="{00000000-0005-0000-0000-0000372F0000}"/>
    <cellStyle name="Header2 5" xfId="17831" xr:uid="{00000000-0005-0000-0000-0000382F0000}"/>
    <cellStyle name="Header2 6" xfId="17603" xr:uid="{00000000-0005-0000-0000-0000392F0000}"/>
    <cellStyle name="Header2 6 2" xfId="30020" xr:uid="{00000000-0005-0000-0000-00003A2F0000}"/>
    <cellStyle name="Header2 7" xfId="31177" xr:uid="{00000000-0005-0000-0000-00003B2F0000}"/>
    <cellStyle name="Header2 8" xfId="31039" xr:uid="{00000000-0005-0000-0000-00003C2F0000}"/>
    <cellStyle name="Header2 9" xfId="31033" xr:uid="{00000000-0005-0000-0000-00003D2F0000}"/>
    <cellStyle name="HEADING" xfId="6133" xr:uid="{00000000-0005-0000-0000-00003E2F0000}"/>
    <cellStyle name="Heading 1" xfId="652" builtinId="16" customBuiltin="1"/>
    <cellStyle name="Heading 1 10" xfId="2741" xr:uid="{00000000-0005-0000-0000-0000402F0000}"/>
    <cellStyle name="Heading 1 10 2" xfId="37098" xr:uid="{00000000-0005-0000-0000-0000412F0000}"/>
    <cellStyle name="Heading 1 11" xfId="2742" xr:uid="{00000000-0005-0000-0000-0000422F0000}"/>
    <cellStyle name="Heading 1 11 2" xfId="37099" xr:uid="{00000000-0005-0000-0000-0000432F0000}"/>
    <cellStyle name="Heading 1 12" xfId="2743" xr:uid="{00000000-0005-0000-0000-0000442F0000}"/>
    <cellStyle name="Heading 1 12 2" xfId="37100" xr:uid="{00000000-0005-0000-0000-0000452F0000}"/>
    <cellStyle name="Heading 1 13" xfId="37101" xr:uid="{00000000-0005-0000-0000-0000462F0000}"/>
    <cellStyle name="Heading 1 14" xfId="37102" xr:uid="{00000000-0005-0000-0000-0000472F0000}"/>
    <cellStyle name="Heading 1 15" xfId="37103" xr:uid="{00000000-0005-0000-0000-0000482F0000}"/>
    <cellStyle name="Heading 1 16" xfId="37104" xr:uid="{00000000-0005-0000-0000-0000492F0000}"/>
    <cellStyle name="Heading 1 17" xfId="37105" xr:uid="{00000000-0005-0000-0000-00004A2F0000}"/>
    <cellStyle name="Heading 1 2" xfId="999" xr:uid="{00000000-0005-0000-0000-00004B2F0000}"/>
    <cellStyle name="Heading 1 2 2" xfId="2745" xr:uid="{00000000-0005-0000-0000-00004C2F0000}"/>
    <cellStyle name="Heading 1 2 2 2" xfId="10855" xr:uid="{00000000-0005-0000-0000-00004D2F0000}"/>
    <cellStyle name="Heading 1 2 3" xfId="2746" xr:uid="{00000000-0005-0000-0000-00004E2F0000}"/>
    <cellStyle name="Heading 1 2 3 2" xfId="10901" xr:uid="{00000000-0005-0000-0000-00004F2F0000}"/>
    <cellStyle name="Heading 1 2 4" xfId="10398" xr:uid="{00000000-0005-0000-0000-0000502F0000}"/>
    <cellStyle name="Heading 1 2 5" xfId="9953" xr:uid="{00000000-0005-0000-0000-0000512F0000}"/>
    <cellStyle name="Heading 1 2 6" xfId="37106" xr:uid="{00000000-0005-0000-0000-0000522F0000}"/>
    <cellStyle name="Heading 1 2 7" xfId="2744" xr:uid="{00000000-0005-0000-0000-0000532F0000}"/>
    <cellStyle name="Heading 1 3" xfId="1000" xr:uid="{00000000-0005-0000-0000-0000542F0000}"/>
    <cellStyle name="Heading 1 3 2" xfId="2748" xr:uid="{00000000-0005-0000-0000-0000552F0000}"/>
    <cellStyle name="Heading 1 3 3" xfId="10401" xr:uid="{00000000-0005-0000-0000-0000562F0000}"/>
    <cellStyle name="Heading 1 3 4" xfId="9954" xr:uid="{00000000-0005-0000-0000-0000572F0000}"/>
    <cellStyle name="Heading 1 3 5" xfId="37107" xr:uid="{00000000-0005-0000-0000-0000582F0000}"/>
    <cellStyle name="Heading 1 3 6" xfId="2747" xr:uid="{00000000-0005-0000-0000-0000592F0000}"/>
    <cellStyle name="Heading 1 4" xfId="1001" xr:uid="{00000000-0005-0000-0000-00005A2F0000}"/>
    <cellStyle name="Heading 1 4 2" xfId="2750" xr:uid="{00000000-0005-0000-0000-00005B2F0000}"/>
    <cellStyle name="Heading 1 4 3" xfId="6207" xr:uid="{00000000-0005-0000-0000-00005C2F0000}"/>
    <cellStyle name="Heading 1 4 3 2" xfId="6389" xr:uid="{00000000-0005-0000-0000-00005D2F0000}"/>
    <cellStyle name="Heading 1 4 3 2 2" xfId="9579" xr:uid="{00000000-0005-0000-0000-00005E2F0000}"/>
    <cellStyle name="Heading 1 4 3 2 2 10" xfId="23563" xr:uid="{00000000-0005-0000-0000-00005F2F0000}"/>
    <cellStyle name="Heading 1 4 3 2 2 2" xfId="11793" xr:uid="{00000000-0005-0000-0000-0000602F0000}"/>
    <cellStyle name="Heading 1 4 3 2 2 2 10" xfId="12632" xr:uid="{00000000-0005-0000-0000-0000612F0000}"/>
    <cellStyle name="Heading 1 4 3 2 2 2 10 2" xfId="25378" xr:uid="{00000000-0005-0000-0000-0000622F0000}"/>
    <cellStyle name="Heading 1 4 3 2 2 2 11" xfId="17232" xr:uid="{00000000-0005-0000-0000-0000632F0000}"/>
    <cellStyle name="Heading 1 4 3 2 2 2 11 2" xfId="29763" xr:uid="{00000000-0005-0000-0000-0000642F0000}"/>
    <cellStyle name="Heading 1 4 3 2 2 2 12" xfId="12367" xr:uid="{00000000-0005-0000-0000-0000652F0000}"/>
    <cellStyle name="Heading 1 4 3 2 2 2 12 2" xfId="25113" xr:uid="{00000000-0005-0000-0000-0000662F0000}"/>
    <cellStyle name="Heading 1 4 3 2 2 2 13" xfId="24545" xr:uid="{00000000-0005-0000-0000-0000672F0000}"/>
    <cellStyle name="Heading 1 4 3 2 2 2 2" xfId="17027" xr:uid="{00000000-0005-0000-0000-0000682F0000}"/>
    <cellStyle name="Heading 1 4 3 2 2 2 2 2" xfId="29560" xr:uid="{00000000-0005-0000-0000-0000692F0000}"/>
    <cellStyle name="Heading 1 4 3 2 2 2 3" xfId="17389" xr:uid="{00000000-0005-0000-0000-00006A2F0000}"/>
    <cellStyle name="Heading 1 4 3 2 2 2 3 2" xfId="29920" xr:uid="{00000000-0005-0000-0000-00006B2F0000}"/>
    <cellStyle name="Heading 1 4 3 2 2 2 4" xfId="15150" xr:uid="{00000000-0005-0000-0000-00006C2F0000}"/>
    <cellStyle name="Heading 1 4 3 2 2 2 4 2" xfId="27818" xr:uid="{00000000-0005-0000-0000-00006D2F0000}"/>
    <cellStyle name="Heading 1 4 3 2 2 2 5" xfId="12073" xr:uid="{00000000-0005-0000-0000-00006E2F0000}"/>
    <cellStyle name="Heading 1 4 3 2 2 2 5 2" xfId="24819" xr:uid="{00000000-0005-0000-0000-00006F2F0000}"/>
    <cellStyle name="Heading 1 4 3 2 2 2 6" xfId="17328" xr:uid="{00000000-0005-0000-0000-0000702F0000}"/>
    <cellStyle name="Heading 1 4 3 2 2 2 6 2" xfId="29859" xr:uid="{00000000-0005-0000-0000-0000712F0000}"/>
    <cellStyle name="Heading 1 4 3 2 2 2 7" xfId="12267" xr:uid="{00000000-0005-0000-0000-0000722F0000}"/>
    <cellStyle name="Heading 1 4 3 2 2 2 7 2" xfId="25013" xr:uid="{00000000-0005-0000-0000-0000732F0000}"/>
    <cellStyle name="Heading 1 4 3 2 2 2 8" xfId="17321" xr:uid="{00000000-0005-0000-0000-0000742F0000}"/>
    <cellStyle name="Heading 1 4 3 2 2 2 8 2" xfId="29852" xr:uid="{00000000-0005-0000-0000-0000752F0000}"/>
    <cellStyle name="Heading 1 4 3 2 2 2 9" xfId="12188" xr:uid="{00000000-0005-0000-0000-0000762F0000}"/>
    <cellStyle name="Heading 1 4 3 2 2 2 9 2" xfId="24934" xr:uid="{00000000-0005-0000-0000-0000772F0000}"/>
    <cellStyle name="Heading 1 4 3 2 2 3" xfId="11829" xr:uid="{00000000-0005-0000-0000-0000782F0000}"/>
    <cellStyle name="Heading 1 4 3 2 2 3 10" xfId="12109" xr:uid="{00000000-0005-0000-0000-0000792F0000}"/>
    <cellStyle name="Heading 1 4 3 2 2 3 10 2" xfId="24855" xr:uid="{00000000-0005-0000-0000-00007A2F0000}"/>
    <cellStyle name="Heading 1 4 3 2 2 3 11" xfId="17221" xr:uid="{00000000-0005-0000-0000-00007B2F0000}"/>
    <cellStyle name="Heading 1 4 3 2 2 3 11 2" xfId="29752" xr:uid="{00000000-0005-0000-0000-00007C2F0000}"/>
    <cellStyle name="Heading 1 4 3 2 2 3 12" xfId="17270" xr:uid="{00000000-0005-0000-0000-00007D2F0000}"/>
    <cellStyle name="Heading 1 4 3 2 2 3 12 2" xfId="29801" xr:uid="{00000000-0005-0000-0000-00007E2F0000}"/>
    <cellStyle name="Heading 1 4 3 2 2 3 13" xfId="24579" xr:uid="{00000000-0005-0000-0000-00007F2F0000}"/>
    <cellStyle name="Heading 1 4 3 2 2 3 2" xfId="17049" xr:uid="{00000000-0005-0000-0000-0000802F0000}"/>
    <cellStyle name="Heading 1 4 3 2 2 3 2 2" xfId="29580" xr:uid="{00000000-0005-0000-0000-0000812F0000}"/>
    <cellStyle name="Heading 1 4 3 2 2 3 3" xfId="17392" xr:uid="{00000000-0005-0000-0000-0000822F0000}"/>
    <cellStyle name="Heading 1 4 3 2 2 3 3 2" xfId="29923" xr:uid="{00000000-0005-0000-0000-0000832F0000}"/>
    <cellStyle name="Heading 1 4 3 2 2 3 4" xfId="17290" xr:uid="{00000000-0005-0000-0000-0000842F0000}"/>
    <cellStyle name="Heading 1 4 3 2 2 3 4 2" xfId="29821" xr:uid="{00000000-0005-0000-0000-0000852F0000}"/>
    <cellStyle name="Heading 1 4 3 2 2 3 5" xfId="17332" xr:uid="{00000000-0005-0000-0000-0000862F0000}"/>
    <cellStyle name="Heading 1 4 3 2 2 3 5 2" xfId="29863" xr:uid="{00000000-0005-0000-0000-0000872F0000}"/>
    <cellStyle name="Heading 1 4 3 2 2 3 6" xfId="12990" xr:uid="{00000000-0005-0000-0000-0000882F0000}"/>
    <cellStyle name="Heading 1 4 3 2 2 3 6 2" xfId="25736" xr:uid="{00000000-0005-0000-0000-0000892F0000}"/>
    <cellStyle name="Heading 1 4 3 2 2 3 7" xfId="17324" xr:uid="{00000000-0005-0000-0000-00008A2F0000}"/>
    <cellStyle name="Heading 1 4 3 2 2 3 7 2" xfId="29855" xr:uid="{00000000-0005-0000-0000-00008B2F0000}"/>
    <cellStyle name="Heading 1 4 3 2 2 3 8" xfId="12275" xr:uid="{00000000-0005-0000-0000-00008C2F0000}"/>
    <cellStyle name="Heading 1 4 3 2 2 3 8 2" xfId="25021" xr:uid="{00000000-0005-0000-0000-00008D2F0000}"/>
    <cellStyle name="Heading 1 4 3 2 2 3 9" xfId="15961" xr:uid="{00000000-0005-0000-0000-00008E2F0000}"/>
    <cellStyle name="Heading 1 4 3 2 2 3 9 2" xfId="28601" xr:uid="{00000000-0005-0000-0000-00008F2F0000}"/>
    <cellStyle name="Heading 1 4 3 2 2 4" xfId="17265" xr:uid="{00000000-0005-0000-0000-0000902F0000}"/>
    <cellStyle name="Heading 1 4 3 2 2 4 2" xfId="29796" xr:uid="{00000000-0005-0000-0000-0000912F0000}"/>
    <cellStyle name="Heading 1 4 3 2 2 5" xfId="17255" xr:uid="{00000000-0005-0000-0000-0000922F0000}"/>
    <cellStyle name="Heading 1 4 3 2 2 5 2" xfId="29786" xr:uid="{00000000-0005-0000-0000-0000932F0000}"/>
    <cellStyle name="Heading 1 4 3 2 2 6" xfId="12588" xr:uid="{00000000-0005-0000-0000-0000942F0000}"/>
    <cellStyle name="Heading 1 4 3 2 2 6 2" xfId="25334" xr:uid="{00000000-0005-0000-0000-0000952F0000}"/>
    <cellStyle name="Heading 1 4 3 2 2 7" xfId="17304" xr:uid="{00000000-0005-0000-0000-0000962F0000}"/>
    <cellStyle name="Heading 1 4 3 2 2 7 2" xfId="29835" xr:uid="{00000000-0005-0000-0000-0000972F0000}"/>
    <cellStyle name="Heading 1 4 3 2 2 8" xfId="16576" xr:uid="{00000000-0005-0000-0000-0000982F0000}"/>
    <cellStyle name="Heading 1 4 3 2 2 8 2" xfId="29115" xr:uid="{00000000-0005-0000-0000-0000992F0000}"/>
    <cellStyle name="Heading 1 4 3 2 2 9" xfId="12272" xr:uid="{00000000-0005-0000-0000-00009A2F0000}"/>
    <cellStyle name="Heading 1 4 3 2 2 9 2" xfId="25018" xr:uid="{00000000-0005-0000-0000-00009B2F0000}"/>
    <cellStyle name="Heading 1 4 3 2 3" xfId="7743" xr:uid="{00000000-0005-0000-0000-00009C2F0000}"/>
    <cellStyle name="Heading 1 4 3 2 3 10" xfId="17418" xr:uid="{00000000-0005-0000-0000-00009D2F0000}"/>
    <cellStyle name="Heading 1 4 3 2 3 10 2" xfId="29949" xr:uid="{00000000-0005-0000-0000-00009E2F0000}"/>
    <cellStyle name="Heading 1 4 3 2 3 11" xfId="17423" xr:uid="{00000000-0005-0000-0000-00009F2F0000}"/>
    <cellStyle name="Heading 1 4 3 2 3 11 2" xfId="29954" xr:uid="{00000000-0005-0000-0000-0000A02F0000}"/>
    <cellStyle name="Heading 1 4 3 2 3 12" xfId="17415" xr:uid="{00000000-0005-0000-0000-0000A12F0000}"/>
    <cellStyle name="Heading 1 4 3 2 3 12 2" xfId="29946" xr:uid="{00000000-0005-0000-0000-0000A22F0000}"/>
    <cellStyle name="Heading 1 4 3 2 3 13" xfId="22465" xr:uid="{00000000-0005-0000-0000-0000A32F0000}"/>
    <cellStyle name="Heading 1 4 3 2 3 2" xfId="14244" xr:uid="{00000000-0005-0000-0000-0000A42F0000}"/>
    <cellStyle name="Heading 1 4 3 2 3 2 2" xfId="26970" xr:uid="{00000000-0005-0000-0000-0000A52F0000}"/>
    <cellStyle name="Heading 1 4 3 2 3 3" xfId="17175" xr:uid="{00000000-0005-0000-0000-0000A62F0000}"/>
    <cellStyle name="Heading 1 4 3 2 3 3 2" xfId="29706" xr:uid="{00000000-0005-0000-0000-0000A72F0000}"/>
    <cellStyle name="Heading 1 4 3 2 3 4" xfId="12080" xr:uid="{00000000-0005-0000-0000-0000A82F0000}"/>
    <cellStyle name="Heading 1 4 3 2 3 4 2" xfId="24826" xr:uid="{00000000-0005-0000-0000-0000A92F0000}"/>
    <cellStyle name="Heading 1 4 3 2 3 5" xfId="17404" xr:uid="{00000000-0005-0000-0000-0000AA2F0000}"/>
    <cellStyle name="Heading 1 4 3 2 3 5 2" xfId="29935" xr:uid="{00000000-0005-0000-0000-0000AB2F0000}"/>
    <cellStyle name="Heading 1 4 3 2 3 6" xfId="17409" xr:uid="{00000000-0005-0000-0000-0000AC2F0000}"/>
    <cellStyle name="Heading 1 4 3 2 3 6 2" xfId="29940" xr:uid="{00000000-0005-0000-0000-0000AD2F0000}"/>
    <cellStyle name="Heading 1 4 3 2 3 7" xfId="15155" xr:uid="{00000000-0005-0000-0000-0000AE2F0000}"/>
    <cellStyle name="Heading 1 4 3 2 3 7 2" xfId="27823" xr:uid="{00000000-0005-0000-0000-0000AF2F0000}"/>
    <cellStyle name="Heading 1 4 3 2 3 8" xfId="17179" xr:uid="{00000000-0005-0000-0000-0000B02F0000}"/>
    <cellStyle name="Heading 1 4 3 2 3 8 2" xfId="29710" xr:uid="{00000000-0005-0000-0000-0000B12F0000}"/>
    <cellStyle name="Heading 1 4 3 2 3 9" xfId="17203" xr:uid="{00000000-0005-0000-0000-0000B22F0000}"/>
    <cellStyle name="Heading 1 4 3 2 3 9 2" xfId="29734" xr:uid="{00000000-0005-0000-0000-0000B32F0000}"/>
    <cellStyle name="Heading 1 4 3 2 4" xfId="11518" xr:uid="{00000000-0005-0000-0000-0000B42F0000}"/>
    <cellStyle name="Heading 1 4 3 2 4 10" xfId="17193" xr:uid="{00000000-0005-0000-0000-0000B52F0000}"/>
    <cellStyle name="Heading 1 4 3 2 4 10 2" xfId="29724" xr:uid="{00000000-0005-0000-0000-0000B62F0000}"/>
    <cellStyle name="Heading 1 4 3 2 4 11" xfId="12214" xr:uid="{00000000-0005-0000-0000-0000B72F0000}"/>
    <cellStyle name="Heading 1 4 3 2 4 11 2" xfId="24960" xr:uid="{00000000-0005-0000-0000-0000B82F0000}"/>
    <cellStyle name="Heading 1 4 3 2 4 12" xfId="17154" xr:uid="{00000000-0005-0000-0000-0000B92F0000}"/>
    <cellStyle name="Heading 1 4 3 2 4 12 2" xfId="29685" xr:uid="{00000000-0005-0000-0000-0000BA2F0000}"/>
    <cellStyle name="Heading 1 4 3 2 4 13" xfId="24276" xr:uid="{00000000-0005-0000-0000-0000BB2F0000}"/>
    <cellStyle name="Heading 1 4 3 2 4 2" xfId="16807" xr:uid="{00000000-0005-0000-0000-0000BC2F0000}"/>
    <cellStyle name="Heading 1 4 3 2 4 2 2" xfId="29342" xr:uid="{00000000-0005-0000-0000-0000BD2F0000}"/>
    <cellStyle name="Heading 1 4 3 2 4 3" xfId="17369" xr:uid="{00000000-0005-0000-0000-0000BE2F0000}"/>
    <cellStyle name="Heading 1 4 3 2 4 3 2" xfId="29900" xr:uid="{00000000-0005-0000-0000-0000BF2F0000}"/>
    <cellStyle name="Heading 1 4 3 2 4 4" xfId="12125" xr:uid="{00000000-0005-0000-0000-0000C02F0000}"/>
    <cellStyle name="Heading 1 4 3 2 4 4 2" xfId="24871" xr:uid="{00000000-0005-0000-0000-0000C12F0000}"/>
    <cellStyle name="Heading 1 4 3 2 4 5" xfId="16044" xr:uid="{00000000-0005-0000-0000-0000C22F0000}"/>
    <cellStyle name="Heading 1 4 3 2 4 5 2" xfId="28672" xr:uid="{00000000-0005-0000-0000-0000C32F0000}"/>
    <cellStyle name="Heading 1 4 3 2 4 6" xfId="17331" xr:uid="{00000000-0005-0000-0000-0000C42F0000}"/>
    <cellStyle name="Heading 1 4 3 2 4 6 2" xfId="29862" xr:uid="{00000000-0005-0000-0000-0000C52F0000}"/>
    <cellStyle name="Heading 1 4 3 2 4 7" xfId="16103" xr:uid="{00000000-0005-0000-0000-0000C62F0000}"/>
    <cellStyle name="Heading 1 4 3 2 4 7 2" xfId="28730" xr:uid="{00000000-0005-0000-0000-0000C72F0000}"/>
    <cellStyle name="Heading 1 4 3 2 4 8" xfId="12953" xr:uid="{00000000-0005-0000-0000-0000C82F0000}"/>
    <cellStyle name="Heading 1 4 3 2 4 8 2" xfId="25699" xr:uid="{00000000-0005-0000-0000-0000C92F0000}"/>
    <cellStyle name="Heading 1 4 3 2 4 9" xfId="12737" xr:uid="{00000000-0005-0000-0000-0000CA2F0000}"/>
    <cellStyle name="Heading 1 4 3 2 4 9 2" xfId="25483" xr:uid="{00000000-0005-0000-0000-0000CB2F0000}"/>
    <cellStyle name="Heading 1 4 3 2 5" xfId="21153" xr:uid="{00000000-0005-0000-0000-0000CC2F0000}"/>
    <cellStyle name="Heading 1 4 3 3" xfId="10403" xr:uid="{00000000-0005-0000-0000-0000CD2F0000}"/>
    <cellStyle name="Heading 1 4 3 4" xfId="21117" xr:uid="{00000000-0005-0000-0000-0000CE2F0000}"/>
    <cellStyle name="Heading 1 4 4" xfId="9955" xr:uid="{00000000-0005-0000-0000-0000CF2F0000}"/>
    <cellStyle name="Heading 1 4 5" xfId="37108" xr:uid="{00000000-0005-0000-0000-0000D02F0000}"/>
    <cellStyle name="Heading 1 4 6" xfId="2749" xr:uid="{00000000-0005-0000-0000-0000D12F0000}"/>
    <cellStyle name="Heading 1 5" xfId="1002" xr:uid="{00000000-0005-0000-0000-0000D22F0000}"/>
    <cellStyle name="Heading 1 5 2" xfId="6206" xr:uid="{00000000-0005-0000-0000-0000D32F0000}"/>
    <cellStyle name="Heading 1 5 2 2" xfId="10405" xr:uid="{00000000-0005-0000-0000-0000D42F0000}"/>
    <cellStyle name="Heading 1 5 3" xfId="9956" xr:uid="{00000000-0005-0000-0000-0000D52F0000}"/>
    <cellStyle name="Heading 1 5 4" xfId="37109" xr:uid="{00000000-0005-0000-0000-0000D62F0000}"/>
    <cellStyle name="Heading 1 5 5" xfId="2751" xr:uid="{00000000-0005-0000-0000-0000D72F0000}"/>
    <cellStyle name="Heading 1 6" xfId="1340" xr:uid="{00000000-0005-0000-0000-0000D82F0000}"/>
    <cellStyle name="Heading 1 6 2" xfId="10406" xr:uid="{00000000-0005-0000-0000-0000D92F0000}"/>
    <cellStyle name="Heading 1 6 3" xfId="9952" xr:uid="{00000000-0005-0000-0000-0000DA2F0000}"/>
    <cellStyle name="Heading 1 6 4" xfId="37110" xr:uid="{00000000-0005-0000-0000-0000DB2F0000}"/>
    <cellStyle name="Heading 1 6 5" xfId="2752" xr:uid="{00000000-0005-0000-0000-0000DC2F0000}"/>
    <cellStyle name="Heading 1 7" xfId="2753" xr:uid="{00000000-0005-0000-0000-0000DD2F0000}"/>
    <cellStyle name="Heading 1 7 2" xfId="37111" xr:uid="{00000000-0005-0000-0000-0000DE2F0000}"/>
    <cellStyle name="Heading 1 8" xfId="2754" xr:uid="{00000000-0005-0000-0000-0000DF2F0000}"/>
    <cellStyle name="Heading 1 8 2" xfId="37112" xr:uid="{00000000-0005-0000-0000-0000E02F0000}"/>
    <cellStyle name="Heading 1 9" xfId="2755" xr:uid="{00000000-0005-0000-0000-0000E12F0000}"/>
    <cellStyle name="Heading 1 9 2" xfId="37113" xr:uid="{00000000-0005-0000-0000-0000E22F0000}"/>
    <cellStyle name="Heading 2" xfId="653" builtinId="17" customBuiltin="1"/>
    <cellStyle name="Heading 2 10" xfId="2756" xr:uid="{00000000-0005-0000-0000-0000E42F0000}"/>
    <cellStyle name="Heading 2 10 2" xfId="37114" xr:uid="{00000000-0005-0000-0000-0000E52F0000}"/>
    <cellStyle name="Heading 2 11" xfId="2757" xr:uid="{00000000-0005-0000-0000-0000E62F0000}"/>
    <cellStyle name="Heading 2 11 2" xfId="37115" xr:uid="{00000000-0005-0000-0000-0000E72F0000}"/>
    <cellStyle name="Heading 2 12" xfId="2758" xr:uid="{00000000-0005-0000-0000-0000E82F0000}"/>
    <cellStyle name="Heading 2 12 2" xfId="37116" xr:uid="{00000000-0005-0000-0000-0000E92F0000}"/>
    <cellStyle name="Heading 2 13" xfId="37117" xr:uid="{00000000-0005-0000-0000-0000EA2F0000}"/>
    <cellStyle name="Heading 2 14" xfId="37118" xr:uid="{00000000-0005-0000-0000-0000EB2F0000}"/>
    <cellStyle name="Heading 2 15" xfId="37119" xr:uid="{00000000-0005-0000-0000-0000EC2F0000}"/>
    <cellStyle name="Heading 2 16" xfId="37120" xr:uid="{00000000-0005-0000-0000-0000ED2F0000}"/>
    <cellStyle name="Heading 2 17" xfId="37121" xr:uid="{00000000-0005-0000-0000-0000EE2F0000}"/>
    <cellStyle name="Heading 2 2" xfId="1003" xr:uid="{00000000-0005-0000-0000-0000EF2F0000}"/>
    <cellStyle name="Heading 2 2 2" xfId="2760" xr:uid="{00000000-0005-0000-0000-0000F02F0000}"/>
    <cellStyle name="Heading 2 2 2 2" xfId="10284" xr:uid="{00000000-0005-0000-0000-0000F12F0000}"/>
    <cellStyle name="Heading 2 2 3" xfId="2761" xr:uid="{00000000-0005-0000-0000-0000F22F0000}"/>
    <cellStyle name="Heading 2 2 3 2" xfId="11049" xr:uid="{00000000-0005-0000-0000-0000F32F0000}"/>
    <cellStyle name="Heading 2 2 4" xfId="10409" xr:uid="{00000000-0005-0000-0000-0000F42F0000}"/>
    <cellStyle name="Heading 2 2 5" xfId="9958" xr:uid="{00000000-0005-0000-0000-0000F52F0000}"/>
    <cellStyle name="Heading 2 2 6" xfId="37122" xr:uid="{00000000-0005-0000-0000-0000F62F0000}"/>
    <cellStyle name="Heading 2 2 7" xfId="2759" xr:uid="{00000000-0005-0000-0000-0000F72F0000}"/>
    <cellStyle name="Heading 2 3" xfId="1004" xr:uid="{00000000-0005-0000-0000-0000F82F0000}"/>
    <cellStyle name="Heading 2 3 2" xfId="2763" xr:uid="{00000000-0005-0000-0000-0000F92F0000}"/>
    <cellStyle name="Heading 2 3 3" xfId="10412" xr:uid="{00000000-0005-0000-0000-0000FA2F0000}"/>
    <cellStyle name="Heading 2 3 4" xfId="9959" xr:uid="{00000000-0005-0000-0000-0000FB2F0000}"/>
    <cellStyle name="Heading 2 3 5" xfId="37123" xr:uid="{00000000-0005-0000-0000-0000FC2F0000}"/>
    <cellStyle name="Heading 2 3 6" xfId="2762" xr:uid="{00000000-0005-0000-0000-0000FD2F0000}"/>
    <cellStyle name="Heading 2 4" xfId="1005" xr:uid="{00000000-0005-0000-0000-0000FE2F0000}"/>
    <cellStyle name="Heading 2 4 2" xfId="2765" xr:uid="{00000000-0005-0000-0000-0000FF2F0000}"/>
    <cellStyle name="Heading 2 4 3" xfId="10414" xr:uid="{00000000-0005-0000-0000-000000300000}"/>
    <cellStyle name="Heading 2 4 4" xfId="9960" xr:uid="{00000000-0005-0000-0000-000001300000}"/>
    <cellStyle name="Heading 2 4 5" xfId="37124" xr:uid="{00000000-0005-0000-0000-000002300000}"/>
    <cellStyle name="Heading 2 4 6" xfId="2764" xr:uid="{00000000-0005-0000-0000-000003300000}"/>
    <cellStyle name="Heading 2 5" xfId="1006" xr:uid="{00000000-0005-0000-0000-000004300000}"/>
    <cellStyle name="Heading 2 5 2" xfId="10415" xr:uid="{00000000-0005-0000-0000-000005300000}"/>
    <cellStyle name="Heading 2 5 3" xfId="9961" xr:uid="{00000000-0005-0000-0000-000006300000}"/>
    <cellStyle name="Heading 2 5 4" xfId="37125" xr:uid="{00000000-0005-0000-0000-000007300000}"/>
    <cellStyle name="Heading 2 5 5" xfId="2766" xr:uid="{00000000-0005-0000-0000-000008300000}"/>
    <cellStyle name="Heading 2 6" xfId="1341" xr:uid="{00000000-0005-0000-0000-000009300000}"/>
    <cellStyle name="Heading 2 6 2" xfId="10416" xr:uid="{00000000-0005-0000-0000-00000A300000}"/>
    <cellStyle name="Heading 2 6 3" xfId="9957" xr:uid="{00000000-0005-0000-0000-00000B300000}"/>
    <cellStyle name="Heading 2 6 4" xfId="37126" xr:uid="{00000000-0005-0000-0000-00000C300000}"/>
    <cellStyle name="Heading 2 6 5" xfId="2767" xr:uid="{00000000-0005-0000-0000-00000D300000}"/>
    <cellStyle name="Heading 2 7" xfId="2768" xr:uid="{00000000-0005-0000-0000-00000E300000}"/>
    <cellStyle name="Heading 2 7 2" xfId="37127" xr:uid="{00000000-0005-0000-0000-00000F300000}"/>
    <cellStyle name="Heading 2 8" xfId="2769" xr:uid="{00000000-0005-0000-0000-000010300000}"/>
    <cellStyle name="Heading 2 8 2" xfId="37128" xr:uid="{00000000-0005-0000-0000-000011300000}"/>
    <cellStyle name="Heading 2 9" xfId="2770" xr:uid="{00000000-0005-0000-0000-000012300000}"/>
    <cellStyle name="Heading 2 9 2" xfId="37129" xr:uid="{00000000-0005-0000-0000-000013300000}"/>
    <cellStyle name="Heading 3" xfId="654" builtinId="18" customBuiltin="1"/>
    <cellStyle name="Heading 3 10" xfId="2771" xr:uid="{00000000-0005-0000-0000-000015300000}"/>
    <cellStyle name="Heading 3 10 2" xfId="30816" xr:uid="{00000000-0005-0000-0000-000016300000}"/>
    <cellStyle name="Heading 3 10 3" xfId="37130" xr:uid="{00000000-0005-0000-0000-000017300000}"/>
    <cellStyle name="Heading 3 11" xfId="2772" xr:uid="{00000000-0005-0000-0000-000018300000}"/>
    <cellStyle name="Heading 3 11 2" xfId="30817" xr:uid="{00000000-0005-0000-0000-000019300000}"/>
    <cellStyle name="Heading 3 11 3" xfId="37131" xr:uid="{00000000-0005-0000-0000-00001A300000}"/>
    <cellStyle name="Heading 3 12" xfId="2773" xr:uid="{00000000-0005-0000-0000-00001B300000}"/>
    <cellStyle name="Heading 3 12 2" xfId="30818" xr:uid="{00000000-0005-0000-0000-00001C300000}"/>
    <cellStyle name="Heading 3 12 3" xfId="37132" xr:uid="{00000000-0005-0000-0000-00001D300000}"/>
    <cellStyle name="Heading 3 13" xfId="37133" xr:uid="{00000000-0005-0000-0000-00001E300000}"/>
    <cellStyle name="Heading 3 14" xfId="37134" xr:uid="{00000000-0005-0000-0000-00001F300000}"/>
    <cellStyle name="Heading 3 15" xfId="37135" xr:uid="{00000000-0005-0000-0000-000020300000}"/>
    <cellStyle name="Heading 3 16" xfId="37136" xr:uid="{00000000-0005-0000-0000-000021300000}"/>
    <cellStyle name="Heading 3 17" xfId="37137" xr:uid="{00000000-0005-0000-0000-000022300000}"/>
    <cellStyle name="Heading 3 2" xfId="282" xr:uid="{00000000-0005-0000-0000-000023300000}"/>
    <cellStyle name="Heading 3 2 2" xfId="558" xr:uid="{00000000-0005-0000-0000-000024300000}"/>
    <cellStyle name="Heading 3 2 2 2" xfId="30820" xr:uid="{00000000-0005-0000-0000-000025300000}"/>
    <cellStyle name="Heading 3 2 2 3" xfId="2775" xr:uid="{00000000-0005-0000-0000-000026300000}"/>
    <cellStyle name="Heading 3 2 3" xfId="1007" xr:uid="{00000000-0005-0000-0000-000027300000}"/>
    <cellStyle name="Heading 3 2 3 2" xfId="30821" xr:uid="{00000000-0005-0000-0000-000028300000}"/>
    <cellStyle name="Heading 3 2 3 3" xfId="2776" xr:uid="{00000000-0005-0000-0000-000029300000}"/>
    <cellStyle name="Heading 3 2 4" xfId="10419" xr:uid="{00000000-0005-0000-0000-00002A300000}"/>
    <cellStyle name="Heading 3 2 4 2" xfId="30819" xr:uid="{00000000-0005-0000-0000-00002B300000}"/>
    <cellStyle name="Heading 3 2 5" xfId="9962" xr:uid="{00000000-0005-0000-0000-00002C300000}"/>
    <cellStyle name="Heading 3 2 5 2" xfId="31987" xr:uid="{00000000-0005-0000-0000-00002D300000}"/>
    <cellStyle name="Heading 3 2 6" xfId="30687" xr:uid="{00000000-0005-0000-0000-00002E300000}"/>
    <cellStyle name="Heading 3 2 7" xfId="37138" xr:uid="{00000000-0005-0000-0000-00002F300000}"/>
    <cellStyle name="Heading 3 2 8" xfId="2774" xr:uid="{00000000-0005-0000-0000-000030300000}"/>
    <cellStyle name="Heading 3 3" xfId="1008" xr:uid="{00000000-0005-0000-0000-000031300000}"/>
    <cellStyle name="Heading 3 3 2" xfId="2778" xr:uid="{00000000-0005-0000-0000-000032300000}"/>
    <cellStyle name="Heading 3 3 2 2" xfId="30823" xr:uid="{00000000-0005-0000-0000-000033300000}"/>
    <cellStyle name="Heading 3 3 3" xfId="10422" xr:uid="{00000000-0005-0000-0000-000034300000}"/>
    <cellStyle name="Heading 3 3 3 2" xfId="30822" xr:uid="{00000000-0005-0000-0000-000035300000}"/>
    <cellStyle name="Heading 3 3 4" xfId="9963" xr:uid="{00000000-0005-0000-0000-000036300000}"/>
    <cellStyle name="Heading 3 3 5" xfId="30688" xr:uid="{00000000-0005-0000-0000-000037300000}"/>
    <cellStyle name="Heading 3 3 6" xfId="37139" xr:uid="{00000000-0005-0000-0000-000038300000}"/>
    <cellStyle name="Heading 3 3 7" xfId="2777" xr:uid="{00000000-0005-0000-0000-000039300000}"/>
    <cellStyle name="Heading 3 4" xfId="1009" xr:uid="{00000000-0005-0000-0000-00003A300000}"/>
    <cellStyle name="Heading 3 4 2" xfId="2780" xr:uid="{00000000-0005-0000-0000-00003B300000}"/>
    <cellStyle name="Heading 3 4 2 2" xfId="30825" xr:uid="{00000000-0005-0000-0000-00003C300000}"/>
    <cellStyle name="Heading 3 4 3" xfId="10424" xr:uid="{00000000-0005-0000-0000-00003D300000}"/>
    <cellStyle name="Heading 3 4 3 2" xfId="30824" xr:uid="{00000000-0005-0000-0000-00003E300000}"/>
    <cellStyle name="Heading 3 4 4" xfId="9964" xr:uid="{00000000-0005-0000-0000-00003F300000}"/>
    <cellStyle name="Heading 3 4 5" xfId="30689" xr:uid="{00000000-0005-0000-0000-000040300000}"/>
    <cellStyle name="Heading 3 4 6" xfId="37140" xr:uid="{00000000-0005-0000-0000-000041300000}"/>
    <cellStyle name="Heading 3 4 7" xfId="2779" xr:uid="{00000000-0005-0000-0000-000042300000}"/>
    <cellStyle name="Heading 3 5" xfId="1010" xr:uid="{00000000-0005-0000-0000-000043300000}"/>
    <cellStyle name="Heading 3 5 2" xfId="10426" xr:uid="{00000000-0005-0000-0000-000044300000}"/>
    <cellStyle name="Heading 3 5 2 2" xfId="30826" xr:uid="{00000000-0005-0000-0000-000045300000}"/>
    <cellStyle name="Heading 3 5 3" xfId="9965" xr:uid="{00000000-0005-0000-0000-000046300000}"/>
    <cellStyle name="Heading 3 5 4" xfId="30690" xr:uid="{00000000-0005-0000-0000-000047300000}"/>
    <cellStyle name="Heading 3 5 5" xfId="37141" xr:uid="{00000000-0005-0000-0000-000048300000}"/>
    <cellStyle name="Heading 3 5 6" xfId="2781" xr:uid="{00000000-0005-0000-0000-000049300000}"/>
    <cellStyle name="Heading 3 6" xfId="2782" xr:uid="{00000000-0005-0000-0000-00004A300000}"/>
    <cellStyle name="Heading 3 6 2" xfId="30827" xr:uid="{00000000-0005-0000-0000-00004B300000}"/>
    <cellStyle name="Heading 3 6 3" xfId="37142" xr:uid="{00000000-0005-0000-0000-00004C300000}"/>
    <cellStyle name="Heading 3 7" xfId="2783" xr:uid="{00000000-0005-0000-0000-00004D300000}"/>
    <cellStyle name="Heading 3 7 2" xfId="30828" xr:uid="{00000000-0005-0000-0000-00004E300000}"/>
    <cellStyle name="Heading 3 7 3" xfId="37143" xr:uid="{00000000-0005-0000-0000-00004F300000}"/>
    <cellStyle name="Heading 3 8" xfId="2784" xr:uid="{00000000-0005-0000-0000-000050300000}"/>
    <cellStyle name="Heading 3 8 2" xfId="30829" xr:uid="{00000000-0005-0000-0000-000051300000}"/>
    <cellStyle name="Heading 3 8 3" xfId="37144" xr:uid="{00000000-0005-0000-0000-000052300000}"/>
    <cellStyle name="Heading 3 9" xfId="2785" xr:uid="{00000000-0005-0000-0000-000053300000}"/>
    <cellStyle name="Heading 3 9 2" xfId="30830" xr:uid="{00000000-0005-0000-0000-000054300000}"/>
    <cellStyle name="Heading 3 9 3" xfId="37145" xr:uid="{00000000-0005-0000-0000-000055300000}"/>
    <cellStyle name="Heading 4" xfId="655" builtinId="19" customBuiltin="1"/>
    <cellStyle name="Heading 4 10" xfId="2786" xr:uid="{00000000-0005-0000-0000-000057300000}"/>
    <cellStyle name="Heading 4 10 2" xfId="37146" xr:uid="{00000000-0005-0000-0000-000058300000}"/>
    <cellStyle name="Heading 4 11" xfId="2787" xr:uid="{00000000-0005-0000-0000-000059300000}"/>
    <cellStyle name="Heading 4 11 2" xfId="37147" xr:uid="{00000000-0005-0000-0000-00005A300000}"/>
    <cellStyle name="Heading 4 12" xfId="2788" xr:uid="{00000000-0005-0000-0000-00005B300000}"/>
    <cellStyle name="Heading 4 12 2" xfId="37148" xr:uid="{00000000-0005-0000-0000-00005C300000}"/>
    <cellStyle name="Heading 4 13" xfId="37149" xr:uid="{00000000-0005-0000-0000-00005D300000}"/>
    <cellStyle name="Heading 4 14" xfId="37150" xr:uid="{00000000-0005-0000-0000-00005E300000}"/>
    <cellStyle name="Heading 4 15" xfId="37151" xr:uid="{00000000-0005-0000-0000-00005F300000}"/>
    <cellStyle name="Heading 4 16" xfId="37152" xr:uid="{00000000-0005-0000-0000-000060300000}"/>
    <cellStyle name="Heading 4 17" xfId="37153" xr:uid="{00000000-0005-0000-0000-000061300000}"/>
    <cellStyle name="Heading 4 2" xfId="1011" xr:uid="{00000000-0005-0000-0000-000062300000}"/>
    <cellStyle name="Heading 4 2 2" xfId="2790" xr:uid="{00000000-0005-0000-0000-000063300000}"/>
    <cellStyle name="Heading 4 2 3" xfId="2791" xr:uid="{00000000-0005-0000-0000-000064300000}"/>
    <cellStyle name="Heading 4 2 4" xfId="10429" xr:uid="{00000000-0005-0000-0000-000065300000}"/>
    <cellStyle name="Heading 4 2 5" xfId="9966" xr:uid="{00000000-0005-0000-0000-000066300000}"/>
    <cellStyle name="Heading 4 2 6" xfId="37154" xr:uid="{00000000-0005-0000-0000-000067300000}"/>
    <cellStyle name="Heading 4 2 7" xfId="2789" xr:uid="{00000000-0005-0000-0000-000068300000}"/>
    <cellStyle name="Heading 4 3" xfId="1012" xr:uid="{00000000-0005-0000-0000-000069300000}"/>
    <cellStyle name="Heading 4 3 2" xfId="2793" xr:uid="{00000000-0005-0000-0000-00006A300000}"/>
    <cellStyle name="Heading 4 3 3" xfId="10431" xr:uid="{00000000-0005-0000-0000-00006B300000}"/>
    <cellStyle name="Heading 4 3 4" xfId="9967" xr:uid="{00000000-0005-0000-0000-00006C300000}"/>
    <cellStyle name="Heading 4 3 5" xfId="37155" xr:uid="{00000000-0005-0000-0000-00006D300000}"/>
    <cellStyle name="Heading 4 3 6" xfId="2792" xr:uid="{00000000-0005-0000-0000-00006E300000}"/>
    <cellStyle name="Heading 4 4" xfId="1013" xr:uid="{00000000-0005-0000-0000-00006F300000}"/>
    <cellStyle name="Heading 4 4 2" xfId="2795" xr:uid="{00000000-0005-0000-0000-000070300000}"/>
    <cellStyle name="Heading 4 4 3" xfId="10432" xr:uid="{00000000-0005-0000-0000-000071300000}"/>
    <cellStyle name="Heading 4 4 4" xfId="9968" xr:uid="{00000000-0005-0000-0000-000072300000}"/>
    <cellStyle name="Heading 4 4 5" xfId="37156" xr:uid="{00000000-0005-0000-0000-000073300000}"/>
    <cellStyle name="Heading 4 4 6" xfId="2794" xr:uid="{00000000-0005-0000-0000-000074300000}"/>
    <cellStyle name="Heading 4 5" xfId="1014" xr:uid="{00000000-0005-0000-0000-000075300000}"/>
    <cellStyle name="Heading 4 5 2" xfId="10434" xr:uid="{00000000-0005-0000-0000-000076300000}"/>
    <cellStyle name="Heading 4 5 3" xfId="9969" xr:uid="{00000000-0005-0000-0000-000077300000}"/>
    <cellStyle name="Heading 4 5 4" xfId="37157" xr:uid="{00000000-0005-0000-0000-000078300000}"/>
    <cellStyle name="Heading 4 5 5" xfId="2796" xr:uid="{00000000-0005-0000-0000-000079300000}"/>
    <cellStyle name="Heading 4 6" xfId="2797" xr:uid="{00000000-0005-0000-0000-00007A300000}"/>
    <cellStyle name="Heading 4 6 2" xfId="37158" xr:uid="{00000000-0005-0000-0000-00007B300000}"/>
    <cellStyle name="Heading 4 7" xfId="2798" xr:uid="{00000000-0005-0000-0000-00007C300000}"/>
    <cellStyle name="Heading 4 7 2" xfId="37159" xr:uid="{00000000-0005-0000-0000-00007D300000}"/>
    <cellStyle name="Heading 4 8" xfId="2799" xr:uid="{00000000-0005-0000-0000-00007E300000}"/>
    <cellStyle name="Heading 4 8 2" xfId="37160" xr:uid="{00000000-0005-0000-0000-00007F300000}"/>
    <cellStyle name="Heading 4 9" xfId="2800" xr:uid="{00000000-0005-0000-0000-000080300000}"/>
    <cellStyle name="Heading 4 9 2" xfId="37161" xr:uid="{00000000-0005-0000-0000-000081300000}"/>
    <cellStyle name="Heading1" xfId="4611" xr:uid="{00000000-0005-0000-0000-000082300000}"/>
    <cellStyle name="Heading1 2" xfId="4612" xr:uid="{00000000-0005-0000-0000-000083300000}"/>
    <cellStyle name="Heading1 3" xfId="6282" xr:uid="{00000000-0005-0000-0000-000084300000}"/>
    <cellStyle name="Heading1_Audit Adjustments - MCSH (220409)" xfId="4613" xr:uid="{00000000-0005-0000-0000-000085300000}"/>
    <cellStyle name="Heading2" xfId="4614" xr:uid="{00000000-0005-0000-0000-000086300000}"/>
    <cellStyle name="Heading2 2" xfId="4615" xr:uid="{00000000-0005-0000-0000-000087300000}"/>
    <cellStyle name="Heading2 3" xfId="6283" xr:uid="{00000000-0005-0000-0000-000088300000}"/>
    <cellStyle name="Heading2_Audit Adjustments - MCSH (220409)" xfId="4616" xr:uid="{00000000-0005-0000-0000-000089300000}"/>
    <cellStyle name="Historical" xfId="4617" xr:uid="{00000000-0005-0000-0000-00008A300000}"/>
    <cellStyle name="Hohe Zelle" xfId="4618" xr:uid="{00000000-0005-0000-0000-00008B300000}"/>
    <cellStyle name="Hohe Zelle 10" xfId="34535" xr:uid="{00000000-0005-0000-0000-00008C300000}"/>
    <cellStyle name="Hohe Zelle 2" xfId="7994" xr:uid="{00000000-0005-0000-0000-00008D300000}"/>
    <cellStyle name="Hohe Zelle 2 2" xfId="11538" xr:uid="{00000000-0005-0000-0000-00008E300000}"/>
    <cellStyle name="Hohe Zelle 2 2 2" xfId="16818" xr:uid="{00000000-0005-0000-0000-00008F300000}"/>
    <cellStyle name="Hohe Zelle 2 2 2 2" xfId="29353" xr:uid="{00000000-0005-0000-0000-000090300000}"/>
    <cellStyle name="Hohe Zelle 2 2 3" xfId="24296" xr:uid="{00000000-0005-0000-0000-000091300000}"/>
    <cellStyle name="Hohe Zelle 2 3" xfId="6739" xr:uid="{00000000-0005-0000-0000-000092300000}"/>
    <cellStyle name="Hohe Zelle 2 3 2" xfId="13321" xr:uid="{00000000-0005-0000-0000-000093300000}"/>
    <cellStyle name="Hohe Zelle 2 3 2 2" xfId="26063" xr:uid="{00000000-0005-0000-0000-000094300000}"/>
    <cellStyle name="Hohe Zelle 2 3 3" xfId="21482" xr:uid="{00000000-0005-0000-0000-000095300000}"/>
    <cellStyle name="Hohe Zelle 2 4" xfId="11707" xr:uid="{00000000-0005-0000-0000-000096300000}"/>
    <cellStyle name="Hohe Zelle 2 4 2" xfId="24460" xr:uid="{00000000-0005-0000-0000-000097300000}"/>
    <cellStyle name="Hohe Zelle 2 5" xfId="22570" xr:uid="{00000000-0005-0000-0000-000098300000}"/>
    <cellStyle name="Hohe Zelle 3" xfId="6921" xr:uid="{00000000-0005-0000-0000-000099300000}"/>
    <cellStyle name="Hohe Zelle 3 2" xfId="13468" xr:uid="{00000000-0005-0000-0000-00009A300000}"/>
    <cellStyle name="Hohe Zelle 3 2 2" xfId="26202" xr:uid="{00000000-0005-0000-0000-00009B300000}"/>
    <cellStyle name="Hohe Zelle 3 3" xfId="21656" xr:uid="{00000000-0005-0000-0000-00009C300000}"/>
    <cellStyle name="Hohe Zelle 4" xfId="11703" xr:uid="{00000000-0005-0000-0000-00009D300000}"/>
    <cellStyle name="Hohe Zelle 4 2" xfId="16954" xr:uid="{00000000-0005-0000-0000-00009E300000}"/>
    <cellStyle name="Hohe Zelle 4 2 2" xfId="29487" xr:uid="{00000000-0005-0000-0000-00009F300000}"/>
    <cellStyle name="Hohe Zelle 4 3" xfId="24457" xr:uid="{00000000-0005-0000-0000-0000A0300000}"/>
    <cellStyle name="Hohe Zelle 5" xfId="17838" xr:uid="{00000000-0005-0000-0000-0000A1300000}"/>
    <cellStyle name="Hohe Zelle 6" xfId="17441" xr:uid="{00000000-0005-0000-0000-0000A2300000}"/>
    <cellStyle name="Hohe Zelle 6 2" xfId="29963" xr:uid="{00000000-0005-0000-0000-0000A3300000}"/>
    <cellStyle name="Hohe Zelle 7" xfId="31185" xr:uid="{00000000-0005-0000-0000-0000A4300000}"/>
    <cellStyle name="Hohe Zelle 8" xfId="31038" xr:uid="{00000000-0005-0000-0000-0000A5300000}"/>
    <cellStyle name="Hohe Zelle 9" xfId="31034" xr:uid="{00000000-0005-0000-0000-0000A6300000}"/>
    <cellStyle name="Hyperlink 2" xfId="4619" xr:uid="{00000000-0005-0000-0000-0000A7300000}"/>
    <cellStyle name="Hyperlink 2 2" xfId="6320" xr:uid="{00000000-0005-0000-0000-0000A8300000}"/>
    <cellStyle name="Hyperlink 2 2 2" xfId="10051" xr:uid="{00000000-0005-0000-0000-0000A9300000}"/>
    <cellStyle name="Hyperlink 2 3" xfId="6284" xr:uid="{00000000-0005-0000-0000-0000AA300000}"/>
    <cellStyle name="Hyperlink 2 3 2" xfId="18721" xr:uid="{00000000-0005-0000-0000-0000AB300000}"/>
    <cellStyle name="Hyperlink 2 4" xfId="17839" xr:uid="{00000000-0005-0000-0000-0000AC300000}"/>
    <cellStyle name="Hyperlink 3" xfId="4620" xr:uid="{00000000-0005-0000-0000-0000AD300000}"/>
    <cellStyle name="Hyperlink 3 2" xfId="10044" xr:uid="{00000000-0005-0000-0000-0000AE300000}"/>
    <cellStyle name="Hyperlink 3 3" xfId="17840" xr:uid="{00000000-0005-0000-0000-0000AF300000}"/>
    <cellStyle name="Input" xfId="659" builtinId="20" customBuiltin="1"/>
    <cellStyle name="Input [yellow]" xfId="4621" xr:uid="{00000000-0005-0000-0000-0000B1300000}"/>
    <cellStyle name="Input [yellow] 2" xfId="7995" xr:uid="{00000000-0005-0000-0000-0000B2300000}"/>
    <cellStyle name="Input [yellow] 2 2" xfId="7691" xr:uid="{00000000-0005-0000-0000-0000B3300000}"/>
    <cellStyle name="Input [yellow] 2 2 2" xfId="14194" xr:uid="{00000000-0005-0000-0000-0000B4300000}"/>
    <cellStyle name="Input [yellow] 2 3" xfId="6468" xr:uid="{00000000-0005-0000-0000-0000B5300000}"/>
    <cellStyle name="Input [yellow] 3" xfId="6922" xr:uid="{00000000-0005-0000-0000-0000B6300000}"/>
    <cellStyle name="Input [yellow] 3 2" xfId="13469" xr:uid="{00000000-0005-0000-0000-0000B7300000}"/>
    <cellStyle name="Input [yellow] 4" xfId="11811" xr:uid="{00000000-0005-0000-0000-0000B8300000}"/>
    <cellStyle name="Input [yellow] 4 2" xfId="17040" xr:uid="{00000000-0005-0000-0000-0000B9300000}"/>
    <cellStyle name="Input [yellow] 5" xfId="34536" xr:uid="{00000000-0005-0000-0000-0000BA300000}"/>
    <cellStyle name="Input 10" xfId="2801" xr:uid="{00000000-0005-0000-0000-0000BB300000}"/>
    <cellStyle name="Input 10 10" xfId="31369" xr:uid="{00000000-0005-0000-0000-0000BC300000}"/>
    <cellStyle name="Input 10 11" xfId="30748" xr:uid="{00000000-0005-0000-0000-0000BD300000}"/>
    <cellStyle name="Input 10 12" xfId="37162" xr:uid="{00000000-0005-0000-0000-0000BE300000}"/>
    <cellStyle name="Input 10 2" xfId="8679" xr:uid="{00000000-0005-0000-0000-0000BF300000}"/>
    <cellStyle name="Input 10 2 2" xfId="11603" xr:uid="{00000000-0005-0000-0000-0000C0300000}"/>
    <cellStyle name="Input 10 2 2 2" xfId="16865" xr:uid="{00000000-0005-0000-0000-0000C1300000}"/>
    <cellStyle name="Input 10 2 2 2 2" xfId="29399" xr:uid="{00000000-0005-0000-0000-0000C2300000}"/>
    <cellStyle name="Input 10 2 2 3" xfId="20766" xr:uid="{00000000-0005-0000-0000-0000C3300000}"/>
    <cellStyle name="Input 10 2 2 3 2" xfId="30444" xr:uid="{00000000-0005-0000-0000-0000C4300000}"/>
    <cellStyle name="Input 10 2 2 4" xfId="24358" xr:uid="{00000000-0005-0000-0000-0000C5300000}"/>
    <cellStyle name="Input 10 2 2 5" xfId="33034" xr:uid="{00000000-0005-0000-0000-0000C6300000}"/>
    <cellStyle name="Input 10 2 2 6" xfId="34087" xr:uid="{00000000-0005-0000-0000-0000C7300000}"/>
    <cellStyle name="Input 10 2 2 7" xfId="30874" xr:uid="{00000000-0005-0000-0000-0000C8300000}"/>
    <cellStyle name="Input 10 2 3" xfId="6771" xr:uid="{00000000-0005-0000-0000-0000C9300000}"/>
    <cellStyle name="Input 10 2 3 2" xfId="13340" xr:uid="{00000000-0005-0000-0000-0000CA300000}"/>
    <cellStyle name="Input 10 2 3 2 2" xfId="26075" xr:uid="{00000000-0005-0000-0000-0000CB300000}"/>
    <cellStyle name="Input 10 2 3 3" xfId="21507" xr:uid="{00000000-0005-0000-0000-0000CC300000}"/>
    <cellStyle name="Input 10 2 4" xfId="11581" xr:uid="{00000000-0005-0000-0000-0000CD300000}"/>
    <cellStyle name="Input 10 2 4 2" xfId="24336" xr:uid="{00000000-0005-0000-0000-0000CE300000}"/>
    <cellStyle name="Input 10 2 5" xfId="20615" xr:uid="{00000000-0005-0000-0000-0000CF300000}"/>
    <cellStyle name="Input 10 2 5 2" xfId="30293" xr:uid="{00000000-0005-0000-0000-0000D0300000}"/>
    <cellStyle name="Input 10 2 6" xfId="22749" xr:uid="{00000000-0005-0000-0000-0000D1300000}"/>
    <cellStyle name="Input 10 2 7" xfId="32041" xr:uid="{00000000-0005-0000-0000-0000D2300000}"/>
    <cellStyle name="Input 10 2 8" xfId="33902" xr:uid="{00000000-0005-0000-0000-0000D3300000}"/>
    <cellStyle name="Input 10 2 9" xfId="33900" xr:uid="{00000000-0005-0000-0000-0000D4300000}"/>
    <cellStyle name="Input 10 3" xfId="6509" xr:uid="{00000000-0005-0000-0000-0000D5300000}"/>
    <cellStyle name="Input 10 3 2" xfId="13110" xr:uid="{00000000-0005-0000-0000-0000D6300000}"/>
    <cellStyle name="Input 10 3 2 2" xfId="25855" xr:uid="{00000000-0005-0000-0000-0000D7300000}"/>
    <cellStyle name="Input 10 3 3" xfId="20859" xr:uid="{00000000-0005-0000-0000-0000D8300000}"/>
    <cellStyle name="Input 10 3 3 2" xfId="30537" xr:uid="{00000000-0005-0000-0000-0000D9300000}"/>
    <cellStyle name="Input 10 3 4" xfId="21259" xr:uid="{00000000-0005-0000-0000-0000DA300000}"/>
    <cellStyle name="Input 10 3 5" xfId="33174" xr:uid="{00000000-0005-0000-0000-0000DB300000}"/>
    <cellStyle name="Input 10 3 6" xfId="34182" xr:uid="{00000000-0005-0000-0000-0000DC300000}"/>
    <cellStyle name="Input 10 3 7" xfId="33974" xr:uid="{00000000-0005-0000-0000-0000DD300000}"/>
    <cellStyle name="Input 10 4" xfId="7361" xr:uid="{00000000-0005-0000-0000-0000DE300000}"/>
    <cellStyle name="Input 10 4 2" xfId="13888" xr:uid="{00000000-0005-0000-0000-0000DF300000}"/>
    <cellStyle name="Input 10 4 2 2" xfId="26619" xr:uid="{00000000-0005-0000-0000-0000E0300000}"/>
    <cellStyle name="Input 10 4 3" xfId="22093" xr:uid="{00000000-0005-0000-0000-0000E1300000}"/>
    <cellStyle name="Input 10 5" xfId="11422" xr:uid="{00000000-0005-0000-0000-0000E2300000}"/>
    <cellStyle name="Input 10 5 2" xfId="16727" xr:uid="{00000000-0005-0000-0000-0000E3300000}"/>
    <cellStyle name="Input 10 5 2 2" xfId="29262" xr:uid="{00000000-0005-0000-0000-0000E4300000}"/>
    <cellStyle name="Input 10 5 3" xfId="24180" xr:uid="{00000000-0005-0000-0000-0000E5300000}"/>
    <cellStyle name="Input 10 6" xfId="11885" xr:uid="{00000000-0005-0000-0000-0000E6300000}"/>
    <cellStyle name="Input 10 6 2" xfId="24635" xr:uid="{00000000-0005-0000-0000-0000E7300000}"/>
    <cellStyle name="Input 10 7" xfId="18018" xr:uid="{00000000-0005-0000-0000-0000E8300000}"/>
    <cellStyle name="Input 10 7 2" xfId="30056" xr:uid="{00000000-0005-0000-0000-0000E9300000}"/>
    <cellStyle name="Input 10 8" xfId="20951" xr:uid="{00000000-0005-0000-0000-0000EA300000}"/>
    <cellStyle name="Input 10 9" xfId="30838" xr:uid="{00000000-0005-0000-0000-0000EB300000}"/>
    <cellStyle name="Input 11" xfId="2802" xr:uid="{00000000-0005-0000-0000-0000EC300000}"/>
    <cellStyle name="Input 11 10" xfId="31368" xr:uid="{00000000-0005-0000-0000-0000ED300000}"/>
    <cellStyle name="Input 11 11" xfId="30855" xr:uid="{00000000-0005-0000-0000-0000EE300000}"/>
    <cellStyle name="Input 11 12" xfId="37163" xr:uid="{00000000-0005-0000-0000-0000EF300000}"/>
    <cellStyle name="Input 11 2" xfId="8680" xr:uid="{00000000-0005-0000-0000-0000F0300000}"/>
    <cellStyle name="Input 11 2 2" xfId="11604" xr:uid="{00000000-0005-0000-0000-0000F1300000}"/>
    <cellStyle name="Input 11 2 2 2" xfId="16866" xr:uid="{00000000-0005-0000-0000-0000F2300000}"/>
    <cellStyle name="Input 11 2 2 2 2" xfId="29400" xr:uid="{00000000-0005-0000-0000-0000F3300000}"/>
    <cellStyle name="Input 11 2 2 3" xfId="20767" xr:uid="{00000000-0005-0000-0000-0000F4300000}"/>
    <cellStyle name="Input 11 2 2 3 2" xfId="30445" xr:uid="{00000000-0005-0000-0000-0000F5300000}"/>
    <cellStyle name="Input 11 2 2 4" xfId="24359" xr:uid="{00000000-0005-0000-0000-0000F6300000}"/>
    <cellStyle name="Input 11 2 2 5" xfId="33035" xr:uid="{00000000-0005-0000-0000-0000F7300000}"/>
    <cellStyle name="Input 11 2 2 6" xfId="34088" xr:uid="{00000000-0005-0000-0000-0000F8300000}"/>
    <cellStyle name="Input 11 2 2 7" xfId="31969" xr:uid="{00000000-0005-0000-0000-0000F9300000}"/>
    <cellStyle name="Input 11 2 3" xfId="6772" xr:uid="{00000000-0005-0000-0000-0000FA300000}"/>
    <cellStyle name="Input 11 2 3 2" xfId="13341" xr:uid="{00000000-0005-0000-0000-0000FB300000}"/>
    <cellStyle name="Input 11 2 3 2 2" xfId="26076" xr:uid="{00000000-0005-0000-0000-0000FC300000}"/>
    <cellStyle name="Input 11 2 3 3" xfId="21508" xr:uid="{00000000-0005-0000-0000-0000FD300000}"/>
    <cellStyle name="Input 11 2 4" xfId="11775" xr:uid="{00000000-0005-0000-0000-0000FE300000}"/>
    <cellStyle name="Input 11 2 4 2" xfId="24527" xr:uid="{00000000-0005-0000-0000-0000FF300000}"/>
    <cellStyle name="Input 11 2 5" xfId="20616" xr:uid="{00000000-0005-0000-0000-000000310000}"/>
    <cellStyle name="Input 11 2 5 2" xfId="30294" xr:uid="{00000000-0005-0000-0000-000001310000}"/>
    <cellStyle name="Input 11 2 6" xfId="22750" xr:uid="{00000000-0005-0000-0000-000002310000}"/>
    <cellStyle name="Input 11 2 7" xfId="32042" xr:uid="{00000000-0005-0000-0000-000003310000}"/>
    <cellStyle name="Input 11 2 8" xfId="33903" xr:uid="{00000000-0005-0000-0000-000004310000}"/>
    <cellStyle name="Input 11 2 9" xfId="32062" xr:uid="{00000000-0005-0000-0000-000005310000}"/>
    <cellStyle name="Input 11 3" xfId="6510" xr:uid="{00000000-0005-0000-0000-000006310000}"/>
    <cellStyle name="Input 11 3 2" xfId="13111" xr:uid="{00000000-0005-0000-0000-000007310000}"/>
    <cellStyle name="Input 11 3 2 2" xfId="25856" xr:uid="{00000000-0005-0000-0000-000008310000}"/>
    <cellStyle name="Input 11 3 3" xfId="20860" xr:uid="{00000000-0005-0000-0000-000009310000}"/>
    <cellStyle name="Input 11 3 3 2" xfId="30538" xr:uid="{00000000-0005-0000-0000-00000A310000}"/>
    <cellStyle name="Input 11 3 4" xfId="21260" xr:uid="{00000000-0005-0000-0000-00000B310000}"/>
    <cellStyle name="Input 11 3 5" xfId="33175" xr:uid="{00000000-0005-0000-0000-00000C310000}"/>
    <cellStyle name="Input 11 3 6" xfId="34183" xr:uid="{00000000-0005-0000-0000-00000D310000}"/>
    <cellStyle name="Input 11 3 7" xfId="30803" xr:uid="{00000000-0005-0000-0000-00000E310000}"/>
    <cellStyle name="Input 11 4" xfId="7360" xr:uid="{00000000-0005-0000-0000-00000F310000}"/>
    <cellStyle name="Input 11 4 2" xfId="13887" xr:uid="{00000000-0005-0000-0000-000010310000}"/>
    <cellStyle name="Input 11 4 2 2" xfId="26618" xr:uid="{00000000-0005-0000-0000-000011310000}"/>
    <cellStyle name="Input 11 4 3" xfId="22092" xr:uid="{00000000-0005-0000-0000-000012310000}"/>
    <cellStyle name="Input 11 5" xfId="11421" xr:uid="{00000000-0005-0000-0000-000013310000}"/>
    <cellStyle name="Input 11 5 2" xfId="16726" xr:uid="{00000000-0005-0000-0000-000014310000}"/>
    <cellStyle name="Input 11 5 2 2" xfId="29261" xr:uid="{00000000-0005-0000-0000-000015310000}"/>
    <cellStyle name="Input 11 5 3" xfId="24179" xr:uid="{00000000-0005-0000-0000-000016310000}"/>
    <cellStyle name="Input 11 6" xfId="11862" xr:uid="{00000000-0005-0000-0000-000017310000}"/>
    <cellStyle name="Input 11 6 2" xfId="24612" xr:uid="{00000000-0005-0000-0000-000018310000}"/>
    <cellStyle name="Input 11 7" xfId="18017" xr:uid="{00000000-0005-0000-0000-000019310000}"/>
    <cellStyle name="Input 11 7 2" xfId="30055" xr:uid="{00000000-0005-0000-0000-00001A310000}"/>
    <cellStyle name="Input 11 8" xfId="20952" xr:uid="{00000000-0005-0000-0000-00001B310000}"/>
    <cellStyle name="Input 11 9" xfId="30839" xr:uid="{00000000-0005-0000-0000-00001C310000}"/>
    <cellStyle name="Input 12" xfId="2803" xr:uid="{00000000-0005-0000-0000-00001D310000}"/>
    <cellStyle name="Input 12 10" xfId="31367" xr:uid="{00000000-0005-0000-0000-00001E310000}"/>
    <cellStyle name="Input 12 11" xfId="30666" xr:uid="{00000000-0005-0000-0000-00001F310000}"/>
    <cellStyle name="Input 12 12" xfId="37164" xr:uid="{00000000-0005-0000-0000-000020310000}"/>
    <cellStyle name="Input 12 2" xfId="8681" xr:uid="{00000000-0005-0000-0000-000021310000}"/>
    <cellStyle name="Input 12 2 2" xfId="11605" xr:uid="{00000000-0005-0000-0000-000022310000}"/>
    <cellStyle name="Input 12 2 2 2" xfId="16867" xr:uid="{00000000-0005-0000-0000-000023310000}"/>
    <cellStyle name="Input 12 2 2 2 2" xfId="29401" xr:uid="{00000000-0005-0000-0000-000024310000}"/>
    <cellStyle name="Input 12 2 2 3" xfId="20768" xr:uid="{00000000-0005-0000-0000-000025310000}"/>
    <cellStyle name="Input 12 2 2 3 2" xfId="30446" xr:uid="{00000000-0005-0000-0000-000026310000}"/>
    <cellStyle name="Input 12 2 2 4" xfId="24360" xr:uid="{00000000-0005-0000-0000-000027310000}"/>
    <cellStyle name="Input 12 2 2 5" xfId="33036" xr:uid="{00000000-0005-0000-0000-000028310000}"/>
    <cellStyle name="Input 12 2 2 6" xfId="34089" xr:uid="{00000000-0005-0000-0000-000029310000}"/>
    <cellStyle name="Input 12 2 2 7" xfId="31687" xr:uid="{00000000-0005-0000-0000-00002A310000}"/>
    <cellStyle name="Input 12 2 3" xfId="6773" xr:uid="{00000000-0005-0000-0000-00002B310000}"/>
    <cellStyle name="Input 12 2 3 2" xfId="13342" xr:uid="{00000000-0005-0000-0000-00002C310000}"/>
    <cellStyle name="Input 12 2 3 2 2" xfId="26077" xr:uid="{00000000-0005-0000-0000-00002D310000}"/>
    <cellStyle name="Input 12 2 3 3" xfId="21509" xr:uid="{00000000-0005-0000-0000-00002E310000}"/>
    <cellStyle name="Input 12 2 4" xfId="11531" xr:uid="{00000000-0005-0000-0000-00002F310000}"/>
    <cellStyle name="Input 12 2 4 2" xfId="24289" xr:uid="{00000000-0005-0000-0000-000030310000}"/>
    <cellStyle name="Input 12 2 5" xfId="20617" xr:uid="{00000000-0005-0000-0000-000031310000}"/>
    <cellStyle name="Input 12 2 5 2" xfId="30295" xr:uid="{00000000-0005-0000-0000-000032310000}"/>
    <cellStyle name="Input 12 2 6" xfId="22751" xr:uid="{00000000-0005-0000-0000-000033310000}"/>
    <cellStyle name="Input 12 2 7" xfId="32043" xr:uid="{00000000-0005-0000-0000-000034310000}"/>
    <cellStyle name="Input 12 2 8" xfId="33904" xr:uid="{00000000-0005-0000-0000-000035310000}"/>
    <cellStyle name="Input 12 2 9" xfId="31089" xr:uid="{00000000-0005-0000-0000-000036310000}"/>
    <cellStyle name="Input 12 3" xfId="6511" xr:uid="{00000000-0005-0000-0000-000037310000}"/>
    <cellStyle name="Input 12 3 2" xfId="13112" xr:uid="{00000000-0005-0000-0000-000038310000}"/>
    <cellStyle name="Input 12 3 2 2" xfId="25857" xr:uid="{00000000-0005-0000-0000-000039310000}"/>
    <cellStyle name="Input 12 3 3" xfId="20861" xr:uid="{00000000-0005-0000-0000-00003A310000}"/>
    <cellStyle name="Input 12 3 3 2" xfId="30539" xr:uid="{00000000-0005-0000-0000-00003B310000}"/>
    <cellStyle name="Input 12 3 4" xfId="21261" xr:uid="{00000000-0005-0000-0000-00003C310000}"/>
    <cellStyle name="Input 12 3 5" xfId="33176" xr:uid="{00000000-0005-0000-0000-00003D310000}"/>
    <cellStyle name="Input 12 3 6" xfId="34184" xr:uid="{00000000-0005-0000-0000-00003E310000}"/>
    <cellStyle name="Input 12 3 7" xfId="33843" xr:uid="{00000000-0005-0000-0000-00003F310000}"/>
    <cellStyle name="Input 12 4" xfId="7704" xr:uid="{00000000-0005-0000-0000-000040310000}"/>
    <cellStyle name="Input 12 4 2" xfId="14207" xr:uid="{00000000-0005-0000-0000-000041310000}"/>
    <cellStyle name="Input 12 4 2 2" xfId="26933" xr:uid="{00000000-0005-0000-0000-000042310000}"/>
    <cellStyle name="Input 12 4 3" xfId="22428" xr:uid="{00000000-0005-0000-0000-000043310000}"/>
    <cellStyle name="Input 12 5" xfId="11974" xr:uid="{00000000-0005-0000-0000-000044310000}"/>
    <cellStyle name="Input 12 5 2" xfId="17135" xr:uid="{00000000-0005-0000-0000-000045310000}"/>
    <cellStyle name="Input 12 5 2 2" xfId="29666" xr:uid="{00000000-0005-0000-0000-000046310000}"/>
    <cellStyle name="Input 12 5 3" xfId="24724" xr:uid="{00000000-0005-0000-0000-000047310000}"/>
    <cellStyle name="Input 12 6" xfId="11975" xr:uid="{00000000-0005-0000-0000-000048310000}"/>
    <cellStyle name="Input 12 6 2" xfId="24725" xr:uid="{00000000-0005-0000-0000-000049310000}"/>
    <cellStyle name="Input 12 7" xfId="18016" xr:uid="{00000000-0005-0000-0000-00004A310000}"/>
    <cellStyle name="Input 12 7 2" xfId="30054" xr:uid="{00000000-0005-0000-0000-00004B310000}"/>
    <cellStyle name="Input 12 8" xfId="20953" xr:uid="{00000000-0005-0000-0000-00004C310000}"/>
    <cellStyle name="Input 12 9" xfId="30840" xr:uid="{00000000-0005-0000-0000-00004D310000}"/>
    <cellStyle name="Input 13" xfId="37165" xr:uid="{00000000-0005-0000-0000-00004E310000}"/>
    <cellStyle name="Input 14" xfId="37166" xr:uid="{00000000-0005-0000-0000-00004F310000}"/>
    <cellStyle name="Input 15" xfId="37167" xr:uid="{00000000-0005-0000-0000-000050310000}"/>
    <cellStyle name="Input 16" xfId="37168" xr:uid="{00000000-0005-0000-0000-000051310000}"/>
    <cellStyle name="Input 17" xfId="37169" xr:uid="{00000000-0005-0000-0000-000052310000}"/>
    <cellStyle name="Input 2" xfId="1015" xr:uid="{00000000-0005-0000-0000-000053310000}"/>
    <cellStyle name="Input 2 10" xfId="11416" xr:uid="{00000000-0005-0000-0000-000054310000}"/>
    <cellStyle name="Input 2 10 2" xfId="24174" xr:uid="{00000000-0005-0000-0000-000055310000}"/>
    <cellStyle name="Input 2 11" xfId="18344" xr:uid="{00000000-0005-0000-0000-000056310000}"/>
    <cellStyle name="Input 2 11 2" xfId="30079" xr:uid="{00000000-0005-0000-0000-000057310000}"/>
    <cellStyle name="Input 2 12" xfId="20954" xr:uid="{00000000-0005-0000-0000-000058310000}"/>
    <cellStyle name="Input 2 13" xfId="30693" xr:uid="{00000000-0005-0000-0000-000059310000}"/>
    <cellStyle name="Input 2 14" xfId="31951" xr:uid="{00000000-0005-0000-0000-00005A310000}"/>
    <cellStyle name="Input 2 15" xfId="34166" xr:uid="{00000000-0005-0000-0000-00005B310000}"/>
    <cellStyle name="Input 2 16" xfId="37170" xr:uid="{00000000-0005-0000-0000-00005C310000}"/>
    <cellStyle name="Input 2 17" xfId="2804" xr:uid="{00000000-0005-0000-0000-00005D310000}"/>
    <cellStyle name="Input 2 2" xfId="2805" xr:uid="{00000000-0005-0000-0000-00005E310000}"/>
    <cellStyle name="Input 2 2 10" xfId="31365" xr:uid="{00000000-0005-0000-0000-00005F310000}"/>
    <cellStyle name="Input 2 2 11" xfId="30750" xr:uid="{00000000-0005-0000-0000-000060310000}"/>
    <cellStyle name="Input 2 2 2" xfId="8683" xr:uid="{00000000-0005-0000-0000-000061310000}"/>
    <cellStyle name="Input 2 2 2 2" xfId="11607" xr:uid="{00000000-0005-0000-0000-000062310000}"/>
    <cellStyle name="Input 2 2 2 2 2" xfId="16869" xr:uid="{00000000-0005-0000-0000-000063310000}"/>
    <cellStyle name="Input 2 2 2 2 2 2" xfId="29403" xr:uid="{00000000-0005-0000-0000-000064310000}"/>
    <cellStyle name="Input 2 2 2 2 3" xfId="20770" xr:uid="{00000000-0005-0000-0000-000065310000}"/>
    <cellStyle name="Input 2 2 2 2 3 2" xfId="30448" xr:uid="{00000000-0005-0000-0000-000066310000}"/>
    <cellStyle name="Input 2 2 2 2 4" xfId="24362" xr:uid="{00000000-0005-0000-0000-000067310000}"/>
    <cellStyle name="Input 2 2 2 2 5" xfId="33038" xr:uid="{00000000-0005-0000-0000-000068310000}"/>
    <cellStyle name="Input 2 2 2 2 6" xfId="34091" xr:uid="{00000000-0005-0000-0000-000069310000}"/>
    <cellStyle name="Input 2 2 2 2 7" xfId="31554" xr:uid="{00000000-0005-0000-0000-00006A310000}"/>
    <cellStyle name="Input 2 2 2 3" xfId="6500" xr:uid="{00000000-0005-0000-0000-00006B310000}"/>
    <cellStyle name="Input 2 2 2 3 2" xfId="13104" xr:uid="{00000000-0005-0000-0000-00006C310000}"/>
    <cellStyle name="Input 2 2 2 3 2 2" xfId="25849" xr:uid="{00000000-0005-0000-0000-00006D310000}"/>
    <cellStyle name="Input 2 2 2 3 3" xfId="21250" xr:uid="{00000000-0005-0000-0000-00006E310000}"/>
    <cellStyle name="Input 2 2 2 4" xfId="7378" xr:uid="{00000000-0005-0000-0000-00006F310000}"/>
    <cellStyle name="Input 2 2 2 4 2" xfId="22109" xr:uid="{00000000-0005-0000-0000-000070310000}"/>
    <cellStyle name="Input 2 2 2 5" xfId="20619" xr:uid="{00000000-0005-0000-0000-000071310000}"/>
    <cellStyle name="Input 2 2 2 5 2" xfId="30297" xr:uid="{00000000-0005-0000-0000-000072310000}"/>
    <cellStyle name="Input 2 2 2 6" xfId="22753" xr:uid="{00000000-0005-0000-0000-000073310000}"/>
    <cellStyle name="Input 2 2 2 7" xfId="32045" xr:uid="{00000000-0005-0000-0000-000074310000}"/>
    <cellStyle name="Input 2 2 2 8" xfId="33906" xr:uid="{00000000-0005-0000-0000-000075310000}"/>
    <cellStyle name="Input 2 2 2 9" xfId="31455" xr:uid="{00000000-0005-0000-0000-000076310000}"/>
    <cellStyle name="Input 2 2 3" xfId="6513" xr:uid="{00000000-0005-0000-0000-000077310000}"/>
    <cellStyle name="Input 2 2 3 2" xfId="13114" xr:uid="{00000000-0005-0000-0000-000078310000}"/>
    <cellStyle name="Input 2 2 3 2 2" xfId="25859" xr:uid="{00000000-0005-0000-0000-000079310000}"/>
    <cellStyle name="Input 2 2 3 3" xfId="20863" xr:uid="{00000000-0005-0000-0000-00007A310000}"/>
    <cellStyle name="Input 2 2 3 3 2" xfId="30541" xr:uid="{00000000-0005-0000-0000-00007B310000}"/>
    <cellStyle name="Input 2 2 3 4" xfId="21263" xr:uid="{00000000-0005-0000-0000-00007C310000}"/>
    <cellStyle name="Input 2 2 3 5" xfId="33178" xr:uid="{00000000-0005-0000-0000-00007D310000}"/>
    <cellStyle name="Input 2 2 3 6" xfId="34186" xr:uid="{00000000-0005-0000-0000-00007E310000}"/>
    <cellStyle name="Input 2 2 3 7" xfId="31640" xr:uid="{00000000-0005-0000-0000-00007F310000}"/>
    <cellStyle name="Input 2 2 4" xfId="7358" xr:uid="{00000000-0005-0000-0000-000080310000}"/>
    <cellStyle name="Input 2 2 4 2" xfId="13885" xr:uid="{00000000-0005-0000-0000-000081310000}"/>
    <cellStyle name="Input 2 2 4 2 2" xfId="26616" xr:uid="{00000000-0005-0000-0000-000082310000}"/>
    <cellStyle name="Input 2 2 4 3" xfId="22090" xr:uid="{00000000-0005-0000-0000-000083310000}"/>
    <cellStyle name="Input 2 2 5" xfId="11938" xr:uid="{00000000-0005-0000-0000-000084310000}"/>
    <cellStyle name="Input 2 2 5 2" xfId="17114" xr:uid="{00000000-0005-0000-0000-000085310000}"/>
    <cellStyle name="Input 2 2 5 2 2" xfId="29645" xr:uid="{00000000-0005-0000-0000-000086310000}"/>
    <cellStyle name="Input 2 2 5 3" xfId="24688" xr:uid="{00000000-0005-0000-0000-000087310000}"/>
    <cellStyle name="Input 2 2 6" xfId="11945" xr:uid="{00000000-0005-0000-0000-000088310000}"/>
    <cellStyle name="Input 2 2 6 2" xfId="24695" xr:uid="{00000000-0005-0000-0000-000089310000}"/>
    <cellStyle name="Input 2 2 7" xfId="18014" xr:uid="{00000000-0005-0000-0000-00008A310000}"/>
    <cellStyle name="Input 2 2 7 2" xfId="30052" xr:uid="{00000000-0005-0000-0000-00008B310000}"/>
    <cellStyle name="Input 2 2 8" xfId="20955" xr:uid="{00000000-0005-0000-0000-00008C310000}"/>
    <cellStyle name="Input 2 2 9" xfId="30842" xr:uid="{00000000-0005-0000-0000-00008D310000}"/>
    <cellStyle name="Input 2 3" xfId="2806" xr:uid="{00000000-0005-0000-0000-00008E310000}"/>
    <cellStyle name="Input 2 3 10" xfId="31364" xr:uid="{00000000-0005-0000-0000-00008F310000}"/>
    <cellStyle name="Input 2 3 11" xfId="30751" xr:uid="{00000000-0005-0000-0000-000090310000}"/>
    <cellStyle name="Input 2 3 2" xfId="8684" xr:uid="{00000000-0005-0000-0000-000091310000}"/>
    <cellStyle name="Input 2 3 2 2" xfId="11608" xr:uid="{00000000-0005-0000-0000-000092310000}"/>
    <cellStyle name="Input 2 3 2 2 2" xfId="16870" xr:uid="{00000000-0005-0000-0000-000093310000}"/>
    <cellStyle name="Input 2 3 2 2 2 2" xfId="29404" xr:uid="{00000000-0005-0000-0000-000094310000}"/>
    <cellStyle name="Input 2 3 2 2 3" xfId="20771" xr:uid="{00000000-0005-0000-0000-000095310000}"/>
    <cellStyle name="Input 2 3 2 2 3 2" xfId="30449" xr:uid="{00000000-0005-0000-0000-000096310000}"/>
    <cellStyle name="Input 2 3 2 2 4" xfId="24363" xr:uid="{00000000-0005-0000-0000-000097310000}"/>
    <cellStyle name="Input 2 3 2 2 5" xfId="33039" xr:uid="{00000000-0005-0000-0000-000098310000}"/>
    <cellStyle name="Input 2 3 2 2 6" xfId="34092" xr:uid="{00000000-0005-0000-0000-000099310000}"/>
    <cellStyle name="Input 2 3 2 2 7" xfId="31688" xr:uid="{00000000-0005-0000-0000-00009A310000}"/>
    <cellStyle name="Input 2 3 2 3" xfId="6605" xr:uid="{00000000-0005-0000-0000-00009B310000}"/>
    <cellStyle name="Input 2 3 2 3 2" xfId="13200" xr:uid="{00000000-0005-0000-0000-00009C310000}"/>
    <cellStyle name="Input 2 3 2 3 2 2" xfId="25945" xr:uid="{00000000-0005-0000-0000-00009D310000}"/>
    <cellStyle name="Input 2 3 2 3 3" xfId="21354" xr:uid="{00000000-0005-0000-0000-00009E310000}"/>
    <cellStyle name="Input 2 3 2 4" xfId="7375" xr:uid="{00000000-0005-0000-0000-00009F310000}"/>
    <cellStyle name="Input 2 3 2 4 2" xfId="22106" xr:uid="{00000000-0005-0000-0000-0000A0310000}"/>
    <cellStyle name="Input 2 3 2 5" xfId="20620" xr:uid="{00000000-0005-0000-0000-0000A1310000}"/>
    <cellStyle name="Input 2 3 2 5 2" xfId="30298" xr:uid="{00000000-0005-0000-0000-0000A2310000}"/>
    <cellStyle name="Input 2 3 2 6" xfId="22754" xr:uid="{00000000-0005-0000-0000-0000A3310000}"/>
    <cellStyle name="Input 2 3 2 7" xfId="32046" xr:uid="{00000000-0005-0000-0000-0000A4310000}"/>
    <cellStyle name="Input 2 3 2 8" xfId="33907" xr:uid="{00000000-0005-0000-0000-0000A5310000}"/>
    <cellStyle name="Input 2 3 2 9" xfId="31090" xr:uid="{00000000-0005-0000-0000-0000A6310000}"/>
    <cellStyle name="Input 2 3 3" xfId="6514" xr:uid="{00000000-0005-0000-0000-0000A7310000}"/>
    <cellStyle name="Input 2 3 3 2" xfId="13115" xr:uid="{00000000-0005-0000-0000-0000A8310000}"/>
    <cellStyle name="Input 2 3 3 2 2" xfId="25860" xr:uid="{00000000-0005-0000-0000-0000A9310000}"/>
    <cellStyle name="Input 2 3 3 3" xfId="20864" xr:uid="{00000000-0005-0000-0000-0000AA310000}"/>
    <cellStyle name="Input 2 3 3 3 2" xfId="30542" xr:uid="{00000000-0005-0000-0000-0000AB310000}"/>
    <cellStyle name="Input 2 3 3 4" xfId="21264" xr:uid="{00000000-0005-0000-0000-0000AC310000}"/>
    <cellStyle name="Input 2 3 3 5" xfId="33179" xr:uid="{00000000-0005-0000-0000-0000AD310000}"/>
    <cellStyle name="Input 2 3 3 6" xfId="34187" xr:uid="{00000000-0005-0000-0000-0000AE310000}"/>
    <cellStyle name="Input 2 3 3 7" xfId="33323" xr:uid="{00000000-0005-0000-0000-0000AF310000}"/>
    <cellStyle name="Input 2 3 4" xfId="7357" xr:uid="{00000000-0005-0000-0000-0000B0310000}"/>
    <cellStyle name="Input 2 3 4 2" xfId="13884" xr:uid="{00000000-0005-0000-0000-0000B1310000}"/>
    <cellStyle name="Input 2 3 4 2 2" xfId="26615" xr:uid="{00000000-0005-0000-0000-0000B2310000}"/>
    <cellStyle name="Input 2 3 4 3" xfId="22089" xr:uid="{00000000-0005-0000-0000-0000B3310000}"/>
    <cellStyle name="Input 2 3 5" xfId="11419" xr:uid="{00000000-0005-0000-0000-0000B4310000}"/>
    <cellStyle name="Input 2 3 5 2" xfId="16724" xr:uid="{00000000-0005-0000-0000-0000B5310000}"/>
    <cellStyle name="Input 2 3 5 2 2" xfId="29259" xr:uid="{00000000-0005-0000-0000-0000B6310000}"/>
    <cellStyle name="Input 2 3 5 3" xfId="24177" xr:uid="{00000000-0005-0000-0000-0000B7310000}"/>
    <cellStyle name="Input 2 3 6" xfId="11671" xr:uid="{00000000-0005-0000-0000-0000B8310000}"/>
    <cellStyle name="Input 2 3 6 2" xfId="24426" xr:uid="{00000000-0005-0000-0000-0000B9310000}"/>
    <cellStyle name="Input 2 3 7" xfId="18013" xr:uid="{00000000-0005-0000-0000-0000BA310000}"/>
    <cellStyle name="Input 2 3 7 2" xfId="30051" xr:uid="{00000000-0005-0000-0000-0000BB310000}"/>
    <cellStyle name="Input 2 3 8" xfId="20956" xr:uid="{00000000-0005-0000-0000-0000BC310000}"/>
    <cellStyle name="Input 2 3 9" xfId="30843" xr:uid="{00000000-0005-0000-0000-0000BD310000}"/>
    <cellStyle name="Input 2 4" xfId="8682" xr:uid="{00000000-0005-0000-0000-0000BE310000}"/>
    <cellStyle name="Input 2 4 2" xfId="11606" xr:uid="{00000000-0005-0000-0000-0000BF310000}"/>
    <cellStyle name="Input 2 4 2 2" xfId="16868" xr:uid="{00000000-0005-0000-0000-0000C0310000}"/>
    <cellStyle name="Input 2 4 2 2 2" xfId="20769" xr:uid="{00000000-0005-0000-0000-0000C1310000}"/>
    <cellStyle name="Input 2 4 2 2 2 2" xfId="30447" xr:uid="{00000000-0005-0000-0000-0000C2310000}"/>
    <cellStyle name="Input 2 4 2 2 3" xfId="29402" xr:uid="{00000000-0005-0000-0000-0000C3310000}"/>
    <cellStyle name="Input 2 4 2 2 4" xfId="33037" xr:uid="{00000000-0005-0000-0000-0000C4310000}"/>
    <cellStyle name="Input 2 4 2 2 5" xfId="34090" xr:uid="{00000000-0005-0000-0000-0000C5310000}"/>
    <cellStyle name="Input 2 4 2 2 6" xfId="30612" xr:uid="{00000000-0005-0000-0000-0000C6310000}"/>
    <cellStyle name="Input 2 4 2 3" xfId="20618" xr:uid="{00000000-0005-0000-0000-0000C7310000}"/>
    <cellStyle name="Input 2 4 2 3 2" xfId="30296" xr:uid="{00000000-0005-0000-0000-0000C8310000}"/>
    <cellStyle name="Input 2 4 2 4" xfId="24361" xr:uid="{00000000-0005-0000-0000-0000C9310000}"/>
    <cellStyle name="Input 2 4 2 5" xfId="32044" xr:uid="{00000000-0005-0000-0000-0000CA310000}"/>
    <cellStyle name="Input 2 4 2 6" xfId="33905" xr:uid="{00000000-0005-0000-0000-0000CB310000}"/>
    <cellStyle name="Input 2 4 2 7" xfId="33899" xr:uid="{00000000-0005-0000-0000-0000CC310000}"/>
    <cellStyle name="Input 2 4 3" xfId="6774" xr:uid="{00000000-0005-0000-0000-0000CD310000}"/>
    <cellStyle name="Input 2 4 3 2" xfId="13343" xr:uid="{00000000-0005-0000-0000-0000CE310000}"/>
    <cellStyle name="Input 2 4 3 2 2" xfId="26078" xr:uid="{00000000-0005-0000-0000-0000CF310000}"/>
    <cellStyle name="Input 2 4 3 3" xfId="20862" xr:uid="{00000000-0005-0000-0000-0000D0310000}"/>
    <cellStyle name="Input 2 4 3 3 2" xfId="30540" xr:uid="{00000000-0005-0000-0000-0000D1310000}"/>
    <cellStyle name="Input 2 4 3 4" xfId="21510" xr:uid="{00000000-0005-0000-0000-0000D2310000}"/>
    <cellStyle name="Input 2 4 3 5" xfId="33177" xr:uid="{00000000-0005-0000-0000-0000D3310000}"/>
    <cellStyle name="Input 2 4 3 6" xfId="34185" xr:uid="{00000000-0005-0000-0000-0000D4310000}"/>
    <cellStyle name="Input 2 4 3 7" xfId="30699" xr:uid="{00000000-0005-0000-0000-0000D5310000}"/>
    <cellStyle name="Input 2 4 4" xfId="11666" xr:uid="{00000000-0005-0000-0000-0000D6310000}"/>
    <cellStyle name="Input 2 4 4 2" xfId="24421" xr:uid="{00000000-0005-0000-0000-0000D7310000}"/>
    <cellStyle name="Input 2 4 5" xfId="18015" xr:uid="{00000000-0005-0000-0000-0000D8310000}"/>
    <cellStyle name="Input 2 4 5 2" xfId="30053" xr:uid="{00000000-0005-0000-0000-0000D9310000}"/>
    <cellStyle name="Input 2 4 6" xfId="22752" xr:uid="{00000000-0005-0000-0000-0000DA310000}"/>
    <cellStyle name="Input 2 4 7" xfId="30841" xr:uid="{00000000-0005-0000-0000-0000DB310000}"/>
    <cellStyle name="Input 2 4 8" xfId="31366" xr:uid="{00000000-0005-0000-0000-0000DC310000}"/>
    <cellStyle name="Input 2 4 9" xfId="30749" xr:uid="{00000000-0005-0000-0000-0000DD310000}"/>
    <cellStyle name="Input 2 5" xfId="9971" xr:uid="{00000000-0005-0000-0000-0000DE310000}"/>
    <cellStyle name="Input 2 5 2" xfId="11842" xr:uid="{00000000-0005-0000-0000-0000DF310000}"/>
    <cellStyle name="Input 2 5 2 2" xfId="17056" xr:uid="{00000000-0005-0000-0000-0000E0310000}"/>
    <cellStyle name="Input 2 5 2 2 2" xfId="29587" xr:uid="{00000000-0005-0000-0000-0000E1310000}"/>
    <cellStyle name="Input 2 5 2 3" xfId="20736" xr:uid="{00000000-0005-0000-0000-0000E2310000}"/>
    <cellStyle name="Input 2 5 2 3 2" xfId="30414" xr:uid="{00000000-0005-0000-0000-0000E3310000}"/>
    <cellStyle name="Input 2 5 2 4" xfId="24592" xr:uid="{00000000-0005-0000-0000-0000E4310000}"/>
    <cellStyle name="Input 2 5 2 5" xfId="32990" xr:uid="{00000000-0005-0000-0000-0000E5310000}"/>
    <cellStyle name="Input 2 5 2 6" xfId="34057" xr:uid="{00000000-0005-0000-0000-0000E6310000}"/>
    <cellStyle name="Input 2 5 2 7" xfId="31542" xr:uid="{00000000-0005-0000-0000-0000E7310000}"/>
    <cellStyle name="Input 2 5 3" xfId="11810" xr:uid="{00000000-0005-0000-0000-0000E8310000}"/>
    <cellStyle name="Input 2 5 3 2" xfId="17039" xr:uid="{00000000-0005-0000-0000-0000E9310000}"/>
    <cellStyle name="Input 2 5 3 2 2" xfId="29572" xr:uid="{00000000-0005-0000-0000-0000EA310000}"/>
    <cellStyle name="Input 2 5 3 3" xfId="24562" xr:uid="{00000000-0005-0000-0000-0000EB310000}"/>
    <cellStyle name="Input 2 5 4" xfId="7400" xr:uid="{00000000-0005-0000-0000-0000EC310000}"/>
    <cellStyle name="Input 2 5 4 2" xfId="22131" xr:uid="{00000000-0005-0000-0000-0000ED310000}"/>
    <cellStyle name="Input 2 5 5" xfId="20586" xr:uid="{00000000-0005-0000-0000-0000EE310000}"/>
    <cellStyle name="Input 2 5 5 2" xfId="30264" xr:uid="{00000000-0005-0000-0000-0000EF310000}"/>
    <cellStyle name="Input 2 5 6" xfId="23589" xr:uid="{00000000-0005-0000-0000-0000F0310000}"/>
    <cellStyle name="Input 2 5 7" xfId="31989" xr:uid="{00000000-0005-0000-0000-0000F1310000}"/>
    <cellStyle name="Input 2 5 8" xfId="33866" xr:uid="{00000000-0005-0000-0000-0000F2310000}"/>
    <cellStyle name="Input 2 5 9" xfId="34248" xr:uid="{00000000-0005-0000-0000-0000F3310000}"/>
    <cellStyle name="Input 2 6" xfId="10433" xr:uid="{00000000-0005-0000-0000-0000F4310000}"/>
    <cellStyle name="Input 2 6 10" xfId="31035" xr:uid="{00000000-0005-0000-0000-0000F5310000}"/>
    <cellStyle name="Input 2 6 2" xfId="11887" xr:uid="{00000000-0005-0000-0000-0000F6310000}"/>
    <cellStyle name="Input 2 6 2 2" xfId="17087" xr:uid="{00000000-0005-0000-0000-0000F7310000}"/>
    <cellStyle name="Input 2 6 2 2 2" xfId="29618" xr:uid="{00000000-0005-0000-0000-0000F8310000}"/>
    <cellStyle name="Input 2 6 2 3" xfId="19266" xr:uid="{00000000-0005-0000-0000-0000F9310000}"/>
    <cellStyle name="Input 2 6 2 3 2" xfId="30152" xr:uid="{00000000-0005-0000-0000-0000FA310000}"/>
    <cellStyle name="Input 2 6 2 4" xfId="20690" xr:uid="{00000000-0005-0000-0000-0000FB310000}"/>
    <cellStyle name="Input 2 6 2 4 2" xfId="30368" xr:uid="{00000000-0005-0000-0000-0000FC310000}"/>
    <cellStyle name="Input 2 6 2 5" xfId="24637" xr:uid="{00000000-0005-0000-0000-0000FD310000}"/>
    <cellStyle name="Input 2 6 2 6" xfId="32383" xr:uid="{00000000-0005-0000-0000-0000FE310000}"/>
    <cellStyle name="Input 2 6 2 7" xfId="33993" xr:uid="{00000000-0005-0000-0000-0000FF310000}"/>
    <cellStyle name="Input 2 6 2 8" xfId="31160" xr:uid="{00000000-0005-0000-0000-000000320000}"/>
    <cellStyle name="Input 2 6 3" xfId="6547" xr:uid="{00000000-0005-0000-0000-000001320000}"/>
    <cellStyle name="Input 2 6 3 2" xfId="13143" xr:uid="{00000000-0005-0000-0000-000002320000}"/>
    <cellStyle name="Input 2 6 3 2 2" xfId="25888" xr:uid="{00000000-0005-0000-0000-000003320000}"/>
    <cellStyle name="Input 2 6 3 3" xfId="21296" xr:uid="{00000000-0005-0000-0000-000004320000}"/>
    <cellStyle name="Input 2 6 4" xfId="11432" xr:uid="{00000000-0005-0000-0000-000005320000}"/>
    <cellStyle name="Input 2 6 4 2" xfId="24190" xr:uid="{00000000-0005-0000-0000-000006320000}"/>
    <cellStyle name="Input 2 6 5" xfId="17841" xr:uid="{00000000-0005-0000-0000-000007320000}"/>
    <cellStyle name="Input 2 6 5 2" xfId="30040" xr:uid="{00000000-0005-0000-0000-000008320000}"/>
    <cellStyle name="Input 2 6 6" xfId="17440" xr:uid="{00000000-0005-0000-0000-000009320000}"/>
    <cellStyle name="Input 2 6 6 2" xfId="29962" xr:uid="{00000000-0005-0000-0000-00000A320000}"/>
    <cellStyle name="Input 2 6 7" xfId="23715" xr:uid="{00000000-0005-0000-0000-00000B320000}"/>
    <cellStyle name="Input 2 6 8" xfId="31189" xr:uid="{00000000-0005-0000-0000-00000C320000}"/>
    <cellStyle name="Input 2 6 9" xfId="31037" xr:uid="{00000000-0005-0000-0000-00000D320000}"/>
    <cellStyle name="Input 2 7" xfId="6512" xr:uid="{00000000-0005-0000-0000-00000E320000}"/>
    <cellStyle name="Input 2 7 2" xfId="13113" xr:uid="{00000000-0005-0000-0000-00000F320000}"/>
    <cellStyle name="Input 2 7 2 2" xfId="25858" xr:uid="{00000000-0005-0000-0000-000010320000}"/>
    <cellStyle name="Input 2 7 3" xfId="19942" xr:uid="{00000000-0005-0000-0000-000011320000}"/>
    <cellStyle name="Input 2 7 3 2" xfId="30212" xr:uid="{00000000-0005-0000-0000-000012320000}"/>
    <cellStyle name="Input 2 7 4" xfId="20830" xr:uid="{00000000-0005-0000-0000-000013320000}"/>
    <cellStyle name="Input 2 7 4 2" xfId="30508" xr:uid="{00000000-0005-0000-0000-000014320000}"/>
    <cellStyle name="Input 2 7 5" xfId="21262" xr:uid="{00000000-0005-0000-0000-000015320000}"/>
    <cellStyle name="Input 2 7 6" xfId="33126" xr:uid="{00000000-0005-0000-0000-000016320000}"/>
    <cellStyle name="Input 2 7 7" xfId="34152" xr:uid="{00000000-0005-0000-0000-000017320000}"/>
    <cellStyle name="Input 2 7 8" xfId="33976" xr:uid="{00000000-0005-0000-0000-000018320000}"/>
    <cellStyle name="Input 2 8" xfId="7359" xr:uid="{00000000-0005-0000-0000-000019320000}"/>
    <cellStyle name="Input 2 8 2" xfId="13886" xr:uid="{00000000-0005-0000-0000-00001A320000}"/>
    <cellStyle name="Input 2 8 2 2" xfId="26617" xr:uid="{00000000-0005-0000-0000-00001B320000}"/>
    <cellStyle name="Input 2 8 3" xfId="22091" xr:uid="{00000000-0005-0000-0000-00001C320000}"/>
    <cellStyle name="Input 2 9" xfId="11420" xr:uid="{00000000-0005-0000-0000-00001D320000}"/>
    <cellStyle name="Input 2 9 2" xfId="16725" xr:uid="{00000000-0005-0000-0000-00001E320000}"/>
    <cellStyle name="Input 2 9 2 2" xfId="29260" xr:uid="{00000000-0005-0000-0000-00001F320000}"/>
    <cellStyle name="Input 2 9 3" xfId="24178" xr:uid="{00000000-0005-0000-0000-000020320000}"/>
    <cellStyle name="Input 3" xfId="1016" xr:uid="{00000000-0005-0000-0000-000021320000}"/>
    <cellStyle name="Input 3 10" xfId="18343" xr:uid="{00000000-0005-0000-0000-000022320000}"/>
    <cellStyle name="Input 3 10 2" xfId="30078" xr:uid="{00000000-0005-0000-0000-000023320000}"/>
    <cellStyle name="Input 3 11" xfId="20957" xr:uid="{00000000-0005-0000-0000-000024320000}"/>
    <cellStyle name="Input 3 12" xfId="30694" xr:uid="{00000000-0005-0000-0000-000025320000}"/>
    <cellStyle name="Input 3 13" xfId="31975" xr:uid="{00000000-0005-0000-0000-000026320000}"/>
    <cellStyle name="Input 3 14" xfId="33966" xr:uid="{00000000-0005-0000-0000-000027320000}"/>
    <cellStyle name="Input 3 15" xfId="37171" xr:uid="{00000000-0005-0000-0000-000028320000}"/>
    <cellStyle name="Input 3 16" xfId="2807" xr:uid="{00000000-0005-0000-0000-000029320000}"/>
    <cellStyle name="Input 3 2" xfId="2808" xr:uid="{00000000-0005-0000-0000-00002A320000}"/>
    <cellStyle name="Input 3 2 10" xfId="31362" xr:uid="{00000000-0005-0000-0000-00002B320000}"/>
    <cellStyle name="Input 3 2 11" xfId="30753" xr:uid="{00000000-0005-0000-0000-00002C320000}"/>
    <cellStyle name="Input 3 2 2" xfId="8686" xr:uid="{00000000-0005-0000-0000-00002D320000}"/>
    <cellStyle name="Input 3 2 2 2" xfId="11610" xr:uid="{00000000-0005-0000-0000-00002E320000}"/>
    <cellStyle name="Input 3 2 2 2 2" xfId="16872" xr:uid="{00000000-0005-0000-0000-00002F320000}"/>
    <cellStyle name="Input 3 2 2 2 2 2" xfId="29406" xr:uid="{00000000-0005-0000-0000-000030320000}"/>
    <cellStyle name="Input 3 2 2 2 3" xfId="20773" xr:uid="{00000000-0005-0000-0000-000031320000}"/>
    <cellStyle name="Input 3 2 2 2 3 2" xfId="30451" xr:uid="{00000000-0005-0000-0000-000032320000}"/>
    <cellStyle name="Input 3 2 2 2 4" xfId="24365" xr:uid="{00000000-0005-0000-0000-000033320000}"/>
    <cellStyle name="Input 3 2 2 2 5" xfId="33041" xr:uid="{00000000-0005-0000-0000-000034320000}"/>
    <cellStyle name="Input 3 2 2 2 6" xfId="34094" xr:uid="{00000000-0005-0000-0000-000035320000}"/>
    <cellStyle name="Input 3 2 2 2 7" xfId="31169" xr:uid="{00000000-0005-0000-0000-000036320000}"/>
    <cellStyle name="Input 3 2 2 3" xfId="11874" xr:uid="{00000000-0005-0000-0000-000037320000}"/>
    <cellStyle name="Input 3 2 2 3 2" xfId="17077" xr:uid="{00000000-0005-0000-0000-000038320000}"/>
    <cellStyle name="Input 3 2 2 3 2 2" xfId="29608" xr:uid="{00000000-0005-0000-0000-000039320000}"/>
    <cellStyle name="Input 3 2 2 3 3" xfId="24624" xr:uid="{00000000-0005-0000-0000-00003A320000}"/>
    <cellStyle name="Input 3 2 2 4" xfId="11560" xr:uid="{00000000-0005-0000-0000-00003B320000}"/>
    <cellStyle name="Input 3 2 2 4 2" xfId="24315" xr:uid="{00000000-0005-0000-0000-00003C320000}"/>
    <cellStyle name="Input 3 2 2 5" xfId="20622" xr:uid="{00000000-0005-0000-0000-00003D320000}"/>
    <cellStyle name="Input 3 2 2 5 2" xfId="30300" xr:uid="{00000000-0005-0000-0000-00003E320000}"/>
    <cellStyle name="Input 3 2 2 6" xfId="22756" xr:uid="{00000000-0005-0000-0000-00003F320000}"/>
    <cellStyle name="Input 3 2 2 7" xfId="32048" xr:uid="{00000000-0005-0000-0000-000040320000}"/>
    <cellStyle name="Input 3 2 2 8" xfId="33909" xr:uid="{00000000-0005-0000-0000-000041320000}"/>
    <cellStyle name="Input 3 2 2 9" xfId="30862" xr:uid="{00000000-0005-0000-0000-000042320000}"/>
    <cellStyle name="Input 3 2 3" xfId="6516" xr:uid="{00000000-0005-0000-0000-000043320000}"/>
    <cellStyle name="Input 3 2 3 2" xfId="13117" xr:uid="{00000000-0005-0000-0000-000044320000}"/>
    <cellStyle name="Input 3 2 3 2 2" xfId="25862" xr:uid="{00000000-0005-0000-0000-000045320000}"/>
    <cellStyle name="Input 3 2 3 3" xfId="20866" xr:uid="{00000000-0005-0000-0000-000046320000}"/>
    <cellStyle name="Input 3 2 3 3 2" xfId="30544" xr:uid="{00000000-0005-0000-0000-000047320000}"/>
    <cellStyle name="Input 3 2 3 4" xfId="21266" xr:uid="{00000000-0005-0000-0000-000048320000}"/>
    <cellStyle name="Input 3 2 3 5" xfId="33181" xr:uid="{00000000-0005-0000-0000-000049320000}"/>
    <cellStyle name="Input 3 2 3 6" xfId="34189" xr:uid="{00000000-0005-0000-0000-00004A320000}"/>
    <cellStyle name="Input 3 2 3 7" xfId="31644" xr:uid="{00000000-0005-0000-0000-00004B320000}"/>
    <cellStyle name="Input 3 2 4" xfId="7355" xr:uid="{00000000-0005-0000-0000-00004C320000}"/>
    <cellStyle name="Input 3 2 4 2" xfId="13882" xr:uid="{00000000-0005-0000-0000-00004D320000}"/>
    <cellStyle name="Input 3 2 4 2 2" xfId="26613" xr:uid="{00000000-0005-0000-0000-00004E320000}"/>
    <cellStyle name="Input 3 2 4 3" xfId="22087" xr:uid="{00000000-0005-0000-0000-00004F320000}"/>
    <cellStyle name="Input 3 2 5" xfId="11922" xr:uid="{00000000-0005-0000-0000-000050320000}"/>
    <cellStyle name="Input 3 2 5 2" xfId="17105" xr:uid="{00000000-0005-0000-0000-000051320000}"/>
    <cellStyle name="Input 3 2 5 2 2" xfId="29636" xr:uid="{00000000-0005-0000-0000-000052320000}"/>
    <cellStyle name="Input 3 2 5 3" xfId="24672" xr:uid="{00000000-0005-0000-0000-000053320000}"/>
    <cellStyle name="Input 3 2 6" xfId="11895" xr:uid="{00000000-0005-0000-0000-000054320000}"/>
    <cellStyle name="Input 3 2 6 2" xfId="24645" xr:uid="{00000000-0005-0000-0000-000055320000}"/>
    <cellStyle name="Input 3 2 7" xfId="18011" xr:uid="{00000000-0005-0000-0000-000056320000}"/>
    <cellStyle name="Input 3 2 7 2" xfId="30049" xr:uid="{00000000-0005-0000-0000-000057320000}"/>
    <cellStyle name="Input 3 2 8" xfId="20958" xr:uid="{00000000-0005-0000-0000-000058320000}"/>
    <cellStyle name="Input 3 2 9" xfId="30845" xr:uid="{00000000-0005-0000-0000-000059320000}"/>
    <cellStyle name="Input 3 3" xfId="8685" xr:uid="{00000000-0005-0000-0000-00005A320000}"/>
    <cellStyle name="Input 3 3 2" xfId="11609" xr:uid="{00000000-0005-0000-0000-00005B320000}"/>
    <cellStyle name="Input 3 3 2 2" xfId="16871" xr:uid="{00000000-0005-0000-0000-00005C320000}"/>
    <cellStyle name="Input 3 3 2 2 2" xfId="20772" xr:uid="{00000000-0005-0000-0000-00005D320000}"/>
    <cellStyle name="Input 3 3 2 2 2 2" xfId="30450" xr:uid="{00000000-0005-0000-0000-00005E320000}"/>
    <cellStyle name="Input 3 3 2 2 3" xfId="29405" xr:uid="{00000000-0005-0000-0000-00005F320000}"/>
    <cellStyle name="Input 3 3 2 2 4" xfId="33040" xr:uid="{00000000-0005-0000-0000-000060320000}"/>
    <cellStyle name="Input 3 3 2 2 5" xfId="34093" xr:uid="{00000000-0005-0000-0000-000061320000}"/>
    <cellStyle name="Input 3 3 2 2 6" xfId="33979" xr:uid="{00000000-0005-0000-0000-000062320000}"/>
    <cellStyle name="Input 3 3 2 3" xfId="20621" xr:uid="{00000000-0005-0000-0000-000063320000}"/>
    <cellStyle name="Input 3 3 2 3 2" xfId="30299" xr:uid="{00000000-0005-0000-0000-000064320000}"/>
    <cellStyle name="Input 3 3 2 4" xfId="24364" xr:uid="{00000000-0005-0000-0000-000065320000}"/>
    <cellStyle name="Input 3 3 2 5" xfId="32047" xr:uid="{00000000-0005-0000-0000-000066320000}"/>
    <cellStyle name="Input 3 3 2 6" xfId="33908" xr:uid="{00000000-0005-0000-0000-000067320000}"/>
    <cellStyle name="Input 3 3 2 7" xfId="33898" xr:uid="{00000000-0005-0000-0000-000068320000}"/>
    <cellStyle name="Input 3 3 3" xfId="7377" xr:uid="{00000000-0005-0000-0000-000069320000}"/>
    <cellStyle name="Input 3 3 3 2" xfId="13900" xr:uid="{00000000-0005-0000-0000-00006A320000}"/>
    <cellStyle name="Input 3 3 3 2 2" xfId="26630" xr:uid="{00000000-0005-0000-0000-00006B320000}"/>
    <cellStyle name="Input 3 3 3 3" xfId="20865" xr:uid="{00000000-0005-0000-0000-00006C320000}"/>
    <cellStyle name="Input 3 3 3 3 2" xfId="30543" xr:uid="{00000000-0005-0000-0000-00006D320000}"/>
    <cellStyle name="Input 3 3 3 4" xfId="22108" xr:uid="{00000000-0005-0000-0000-00006E320000}"/>
    <cellStyle name="Input 3 3 3 5" xfId="33180" xr:uid="{00000000-0005-0000-0000-00006F320000}"/>
    <cellStyle name="Input 3 3 3 6" xfId="34188" xr:uid="{00000000-0005-0000-0000-000070320000}"/>
    <cellStyle name="Input 3 3 3 7" xfId="33842" xr:uid="{00000000-0005-0000-0000-000071320000}"/>
    <cellStyle name="Input 3 3 4" xfId="6466" xr:uid="{00000000-0005-0000-0000-000072320000}"/>
    <cellStyle name="Input 3 3 4 2" xfId="21220" xr:uid="{00000000-0005-0000-0000-000073320000}"/>
    <cellStyle name="Input 3 3 5" xfId="18012" xr:uid="{00000000-0005-0000-0000-000074320000}"/>
    <cellStyle name="Input 3 3 5 2" xfId="30050" xr:uid="{00000000-0005-0000-0000-000075320000}"/>
    <cellStyle name="Input 3 3 6" xfId="22755" xr:uid="{00000000-0005-0000-0000-000076320000}"/>
    <cellStyle name="Input 3 3 7" xfId="30844" xr:uid="{00000000-0005-0000-0000-000077320000}"/>
    <cellStyle name="Input 3 3 8" xfId="31363" xr:uid="{00000000-0005-0000-0000-000078320000}"/>
    <cellStyle name="Input 3 3 9" xfId="30752" xr:uid="{00000000-0005-0000-0000-000079320000}"/>
    <cellStyle name="Input 3 4" xfId="9972" xr:uid="{00000000-0005-0000-0000-00007A320000}"/>
    <cellStyle name="Input 3 4 2" xfId="11843" xr:uid="{00000000-0005-0000-0000-00007B320000}"/>
    <cellStyle name="Input 3 4 2 2" xfId="17057" xr:uid="{00000000-0005-0000-0000-00007C320000}"/>
    <cellStyle name="Input 3 4 2 2 2" xfId="29588" xr:uid="{00000000-0005-0000-0000-00007D320000}"/>
    <cellStyle name="Input 3 4 2 3" xfId="20737" xr:uid="{00000000-0005-0000-0000-00007E320000}"/>
    <cellStyle name="Input 3 4 2 3 2" xfId="30415" xr:uid="{00000000-0005-0000-0000-00007F320000}"/>
    <cellStyle name="Input 3 4 2 4" xfId="24593" xr:uid="{00000000-0005-0000-0000-000080320000}"/>
    <cellStyle name="Input 3 4 2 5" xfId="32991" xr:uid="{00000000-0005-0000-0000-000081320000}"/>
    <cellStyle name="Input 3 4 2 6" xfId="34058" xr:uid="{00000000-0005-0000-0000-000082320000}"/>
    <cellStyle name="Input 3 4 2 7" xfId="30649" xr:uid="{00000000-0005-0000-0000-000083320000}"/>
    <cellStyle name="Input 3 4 3" xfId="11809" xr:uid="{00000000-0005-0000-0000-000084320000}"/>
    <cellStyle name="Input 3 4 3 2" xfId="17038" xr:uid="{00000000-0005-0000-0000-000085320000}"/>
    <cellStyle name="Input 3 4 3 2 2" xfId="29571" xr:uid="{00000000-0005-0000-0000-000086320000}"/>
    <cellStyle name="Input 3 4 3 3" xfId="24561" xr:uid="{00000000-0005-0000-0000-000087320000}"/>
    <cellStyle name="Input 3 4 4" xfId="6529" xr:uid="{00000000-0005-0000-0000-000088320000}"/>
    <cellStyle name="Input 3 4 4 2" xfId="21279" xr:uid="{00000000-0005-0000-0000-000089320000}"/>
    <cellStyle name="Input 3 4 5" xfId="20587" xr:uid="{00000000-0005-0000-0000-00008A320000}"/>
    <cellStyle name="Input 3 4 5 2" xfId="30265" xr:uid="{00000000-0005-0000-0000-00008B320000}"/>
    <cellStyle name="Input 3 4 6" xfId="23590" xr:uid="{00000000-0005-0000-0000-00008C320000}"/>
    <cellStyle name="Input 3 4 7" xfId="31990" xr:uid="{00000000-0005-0000-0000-00008D320000}"/>
    <cellStyle name="Input 3 4 8" xfId="33867" xr:uid="{00000000-0005-0000-0000-00008E320000}"/>
    <cellStyle name="Input 3 4 9" xfId="31061" xr:uid="{00000000-0005-0000-0000-00008F320000}"/>
    <cellStyle name="Input 3 5" xfId="10154" xr:uid="{00000000-0005-0000-0000-000090320000}"/>
    <cellStyle name="Input 3 5 2" xfId="11867" xr:uid="{00000000-0005-0000-0000-000091320000}"/>
    <cellStyle name="Input 3 5 2 2" xfId="17076" xr:uid="{00000000-0005-0000-0000-000092320000}"/>
    <cellStyle name="Input 3 5 2 2 2" xfId="29607" xr:uid="{00000000-0005-0000-0000-000093320000}"/>
    <cellStyle name="Input 3 5 2 3" xfId="24617" xr:uid="{00000000-0005-0000-0000-000094320000}"/>
    <cellStyle name="Input 3 5 3" xfId="11670" xr:uid="{00000000-0005-0000-0000-000095320000}"/>
    <cellStyle name="Input 3 5 3 2" xfId="16931" xr:uid="{00000000-0005-0000-0000-000096320000}"/>
    <cellStyle name="Input 3 5 3 2 2" xfId="29465" xr:uid="{00000000-0005-0000-0000-000097320000}"/>
    <cellStyle name="Input 3 5 3 3" xfId="24425" xr:uid="{00000000-0005-0000-0000-000098320000}"/>
    <cellStyle name="Input 3 5 4" xfId="11815" xr:uid="{00000000-0005-0000-0000-000099320000}"/>
    <cellStyle name="Input 3 5 4 2" xfId="24565" xr:uid="{00000000-0005-0000-0000-00009A320000}"/>
    <cellStyle name="Input 3 5 5" xfId="20831" xr:uid="{00000000-0005-0000-0000-00009B320000}"/>
    <cellStyle name="Input 3 5 5 2" xfId="30509" xr:uid="{00000000-0005-0000-0000-00009C320000}"/>
    <cellStyle name="Input 3 5 6" xfId="23642" xr:uid="{00000000-0005-0000-0000-00009D320000}"/>
    <cellStyle name="Input 3 5 7" xfId="33127" xr:uid="{00000000-0005-0000-0000-00009E320000}"/>
    <cellStyle name="Input 3 5 8" xfId="34153" xr:uid="{00000000-0005-0000-0000-00009F320000}"/>
    <cellStyle name="Input 3 5 9" xfId="31172" xr:uid="{00000000-0005-0000-0000-0000A0320000}"/>
    <cellStyle name="Input 3 6" xfId="6515" xr:uid="{00000000-0005-0000-0000-0000A1320000}"/>
    <cellStyle name="Input 3 6 2" xfId="13116" xr:uid="{00000000-0005-0000-0000-0000A2320000}"/>
    <cellStyle name="Input 3 6 2 2" xfId="25861" xr:uid="{00000000-0005-0000-0000-0000A3320000}"/>
    <cellStyle name="Input 3 6 3" xfId="21265" xr:uid="{00000000-0005-0000-0000-0000A4320000}"/>
    <cellStyle name="Input 3 7" xfId="7356" xr:uid="{00000000-0005-0000-0000-0000A5320000}"/>
    <cellStyle name="Input 3 7 2" xfId="13883" xr:uid="{00000000-0005-0000-0000-0000A6320000}"/>
    <cellStyle name="Input 3 7 2 2" xfId="26614" xr:uid="{00000000-0005-0000-0000-0000A7320000}"/>
    <cellStyle name="Input 3 7 3" xfId="22088" xr:uid="{00000000-0005-0000-0000-0000A8320000}"/>
    <cellStyle name="Input 3 8" xfId="6410" xr:uid="{00000000-0005-0000-0000-0000A9320000}"/>
    <cellStyle name="Input 3 8 2" xfId="13039" xr:uid="{00000000-0005-0000-0000-0000AA320000}"/>
    <cellStyle name="Input 3 8 2 2" xfId="25785" xr:uid="{00000000-0005-0000-0000-0000AB320000}"/>
    <cellStyle name="Input 3 8 3" xfId="21165" xr:uid="{00000000-0005-0000-0000-0000AC320000}"/>
    <cellStyle name="Input 3 9" xfId="11956" xr:uid="{00000000-0005-0000-0000-0000AD320000}"/>
    <cellStyle name="Input 3 9 2" xfId="24706" xr:uid="{00000000-0005-0000-0000-0000AE320000}"/>
    <cellStyle name="Input 4" xfId="1017" xr:uid="{00000000-0005-0000-0000-0000AF320000}"/>
    <cellStyle name="Input 4 10" xfId="17520" xr:uid="{00000000-0005-0000-0000-0000B0320000}"/>
    <cellStyle name="Input 4 10 2" xfId="30011" xr:uid="{00000000-0005-0000-0000-0000B1320000}"/>
    <cellStyle name="Input 4 11" xfId="20959" xr:uid="{00000000-0005-0000-0000-0000B2320000}"/>
    <cellStyle name="Input 4 12" xfId="30695" xr:uid="{00000000-0005-0000-0000-0000B3320000}"/>
    <cellStyle name="Input 4 13" xfId="30884" xr:uid="{00000000-0005-0000-0000-0000B4320000}"/>
    <cellStyle name="Input 4 14" xfId="34256" xr:uid="{00000000-0005-0000-0000-0000B5320000}"/>
    <cellStyle name="Input 4 15" xfId="37172" xr:uid="{00000000-0005-0000-0000-0000B6320000}"/>
    <cellStyle name="Input 4 16" xfId="2809" xr:uid="{00000000-0005-0000-0000-0000B7320000}"/>
    <cellStyle name="Input 4 2" xfId="2810" xr:uid="{00000000-0005-0000-0000-0000B8320000}"/>
    <cellStyle name="Input 4 2 10" xfId="30861" xr:uid="{00000000-0005-0000-0000-0000B9320000}"/>
    <cellStyle name="Input 4 2 11" xfId="30755" xr:uid="{00000000-0005-0000-0000-0000BA320000}"/>
    <cellStyle name="Input 4 2 2" xfId="8688" xr:uid="{00000000-0005-0000-0000-0000BB320000}"/>
    <cellStyle name="Input 4 2 2 2" xfId="11612" xr:uid="{00000000-0005-0000-0000-0000BC320000}"/>
    <cellStyle name="Input 4 2 2 2 2" xfId="16874" xr:uid="{00000000-0005-0000-0000-0000BD320000}"/>
    <cellStyle name="Input 4 2 2 2 2 2" xfId="29408" xr:uid="{00000000-0005-0000-0000-0000BE320000}"/>
    <cellStyle name="Input 4 2 2 2 3" xfId="20775" xr:uid="{00000000-0005-0000-0000-0000BF320000}"/>
    <cellStyle name="Input 4 2 2 2 3 2" xfId="30453" xr:uid="{00000000-0005-0000-0000-0000C0320000}"/>
    <cellStyle name="Input 4 2 2 2 4" xfId="24367" xr:uid="{00000000-0005-0000-0000-0000C1320000}"/>
    <cellStyle name="Input 4 2 2 2 5" xfId="33043" xr:uid="{00000000-0005-0000-0000-0000C2320000}"/>
    <cellStyle name="Input 4 2 2 2 6" xfId="34096" xr:uid="{00000000-0005-0000-0000-0000C3320000}"/>
    <cellStyle name="Input 4 2 2 2 7" xfId="31565" xr:uid="{00000000-0005-0000-0000-0000C4320000}"/>
    <cellStyle name="Input 4 2 2 3" xfId="11925" xr:uid="{00000000-0005-0000-0000-0000C5320000}"/>
    <cellStyle name="Input 4 2 2 3 2" xfId="17108" xr:uid="{00000000-0005-0000-0000-0000C6320000}"/>
    <cellStyle name="Input 4 2 2 3 2 2" xfId="29639" xr:uid="{00000000-0005-0000-0000-0000C7320000}"/>
    <cellStyle name="Input 4 2 2 3 3" xfId="24675" xr:uid="{00000000-0005-0000-0000-0000C8320000}"/>
    <cellStyle name="Input 4 2 2 4" xfId="6465" xr:uid="{00000000-0005-0000-0000-0000C9320000}"/>
    <cellStyle name="Input 4 2 2 4 2" xfId="21219" xr:uid="{00000000-0005-0000-0000-0000CA320000}"/>
    <cellStyle name="Input 4 2 2 5" xfId="20624" xr:uid="{00000000-0005-0000-0000-0000CB320000}"/>
    <cellStyle name="Input 4 2 2 5 2" xfId="30302" xr:uid="{00000000-0005-0000-0000-0000CC320000}"/>
    <cellStyle name="Input 4 2 2 6" xfId="22758" xr:uid="{00000000-0005-0000-0000-0000CD320000}"/>
    <cellStyle name="Input 4 2 2 7" xfId="32050" xr:uid="{00000000-0005-0000-0000-0000CE320000}"/>
    <cellStyle name="Input 4 2 2 8" xfId="33911" xr:uid="{00000000-0005-0000-0000-0000CF320000}"/>
    <cellStyle name="Input 4 2 2 9" xfId="33864" xr:uid="{00000000-0005-0000-0000-0000D0320000}"/>
    <cellStyle name="Input 4 2 3" xfId="6518" xr:uid="{00000000-0005-0000-0000-0000D1320000}"/>
    <cellStyle name="Input 4 2 3 2" xfId="13119" xr:uid="{00000000-0005-0000-0000-0000D2320000}"/>
    <cellStyle name="Input 4 2 3 2 2" xfId="25864" xr:uid="{00000000-0005-0000-0000-0000D3320000}"/>
    <cellStyle name="Input 4 2 3 3" xfId="20868" xr:uid="{00000000-0005-0000-0000-0000D4320000}"/>
    <cellStyle name="Input 4 2 3 3 2" xfId="30546" xr:uid="{00000000-0005-0000-0000-0000D5320000}"/>
    <cellStyle name="Input 4 2 3 4" xfId="21268" xr:uid="{00000000-0005-0000-0000-0000D6320000}"/>
    <cellStyle name="Input 4 2 3 5" xfId="33183" xr:uid="{00000000-0005-0000-0000-0000D7320000}"/>
    <cellStyle name="Input 4 2 3 6" xfId="34191" xr:uid="{00000000-0005-0000-0000-0000D8320000}"/>
    <cellStyle name="Input 4 2 3 7" xfId="31643" xr:uid="{00000000-0005-0000-0000-0000D9320000}"/>
    <cellStyle name="Input 4 2 4" xfId="7353" xr:uid="{00000000-0005-0000-0000-0000DA320000}"/>
    <cellStyle name="Input 4 2 4 2" xfId="13880" xr:uid="{00000000-0005-0000-0000-0000DB320000}"/>
    <cellStyle name="Input 4 2 4 2 2" xfId="26611" xr:uid="{00000000-0005-0000-0000-0000DC320000}"/>
    <cellStyle name="Input 4 2 4 3" xfId="22085" xr:uid="{00000000-0005-0000-0000-0000DD320000}"/>
    <cellStyle name="Input 4 2 5" xfId="11418" xr:uid="{00000000-0005-0000-0000-0000DE320000}"/>
    <cellStyle name="Input 4 2 5 2" xfId="16723" xr:uid="{00000000-0005-0000-0000-0000DF320000}"/>
    <cellStyle name="Input 4 2 5 2 2" xfId="29258" xr:uid="{00000000-0005-0000-0000-0000E0320000}"/>
    <cellStyle name="Input 4 2 5 3" xfId="24176" xr:uid="{00000000-0005-0000-0000-0000E1320000}"/>
    <cellStyle name="Input 4 2 6" xfId="11699" xr:uid="{00000000-0005-0000-0000-0000E2320000}"/>
    <cellStyle name="Input 4 2 6 2" xfId="24453" xr:uid="{00000000-0005-0000-0000-0000E3320000}"/>
    <cellStyle name="Input 4 2 7" xfId="18009" xr:uid="{00000000-0005-0000-0000-0000E4320000}"/>
    <cellStyle name="Input 4 2 7 2" xfId="30047" xr:uid="{00000000-0005-0000-0000-0000E5320000}"/>
    <cellStyle name="Input 4 2 8" xfId="20960" xr:uid="{00000000-0005-0000-0000-0000E6320000}"/>
    <cellStyle name="Input 4 2 9" xfId="30847" xr:uid="{00000000-0005-0000-0000-0000E7320000}"/>
    <cellStyle name="Input 4 3" xfId="8687" xr:uid="{00000000-0005-0000-0000-0000E8320000}"/>
    <cellStyle name="Input 4 3 2" xfId="11611" xr:uid="{00000000-0005-0000-0000-0000E9320000}"/>
    <cellStyle name="Input 4 3 2 2" xfId="16873" xr:uid="{00000000-0005-0000-0000-0000EA320000}"/>
    <cellStyle name="Input 4 3 2 2 2" xfId="20774" xr:uid="{00000000-0005-0000-0000-0000EB320000}"/>
    <cellStyle name="Input 4 3 2 2 2 2" xfId="30452" xr:uid="{00000000-0005-0000-0000-0000EC320000}"/>
    <cellStyle name="Input 4 3 2 2 3" xfId="29407" xr:uid="{00000000-0005-0000-0000-0000ED320000}"/>
    <cellStyle name="Input 4 3 2 2 4" xfId="33042" xr:uid="{00000000-0005-0000-0000-0000EE320000}"/>
    <cellStyle name="Input 4 3 2 2 5" xfId="34095" xr:uid="{00000000-0005-0000-0000-0000EF320000}"/>
    <cellStyle name="Input 4 3 2 2 6" xfId="33853" xr:uid="{00000000-0005-0000-0000-0000F0320000}"/>
    <cellStyle name="Input 4 3 2 3" xfId="20623" xr:uid="{00000000-0005-0000-0000-0000F1320000}"/>
    <cellStyle name="Input 4 3 2 3 2" xfId="30301" xr:uid="{00000000-0005-0000-0000-0000F2320000}"/>
    <cellStyle name="Input 4 3 2 4" xfId="24366" xr:uid="{00000000-0005-0000-0000-0000F3320000}"/>
    <cellStyle name="Input 4 3 2 5" xfId="32049" xr:uid="{00000000-0005-0000-0000-0000F4320000}"/>
    <cellStyle name="Input 4 3 2 6" xfId="33910" xr:uid="{00000000-0005-0000-0000-0000F5320000}"/>
    <cellStyle name="Input 4 3 2 7" xfId="31091" xr:uid="{00000000-0005-0000-0000-0000F6320000}"/>
    <cellStyle name="Input 4 3 3" xfId="11822" xr:uid="{00000000-0005-0000-0000-0000F7320000}"/>
    <cellStyle name="Input 4 3 3 2" xfId="17048" xr:uid="{00000000-0005-0000-0000-0000F8320000}"/>
    <cellStyle name="Input 4 3 3 2 2" xfId="29579" xr:uid="{00000000-0005-0000-0000-0000F9320000}"/>
    <cellStyle name="Input 4 3 3 3" xfId="20867" xr:uid="{00000000-0005-0000-0000-0000FA320000}"/>
    <cellStyle name="Input 4 3 3 3 2" xfId="30545" xr:uid="{00000000-0005-0000-0000-0000FB320000}"/>
    <cellStyle name="Input 4 3 3 4" xfId="24572" xr:uid="{00000000-0005-0000-0000-0000FC320000}"/>
    <cellStyle name="Input 4 3 3 5" xfId="33182" xr:uid="{00000000-0005-0000-0000-0000FD320000}"/>
    <cellStyle name="Input 4 3 3 6" xfId="34190" xr:uid="{00000000-0005-0000-0000-0000FE320000}"/>
    <cellStyle name="Input 4 3 3 7" xfId="31642" xr:uid="{00000000-0005-0000-0000-0000FF320000}"/>
    <cellStyle name="Input 4 3 4" xfId="11709" xr:uid="{00000000-0005-0000-0000-000000330000}"/>
    <cellStyle name="Input 4 3 4 2" xfId="24461" xr:uid="{00000000-0005-0000-0000-000001330000}"/>
    <cellStyle name="Input 4 3 5" xfId="18010" xr:uid="{00000000-0005-0000-0000-000002330000}"/>
    <cellStyle name="Input 4 3 5 2" xfId="30048" xr:uid="{00000000-0005-0000-0000-000003330000}"/>
    <cellStyle name="Input 4 3 6" xfId="22757" xr:uid="{00000000-0005-0000-0000-000004330000}"/>
    <cellStyle name="Input 4 3 7" xfId="30846" xr:uid="{00000000-0005-0000-0000-000005330000}"/>
    <cellStyle name="Input 4 3 8" xfId="31361" xr:uid="{00000000-0005-0000-0000-000006330000}"/>
    <cellStyle name="Input 4 3 9" xfId="30754" xr:uid="{00000000-0005-0000-0000-000007330000}"/>
    <cellStyle name="Input 4 4" xfId="9973" xr:uid="{00000000-0005-0000-0000-000008330000}"/>
    <cellStyle name="Input 4 4 2" xfId="11844" xr:uid="{00000000-0005-0000-0000-000009330000}"/>
    <cellStyle name="Input 4 4 2 2" xfId="17058" xr:uid="{00000000-0005-0000-0000-00000A330000}"/>
    <cellStyle name="Input 4 4 2 2 2" xfId="29589" xr:uid="{00000000-0005-0000-0000-00000B330000}"/>
    <cellStyle name="Input 4 4 2 3" xfId="20738" xr:uid="{00000000-0005-0000-0000-00000C330000}"/>
    <cellStyle name="Input 4 4 2 3 2" xfId="30416" xr:uid="{00000000-0005-0000-0000-00000D330000}"/>
    <cellStyle name="Input 4 4 2 4" xfId="24594" xr:uid="{00000000-0005-0000-0000-00000E330000}"/>
    <cellStyle name="Input 4 4 2 5" xfId="32992" xr:uid="{00000000-0005-0000-0000-00000F330000}"/>
    <cellStyle name="Input 4 4 2 6" xfId="34059" xr:uid="{00000000-0005-0000-0000-000010330000}"/>
    <cellStyle name="Input 4 4 2 7" xfId="30872" xr:uid="{00000000-0005-0000-0000-000011330000}"/>
    <cellStyle name="Input 4 4 3" xfId="11808" xr:uid="{00000000-0005-0000-0000-000012330000}"/>
    <cellStyle name="Input 4 4 3 2" xfId="17037" xr:uid="{00000000-0005-0000-0000-000013330000}"/>
    <cellStyle name="Input 4 4 3 2 2" xfId="29570" xr:uid="{00000000-0005-0000-0000-000014330000}"/>
    <cellStyle name="Input 4 4 3 3" xfId="24560" xr:uid="{00000000-0005-0000-0000-000015330000}"/>
    <cellStyle name="Input 4 4 4" xfId="6708" xr:uid="{00000000-0005-0000-0000-000016330000}"/>
    <cellStyle name="Input 4 4 4 2" xfId="21451" xr:uid="{00000000-0005-0000-0000-000017330000}"/>
    <cellStyle name="Input 4 4 5" xfId="20588" xr:uid="{00000000-0005-0000-0000-000018330000}"/>
    <cellStyle name="Input 4 4 5 2" xfId="30266" xr:uid="{00000000-0005-0000-0000-000019330000}"/>
    <cellStyle name="Input 4 4 6" xfId="23591" xr:uid="{00000000-0005-0000-0000-00001A330000}"/>
    <cellStyle name="Input 4 4 7" xfId="31991" xr:uid="{00000000-0005-0000-0000-00001B330000}"/>
    <cellStyle name="Input 4 4 8" xfId="33868" xr:uid="{00000000-0005-0000-0000-00001C330000}"/>
    <cellStyle name="Input 4 4 9" xfId="31062" xr:uid="{00000000-0005-0000-0000-00001D330000}"/>
    <cellStyle name="Input 4 5" xfId="11168" xr:uid="{00000000-0005-0000-0000-00001E330000}"/>
    <cellStyle name="Input 4 5 2" xfId="11961" xr:uid="{00000000-0005-0000-0000-00001F330000}"/>
    <cellStyle name="Input 4 5 2 2" xfId="17128" xr:uid="{00000000-0005-0000-0000-000020330000}"/>
    <cellStyle name="Input 4 5 2 2 2" xfId="29659" xr:uid="{00000000-0005-0000-0000-000021330000}"/>
    <cellStyle name="Input 4 5 2 3" xfId="24711" xr:uid="{00000000-0005-0000-0000-000022330000}"/>
    <cellStyle name="Input 4 5 3" xfId="11986" xr:uid="{00000000-0005-0000-0000-000023330000}"/>
    <cellStyle name="Input 4 5 3 2" xfId="17140" xr:uid="{00000000-0005-0000-0000-000024330000}"/>
    <cellStyle name="Input 4 5 3 2 2" xfId="29671" xr:uid="{00000000-0005-0000-0000-000025330000}"/>
    <cellStyle name="Input 4 5 3 3" xfId="24736" xr:uid="{00000000-0005-0000-0000-000026330000}"/>
    <cellStyle name="Input 4 5 4" xfId="12007" xr:uid="{00000000-0005-0000-0000-000027330000}"/>
    <cellStyle name="Input 4 5 4 2" xfId="24756" xr:uid="{00000000-0005-0000-0000-000028330000}"/>
    <cellStyle name="Input 4 5 5" xfId="20832" xr:uid="{00000000-0005-0000-0000-000029330000}"/>
    <cellStyle name="Input 4 5 5 2" xfId="30510" xr:uid="{00000000-0005-0000-0000-00002A330000}"/>
    <cellStyle name="Input 4 5 6" xfId="24013" xr:uid="{00000000-0005-0000-0000-00002B330000}"/>
    <cellStyle name="Input 4 5 7" xfId="33128" xr:uid="{00000000-0005-0000-0000-00002C330000}"/>
    <cellStyle name="Input 4 5 8" xfId="34154" xr:uid="{00000000-0005-0000-0000-00002D330000}"/>
    <cellStyle name="Input 4 5 9" xfId="33846" xr:uid="{00000000-0005-0000-0000-00002E330000}"/>
    <cellStyle name="Input 4 6" xfId="6517" xr:uid="{00000000-0005-0000-0000-00002F330000}"/>
    <cellStyle name="Input 4 6 2" xfId="13118" xr:uid="{00000000-0005-0000-0000-000030330000}"/>
    <cellStyle name="Input 4 6 2 2" xfId="25863" xr:uid="{00000000-0005-0000-0000-000031330000}"/>
    <cellStyle name="Input 4 6 3" xfId="21267" xr:uid="{00000000-0005-0000-0000-000032330000}"/>
    <cellStyle name="Input 4 7" xfId="7354" xr:uid="{00000000-0005-0000-0000-000033330000}"/>
    <cellStyle name="Input 4 7 2" xfId="13881" xr:uid="{00000000-0005-0000-0000-000034330000}"/>
    <cellStyle name="Input 4 7 2 2" xfId="26612" xr:uid="{00000000-0005-0000-0000-000035330000}"/>
    <cellStyle name="Input 4 7 3" xfId="22086" xr:uid="{00000000-0005-0000-0000-000036330000}"/>
    <cellStyle name="Input 4 8" xfId="11946" xr:uid="{00000000-0005-0000-0000-000037330000}"/>
    <cellStyle name="Input 4 8 2" xfId="17118" xr:uid="{00000000-0005-0000-0000-000038330000}"/>
    <cellStyle name="Input 4 8 2 2" xfId="29649" xr:uid="{00000000-0005-0000-0000-000039330000}"/>
    <cellStyle name="Input 4 8 3" xfId="24696" xr:uid="{00000000-0005-0000-0000-00003A330000}"/>
    <cellStyle name="Input 4 9" xfId="11998" xr:uid="{00000000-0005-0000-0000-00003B330000}"/>
    <cellStyle name="Input 4 9 2" xfId="24747" xr:uid="{00000000-0005-0000-0000-00003C330000}"/>
    <cellStyle name="Input 5" xfId="1018" xr:uid="{00000000-0005-0000-0000-00003D330000}"/>
    <cellStyle name="Input 5 10" xfId="20961" xr:uid="{00000000-0005-0000-0000-00003E330000}"/>
    <cellStyle name="Input 5 11" xfId="30696" xr:uid="{00000000-0005-0000-0000-00003F330000}"/>
    <cellStyle name="Input 5 12" xfId="30657" xr:uid="{00000000-0005-0000-0000-000040330000}"/>
    <cellStyle name="Input 5 13" xfId="33969" xr:uid="{00000000-0005-0000-0000-000041330000}"/>
    <cellStyle name="Input 5 14" xfId="37173" xr:uid="{00000000-0005-0000-0000-000042330000}"/>
    <cellStyle name="Input 5 15" xfId="2811" xr:uid="{00000000-0005-0000-0000-000043330000}"/>
    <cellStyle name="Input 5 2" xfId="8689" xr:uid="{00000000-0005-0000-0000-000044330000}"/>
    <cellStyle name="Input 5 2 2" xfId="11613" xr:uid="{00000000-0005-0000-0000-000045330000}"/>
    <cellStyle name="Input 5 2 2 2" xfId="16875" xr:uid="{00000000-0005-0000-0000-000046330000}"/>
    <cellStyle name="Input 5 2 2 2 2" xfId="20776" xr:uid="{00000000-0005-0000-0000-000047330000}"/>
    <cellStyle name="Input 5 2 2 2 2 2" xfId="30454" xr:uid="{00000000-0005-0000-0000-000048330000}"/>
    <cellStyle name="Input 5 2 2 2 3" xfId="29409" xr:uid="{00000000-0005-0000-0000-000049330000}"/>
    <cellStyle name="Input 5 2 2 2 4" xfId="33044" xr:uid="{00000000-0005-0000-0000-00004A330000}"/>
    <cellStyle name="Input 5 2 2 2 5" xfId="34097" xr:uid="{00000000-0005-0000-0000-00004B330000}"/>
    <cellStyle name="Input 5 2 2 2 6" xfId="30614" xr:uid="{00000000-0005-0000-0000-00004C330000}"/>
    <cellStyle name="Input 5 2 2 3" xfId="20625" xr:uid="{00000000-0005-0000-0000-00004D330000}"/>
    <cellStyle name="Input 5 2 2 3 2" xfId="30303" xr:uid="{00000000-0005-0000-0000-00004E330000}"/>
    <cellStyle name="Input 5 2 2 4" xfId="24368" xr:uid="{00000000-0005-0000-0000-00004F330000}"/>
    <cellStyle name="Input 5 2 2 5" xfId="32051" xr:uid="{00000000-0005-0000-0000-000050330000}"/>
    <cellStyle name="Input 5 2 2 6" xfId="33912" xr:uid="{00000000-0005-0000-0000-000051330000}"/>
    <cellStyle name="Input 5 2 2 7" xfId="32058" xr:uid="{00000000-0005-0000-0000-000052330000}"/>
    <cellStyle name="Input 5 2 3" xfId="11821" xr:uid="{00000000-0005-0000-0000-000053330000}"/>
    <cellStyle name="Input 5 2 3 2" xfId="17047" xr:uid="{00000000-0005-0000-0000-000054330000}"/>
    <cellStyle name="Input 5 2 3 2 2" xfId="29578" xr:uid="{00000000-0005-0000-0000-000055330000}"/>
    <cellStyle name="Input 5 2 3 3" xfId="20869" xr:uid="{00000000-0005-0000-0000-000056330000}"/>
    <cellStyle name="Input 5 2 3 3 2" xfId="30547" xr:uid="{00000000-0005-0000-0000-000057330000}"/>
    <cellStyle name="Input 5 2 3 4" xfId="24571" xr:uid="{00000000-0005-0000-0000-000058330000}"/>
    <cellStyle name="Input 5 2 3 5" xfId="33184" xr:uid="{00000000-0005-0000-0000-000059330000}"/>
    <cellStyle name="Input 5 2 3 6" xfId="34192" xr:uid="{00000000-0005-0000-0000-00005A330000}"/>
    <cellStyle name="Input 5 2 3 7" xfId="31772" xr:uid="{00000000-0005-0000-0000-00005B330000}"/>
    <cellStyle name="Input 5 2 4" xfId="6464" xr:uid="{00000000-0005-0000-0000-00005C330000}"/>
    <cellStyle name="Input 5 2 4 2" xfId="21218" xr:uid="{00000000-0005-0000-0000-00005D330000}"/>
    <cellStyle name="Input 5 2 5" xfId="18008" xr:uid="{00000000-0005-0000-0000-00005E330000}"/>
    <cellStyle name="Input 5 2 5 2" xfId="30046" xr:uid="{00000000-0005-0000-0000-00005F330000}"/>
    <cellStyle name="Input 5 2 6" xfId="22759" xr:uid="{00000000-0005-0000-0000-000060330000}"/>
    <cellStyle name="Input 5 2 7" xfId="30848" xr:uid="{00000000-0005-0000-0000-000061330000}"/>
    <cellStyle name="Input 5 2 8" xfId="30643" xr:uid="{00000000-0005-0000-0000-000062330000}"/>
    <cellStyle name="Input 5 2 9" xfId="30756" xr:uid="{00000000-0005-0000-0000-000063330000}"/>
    <cellStyle name="Input 5 3" xfId="9974" xr:uid="{00000000-0005-0000-0000-000064330000}"/>
    <cellStyle name="Input 5 3 2" xfId="11845" xr:uid="{00000000-0005-0000-0000-000065330000}"/>
    <cellStyle name="Input 5 3 2 2" xfId="17059" xr:uid="{00000000-0005-0000-0000-000066330000}"/>
    <cellStyle name="Input 5 3 2 2 2" xfId="29590" xr:uid="{00000000-0005-0000-0000-000067330000}"/>
    <cellStyle name="Input 5 3 2 3" xfId="20739" xr:uid="{00000000-0005-0000-0000-000068330000}"/>
    <cellStyle name="Input 5 3 2 3 2" xfId="30417" xr:uid="{00000000-0005-0000-0000-000069330000}"/>
    <cellStyle name="Input 5 3 2 4" xfId="24595" xr:uid="{00000000-0005-0000-0000-00006A330000}"/>
    <cellStyle name="Input 5 3 2 5" xfId="32993" xr:uid="{00000000-0005-0000-0000-00006B330000}"/>
    <cellStyle name="Input 5 3 2 6" xfId="34060" xr:uid="{00000000-0005-0000-0000-00006C330000}"/>
    <cellStyle name="Input 5 3 2 7" xfId="32202" xr:uid="{00000000-0005-0000-0000-00006D330000}"/>
    <cellStyle name="Input 5 3 3" xfId="11807" xr:uid="{00000000-0005-0000-0000-00006E330000}"/>
    <cellStyle name="Input 5 3 3 2" xfId="17036" xr:uid="{00000000-0005-0000-0000-00006F330000}"/>
    <cellStyle name="Input 5 3 3 2 2" xfId="29569" xr:uid="{00000000-0005-0000-0000-000070330000}"/>
    <cellStyle name="Input 5 3 3 3" xfId="24559" xr:uid="{00000000-0005-0000-0000-000071330000}"/>
    <cellStyle name="Input 5 3 4" xfId="11713" xr:uid="{00000000-0005-0000-0000-000072330000}"/>
    <cellStyle name="Input 5 3 4 2" xfId="24465" xr:uid="{00000000-0005-0000-0000-000073330000}"/>
    <cellStyle name="Input 5 3 5" xfId="20589" xr:uid="{00000000-0005-0000-0000-000074330000}"/>
    <cellStyle name="Input 5 3 5 2" xfId="30267" xr:uid="{00000000-0005-0000-0000-000075330000}"/>
    <cellStyle name="Input 5 3 6" xfId="23592" xr:uid="{00000000-0005-0000-0000-000076330000}"/>
    <cellStyle name="Input 5 3 7" xfId="31992" xr:uid="{00000000-0005-0000-0000-000077330000}"/>
    <cellStyle name="Input 5 3 8" xfId="33869" xr:uid="{00000000-0005-0000-0000-000078330000}"/>
    <cellStyle name="Input 5 3 9" xfId="33901" xr:uid="{00000000-0005-0000-0000-000079330000}"/>
    <cellStyle name="Input 5 4" xfId="10225" xr:uid="{00000000-0005-0000-0000-00007A330000}"/>
    <cellStyle name="Input 5 4 2" xfId="11875" xr:uid="{00000000-0005-0000-0000-00007B330000}"/>
    <cellStyle name="Input 5 4 2 2" xfId="17078" xr:uid="{00000000-0005-0000-0000-00007C330000}"/>
    <cellStyle name="Input 5 4 2 2 2" xfId="29609" xr:uid="{00000000-0005-0000-0000-00007D330000}"/>
    <cellStyle name="Input 5 4 2 3" xfId="24625" xr:uid="{00000000-0005-0000-0000-00007E330000}"/>
    <cellStyle name="Input 5 4 3" xfId="7163" xr:uid="{00000000-0005-0000-0000-00007F330000}"/>
    <cellStyle name="Input 5 4 3 2" xfId="13702" xr:uid="{00000000-0005-0000-0000-000080330000}"/>
    <cellStyle name="Input 5 4 3 2 2" xfId="26433" xr:uid="{00000000-0005-0000-0000-000081330000}"/>
    <cellStyle name="Input 5 4 3 3" xfId="21895" xr:uid="{00000000-0005-0000-0000-000082330000}"/>
    <cellStyle name="Input 5 4 4" xfId="11395" xr:uid="{00000000-0005-0000-0000-000083330000}"/>
    <cellStyle name="Input 5 4 4 2" xfId="24153" xr:uid="{00000000-0005-0000-0000-000084330000}"/>
    <cellStyle name="Input 5 4 5" xfId="20833" xr:uid="{00000000-0005-0000-0000-000085330000}"/>
    <cellStyle name="Input 5 4 5 2" xfId="30511" xr:uid="{00000000-0005-0000-0000-000086330000}"/>
    <cellStyle name="Input 5 4 6" xfId="23667" xr:uid="{00000000-0005-0000-0000-000087330000}"/>
    <cellStyle name="Input 5 4 7" xfId="33129" xr:uid="{00000000-0005-0000-0000-000088330000}"/>
    <cellStyle name="Input 5 4 8" xfId="34155" xr:uid="{00000000-0005-0000-0000-000089330000}"/>
    <cellStyle name="Input 5 4 9" xfId="31994" xr:uid="{00000000-0005-0000-0000-00008A330000}"/>
    <cellStyle name="Input 5 5" xfId="6519" xr:uid="{00000000-0005-0000-0000-00008B330000}"/>
    <cellStyle name="Input 5 5 2" xfId="13120" xr:uid="{00000000-0005-0000-0000-00008C330000}"/>
    <cellStyle name="Input 5 5 2 2" xfId="25865" xr:uid="{00000000-0005-0000-0000-00008D330000}"/>
    <cellStyle name="Input 5 5 3" xfId="21269" xr:uid="{00000000-0005-0000-0000-00008E330000}"/>
    <cellStyle name="Input 5 6" xfId="7352" xr:uid="{00000000-0005-0000-0000-00008F330000}"/>
    <cellStyle name="Input 5 6 2" xfId="13879" xr:uid="{00000000-0005-0000-0000-000090330000}"/>
    <cellStyle name="Input 5 6 2 2" xfId="26610" xr:uid="{00000000-0005-0000-0000-000091330000}"/>
    <cellStyle name="Input 5 6 3" xfId="22084" xr:uid="{00000000-0005-0000-0000-000092330000}"/>
    <cellStyle name="Input 5 7" xfId="6442" xr:uid="{00000000-0005-0000-0000-000093330000}"/>
    <cellStyle name="Input 5 7 2" xfId="13071" xr:uid="{00000000-0005-0000-0000-000094330000}"/>
    <cellStyle name="Input 5 7 2 2" xfId="25817" xr:uid="{00000000-0005-0000-0000-000095330000}"/>
    <cellStyle name="Input 5 7 3" xfId="21197" xr:uid="{00000000-0005-0000-0000-000096330000}"/>
    <cellStyle name="Input 5 8" xfId="7609" xr:uid="{00000000-0005-0000-0000-000097330000}"/>
    <cellStyle name="Input 5 8 2" xfId="22339" xr:uid="{00000000-0005-0000-0000-000098330000}"/>
    <cellStyle name="Input 5 9" xfId="17449" xr:uid="{00000000-0005-0000-0000-000099330000}"/>
    <cellStyle name="Input 5 9 2" xfId="29967" xr:uid="{00000000-0005-0000-0000-00009A330000}"/>
    <cellStyle name="Input 6" xfId="2812" xr:uid="{00000000-0005-0000-0000-00009B330000}"/>
    <cellStyle name="Input 6 10" xfId="31349" xr:uid="{00000000-0005-0000-0000-00009C330000}"/>
    <cellStyle name="Input 6 11" xfId="30667" xr:uid="{00000000-0005-0000-0000-00009D330000}"/>
    <cellStyle name="Input 6 12" xfId="37174" xr:uid="{00000000-0005-0000-0000-00009E330000}"/>
    <cellStyle name="Input 6 2" xfId="8690" xr:uid="{00000000-0005-0000-0000-00009F330000}"/>
    <cellStyle name="Input 6 2 2" xfId="11614" xr:uid="{00000000-0005-0000-0000-0000A0330000}"/>
    <cellStyle name="Input 6 2 2 2" xfId="16876" xr:uid="{00000000-0005-0000-0000-0000A1330000}"/>
    <cellStyle name="Input 6 2 2 2 2" xfId="29410" xr:uid="{00000000-0005-0000-0000-0000A2330000}"/>
    <cellStyle name="Input 6 2 2 3" xfId="20777" xr:uid="{00000000-0005-0000-0000-0000A3330000}"/>
    <cellStyle name="Input 6 2 2 3 2" xfId="30455" xr:uid="{00000000-0005-0000-0000-0000A4330000}"/>
    <cellStyle name="Input 6 2 2 4" xfId="24369" xr:uid="{00000000-0005-0000-0000-0000A5330000}"/>
    <cellStyle name="Input 6 2 2 5" xfId="33045" xr:uid="{00000000-0005-0000-0000-0000A6330000}"/>
    <cellStyle name="Input 6 2 2 6" xfId="34098" xr:uid="{00000000-0005-0000-0000-0000A7330000}"/>
    <cellStyle name="Input 6 2 2 7" xfId="31689" xr:uid="{00000000-0005-0000-0000-0000A8330000}"/>
    <cellStyle name="Input 6 2 3" xfId="11954" xr:uid="{00000000-0005-0000-0000-0000A9330000}"/>
    <cellStyle name="Input 6 2 3 2" xfId="17123" xr:uid="{00000000-0005-0000-0000-0000AA330000}"/>
    <cellStyle name="Input 6 2 3 2 2" xfId="29654" xr:uid="{00000000-0005-0000-0000-0000AB330000}"/>
    <cellStyle name="Input 6 2 3 3" xfId="24704" xr:uid="{00000000-0005-0000-0000-0000AC330000}"/>
    <cellStyle name="Input 6 2 4" xfId="6463" xr:uid="{00000000-0005-0000-0000-0000AD330000}"/>
    <cellStyle name="Input 6 2 4 2" xfId="21217" xr:uid="{00000000-0005-0000-0000-0000AE330000}"/>
    <cellStyle name="Input 6 2 5" xfId="20626" xr:uid="{00000000-0005-0000-0000-0000AF330000}"/>
    <cellStyle name="Input 6 2 5 2" xfId="30304" xr:uid="{00000000-0005-0000-0000-0000B0330000}"/>
    <cellStyle name="Input 6 2 6" xfId="22760" xr:uid="{00000000-0005-0000-0000-0000B1330000}"/>
    <cellStyle name="Input 6 2 7" xfId="32052" xr:uid="{00000000-0005-0000-0000-0000B2330000}"/>
    <cellStyle name="Input 6 2 8" xfId="33913" xr:uid="{00000000-0005-0000-0000-0000B3330000}"/>
    <cellStyle name="Input 6 2 9" xfId="31678" xr:uid="{00000000-0005-0000-0000-0000B4330000}"/>
    <cellStyle name="Input 6 3" xfId="6520" xr:uid="{00000000-0005-0000-0000-0000B5330000}"/>
    <cellStyle name="Input 6 3 2" xfId="13121" xr:uid="{00000000-0005-0000-0000-0000B6330000}"/>
    <cellStyle name="Input 6 3 2 2" xfId="25866" xr:uid="{00000000-0005-0000-0000-0000B7330000}"/>
    <cellStyle name="Input 6 3 3" xfId="20870" xr:uid="{00000000-0005-0000-0000-0000B8330000}"/>
    <cellStyle name="Input 6 3 3 2" xfId="30548" xr:uid="{00000000-0005-0000-0000-0000B9330000}"/>
    <cellStyle name="Input 6 3 4" xfId="21270" xr:uid="{00000000-0005-0000-0000-0000BA330000}"/>
    <cellStyle name="Input 6 3 5" xfId="33185" xr:uid="{00000000-0005-0000-0000-0000BB330000}"/>
    <cellStyle name="Input 6 3 6" xfId="34193" xr:uid="{00000000-0005-0000-0000-0000BC330000}"/>
    <cellStyle name="Input 6 3 7" xfId="31645" xr:uid="{00000000-0005-0000-0000-0000BD330000}"/>
    <cellStyle name="Input 6 4" xfId="7351" xr:uid="{00000000-0005-0000-0000-0000BE330000}"/>
    <cellStyle name="Input 6 4 2" xfId="13878" xr:uid="{00000000-0005-0000-0000-0000BF330000}"/>
    <cellStyle name="Input 6 4 2 2" xfId="26609" xr:uid="{00000000-0005-0000-0000-0000C0330000}"/>
    <cellStyle name="Input 6 4 3" xfId="22083" xr:uid="{00000000-0005-0000-0000-0000C1330000}"/>
    <cellStyle name="Input 6 5" xfId="11730" xr:uid="{00000000-0005-0000-0000-0000C2330000}"/>
    <cellStyle name="Input 6 5 2" xfId="16971" xr:uid="{00000000-0005-0000-0000-0000C3330000}"/>
    <cellStyle name="Input 6 5 2 2" xfId="29504" xr:uid="{00000000-0005-0000-0000-0000C4330000}"/>
    <cellStyle name="Input 6 5 3" xfId="24482" xr:uid="{00000000-0005-0000-0000-0000C5330000}"/>
    <cellStyle name="Input 6 6" xfId="11927" xr:uid="{00000000-0005-0000-0000-0000C6330000}"/>
    <cellStyle name="Input 6 6 2" xfId="24677" xr:uid="{00000000-0005-0000-0000-0000C7330000}"/>
    <cellStyle name="Input 6 7" xfId="18007" xr:uid="{00000000-0005-0000-0000-0000C8330000}"/>
    <cellStyle name="Input 6 7 2" xfId="30045" xr:uid="{00000000-0005-0000-0000-0000C9330000}"/>
    <cellStyle name="Input 6 8" xfId="20962" xr:uid="{00000000-0005-0000-0000-0000CA330000}"/>
    <cellStyle name="Input 6 9" xfId="30849" xr:uid="{00000000-0005-0000-0000-0000CB330000}"/>
    <cellStyle name="Input 7" xfId="2813" xr:uid="{00000000-0005-0000-0000-0000CC330000}"/>
    <cellStyle name="Input 7 10" xfId="32127" xr:uid="{00000000-0005-0000-0000-0000CD330000}"/>
    <cellStyle name="Input 7 11" xfId="30702" xr:uid="{00000000-0005-0000-0000-0000CE330000}"/>
    <cellStyle name="Input 7 12" xfId="37175" xr:uid="{00000000-0005-0000-0000-0000CF330000}"/>
    <cellStyle name="Input 7 2" xfId="8691" xr:uid="{00000000-0005-0000-0000-0000D0330000}"/>
    <cellStyle name="Input 7 2 2" xfId="11615" xr:uid="{00000000-0005-0000-0000-0000D1330000}"/>
    <cellStyle name="Input 7 2 2 2" xfId="16877" xr:uid="{00000000-0005-0000-0000-0000D2330000}"/>
    <cellStyle name="Input 7 2 2 2 2" xfId="29411" xr:uid="{00000000-0005-0000-0000-0000D3330000}"/>
    <cellStyle name="Input 7 2 2 3" xfId="20778" xr:uid="{00000000-0005-0000-0000-0000D4330000}"/>
    <cellStyle name="Input 7 2 2 3 2" xfId="30456" xr:uid="{00000000-0005-0000-0000-0000D5330000}"/>
    <cellStyle name="Input 7 2 2 4" xfId="24370" xr:uid="{00000000-0005-0000-0000-0000D6330000}"/>
    <cellStyle name="Input 7 2 2 5" xfId="33046" xr:uid="{00000000-0005-0000-0000-0000D7330000}"/>
    <cellStyle name="Input 7 2 2 6" xfId="34099" xr:uid="{00000000-0005-0000-0000-0000D8330000}"/>
    <cellStyle name="Input 7 2 2 7" xfId="33852" xr:uid="{00000000-0005-0000-0000-0000D9330000}"/>
    <cellStyle name="Input 7 2 3" xfId="11820" xr:uid="{00000000-0005-0000-0000-0000DA330000}"/>
    <cellStyle name="Input 7 2 3 2" xfId="17046" xr:uid="{00000000-0005-0000-0000-0000DB330000}"/>
    <cellStyle name="Input 7 2 3 2 2" xfId="29577" xr:uid="{00000000-0005-0000-0000-0000DC330000}"/>
    <cellStyle name="Input 7 2 3 3" xfId="24570" xr:uid="{00000000-0005-0000-0000-0000DD330000}"/>
    <cellStyle name="Input 7 2 4" xfId="11872" xr:uid="{00000000-0005-0000-0000-0000DE330000}"/>
    <cellStyle name="Input 7 2 4 2" xfId="24622" xr:uid="{00000000-0005-0000-0000-0000DF330000}"/>
    <cellStyle name="Input 7 2 5" xfId="20627" xr:uid="{00000000-0005-0000-0000-0000E0330000}"/>
    <cellStyle name="Input 7 2 5 2" xfId="30305" xr:uid="{00000000-0005-0000-0000-0000E1330000}"/>
    <cellStyle name="Input 7 2 6" xfId="22761" xr:uid="{00000000-0005-0000-0000-0000E2330000}"/>
    <cellStyle name="Input 7 2 7" xfId="32053" xr:uid="{00000000-0005-0000-0000-0000E3330000}"/>
    <cellStyle name="Input 7 2 8" xfId="33914" xr:uid="{00000000-0005-0000-0000-0000E4330000}"/>
    <cellStyle name="Input 7 2 9" xfId="34147" xr:uid="{00000000-0005-0000-0000-0000E5330000}"/>
    <cellStyle name="Input 7 3" xfId="6521" xr:uid="{00000000-0005-0000-0000-0000E6330000}"/>
    <cellStyle name="Input 7 3 2" xfId="13122" xr:uid="{00000000-0005-0000-0000-0000E7330000}"/>
    <cellStyle name="Input 7 3 2 2" xfId="25867" xr:uid="{00000000-0005-0000-0000-0000E8330000}"/>
    <cellStyle name="Input 7 3 3" xfId="20871" xr:uid="{00000000-0005-0000-0000-0000E9330000}"/>
    <cellStyle name="Input 7 3 3 2" xfId="30549" xr:uid="{00000000-0005-0000-0000-0000EA330000}"/>
    <cellStyle name="Input 7 3 4" xfId="21271" xr:uid="{00000000-0005-0000-0000-0000EB330000}"/>
    <cellStyle name="Input 7 3 5" xfId="33186" xr:uid="{00000000-0005-0000-0000-0000EC330000}"/>
    <cellStyle name="Input 7 3 6" xfId="34194" xr:uid="{00000000-0005-0000-0000-0000ED330000}"/>
    <cellStyle name="Input 7 3 7" xfId="31646" xr:uid="{00000000-0005-0000-0000-0000EE330000}"/>
    <cellStyle name="Input 7 4" xfId="7350" xr:uid="{00000000-0005-0000-0000-0000EF330000}"/>
    <cellStyle name="Input 7 4 2" xfId="13877" xr:uid="{00000000-0005-0000-0000-0000F0330000}"/>
    <cellStyle name="Input 7 4 2 2" xfId="26608" xr:uid="{00000000-0005-0000-0000-0000F1330000}"/>
    <cellStyle name="Input 7 4 3" xfId="22082" xr:uid="{00000000-0005-0000-0000-0000F2330000}"/>
    <cellStyle name="Input 7 5" xfId="11577" xr:uid="{00000000-0005-0000-0000-0000F3330000}"/>
    <cellStyle name="Input 7 5 2" xfId="16844" xr:uid="{00000000-0005-0000-0000-0000F4330000}"/>
    <cellStyle name="Input 7 5 2 2" xfId="29378" xr:uid="{00000000-0005-0000-0000-0000F5330000}"/>
    <cellStyle name="Input 7 5 3" xfId="24332" xr:uid="{00000000-0005-0000-0000-0000F6330000}"/>
    <cellStyle name="Input 7 6" xfId="11715" xr:uid="{00000000-0005-0000-0000-0000F7330000}"/>
    <cellStyle name="Input 7 6 2" xfId="24467" xr:uid="{00000000-0005-0000-0000-0000F8330000}"/>
    <cellStyle name="Input 7 7" xfId="18006" xr:uid="{00000000-0005-0000-0000-0000F9330000}"/>
    <cellStyle name="Input 7 7 2" xfId="30044" xr:uid="{00000000-0005-0000-0000-0000FA330000}"/>
    <cellStyle name="Input 7 8" xfId="20963" xr:uid="{00000000-0005-0000-0000-0000FB330000}"/>
    <cellStyle name="Input 7 9" xfId="30850" xr:uid="{00000000-0005-0000-0000-0000FC330000}"/>
    <cellStyle name="Input 8" xfId="2814" xr:uid="{00000000-0005-0000-0000-0000FD330000}"/>
    <cellStyle name="Input 8 10" xfId="31962" xr:uid="{00000000-0005-0000-0000-0000FE330000}"/>
    <cellStyle name="Input 8 11" xfId="33837" xr:uid="{00000000-0005-0000-0000-0000FF330000}"/>
    <cellStyle name="Input 8 12" xfId="37176" xr:uid="{00000000-0005-0000-0000-000000340000}"/>
    <cellStyle name="Input 8 2" xfId="8692" xr:uid="{00000000-0005-0000-0000-000001340000}"/>
    <cellStyle name="Input 8 2 2" xfId="11616" xr:uid="{00000000-0005-0000-0000-000002340000}"/>
    <cellStyle name="Input 8 2 2 2" xfId="16878" xr:uid="{00000000-0005-0000-0000-000003340000}"/>
    <cellStyle name="Input 8 2 2 2 2" xfId="29412" xr:uid="{00000000-0005-0000-0000-000004340000}"/>
    <cellStyle name="Input 8 2 2 3" xfId="20779" xr:uid="{00000000-0005-0000-0000-000005340000}"/>
    <cellStyle name="Input 8 2 2 3 2" xfId="30457" xr:uid="{00000000-0005-0000-0000-000006340000}"/>
    <cellStyle name="Input 8 2 2 4" xfId="24371" xr:uid="{00000000-0005-0000-0000-000007340000}"/>
    <cellStyle name="Input 8 2 2 5" xfId="33047" xr:uid="{00000000-0005-0000-0000-000008340000}"/>
    <cellStyle name="Input 8 2 2 6" xfId="34100" xr:uid="{00000000-0005-0000-0000-000009340000}"/>
    <cellStyle name="Input 8 2 2 7" xfId="31567" xr:uid="{00000000-0005-0000-0000-00000A340000}"/>
    <cellStyle name="Input 8 2 3" xfId="11904" xr:uid="{00000000-0005-0000-0000-00000B340000}"/>
    <cellStyle name="Input 8 2 3 2" xfId="17095" xr:uid="{00000000-0005-0000-0000-00000C340000}"/>
    <cellStyle name="Input 8 2 3 2 2" xfId="29626" xr:uid="{00000000-0005-0000-0000-00000D340000}"/>
    <cellStyle name="Input 8 2 3 3" xfId="24654" xr:uid="{00000000-0005-0000-0000-00000E340000}"/>
    <cellStyle name="Input 8 2 4" xfId="11799" xr:uid="{00000000-0005-0000-0000-00000F340000}"/>
    <cellStyle name="Input 8 2 4 2" xfId="24551" xr:uid="{00000000-0005-0000-0000-000010340000}"/>
    <cellStyle name="Input 8 2 5" xfId="20628" xr:uid="{00000000-0005-0000-0000-000011340000}"/>
    <cellStyle name="Input 8 2 5 2" xfId="30306" xr:uid="{00000000-0005-0000-0000-000012340000}"/>
    <cellStyle name="Input 8 2 6" xfId="22762" xr:uid="{00000000-0005-0000-0000-000013340000}"/>
    <cellStyle name="Input 8 2 7" xfId="32054" xr:uid="{00000000-0005-0000-0000-000014340000}"/>
    <cellStyle name="Input 8 2 8" xfId="33915" xr:uid="{00000000-0005-0000-0000-000015340000}"/>
    <cellStyle name="Input 8 2 9" xfId="33964" xr:uid="{00000000-0005-0000-0000-000016340000}"/>
    <cellStyle name="Input 8 3" xfId="6522" xr:uid="{00000000-0005-0000-0000-000017340000}"/>
    <cellStyle name="Input 8 3 2" xfId="13123" xr:uid="{00000000-0005-0000-0000-000018340000}"/>
    <cellStyle name="Input 8 3 2 2" xfId="25868" xr:uid="{00000000-0005-0000-0000-000019340000}"/>
    <cellStyle name="Input 8 3 3" xfId="20872" xr:uid="{00000000-0005-0000-0000-00001A340000}"/>
    <cellStyle name="Input 8 3 3 2" xfId="30550" xr:uid="{00000000-0005-0000-0000-00001B340000}"/>
    <cellStyle name="Input 8 3 4" xfId="21272" xr:uid="{00000000-0005-0000-0000-00001C340000}"/>
    <cellStyle name="Input 8 3 5" xfId="33187" xr:uid="{00000000-0005-0000-0000-00001D340000}"/>
    <cellStyle name="Input 8 3 6" xfId="34195" xr:uid="{00000000-0005-0000-0000-00001E340000}"/>
    <cellStyle name="Input 8 3 7" xfId="31647" xr:uid="{00000000-0005-0000-0000-00001F340000}"/>
    <cellStyle name="Input 8 4" xfId="7349" xr:uid="{00000000-0005-0000-0000-000020340000}"/>
    <cellStyle name="Input 8 4 2" xfId="13876" xr:uid="{00000000-0005-0000-0000-000021340000}"/>
    <cellStyle name="Input 8 4 2 2" xfId="26607" xr:uid="{00000000-0005-0000-0000-000022340000}"/>
    <cellStyle name="Input 8 4 3" xfId="22081" xr:uid="{00000000-0005-0000-0000-000023340000}"/>
    <cellStyle name="Input 8 5" xfId="11417" xr:uid="{00000000-0005-0000-0000-000024340000}"/>
    <cellStyle name="Input 8 5 2" xfId="16722" xr:uid="{00000000-0005-0000-0000-000025340000}"/>
    <cellStyle name="Input 8 5 2 2" xfId="29257" xr:uid="{00000000-0005-0000-0000-000026340000}"/>
    <cellStyle name="Input 8 5 3" xfId="24175" xr:uid="{00000000-0005-0000-0000-000027340000}"/>
    <cellStyle name="Input 8 6" xfId="11523" xr:uid="{00000000-0005-0000-0000-000028340000}"/>
    <cellStyle name="Input 8 6 2" xfId="24281" xr:uid="{00000000-0005-0000-0000-000029340000}"/>
    <cellStyle name="Input 8 7" xfId="18005" xr:uid="{00000000-0005-0000-0000-00002A340000}"/>
    <cellStyle name="Input 8 7 2" xfId="30043" xr:uid="{00000000-0005-0000-0000-00002B340000}"/>
    <cellStyle name="Input 8 8" xfId="20964" xr:uid="{00000000-0005-0000-0000-00002C340000}"/>
    <cellStyle name="Input 8 9" xfId="30851" xr:uid="{00000000-0005-0000-0000-00002D340000}"/>
    <cellStyle name="Input 9" xfId="2815" xr:uid="{00000000-0005-0000-0000-00002E340000}"/>
    <cellStyle name="Input 9 10" xfId="30860" xr:uid="{00000000-0005-0000-0000-00002F340000}"/>
    <cellStyle name="Input 9 11" xfId="30880" xr:uid="{00000000-0005-0000-0000-000030340000}"/>
    <cellStyle name="Input 9 12" xfId="37177" xr:uid="{00000000-0005-0000-0000-000031340000}"/>
    <cellStyle name="Input 9 2" xfId="8693" xr:uid="{00000000-0005-0000-0000-000032340000}"/>
    <cellStyle name="Input 9 2 2" xfId="11617" xr:uid="{00000000-0005-0000-0000-000033340000}"/>
    <cellStyle name="Input 9 2 2 2" xfId="16879" xr:uid="{00000000-0005-0000-0000-000034340000}"/>
    <cellStyle name="Input 9 2 2 2 2" xfId="29413" xr:uid="{00000000-0005-0000-0000-000035340000}"/>
    <cellStyle name="Input 9 2 2 3" xfId="20780" xr:uid="{00000000-0005-0000-0000-000036340000}"/>
    <cellStyle name="Input 9 2 2 3 2" xfId="30458" xr:uid="{00000000-0005-0000-0000-000037340000}"/>
    <cellStyle name="Input 9 2 2 4" xfId="24372" xr:uid="{00000000-0005-0000-0000-000038340000}"/>
    <cellStyle name="Input 9 2 2 5" xfId="33048" xr:uid="{00000000-0005-0000-0000-000039340000}"/>
    <cellStyle name="Input 9 2 2 6" xfId="34101" xr:uid="{00000000-0005-0000-0000-00003A340000}"/>
    <cellStyle name="Input 9 2 2 7" xfId="31566" xr:uid="{00000000-0005-0000-0000-00003B340000}"/>
    <cellStyle name="Input 9 2 3" xfId="11819" xr:uid="{00000000-0005-0000-0000-00003C340000}"/>
    <cellStyle name="Input 9 2 3 2" xfId="17045" xr:uid="{00000000-0005-0000-0000-00003D340000}"/>
    <cellStyle name="Input 9 2 3 2 2" xfId="29576" xr:uid="{00000000-0005-0000-0000-00003E340000}"/>
    <cellStyle name="Input 9 2 3 3" xfId="24569" xr:uid="{00000000-0005-0000-0000-00003F340000}"/>
    <cellStyle name="Input 9 2 4" xfId="6911" xr:uid="{00000000-0005-0000-0000-000040340000}"/>
    <cellStyle name="Input 9 2 4 2" xfId="21647" xr:uid="{00000000-0005-0000-0000-000041340000}"/>
    <cellStyle name="Input 9 2 5" xfId="20629" xr:uid="{00000000-0005-0000-0000-000042340000}"/>
    <cellStyle name="Input 9 2 5 2" xfId="30307" xr:uid="{00000000-0005-0000-0000-000043340000}"/>
    <cellStyle name="Input 9 2 6" xfId="22763" xr:uid="{00000000-0005-0000-0000-000044340000}"/>
    <cellStyle name="Input 9 2 7" xfId="32055" xr:uid="{00000000-0005-0000-0000-000045340000}"/>
    <cellStyle name="Input 9 2 8" xfId="33916" xr:uid="{00000000-0005-0000-0000-000046340000}"/>
    <cellStyle name="Input 9 2 9" xfId="33968" xr:uid="{00000000-0005-0000-0000-000047340000}"/>
    <cellStyle name="Input 9 3" xfId="6523" xr:uid="{00000000-0005-0000-0000-000048340000}"/>
    <cellStyle name="Input 9 3 2" xfId="13124" xr:uid="{00000000-0005-0000-0000-000049340000}"/>
    <cellStyle name="Input 9 3 2 2" xfId="25869" xr:uid="{00000000-0005-0000-0000-00004A340000}"/>
    <cellStyle name="Input 9 3 3" xfId="20873" xr:uid="{00000000-0005-0000-0000-00004B340000}"/>
    <cellStyle name="Input 9 3 3 2" xfId="30551" xr:uid="{00000000-0005-0000-0000-00004C340000}"/>
    <cellStyle name="Input 9 3 4" xfId="21273" xr:uid="{00000000-0005-0000-0000-00004D340000}"/>
    <cellStyle name="Input 9 3 5" xfId="33188" xr:uid="{00000000-0005-0000-0000-00004E340000}"/>
    <cellStyle name="Input 9 3 6" xfId="34196" xr:uid="{00000000-0005-0000-0000-00004F340000}"/>
    <cellStyle name="Input 9 3 7" xfId="31648" xr:uid="{00000000-0005-0000-0000-000050340000}"/>
    <cellStyle name="Input 9 4" xfId="6537" xr:uid="{00000000-0005-0000-0000-000051340000}"/>
    <cellStyle name="Input 9 4 2" xfId="13135" xr:uid="{00000000-0005-0000-0000-000052340000}"/>
    <cellStyle name="Input 9 4 2 2" xfId="25880" xr:uid="{00000000-0005-0000-0000-000053340000}"/>
    <cellStyle name="Input 9 4 3" xfId="21287" xr:uid="{00000000-0005-0000-0000-000054340000}"/>
    <cellStyle name="Input 9 5" xfId="11729" xr:uid="{00000000-0005-0000-0000-000055340000}"/>
    <cellStyle name="Input 9 5 2" xfId="16970" xr:uid="{00000000-0005-0000-0000-000056340000}"/>
    <cellStyle name="Input 9 5 2 2" xfId="29503" xr:uid="{00000000-0005-0000-0000-000057340000}"/>
    <cellStyle name="Input 9 5 3" xfId="24481" xr:uid="{00000000-0005-0000-0000-000058340000}"/>
    <cellStyle name="Input 9 6" xfId="11508" xr:uid="{00000000-0005-0000-0000-000059340000}"/>
    <cellStyle name="Input 9 6 2" xfId="24266" xr:uid="{00000000-0005-0000-0000-00005A340000}"/>
    <cellStyle name="Input 9 7" xfId="18004" xr:uid="{00000000-0005-0000-0000-00005B340000}"/>
    <cellStyle name="Input 9 7 2" xfId="30042" xr:uid="{00000000-0005-0000-0000-00005C340000}"/>
    <cellStyle name="Input 9 8" xfId="20965" xr:uid="{00000000-0005-0000-0000-00005D340000}"/>
    <cellStyle name="Input 9 9" xfId="30852" xr:uid="{00000000-0005-0000-0000-00005E340000}"/>
    <cellStyle name="Input Cells" xfId="4622" xr:uid="{00000000-0005-0000-0000-00005F340000}"/>
    <cellStyle name="Labels - Format text as bold, black on yellow" xfId="4623" xr:uid="{00000000-0005-0000-0000-000060340000}"/>
    <cellStyle name="Labels - Format text as bold, black on yellow 2" xfId="7996" xr:uid="{00000000-0005-0000-0000-000061340000}"/>
    <cellStyle name="Labels - Format text as bold, black on yellow 2 2" xfId="6742" xr:uid="{00000000-0005-0000-0000-000062340000}"/>
    <cellStyle name="Labels - Format text as bold, black on yellow 2 2 2" xfId="13324" xr:uid="{00000000-0005-0000-0000-000063340000}"/>
    <cellStyle name="Labels - Format text as bold, black on yellow 2 3" xfId="11558" xr:uid="{00000000-0005-0000-0000-000064340000}"/>
    <cellStyle name="Labels - Format text as bold, black on yellow 3" xfId="6923" xr:uid="{00000000-0005-0000-0000-000065340000}"/>
    <cellStyle name="Labels - Format text as bold, black on yellow 3 2" xfId="13470" xr:uid="{00000000-0005-0000-0000-000066340000}"/>
    <cellStyle name="Labels - Format text as bold, black on yellow 4" xfId="11556" xr:uid="{00000000-0005-0000-0000-000067340000}"/>
    <cellStyle name="Labels - Format text as bold, black on yellow 4 2" xfId="16830" xr:uid="{00000000-0005-0000-0000-000068340000}"/>
    <cellStyle name="Labels - Format text as bold, black on yellow 5" xfId="34537" xr:uid="{00000000-0005-0000-0000-000069340000}"/>
    <cellStyle name="Labels - Style3" xfId="4624" xr:uid="{00000000-0005-0000-0000-00006A340000}"/>
    <cellStyle name="Labels - Style3 10" xfId="31036" xr:uid="{00000000-0005-0000-0000-00006B340000}"/>
    <cellStyle name="Labels - Style3 11" xfId="32036" xr:uid="{00000000-0005-0000-0000-00006C340000}"/>
    <cellStyle name="Labels - Style3 2" xfId="8922" xr:uid="{00000000-0005-0000-0000-00006D340000}"/>
    <cellStyle name="Labels - Style3 2 2" xfId="11682" xr:uid="{00000000-0005-0000-0000-00006E340000}"/>
    <cellStyle name="Labels - Style3 2 2 2" xfId="16941" xr:uid="{00000000-0005-0000-0000-00006F340000}"/>
    <cellStyle name="Labels - Style3 2 2 2 2" xfId="29474" xr:uid="{00000000-0005-0000-0000-000070340000}"/>
    <cellStyle name="Labels - Style3 2 2 3" xfId="24436" xr:uid="{00000000-0005-0000-0000-000071340000}"/>
    <cellStyle name="Labels - Style3 2 3" xfId="11860" xr:uid="{00000000-0005-0000-0000-000072340000}"/>
    <cellStyle name="Labels - Style3 2 3 2" xfId="17073" xr:uid="{00000000-0005-0000-0000-000073340000}"/>
    <cellStyle name="Labels - Style3 2 3 2 2" xfId="29604" xr:uid="{00000000-0005-0000-0000-000074340000}"/>
    <cellStyle name="Labels - Style3 2 3 3" xfId="24610" xr:uid="{00000000-0005-0000-0000-000075340000}"/>
    <cellStyle name="Labels - Style3 2 4" xfId="6648" xr:uid="{00000000-0005-0000-0000-000076340000}"/>
    <cellStyle name="Labels - Style3 2 4 2" xfId="21393" xr:uid="{00000000-0005-0000-0000-000077340000}"/>
    <cellStyle name="Labels - Style3 2 5" xfId="19267" xr:uid="{00000000-0005-0000-0000-000078340000}"/>
    <cellStyle name="Labels - Style3 2 5 2" xfId="30153" xr:uid="{00000000-0005-0000-0000-000079340000}"/>
    <cellStyle name="Labels - Style3 2 6" xfId="20691" xr:uid="{00000000-0005-0000-0000-00007A340000}"/>
    <cellStyle name="Labels - Style3 2 6 2" xfId="30369" xr:uid="{00000000-0005-0000-0000-00007B340000}"/>
    <cellStyle name="Labels - Style3 2 7" xfId="32384" xr:uid="{00000000-0005-0000-0000-00007C340000}"/>
    <cellStyle name="Labels - Style3 2 8" xfId="33994" xr:uid="{00000000-0005-0000-0000-00007D340000}"/>
    <cellStyle name="Labels - Style3 2 9" xfId="31161" xr:uid="{00000000-0005-0000-0000-00007E340000}"/>
    <cellStyle name="Labels - Style3 3" xfId="6924" xr:uid="{00000000-0005-0000-0000-00007F340000}"/>
    <cellStyle name="Labels - Style3 3 2" xfId="13471" xr:uid="{00000000-0005-0000-0000-000080340000}"/>
    <cellStyle name="Labels - Style3 3 2 2" xfId="26203" xr:uid="{00000000-0005-0000-0000-000081340000}"/>
    <cellStyle name="Labels - Style3 3 3" xfId="21657" xr:uid="{00000000-0005-0000-0000-000082340000}"/>
    <cellStyle name="Labels - Style3 4" xfId="6732" xr:uid="{00000000-0005-0000-0000-000083340000}"/>
    <cellStyle name="Labels - Style3 4 2" xfId="13314" xr:uid="{00000000-0005-0000-0000-000084340000}"/>
    <cellStyle name="Labels - Style3 4 2 2" xfId="26056" xr:uid="{00000000-0005-0000-0000-000085340000}"/>
    <cellStyle name="Labels - Style3 4 3" xfId="21475" xr:uid="{00000000-0005-0000-0000-000086340000}"/>
    <cellStyle name="Labels - Style3 5" xfId="11702" xr:uid="{00000000-0005-0000-0000-000087340000}"/>
    <cellStyle name="Labels - Style3 5 2" xfId="16953" xr:uid="{00000000-0005-0000-0000-000088340000}"/>
    <cellStyle name="Labels - Style3 5 2 2" xfId="29486" xr:uid="{00000000-0005-0000-0000-000089340000}"/>
    <cellStyle name="Labels - Style3 5 3" xfId="24456" xr:uid="{00000000-0005-0000-0000-00008A340000}"/>
    <cellStyle name="Labels - Style3 6" xfId="11812" xr:uid="{00000000-0005-0000-0000-00008B340000}"/>
    <cellStyle name="Labels - Style3 6 2" xfId="24563" xr:uid="{00000000-0005-0000-0000-00008C340000}"/>
    <cellStyle name="Labels - Style3 7" xfId="17842" xr:uid="{00000000-0005-0000-0000-00008D340000}"/>
    <cellStyle name="Labels - Style3 7 2" xfId="30041" xr:uid="{00000000-0005-0000-0000-00008E340000}"/>
    <cellStyle name="Labels - Style3 8" xfId="17439" xr:uid="{00000000-0005-0000-0000-00008F340000}"/>
    <cellStyle name="Labels - Style3 8 2" xfId="29961" xr:uid="{00000000-0005-0000-0000-000090340000}"/>
    <cellStyle name="Labels - Style3 9" xfId="31192" xr:uid="{00000000-0005-0000-0000-000091340000}"/>
    <cellStyle name="Legal 8? x 14 in" xfId="4625" xr:uid="{00000000-0005-0000-0000-000092340000}"/>
    <cellStyle name="Legal 8½ x 14 in" xfId="4626" xr:uid="{00000000-0005-0000-0000-000093340000}"/>
    <cellStyle name="Legal 8½ x 14 in 10" xfId="4627" xr:uid="{00000000-0005-0000-0000-000094340000}"/>
    <cellStyle name="Legal 8½ x 14 in 11" xfId="4628" xr:uid="{00000000-0005-0000-0000-000095340000}"/>
    <cellStyle name="Legal 8½ x 14 in 12" xfId="4629" xr:uid="{00000000-0005-0000-0000-000096340000}"/>
    <cellStyle name="Legal 8½ x 14 in 13" xfId="4630" xr:uid="{00000000-0005-0000-0000-000097340000}"/>
    <cellStyle name="Legal 8½ x 14 in 14" xfId="4631" xr:uid="{00000000-0005-0000-0000-000098340000}"/>
    <cellStyle name="Legal 8½ x 14 in 15" xfId="4632" xr:uid="{00000000-0005-0000-0000-000099340000}"/>
    <cellStyle name="Legal 8½ x 14 in 16" xfId="4633" xr:uid="{00000000-0005-0000-0000-00009A340000}"/>
    <cellStyle name="Legal 8½ x 14 in 17" xfId="4634" xr:uid="{00000000-0005-0000-0000-00009B340000}"/>
    <cellStyle name="Legal 8½ x 14 in 18" xfId="4635" xr:uid="{00000000-0005-0000-0000-00009C340000}"/>
    <cellStyle name="Legal 8½ x 14 in 19" xfId="4636" xr:uid="{00000000-0005-0000-0000-00009D340000}"/>
    <cellStyle name="Legal 8½ x 14 in 2" xfId="4637" xr:uid="{00000000-0005-0000-0000-00009E340000}"/>
    <cellStyle name="Legal 8½ x 14 in 3" xfId="4638" xr:uid="{00000000-0005-0000-0000-00009F340000}"/>
    <cellStyle name="Legal 8½ x 14 in 4" xfId="4639" xr:uid="{00000000-0005-0000-0000-0000A0340000}"/>
    <cellStyle name="Legal 8½ x 14 in 5" xfId="4640" xr:uid="{00000000-0005-0000-0000-0000A1340000}"/>
    <cellStyle name="Legal 8½ x 14 in 6" xfId="4641" xr:uid="{00000000-0005-0000-0000-0000A2340000}"/>
    <cellStyle name="Legal 8½ x 14 in 7" xfId="4642" xr:uid="{00000000-0005-0000-0000-0000A3340000}"/>
    <cellStyle name="Legal 8½ x 14 in 8" xfId="4643" xr:uid="{00000000-0005-0000-0000-0000A4340000}"/>
    <cellStyle name="Legal 8½ x 14 in 9" xfId="4644" xr:uid="{00000000-0005-0000-0000-0000A5340000}"/>
    <cellStyle name="Link Currency (0)" xfId="4645" xr:uid="{00000000-0005-0000-0000-0000A6340000}"/>
    <cellStyle name="Link Currency (0) 2" xfId="4646" xr:uid="{00000000-0005-0000-0000-0000A7340000}"/>
    <cellStyle name="Link Currency (0)_13A.Recv-08" xfId="4647" xr:uid="{00000000-0005-0000-0000-0000A8340000}"/>
    <cellStyle name="Link Currency (2)" xfId="4648" xr:uid="{00000000-0005-0000-0000-0000A9340000}"/>
    <cellStyle name="Link Units (0)" xfId="4649" xr:uid="{00000000-0005-0000-0000-0000AA340000}"/>
    <cellStyle name="Link Units (0) 2" xfId="4650" xr:uid="{00000000-0005-0000-0000-0000AB340000}"/>
    <cellStyle name="Link Units (0)_13A.Recv-08" xfId="4651" xr:uid="{00000000-0005-0000-0000-0000AC340000}"/>
    <cellStyle name="Link Units (1)" xfId="4652" xr:uid="{00000000-0005-0000-0000-0000AD340000}"/>
    <cellStyle name="Link Units (1) 2" xfId="4653" xr:uid="{00000000-0005-0000-0000-0000AE340000}"/>
    <cellStyle name="Link Units (1)_13A.Recv-08" xfId="4654" xr:uid="{00000000-0005-0000-0000-0000AF340000}"/>
    <cellStyle name="Link Units (2)" xfId="4655" xr:uid="{00000000-0005-0000-0000-0000B0340000}"/>
    <cellStyle name="Linked Cell" xfId="662" builtinId="24" customBuiltin="1"/>
    <cellStyle name="Linked Cell 10" xfId="2816" xr:uid="{00000000-0005-0000-0000-0000B2340000}"/>
    <cellStyle name="Linked Cell 10 2" xfId="37178" xr:uid="{00000000-0005-0000-0000-0000B3340000}"/>
    <cellStyle name="Linked Cell 11" xfId="2817" xr:uid="{00000000-0005-0000-0000-0000B4340000}"/>
    <cellStyle name="Linked Cell 11 2" xfId="37179" xr:uid="{00000000-0005-0000-0000-0000B5340000}"/>
    <cellStyle name="Linked Cell 12" xfId="2818" xr:uid="{00000000-0005-0000-0000-0000B6340000}"/>
    <cellStyle name="Linked Cell 12 2" xfId="37180" xr:uid="{00000000-0005-0000-0000-0000B7340000}"/>
    <cellStyle name="Linked Cell 13" xfId="37181" xr:uid="{00000000-0005-0000-0000-0000B8340000}"/>
    <cellStyle name="Linked Cell 14" xfId="37182" xr:uid="{00000000-0005-0000-0000-0000B9340000}"/>
    <cellStyle name="Linked Cell 15" xfId="37183" xr:uid="{00000000-0005-0000-0000-0000BA340000}"/>
    <cellStyle name="Linked Cell 16" xfId="37184" xr:uid="{00000000-0005-0000-0000-0000BB340000}"/>
    <cellStyle name="Linked Cell 17" xfId="37185" xr:uid="{00000000-0005-0000-0000-0000BC340000}"/>
    <cellStyle name="Linked Cell 2" xfId="1019" xr:uid="{00000000-0005-0000-0000-0000BD340000}"/>
    <cellStyle name="Linked Cell 2 2" xfId="2820" xr:uid="{00000000-0005-0000-0000-0000BE340000}"/>
    <cellStyle name="Linked Cell 2 3" xfId="2821" xr:uid="{00000000-0005-0000-0000-0000BF340000}"/>
    <cellStyle name="Linked Cell 2 4" xfId="10447" xr:uid="{00000000-0005-0000-0000-0000C0340000}"/>
    <cellStyle name="Linked Cell 2 5" xfId="9975" xr:uid="{00000000-0005-0000-0000-0000C1340000}"/>
    <cellStyle name="Linked Cell 2 6" xfId="37186" xr:uid="{00000000-0005-0000-0000-0000C2340000}"/>
    <cellStyle name="Linked Cell 2 7" xfId="2819" xr:uid="{00000000-0005-0000-0000-0000C3340000}"/>
    <cellStyle name="Linked Cell 3" xfId="1020" xr:uid="{00000000-0005-0000-0000-0000C4340000}"/>
    <cellStyle name="Linked Cell 3 2" xfId="2823" xr:uid="{00000000-0005-0000-0000-0000C5340000}"/>
    <cellStyle name="Linked Cell 3 3" xfId="10450" xr:uid="{00000000-0005-0000-0000-0000C6340000}"/>
    <cellStyle name="Linked Cell 3 4" xfId="9976" xr:uid="{00000000-0005-0000-0000-0000C7340000}"/>
    <cellStyle name="Linked Cell 3 5" xfId="37187" xr:uid="{00000000-0005-0000-0000-0000C8340000}"/>
    <cellStyle name="Linked Cell 3 6" xfId="2822" xr:uid="{00000000-0005-0000-0000-0000C9340000}"/>
    <cellStyle name="Linked Cell 4" xfId="1021" xr:uid="{00000000-0005-0000-0000-0000CA340000}"/>
    <cellStyle name="Linked Cell 4 2" xfId="2825" xr:uid="{00000000-0005-0000-0000-0000CB340000}"/>
    <cellStyle name="Linked Cell 4 3" xfId="10452" xr:uid="{00000000-0005-0000-0000-0000CC340000}"/>
    <cellStyle name="Linked Cell 4 4" xfId="9977" xr:uid="{00000000-0005-0000-0000-0000CD340000}"/>
    <cellStyle name="Linked Cell 4 5" xfId="37188" xr:uid="{00000000-0005-0000-0000-0000CE340000}"/>
    <cellStyle name="Linked Cell 4 6" xfId="2824" xr:uid="{00000000-0005-0000-0000-0000CF340000}"/>
    <cellStyle name="Linked Cell 5" xfId="1022" xr:uid="{00000000-0005-0000-0000-0000D0340000}"/>
    <cellStyle name="Linked Cell 5 2" xfId="10454" xr:uid="{00000000-0005-0000-0000-0000D1340000}"/>
    <cellStyle name="Linked Cell 5 3" xfId="9978" xr:uid="{00000000-0005-0000-0000-0000D2340000}"/>
    <cellStyle name="Linked Cell 5 4" xfId="37189" xr:uid="{00000000-0005-0000-0000-0000D3340000}"/>
    <cellStyle name="Linked Cell 5 5" xfId="2826" xr:uid="{00000000-0005-0000-0000-0000D4340000}"/>
    <cellStyle name="Linked Cell 6" xfId="2827" xr:uid="{00000000-0005-0000-0000-0000D5340000}"/>
    <cellStyle name="Linked Cell 6 2" xfId="37190" xr:uid="{00000000-0005-0000-0000-0000D6340000}"/>
    <cellStyle name="Linked Cell 7" xfId="2828" xr:uid="{00000000-0005-0000-0000-0000D7340000}"/>
    <cellStyle name="Linked Cell 7 2" xfId="37191" xr:uid="{00000000-0005-0000-0000-0000D8340000}"/>
    <cellStyle name="Linked Cell 8" xfId="2829" xr:uid="{00000000-0005-0000-0000-0000D9340000}"/>
    <cellStyle name="Linked Cell 8 2" xfId="37192" xr:uid="{00000000-0005-0000-0000-0000DA340000}"/>
    <cellStyle name="Linked Cell 9" xfId="2830" xr:uid="{00000000-0005-0000-0000-0000DB340000}"/>
    <cellStyle name="Linked Cell 9 2" xfId="37193" xr:uid="{00000000-0005-0000-0000-0000DC340000}"/>
    <cellStyle name="Linked Cells" xfId="4656" xr:uid="{00000000-0005-0000-0000-0000DD340000}"/>
    <cellStyle name="M" xfId="4657" xr:uid="{00000000-0005-0000-0000-0000DE340000}"/>
    <cellStyle name="M 2" xfId="7997" xr:uid="{00000000-0005-0000-0000-0000DF340000}"/>
    <cellStyle name="M 2 2" xfId="6743" xr:uid="{00000000-0005-0000-0000-0000E0340000}"/>
    <cellStyle name="M 2 2 2" xfId="13325" xr:uid="{00000000-0005-0000-0000-0000E1340000}"/>
    <cellStyle name="M 2 3" xfId="11708" xr:uid="{00000000-0005-0000-0000-0000E2340000}"/>
    <cellStyle name="M 3" xfId="6931" xr:uid="{00000000-0005-0000-0000-0000E3340000}"/>
    <cellStyle name="M 3 2" xfId="13475" xr:uid="{00000000-0005-0000-0000-0000E4340000}"/>
    <cellStyle name="M 4" xfId="6607" xr:uid="{00000000-0005-0000-0000-0000E5340000}"/>
    <cellStyle name="M 4 2" xfId="13201" xr:uid="{00000000-0005-0000-0000-0000E6340000}"/>
    <cellStyle name="M 5" xfId="34539" xr:uid="{00000000-0005-0000-0000-0000E7340000}"/>
    <cellStyle name="Milliers [0]_!!!GO" xfId="4658" xr:uid="{00000000-0005-0000-0000-0000E8340000}"/>
    <cellStyle name="Milliers_!!!GO" xfId="4659" xr:uid="{00000000-0005-0000-0000-0000E9340000}"/>
    <cellStyle name="Monétaire [0]_!!!GO" xfId="4660" xr:uid="{00000000-0005-0000-0000-0000EA340000}"/>
    <cellStyle name="Monétaire_!!!GO" xfId="4661" xr:uid="{00000000-0005-0000-0000-0000EB340000}"/>
    <cellStyle name="month" xfId="6134" xr:uid="{00000000-0005-0000-0000-0000EC340000}"/>
    <cellStyle name="month 10" xfId="12376" xr:uid="{00000000-0005-0000-0000-0000ED340000}"/>
    <cellStyle name="month 10 2" xfId="25122" xr:uid="{00000000-0005-0000-0000-0000EE340000}"/>
    <cellStyle name="month 11" xfId="17414" xr:uid="{00000000-0005-0000-0000-0000EF340000}"/>
    <cellStyle name="month 11 2" xfId="29945" xr:uid="{00000000-0005-0000-0000-0000F0340000}"/>
    <cellStyle name="month 12" xfId="17330" xr:uid="{00000000-0005-0000-0000-0000F1340000}"/>
    <cellStyle name="month 12 2" xfId="29861" xr:uid="{00000000-0005-0000-0000-0000F2340000}"/>
    <cellStyle name="month 13" xfId="12600" xr:uid="{00000000-0005-0000-0000-0000F3340000}"/>
    <cellStyle name="month 13 2" xfId="25346" xr:uid="{00000000-0005-0000-0000-0000F4340000}"/>
    <cellStyle name="month 2" xfId="6383" xr:uid="{00000000-0005-0000-0000-0000F5340000}"/>
    <cellStyle name="month 2 10" xfId="17178" xr:uid="{00000000-0005-0000-0000-0000F6340000}"/>
    <cellStyle name="month 2 10 2" xfId="29709" xr:uid="{00000000-0005-0000-0000-0000F7340000}"/>
    <cellStyle name="month 2 11" xfId="17377" xr:uid="{00000000-0005-0000-0000-0000F8340000}"/>
    <cellStyle name="month 2 11 2" xfId="29908" xr:uid="{00000000-0005-0000-0000-0000F9340000}"/>
    <cellStyle name="month 2 12" xfId="17346" xr:uid="{00000000-0005-0000-0000-0000FA340000}"/>
    <cellStyle name="month 2 12 2" xfId="29877" xr:uid="{00000000-0005-0000-0000-0000FB340000}"/>
    <cellStyle name="month 2 2" xfId="9576" xr:uid="{00000000-0005-0000-0000-0000FC340000}"/>
    <cellStyle name="month 2 2 10" xfId="12270" xr:uid="{00000000-0005-0000-0000-0000FD340000}"/>
    <cellStyle name="month 2 2 10 2" xfId="25016" xr:uid="{00000000-0005-0000-0000-0000FE340000}"/>
    <cellStyle name="month 2 2 2" xfId="11790" xr:uid="{00000000-0005-0000-0000-0000FF340000}"/>
    <cellStyle name="month 2 2 2 10" xfId="12186" xr:uid="{00000000-0005-0000-0000-000000350000}"/>
    <cellStyle name="month 2 2 2 10 2" xfId="24932" xr:uid="{00000000-0005-0000-0000-000001350000}"/>
    <cellStyle name="month 2 2 2 11" xfId="17317" xr:uid="{00000000-0005-0000-0000-000002350000}"/>
    <cellStyle name="month 2 2 2 11 2" xfId="29848" xr:uid="{00000000-0005-0000-0000-000003350000}"/>
    <cellStyle name="month 2 2 2 12" xfId="16420" xr:uid="{00000000-0005-0000-0000-000004350000}"/>
    <cellStyle name="month 2 2 2 12 2" xfId="28962" xr:uid="{00000000-0005-0000-0000-000005350000}"/>
    <cellStyle name="month 2 2 2 13" xfId="24542" xr:uid="{00000000-0005-0000-0000-000006350000}"/>
    <cellStyle name="month 2 2 2 2" xfId="17024" xr:uid="{00000000-0005-0000-0000-000007350000}"/>
    <cellStyle name="month 2 2 2 2 2" xfId="29557" xr:uid="{00000000-0005-0000-0000-000008350000}"/>
    <cellStyle name="month 2 2 2 3" xfId="17386" xr:uid="{00000000-0005-0000-0000-000009350000}"/>
    <cellStyle name="month 2 2 2 3 2" xfId="29917" xr:uid="{00000000-0005-0000-0000-00000A350000}"/>
    <cellStyle name="month 2 2 2 4" xfId="16197" xr:uid="{00000000-0005-0000-0000-00000B350000}"/>
    <cellStyle name="month 2 2 2 4 2" xfId="28819" xr:uid="{00000000-0005-0000-0000-00000C350000}"/>
    <cellStyle name="month 2 2 2 5" xfId="17297" xr:uid="{00000000-0005-0000-0000-00000D350000}"/>
    <cellStyle name="month 2 2 2 5 2" xfId="29828" xr:uid="{00000000-0005-0000-0000-00000E350000}"/>
    <cellStyle name="month 2 2 2 6" xfId="12732" xr:uid="{00000000-0005-0000-0000-00000F350000}"/>
    <cellStyle name="month 2 2 2 6 2" xfId="25478" xr:uid="{00000000-0005-0000-0000-000010350000}"/>
    <cellStyle name="month 2 2 2 7" xfId="16166" xr:uid="{00000000-0005-0000-0000-000011350000}"/>
    <cellStyle name="month 2 2 2 7 2" xfId="28788" xr:uid="{00000000-0005-0000-0000-000012350000}"/>
    <cellStyle name="month 2 2 2 8" xfId="17200" xr:uid="{00000000-0005-0000-0000-000013350000}"/>
    <cellStyle name="month 2 2 2 8 2" xfId="29731" xr:uid="{00000000-0005-0000-0000-000014350000}"/>
    <cellStyle name="month 2 2 2 9" xfId="17338" xr:uid="{00000000-0005-0000-0000-000015350000}"/>
    <cellStyle name="month 2 2 2 9 2" xfId="29869" xr:uid="{00000000-0005-0000-0000-000016350000}"/>
    <cellStyle name="month 2 2 3" xfId="6901" xr:uid="{00000000-0005-0000-0000-000017350000}"/>
    <cellStyle name="month 2 2 3 10" xfId="17364" xr:uid="{00000000-0005-0000-0000-000018350000}"/>
    <cellStyle name="month 2 2 3 10 2" xfId="29895" xr:uid="{00000000-0005-0000-0000-000019350000}"/>
    <cellStyle name="month 2 2 3 11" xfId="12263" xr:uid="{00000000-0005-0000-0000-00001A350000}"/>
    <cellStyle name="month 2 2 3 11 2" xfId="25009" xr:uid="{00000000-0005-0000-0000-00001B350000}"/>
    <cellStyle name="month 2 2 3 12" xfId="12992" xr:uid="{00000000-0005-0000-0000-00001C350000}"/>
    <cellStyle name="month 2 2 3 12 2" xfId="25738" xr:uid="{00000000-0005-0000-0000-00001D350000}"/>
    <cellStyle name="month 2 2 3 13" xfId="21637" xr:uid="{00000000-0005-0000-0000-00001E350000}"/>
    <cellStyle name="month 2 2 3 2" xfId="13458" xr:uid="{00000000-0005-0000-0000-00001F350000}"/>
    <cellStyle name="month 2 2 3 2 2" xfId="26193" xr:uid="{00000000-0005-0000-0000-000020350000}"/>
    <cellStyle name="month 2 2 3 3" xfId="15979" xr:uid="{00000000-0005-0000-0000-000021350000}"/>
    <cellStyle name="month 2 2 3 3 2" xfId="28615" xr:uid="{00000000-0005-0000-0000-000022350000}"/>
    <cellStyle name="month 2 2 3 4" xfId="15978" xr:uid="{00000000-0005-0000-0000-000023350000}"/>
    <cellStyle name="month 2 2 3 4 2" xfId="28614" xr:uid="{00000000-0005-0000-0000-000024350000}"/>
    <cellStyle name="month 2 2 3 5" xfId="17198" xr:uid="{00000000-0005-0000-0000-000025350000}"/>
    <cellStyle name="month 2 2 3 5 2" xfId="29729" xr:uid="{00000000-0005-0000-0000-000026350000}"/>
    <cellStyle name="month 2 2 3 6" xfId="15166" xr:uid="{00000000-0005-0000-0000-000027350000}"/>
    <cellStyle name="month 2 2 3 6 2" xfId="27830" xr:uid="{00000000-0005-0000-0000-000028350000}"/>
    <cellStyle name="month 2 2 3 7" xfId="12291" xr:uid="{00000000-0005-0000-0000-000029350000}"/>
    <cellStyle name="month 2 2 3 7 2" xfId="25037" xr:uid="{00000000-0005-0000-0000-00002A350000}"/>
    <cellStyle name="month 2 2 3 8" xfId="17327" xr:uid="{00000000-0005-0000-0000-00002B350000}"/>
    <cellStyle name="month 2 2 3 8 2" xfId="29858" xr:uid="{00000000-0005-0000-0000-00002C350000}"/>
    <cellStyle name="month 2 2 3 9" xfId="15965" xr:uid="{00000000-0005-0000-0000-00002D350000}"/>
    <cellStyle name="month 2 2 3 9 2" xfId="28605" xr:uid="{00000000-0005-0000-0000-00002E350000}"/>
    <cellStyle name="month 2 2 4" xfId="17262" xr:uid="{00000000-0005-0000-0000-00002F350000}"/>
    <cellStyle name="month 2 2 4 2" xfId="29793" xr:uid="{00000000-0005-0000-0000-000030350000}"/>
    <cellStyle name="month 2 2 5" xfId="17163" xr:uid="{00000000-0005-0000-0000-000031350000}"/>
    <cellStyle name="month 2 2 5 2" xfId="29694" xr:uid="{00000000-0005-0000-0000-000032350000}"/>
    <cellStyle name="month 2 2 6" xfId="17234" xr:uid="{00000000-0005-0000-0000-000033350000}"/>
    <cellStyle name="month 2 2 6 2" xfId="29765" xr:uid="{00000000-0005-0000-0000-000034350000}"/>
    <cellStyle name="month 2 2 7" xfId="12631" xr:uid="{00000000-0005-0000-0000-000035350000}"/>
    <cellStyle name="month 2 2 7 2" xfId="25377" xr:uid="{00000000-0005-0000-0000-000036350000}"/>
    <cellStyle name="month 2 2 8" xfId="12100" xr:uid="{00000000-0005-0000-0000-000037350000}"/>
    <cellStyle name="month 2 2 8 2" xfId="24846" xr:uid="{00000000-0005-0000-0000-000038350000}"/>
    <cellStyle name="month 2 2 9" xfId="12082" xr:uid="{00000000-0005-0000-0000-000039350000}"/>
    <cellStyle name="month 2 2 9 2" xfId="24828" xr:uid="{00000000-0005-0000-0000-00003A350000}"/>
    <cellStyle name="month 2 3" xfId="7740" xr:uid="{00000000-0005-0000-0000-00003B350000}"/>
    <cellStyle name="month 2 3 10" xfId="17374" xr:uid="{00000000-0005-0000-0000-00003C350000}"/>
    <cellStyle name="month 2 3 10 2" xfId="29905" xr:uid="{00000000-0005-0000-0000-00003D350000}"/>
    <cellStyle name="month 2 3 11" xfId="17190" xr:uid="{00000000-0005-0000-0000-00003E350000}"/>
    <cellStyle name="month 2 3 11 2" xfId="29721" xr:uid="{00000000-0005-0000-0000-00003F350000}"/>
    <cellStyle name="month 2 3 12" xfId="17183" xr:uid="{00000000-0005-0000-0000-000040350000}"/>
    <cellStyle name="month 2 3 12 2" xfId="29714" xr:uid="{00000000-0005-0000-0000-000041350000}"/>
    <cellStyle name="month 2 3 2" xfId="14241" xr:uid="{00000000-0005-0000-0000-000042350000}"/>
    <cellStyle name="month 2 3 2 2" xfId="26967" xr:uid="{00000000-0005-0000-0000-000043350000}"/>
    <cellStyle name="month 2 3 3" xfId="17172" xr:uid="{00000000-0005-0000-0000-000044350000}"/>
    <cellStyle name="month 2 3 3 2" xfId="29703" xr:uid="{00000000-0005-0000-0000-000045350000}"/>
    <cellStyle name="month 2 3 4" xfId="15959" xr:uid="{00000000-0005-0000-0000-000046350000}"/>
    <cellStyle name="month 2 3 4 2" xfId="28599" xr:uid="{00000000-0005-0000-0000-000047350000}"/>
    <cellStyle name="month 2 3 5" xfId="12071" xr:uid="{00000000-0005-0000-0000-000048350000}"/>
    <cellStyle name="month 2 3 5 2" xfId="24817" xr:uid="{00000000-0005-0000-0000-000049350000}"/>
    <cellStyle name="month 2 3 6" xfId="17197" xr:uid="{00000000-0005-0000-0000-00004A350000}"/>
    <cellStyle name="month 2 3 6 2" xfId="29728" xr:uid="{00000000-0005-0000-0000-00004B350000}"/>
    <cellStyle name="month 2 3 7" xfId="17158" xr:uid="{00000000-0005-0000-0000-00004C350000}"/>
    <cellStyle name="month 2 3 7 2" xfId="29689" xr:uid="{00000000-0005-0000-0000-00004D350000}"/>
    <cellStyle name="month 2 3 8" xfId="15984" xr:uid="{00000000-0005-0000-0000-00004E350000}"/>
    <cellStyle name="month 2 3 8 2" xfId="28620" xr:uid="{00000000-0005-0000-0000-00004F350000}"/>
    <cellStyle name="month 2 3 9" xfId="17284" xr:uid="{00000000-0005-0000-0000-000050350000}"/>
    <cellStyle name="month 2 3 9 2" xfId="29815" xr:uid="{00000000-0005-0000-0000-000051350000}"/>
    <cellStyle name="month 2 4" xfId="11515" xr:uid="{00000000-0005-0000-0000-000052350000}"/>
    <cellStyle name="month 2 4 10" xfId="17413" xr:uid="{00000000-0005-0000-0000-000053350000}"/>
    <cellStyle name="month 2 4 10 2" xfId="29944" xr:uid="{00000000-0005-0000-0000-000054350000}"/>
    <cellStyle name="month 2 4 11" xfId="12069" xr:uid="{00000000-0005-0000-0000-000055350000}"/>
    <cellStyle name="month 2 4 11 2" xfId="24815" xr:uid="{00000000-0005-0000-0000-000056350000}"/>
    <cellStyle name="month 2 4 12" xfId="17156" xr:uid="{00000000-0005-0000-0000-000057350000}"/>
    <cellStyle name="month 2 4 12 2" xfId="29687" xr:uid="{00000000-0005-0000-0000-000058350000}"/>
    <cellStyle name="month 2 4 13" xfId="24273" xr:uid="{00000000-0005-0000-0000-000059350000}"/>
    <cellStyle name="month 2 4 2" xfId="16804" xr:uid="{00000000-0005-0000-0000-00005A350000}"/>
    <cellStyle name="month 2 4 2 2" xfId="29339" xr:uid="{00000000-0005-0000-0000-00005B350000}"/>
    <cellStyle name="month 2 4 3" xfId="17366" xr:uid="{00000000-0005-0000-0000-00005C350000}"/>
    <cellStyle name="month 2 4 3 2" xfId="29897" xr:uid="{00000000-0005-0000-0000-00005D350000}"/>
    <cellStyle name="month 2 4 4" xfId="17216" xr:uid="{00000000-0005-0000-0000-00005E350000}"/>
    <cellStyle name="month 2 4 4 2" xfId="29747" xr:uid="{00000000-0005-0000-0000-00005F350000}"/>
    <cellStyle name="month 2 4 5" xfId="16831" xr:uid="{00000000-0005-0000-0000-000060350000}"/>
    <cellStyle name="month 2 4 5 2" xfId="29365" xr:uid="{00000000-0005-0000-0000-000061350000}"/>
    <cellStyle name="month 2 4 6" xfId="17207" xr:uid="{00000000-0005-0000-0000-000062350000}"/>
    <cellStyle name="month 2 4 6 2" xfId="29738" xr:uid="{00000000-0005-0000-0000-000063350000}"/>
    <cellStyle name="month 2 4 7" xfId="15993" xr:uid="{00000000-0005-0000-0000-000064350000}"/>
    <cellStyle name="month 2 4 7 2" xfId="28629" xr:uid="{00000000-0005-0000-0000-000065350000}"/>
    <cellStyle name="month 2 4 8" xfId="16112" xr:uid="{00000000-0005-0000-0000-000066350000}"/>
    <cellStyle name="month 2 4 8 2" xfId="28738" xr:uid="{00000000-0005-0000-0000-000067350000}"/>
    <cellStyle name="month 2 4 9" xfId="12102" xr:uid="{00000000-0005-0000-0000-000068350000}"/>
    <cellStyle name="month 2 4 9 2" xfId="24848" xr:uid="{00000000-0005-0000-0000-000069350000}"/>
    <cellStyle name="month 2 5" xfId="16574" xr:uid="{00000000-0005-0000-0000-00006A350000}"/>
    <cellStyle name="month 2 5 2" xfId="29113" xr:uid="{00000000-0005-0000-0000-00006B350000}"/>
    <cellStyle name="month 2 6" xfId="17243" xr:uid="{00000000-0005-0000-0000-00006C350000}"/>
    <cellStyle name="month 2 6 2" xfId="29774" xr:uid="{00000000-0005-0000-0000-00006D350000}"/>
    <cellStyle name="month 2 7" xfId="12085" xr:uid="{00000000-0005-0000-0000-00006E350000}"/>
    <cellStyle name="month 2 7 2" xfId="24831" xr:uid="{00000000-0005-0000-0000-00006F350000}"/>
    <cellStyle name="month 2 8" xfId="17259" xr:uid="{00000000-0005-0000-0000-000070350000}"/>
    <cellStyle name="month 2 8 2" xfId="29790" xr:uid="{00000000-0005-0000-0000-000071350000}"/>
    <cellStyle name="month 2 9" xfId="12361" xr:uid="{00000000-0005-0000-0000-000072350000}"/>
    <cellStyle name="month 2 9 2" xfId="25107" xr:uid="{00000000-0005-0000-0000-000073350000}"/>
    <cellStyle name="month 3" xfId="9529" xr:uid="{00000000-0005-0000-0000-000074350000}"/>
    <cellStyle name="month 3 10" xfId="12130" xr:uid="{00000000-0005-0000-0000-000075350000}"/>
    <cellStyle name="month 3 10 2" xfId="24876" xr:uid="{00000000-0005-0000-0000-000076350000}"/>
    <cellStyle name="month 3 2" xfId="11773" xr:uid="{00000000-0005-0000-0000-000077350000}"/>
    <cellStyle name="month 3 2 10" xfId="17272" xr:uid="{00000000-0005-0000-0000-000078350000}"/>
    <cellStyle name="month 3 2 10 2" xfId="29803" xr:uid="{00000000-0005-0000-0000-000079350000}"/>
    <cellStyle name="month 3 2 11" xfId="15973" xr:uid="{00000000-0005-0000-0000-00007A350000}"/>
    <cellStyle name="month 3 2 11 2" xfId="28611" xr:uid="{00000000-0005-0000-0000-00007B350000}"/>
    <cellStyle name="month 3 2 12" xfId="17236" xr:uid="{00000000-0005-0000-0000-00007C350000}"/>
    <cellStyle name="month 3 2 12 2" xfId="29767" xr:uid="{00000000-0005-0000-0000-00007D350000}"/>
    <cellStyle name="month 3 2 13" xfId="24525" xr:uid="{00000000-0005-0000-0000-00007E350000}"/>
    <cellStyle name="month 3 2 2" xfId="17010" xr:uid="{00000000-0005-0000-0000-00007F350000}"/>
    <cellStyle name="month 3 2 2 2" xfId="29543" xr:uid="{00000000-0005-0000-0000-000080350000}"/>
    <cellStyle name="month 3 2 3" xfId="17383" xr:uid="{00000000-0005-0000-0000-000081350000}"/>
    <cellStyle name="month 3 2 3 2" xfId="29914" xr:uid="{00000000-0005-0000-0000-000082350000}"/>
    <cellStyle name="month 3 2 4" xfId="16120" xr:uid="{00000000-0005-0000-0000-000083350000}"/>
    <cellStyle name="month 3 2 4 2" xfId="28743" xr:uid="{00000000-0005-0000-0000-000084350000}"/>
    <cellStyle name="month 3 2 5" xfId="17337" xr:uid="{00000000-0005-0000-0000-000085350000}"/>
    <cellStyle name="month 3 2 5 2" xfId="29868" xr:uid="{00000000-0005-0000-0000-000086350000}"/>
    <cellStyle name="month 3 2 6" xfId="12756" xr:uid="{00000000-0005-0000-0000-000087350000}"/>
    <cellStyle name="month 3 2 6 2" xfId="25502" xr:uid="{00000000-0005-0000-0000-000088350000}"/>
    <cellStyle name="month 3 2 7" xfId="12276" xr:uid="{00000000-0005-0000-0000-000089350000}"/>
    <cellStyle name="month 3 2 7 2" xfId="25022" xr:uid="{00000000-0005-0000-0000-00008A350000}"/>
    <cellStyle name="month 3 2 8" xfId="17041" xr:uid="{00000000-0005-0000-0000-00008B350000}"/>
    <cellStyle name="month 3 2 8 2" xfId="29573" xr:uid="{00000000-0005-0000-0000-00008C350000}"/>
    <cellStyle name="month 3 2 9" xfId="17357" xr:uid="{00000000-0005-0000-0000-00008D350000}"/>
    <cellStyle name="month 3 2 9 2" xfId="29888" xr:uid="{00000000-0005-0000-0000-00008E350000}"/>
    <cellStyle name="month 3 3" xfId="6888" xr:uid="{00000000-0005-0000-0000-00008F350000}"/>
    <cellStyle name="month 3 3 10" xfId="17326" xr:uid="{00000000-0005-0000-0000-000090350000}"/>
    <cellStyle name="month 3 3 10 2" xfId="29857" xr:uid="{00000000-0005-0000-0000-000091350000}"/>
    <cellStyle name="month 3 3 11" xfId="12692" xr:uid="{00000000-0005-0000-0000-000092350000}"/>
    <cellStyle name="month 3 3 11 2" xfId="25438" xr:uid="{00000000-0005-0000-0000-000093350000}"/>
    <cellStyle name="month 3 3 12" xfId="17254" xr:uid="{00000000-0005-0000-0000-000094350000}"/>
    <cellStyle name="month 3 3 12 2" xfId="29785" xr:uid="{00000000-0005-0000-0000-000095350000}"/>
    <cellStyle name="month 3 3 13" xfId="21624" xr:uid="{00000000-0005-0000-0000-000096350000}"/>
    <cellStyle name="month 3 3 2" xfId="13445" xr:uid="{00000000-0005-0000-0000-000097350000}"/>
    <cellStyle name="month 3 3 2 2" xfId="26180" xr:uid="{00000000-0005-0000-0000-000098350000}"/>
    <cellStyle name="month 3 3 3" xfId="12084" xr:uid="{00000000-0005-0000-0000-000099350000}"/>
    <cellStyle name="month 3 3 3 2" xfId="24830" xr:uid="{00000000-0005-0000-0000-00009A350000}"/>
    <cellStyle name="month 3 3 4" xfId="12360" xr:uid="{00000000-0005-0000-0000-00009B350000}"/>
    <cellStyle name="month 3 3 4 2" xfId="25106" xr:uid="{00000000-0005-0000-0000-00009C350000}"/>
    <cellStyle name="month 3 3 5" xfId="12982" xr:uid="{00000000-0005-0000-0000-00009D350000}"/>
    <cellStyle name="month 3 3 5 2" xfId="25728" xr:uid="{00000000-0005-0000-0000-00009E350000}"/>
    <cellStyle name="month 3 3 6" xfId="12290" xr:uid="{00000000-0005-0000-0000-00009F350000}"/>
    <cellStyle name="month 3 3 6 2" xfId="25036" xr:uid="{00000000-0005-0000-0000-0000A0350000}"/>
    <cellStyle name="month 3 3 7" xfId="12264" xr:uid="{00000000-0005-0000-0000-0000A1350000}"/>
    <cellStyle name="month 3 3 7 2" xfId="25010" xr:uid="{00000000-0005-0000-0000-0000A2350000}"/>
    <cellStyle name="month 3 3 8" xfId="17238" xr:uid="{00000000-0005-0000-0000-0000A3350000}"/>
    <cellStyle name="month 3 3 8 2" xfId="29769" xr:uid="{00000000-0005-0000-0000-0000A4350000}"/>
    <cellStyle name="month 3 3 9" xfId="17334" xr:uid="{00000000-0005-0000-0000-0000A5350000}"/>
    <cellStyle name="month 3 3 9 2" xfId="29865" xr:uid="{00000000-0005-0000-0000-0000A6350000}"/>
    <cellStyle name="month 3 4" xfId="17256" xr:uid="{00000000-0005-0000-0000-0000A7350000}"/>
    <cellStyle name="month 3 4 2" xfId="29787" xr:uid="{00000000-0005-0000-0000-0000A8350000}"/>
    <cellStyle name="month 3 5" xfId="17276" xr:uid="{00000000-0005-0000-0000-0000A9350000}"/>
    <cellStyle name="month 3 5 2" xfId="29807" xr:uid="{00000000-0005-0000-0000-0000AA350000}"/>
    <cellStyle name="month 3 6" xfId="12610" xr:uid="{00000000-0005-0000-0000-0000AB350000}"/>
    <cellStyle name="month 3 6 2" xfId="25356" xr:uid="{00000000-0005-0000-0000-0000AC350000}"/>
    <cellStyle name="month 3 7" xfId="12103" xr:uid="{00000000-0005-0000-0000-0000AD350000}"/>
    <cellStyle name="month 3 7 2" xfId="24849" xr:uid="{00000000-0005-0000-0000-0000AE350000}"/>
    <cellStyle name="month 3 8" xfId="16119" xr:uid="{00000000-0005-0000-0000-0000AF350000}"/>
    <cellStyle name="month 3 8 2" xfId="28742" xr:uid="{00000000-0005-0000-0000-0000B0350000}"/>
    <cellStyle name="month 3 9" xfId="12994" xr:uid="{00000000-0005-0000-0000-0000B1350000}"/>
    <cellStyle name="month 3 9 2" xfId="25740" xr:uid="{00000000-0005-0000-0000-0000B2350000}"/>
    <cellStyle name="month 4" xfId="7676" xr:uid="{00000000-0005-0000-0000-0000B3350000}"/>
    <cellStyle name="month 4 10" xfId="17417" xr:uid="{00000000-0005-0000-0000-0000B4350000}"/>
    <cellStyle name="month 4 10 2" xfId="29948" xr:uid="{00000000-0005-0000-0000-0000B5350000}"/>
    <cellStyle name="month 4 11" xfId="17422" xr:uid="{00000000-0005-0000-0000-0000B6350000}"/>
    <cellStyle name="month 4 11 2" xfId="29953" xr:uid="{00000000-0005-0000-0000-0000B7350000}"/>
    <cellStyle name="month 4 12" xfId="12250" xr:uid="{00000000-0005-0000-0000-0000B8350000}"/>
    <cellStyle name="month 4 12 2" xfId="24996" xr:uid="{00000000-0005-0000-0000-0000B9350000}"/>
    <cellStyle name="month 4 2" xfId="14182" xr:uid="{00000000-0005-0000-0000-0000BA350000}"/>
    <cellStyle name="month 4 2 2" xfId="26910" xr:uid="{00000000-0005-0000-0000-0000BB350000}"/>
    <cellStyle name="month 4 3" xfId="17164" xr:uid="{00000000-0005-0000-0000-0000BC350000}"/>
    <cellStyle name="month 4 3 2" xfId="29695" xr:uid="{00000000-0005-0000-0000-0000BD350000}"/>
    <cellStyle name="month 4 4" xfId="12079" xr:uid="{00000000-0005-0000-0000-0000BE350000}"/>
    <cellStyle name="month 4 4 2" xfId="24825" xr:uid="{00000000-0005-0000-0000-0000BF350000}"/>
    <cellStyle name="month 4 5" xfId="17403" xr:uid="{00000000-0005-0000-0000-0000C0350000}"/>
    <cellStyle name="month 4 5 2" xfId="29934" xr:uid="{00000000-0005-0000-0000-0000C1350000}"/>
    <cellStyle name="month 4 6" xfId="17408" xr:uid="{00000000-0005-0000-0000-0000C2350000}"/>
    <cellStyle name="month 4 6 2" xfId="29939" xr:uid="{00000000-0005-0000-0000-0000C3350000}"/>
    <cellStyle name="month 4 7" xfId="17306" xr:uid="{00000000-0005-0000-0000-0000C4350000}"/>
    <cellStyle name="month 4 7 2" xfId="29837" xr:uid="{00000000-0005-0000-0000-0000C5350000}"/>
    <cellStyle name="month 4 8" xfId="17350" xr:uid="{00000000-0005-0000-0000-0000C6350000}"/>
    <cellStyle name="month 4 8 2" xfId="29881" xr:uid="{00000000-0005-0000-0000-0000C7350000}"/>
    <cellStyle name="month 4 9" xfId="17361" xr:uid="{00000000-0005-0000-0000-0000C8350000}"/>
    <cellStyle name="month 4 9 2" xfId="29892" xr:uid="{00000000-0005-0000-0000-0000C9350000}"/>
    <cellStyle name="month 5" xfId="11481" xr:uid="{00000000-0005-0000-0000-0000CA350000}"/>
    <cellStyle name="month 5 10" xfId="15967" xr:uid="{00000000-0005-0000-0000-0000CB350000}"/>
    <cellStyle name="month 5 10 2" xfId="28607" xr:uid="{00000000-0005-0000-0000-0000CC350000}"/>
    <cellStyle name="month 5 11" xfId="17279" xr:uid="{00000000-0005-0000-0000-0000CD350000}"/>
    <cellStyle name="month 5 11 2" xfId="29810" xr:uid="{00000000-0005-0000-0000-0000CE350000}"/>
    <cellStyle name="month 5 12" xfId="17292" xr:uid="{00000000-0005-0000-0000-0000CF350000}"/>
    <cellStyle name="month 5 12 2" xfId="29823" xr:uid="{00000000-0005-0000-0000-0000D0350000}"/>
    <cellStyle name="month 5 13" xfId="24239" xr:uid="{00000000-0005-0000-0000-0000D1350000}"/>
    <cellStyle name="month 5 2" xfId="16778" xr:uid="{00000000-0005-0000-0000-0000D2350000}"/>
    <cellStyle name="month 5 2 2" xfId="29313" xr:uid="{00000000-0005-0000-0000-0000D3350000}"/>
    <cellStyle name="month 5 3" xfId="17362" xr:uid="{00000000-0005-0000-0000-0000D4350000}"/>
    <cellStyle name="month 5 3 2" xfId="29893" xr:uid="{00000000-0005-0000-0000-0000D5350000}"/>
    <cellStyle name="month 5 4" xfId="17217" xr:uid="{00000000-0005-0000-0000-0000D6350000}"/>
    <cellStyle name="month 5 4 2" xfId="29748" xr:uid="{00000000-0005-0000-0000-0000D7350000}"/>
    <cellStyle name="month 5 5" xfId="15154" xr:uid="{00000000-0005-0000-0000-0000D8350000}"/>
    <cellStyle name="month 5 5 2" xfId="27822" xr:uid="{00000000-0005-0000-0000-0000D9350000}"/>
    <cellStyle name="month 5 6" xfId="17157" xr:uid="{00000000-0005-0000-0000-0000DA350000}"/>
    <cellStyle name="month 5 6 2" xfId="29688" xr:uid="{00000000-0005-0000-0000-0000DB350000}"/>
    <cellStyle name="month 5 7" xfId="12997" xr:uid="{00000000-0005-0000-0000-0000DC350000}"/>
    <cellStyle name="month 5 7 2" xfId="25743" xr:uid="{00000000-0005-0000-0000-0000DD350000}"/>
    <cellStyle name="month 5 8" xfId="12747" xr:uid="{00000000-0005-0000-0000-0000DE350000}"/>
    <cellStyle name="month 5 8 2" xfId="25493" xr:uid="{00000000-0005-0000-0000-0000DF350000}"/>
    <cellStyle name="month 5 9" xfId="15971" xr:uid="{00000000-0005-0000-0000-0000E0350000}"/>
    <cellStyle name="month 5 9 2" xfId="28610" xr:uid="{00000000-0005-0000-0000-0000E1350000}"/>
    <cellStyle name="month 6" xfId="12252" xr:uid="{00000000-0005-0000-0000-0000E2350000}"/>
    <cellStyle name="month 6 2" xfId="24998" xr:uid="{00000000-0005-0000-0000-0000E3350000}"/>
    <cellStyle name="month 7" xfId="17267" xr:uid="{00000000-0005-0000-0000-0000E4350000}"/>
    <cellStyle name="month 7 2" xfId="29798" xr:uid="{00000000-0005-0000-0000-0000E5350000}"/>
    <cellStyle name="month 8" xfId="17211" xr:uid="{00000000-0005-0000-0000-0000E6350000}"/>
    <cellStyle name="month 8 2" xfId="29742" xr:uid="{00000000-0005-0000-0000-0000E7350000}"/>
    <cellStyle name="month 9" xfId="17194" xr:uid="{00000000-0005-0000-0000-0000E8350000}"/>
    <cellStyle name="month 9 2" xfId="29725" xr:uid="{00000000-0005-0000-0000-0000E9350000}"/>
    <cellStyle name="Multiple" xfId="6135" xr:uid="{00000000-0005-0000-0000-0000EA350000}"/>
    <cellStyle name="MultipleBelow" xfId="6136" xr:uid="{00000000-0005-0000-0000-0000EB350000}"/>
    <cellStyle name="Neutral" xfId="658" builtinId="28" customBuiltin="1"/>
    <cellStyle name="Neutral 10" xfId="2831" xr:uid="{00000000-0005-0000-0000-0000ED350000}"/>
    <cellStyle name="Neutral 10 2" xfId="37194" xr:uid="{00000000-0005-0000-0000-0000EE350000}"/>
    <cellStyle name="Neutral 11" xfId="2832" xr:uid="{00000000-0005-0000-0000-0000EF350000}"/>
    <cellStyle name="Neutral 11 2" xfId="37195" xr:uid="{00000000-0005-0000-0000-0000F0350000}"/>
    <cellStyle name="Neutral 12" xfId="2833" xr:uid="{00000000-0005-0000-0000-0000F1350000}"/>
    <cellStyle name="Neutral 12 2" xfId="37196" xr:uid="{00000000-0005-0000-0000-0000F2350000}"/>
    <cellStyle name="Neutral 13" xfId="37197" xr:uid="{00000000-0005-0000-0000-0000F3350000}"/>
    <cellStyle name="Neutral 14" xfId="37198" xr:uid="{00000000-0005-0000-0000-0000F4350000}"/>
    <cellStyle name="Neutral 15" xfId="37199" xr:uid="{00000000-0005-0000-0000-0000F5350000}"/>
    <cellStyle name="Neutral 16" xfId="37200" xr:uid="{00000000-0005-0000-0000-0000F6350000}"/>
    <cellStyle name="Neutral 17" xfId="37201" xr:uid="{00000000-0005-0000-0000-0000F7350000}"/>
    <cellStyle name="Neutral 2" xfId="1023" xr:uid="{00000000-0005-0000-0000-0000F8350000}"/>
    <cellStyle name="Neutral 2 2" xfId="1268" xr:uid="{00000000-0005-0000-0000-0000F9350000}"/>
    <cellStyle name="Neutral 2 2 2" xfId="2835" xr:uid="{00000000-0005-0000-0000-0000FA350000}"/>
    <cellStyle name="Neutral 2 3" xfId="2836" xr:uid="{00000000-0005-0000-0000-0000FB350000}"/>
    <cellStyle name="Neutral 2 4" xfId="4662" xr:uid="{00000000-0005-0000-0000-0000FC350000}"/>
    <cellStyle name="Neutral 2 4 2" xfId="10462" xr:uid="{00000000-0005-0000-0000-0000FD350000}"/>
    <cellStyle name="Neutral 2 5" xfId="9979" xr:uid="{00000000-0005-0000-0000-0000FE350000}"/>
    <cellStyle name="Neutral 2 6" xfId="17843" xr:uid="{00000000-0005-0000-0000-0000FF350000}"/>
    <cellStyle name="Neutral 2 7" xfId="37202" xr:uid="{00000000-0005-0000-0000-000000360000}"/>
    <cellStyle name="Neutral 2 8" xfId="2834" xr:uid="{00000000-0005-0000-0000-000001360000}"/>
    <cellStyle name="Neutral 3" xfId="1024" xr:uid="{00000000-0005-0000-0000-000002360000}"/>
    <cellStyle name="Neutral 3 2" xfId="2838" xr:uid="{00000000-0005-0000-0000-000003360000}"/>
    <cellStyle name="Neutral 3 3" xfId="4663" xr:uid="{00000000-0005-0000-0000-000004360000}"/>
    <cellStyle name="Neutral 3 3 2" xfId="10464" xr:uid="{00000000-0005-0000-0000-000005360000}"/>
    <cellStyle name="Neutral 3 4" xfId="9980" xr:uid="{00000000-0005-0000-0000-000006360000}"/>
    <cellStyle name="Neutral 3 5" xfId="17844" xr:uid="{00000000-0005-0000-0000-000007360000}"/>
    <cellStyle name="Neutral 3 6" xfId="37203" xr:uid="{00000000-0005-0000-0000-000008360000}"/>
    <cellStyle name="Neutral 3 7" xfId="2837" xr:uid="{00000000-0005-0000-0000-000009360000}"/>
    <cellStyle name="Neutral 4" xfId="1025" xr:uid="{00000000-0005-0000-0000-00000A360000}"/>
    <cellStyle name="Neutral 4 2" xfId="2840" xr:uid="{00000000-0005-0000-0000-00000B360000}"/>
    <cellStyle name="Neutral 4 3" xfId="4664" xr:uid="{00000000-0005-0000-0000-00000C360000}"/>
    <cellStyle name="Neutral 4 3 2" xfId="10465" xr:uid="{00000000-0005-0000-0000-00000D360000}"/>
    <cellStyle name="Neutral 4 4" xfId="9981" xr:uid="{00000000-0005-0000-0000-00000E360000}"/>
    <cellStyle name="Neutral 4 5" xfId="17845" xr:uid="{00000000-0005-0000-0000-00000F360000}"/>
    <cellStyle name="Neutral 4 6" xfId="37204" xr:uid="{00000000-0005-0000-0000-000010360000}"/>
    <cellStyle name="Neutral 4 7" xfId="2839" xr:uid="{00000000-0005-0000-0000-000011360000}"/>
    <cellStyle name="Neutral 5" xfId="1026" xr:uid="{00000000-0005-0000-0000-000012360000}"/>
    <cellStyle name="Neutral 5 2" xfId="4665" xr:uid="{00000000-0005-0000-0000-000013360000}"/>
    <cellStyle name="Neutral 5 2 2" xfId="10467" xr:uid="{00000000-0005-0000-0000-000014360000}"/>
    <cellStyle name="Neutral 5 3" xfId="9982" xr:uid="{00000000-0005-0000-0000-000015360000}"/>
    <cellStyle name="Neutral 5 4" xfId="17846" xr:uid="{00000000-0005-0000-0000-000016360000}"/>
    <cellStyle name="Neutral 5 5" xfId="37205" xr:uid="{00000000-0005-0000-0000-000017360000}"/>
    <cellStyle name="Neutral 5 6" xfId="2841" xr:uid="{00000000-0005-0000-0000-000018360000}"/>
    <cellStyle name="Neutral 6" xfId="2842" xr:uid="{00000000-0005-0000-0000-000019360000}"/>
    <cellStyle name="Neutral 6 2" xfId="37206" xr:uid="{00000000-0005-0000-0000-00001A360000}"/>
    <cellStyle name="Neutral 7" xfId="2843" xr:uid="{00000000-0005-0000-0000-00001B360000}"/>
    <cellStyle name="Neutral 7 2" xfId="37207" xr:uid="{00000000-0005-0000-0000-00001C360000}"/>
    <cellStyle name="Neutral 8" xfId="2844" xr:uid="{00000000-0005-0000-0000-00001D360000}"/>
    <cellStyle name="Neutral 8 2" xfId="37208" xr:uid="{00000000-0005-0000-0000-00001E360000}"/>
    <cellStyle name="Neutral 9" xfId="2845" xr:uid="{00000000-0005-0000-0000-00001F360000}"/>
    <cellStyle name="Neutral 9 2" xfId="37209" xr:uid="{00000000-0005-0000-0000-000020360000}"/>
    <cellStyle name="New Times Roman" xfId="4666" xr:uid="{00000000-0005-0000-0000-000021360000}"/>
    <cellStyle name="Nɯrmal_Consulting" xfId="4667" xr:uid="{00000000-0005-0000-0000-000022360000}"/>
    <cellStyle name="no dec" xfId="4668" xr:uid="{00000000-0005-0000-0000-000023360000}"/>
    <cellStyle name="Normal" xfId="0" builtinId="0"/>
    <cellStyle name="Normal - Style1" xfId="4669" xr:uid="{00000000-0005-0000-0000-000025360000}"/>
    <cellStyle name="Normal - Style1 2" xfId="6285" xr:uid="{00000000-0005-0000-0000-000026360000}"/>
    <cellStyle name="Normal - Style2" xfId="4670" xr:uid="{00000000-0005-0000-0000-000027360000}"/>
    <cellStyle name="Normal - Style3" xfId="4671" xr:uid="{00000000-0005-0000-0000-000028360000}"/>
    <cellStyle name="Normal - Style4" xfId="4672" xr:uid="{00000000-0005-0000-0000-000029360000}"/>
    <cellStyle name="Normal - Style5" xfId="4673" xr:uid="{00000000-0005-0000-0000-00002A360000}"/>
    <cellStyle name="Normal - Style6" xfId="4674" xr:uid="{00000000-0005-0000-0000-00002B360000}"/>
    <cellStyle name="Normal - Style7" xfId="4675" xr:uid="{00000000-0005-0000-0000-00002C360000}"/>
    <cellStyle name="Normal - Style8" xfId="4676" xr:uid="{00000000-0005-0000-0000-00002D360000}"/>
    <cellStyle name="Normal 10" xfId="283" xr:uid="{00000000-0005-0000-0000-00002E360000}"/>
    <cellStyle name="Normal 10 10" xfId="4678" xr:uid="{00000000-0005-0000-0000-00002F360000}"/>
    <cellStyle name="Normal 10 10 2" xfId="7998" xr:uid="{00000000-0005-0000-0000-000030360000}"/>
    <cellStyle name="Normal 10 10 2 2" xfId="14491" xr:uid="{00000000-0005-0000-0000-000031360000}"/>
    <cellStyle name="Normal 10 10 2 2 2" xfId="27176" xr:uid="{00000000-0005-0000-0000-000032360000}"/>
    <cellStyle name="Normal 10 10 2 3" xfId="19268" xr:uid="{00000000-0005-0000-0000-000033360000}"/>
    <cellStyle name="Normal 10 10 2 4" xfId="32385" xr:uid="{00000000-0005-0000-0000-000034360000}"/>
    <cellStyle name="Normal 10 10 2 5" xfId="35400" xr:uid="{00000000-0005-0000-0000-000035360000}"/>
    <cellStyle name="Normal 10 10 3" xfId="8923" xr:uid="{00000000-0005-0000-0000-000036360000}"/>
    <cellStyle name="Normal 10 10 3 2" xfId="15333" xr:uid="{00000000-0005-0000-0000-000037360000}"/>
    <cellStyle name="Normal 10 10 3 2 2" xfId="27985" xr:uid="{00000000-0005-0000-0000-000038360000}"/>
    <cellStyle name="Normal 10 10 3 3" xfId="22950" xr:uid="{00000000-0005-0000-0000-000039360000}"/>
    <cellStyle name="Normal 10 10 4" xfId="6932" xr:uid="{00000000-0005-0000-0000-00003A360000}"/>
    <cellStyle name="Normal 10 10 4 2" xfId="13476" xr:uid="{00000000-0005-0000-0000-00003B360000}"/>
    <cellStyle name="Normal 10 10 4 2 2" xfId="26207" xr:uid="{00000000-0005-0000-0000-00003C360000}"/>
    <cellStyle name="Normal 10 10 4 3" xfId="21664" xr:uid="{00000000-0005-0000-0000-00003D360000}"/>
    <cellStyle name="Normal 10 10 5" xfId="12377" xr:uid="{00000000-0005-0000-0000-00003E360000}"/>
    <cellStyle name="Normal 10 10 5 2" xfId="25123" xr:uid="{00000000-0005-0000-0000-00003F360000}"/>
    <cellStyle name="Normal 10 10 6" xfId="17847" xr:uid="{00000000-0005-0000-0000-000040360000}"/>
    <cellStyle name="Normal 10 10 7" xfId="31198" xr:uid="{00000000-0005-0000-0000-000041360000}"/>
    <cellStyle name="Normal 10 10 8" xfId="34540" xr:uid="{00000000-0005-0000-0000-000042360000}"/>
    <cellStyle name="Normal 10 11" xfId="4679" xr:uid="{00000000-0005-0000-0000-000043360000}"/>
    <cellStyle name="Normal 10 11 2" xfId="7999" xr:uid="{00000000-0005-0000-0000-000044360000}"/>
    <cellStyle name="Normal 10 11 2 2" xfId="14492" xr:uid="{00000000-0005-0000-0000-000045360000}"/>
    <cellStyle name="Normal 10 11 2 2 2" xfId="27177" xr:uid="{00000000-0005-0000-0000-000046360000}"/>
    <cellStyle name="Normal 10 11 2 3" xfId="19269" xr:uid="{00000000-0005-0000-0000-000047360000}"/>
    <cellStyle name="Normal 10 11 2 4" xfId="32386" xr:uid="{00000000-0005-0000-0000-000048360000}"/>
    <cellStyle name="Normal 10 11 2 5" xfId="35401" xr:uid="{00000000-0005-0000-0000-000049360000}"/>
    <cellStyle name="Normal 10 11 3" xfId="8924" xr:uid="{00000000-0005-0000-0000-00004A360000}"/>
    <cellStyle name="Normal 10 11 3 2" xfId="15334" xr:uid="{00000000-0005-0000-0000-00004B360000}"/>
    <cellStyle name="Normal 10 11 3 2 2" xfId="27986" xr:uid="{00000000-0005-0000-0000-00004C360000}"/>
    <cellStyle name="Normal 10 11 3 3" xfId="22951" xr:uid="{00000000-0005-0000-0000-00004D360000}"/>
    <cellStyle name="Normal 10 11 4" xfId="6933" xr:uid="{00000000-0005-0000-0000-00004E360000}"/>
    <cellStyle name="Normal 10 11 4 2" xfId="13477" xr:uid="{00000000-0005-0000-0000-00004F360000}"/>
    <cellStyle name="Normal 10 11 4 2 2" xfId="26208" xr:uid="{00000000-0005-0000-0000-000050360000}"/>
    <cellStyle name="Normal 10 11 4 3" xfId="21665" xr:uid="{00000000-0005-0000-0000-000051360000}"/>
    <cellStyle name="Normal 10 11 5" xfId="12378" xr:uid="{00000000-0005-0000-0000-000052360000}"/>
    <cellStyle name="Normal 10 11 5 2" xfId="25124" xr:uid="{00000000-0005-0000-0000-000053360000}"/>
    <cellStyle name="Normal 10 11 6" xfId="17848" xr:uid="{00000000-0005-0000-0000-000054360000}"/>
    <cellStyle name="Normal 10 11 7" xfId="31199" xr:uid="{00000000-0005-0000-0000-000055360000}"/>
    <cellStyle name="Normal 10 11 8" xfId="34541" xr:uid="{00000000-0005-0000-0000-000056360000}"/>
    <cellStyle name="Normal 10 12" xfId="4680" xr:uid="{00000000-0005-0000-0000-000057360000}"/>
    <cellStyle name="Normal 10 12 2" xfId="8000" xr:uid="{00000000-0005-0000-0000-000058360000}"/>
    <cellStyle name="Normal 10 12 2 2" xfId="14493" xr:uid="{00000000-0005-0000-0000-000059360000}"/>
    <cellStyle name="Normal 10 12 2 2 2" xfId="27178" xr:uid="{00000000-0005-0000-0000-00005A360000}"/>
    <cellStyle name="Normal 10 12 2 3" xfId="19270" xr:uid="{00000000-0005-0000-0000-00005B360000}"/>
    <cellStyle name="Normal 10 12 2 4" xfId="32387" xr:uid="{00000000-0005-0000-0000-00005C360000}"/>
    <cellStyle name="Normal 10 12 2 5" xfId="35402" xr:uid="{00000000-0005-0000-0000-00005D360000}"/>
    <cellStyle name="Normal 10 12 3" xfId="8925" xr:uid="{00000000-0005-0000-0000-00005E360000}"/>
    <cellStyle name="Normal 10 12 3 2" xfId="15335" xr:uid="{00000000-0005-0000-0000-00005F360000}"/>
    <cellStyle name="Normal 10 12 3 2 2" xfId="27987" xr:uid="{00000000-0005-0000-0000-000060360000}"/>
    <cellStyle name="Normal 10 12 3 3" xfId="22952" xr:uid="{00000000-0005-0000-0000-000061360000}"/>
    <cellStyle name="Normal 10 12 4" xfId="6934" xr:uid="{00000000-0005-0000-0000-000062360000}"/>
    <cellStyle name="Normal 10 12 4 2" xfId="13478" xr:uid="{00000000-0005-0000-0000-000063360000}"/>
    <cellStyle name="Normal 10 12 4 2 2" xfId="26209" xr:uid="{00000000-0005-0000-0000-000064360000}"/>
    <cellStyle name="Normal 10 12 4 3" xfId="21666" xr:uid="{00000000-0005-0000-0000-000065360000}"/>
    <cellStyle name="Normal 10 12 5" xfId="12379" xr:uid="{00000000-0005-0000-0000-000066360000}"/>
    <cellStyle name="Normal 10 12 5 2" xfId="25125" xr:uid="{00000000-0005-0000-0000-000067360000}"/>
    <cellStyle name="Normal 10 12 6" xfId="17849" xr:uid="{00000000-0005-0000-0000-000068360000}"/>
    <cellStyle name="Normal 10 12 7" xfId="31200" xr:uid="{00000000-0005-0000-0000-000069360000}"/>
    <cellStyle name="Normal 10 12 8" xfId="34542" xr:uid="{00000000-0005-0000-0000-00006A360000}"/>
    <cellStyle name="Normal 10 13" xfId="4681" xr:uid="{00000000-0005-0000-0000-00006B360000}"/>
    <cellStyle name="Normal 10 13 2" xfId="8001" xr:uid="{00000000-0005-0000-0000-00006C360000}"/>
    <cellStyle name="Normal 10 13 2 2" xfId="14494" xr:uid="{00000000-0005-0000-0000-00006D360000}"/>
    <cellStyle name="Normal 10 13 2 2 2" xfId="27179" xr:uid="{00000000-0005-0000-0000-00006E360000}"/>
    <cellStyle name="Normal 10 13 2 3" xfId="19271" xr:uid="{00000000-0005-0000-0000-00006F360000}"/>
    <cellStyle name="Normal 10 13 2 4" xfId="32388" xr:uid="{00000000-0005-0000-0000-000070360000}"/>
    <cellStyle name="Normal 10 13 2 5" xfId="35403" xr:uid="{00000000-0005-0000-0000-000071360000}"/>
    <cellStyle name="Normal 10 13 3" xfId="8926" xr:uid="{00000000-0005-0000-0000-000072360000}"/>
    <cellStyle name="Normal 10 13 3 2" xfId="15336" xr:uid="{00000000-0005-0000-0000-000073360000}"/>
    <cellStyle name="Normal 10 13 3 2 2" xfId="27988" xr:uid="{00000000-0005-0000-0000-000074360000}"/>
    <cellStyle name="Normal 10 13 3 3" xfId="22953" xr:uid="{00000000-0005-0000-0000-000075360000}"/>
    <cellStyle name="Normal 10 13 4" xfId="6935" xr:uid="{00000000-0005-0000-0000-000076360000}"/>
    <cellStyle name="Normal 10 13 4 2" xfId="13479" xr:uid="{00000000-0005-0000-0000-000077360000}"/>
    <cellStyle name="Normal 10 13 4 2 2" xfId="26210" xr:uid="{00000000-0005-0000-0000-000078360000}"/>
    <cellStyle name="Normal 10 13 4 3" xfId="21667" xr:uid="{00000000-0005-0000-0000-000079360000}"/>
    <cellStyle name="Normal 10 13 5" xfId="12380" xr:uid="{00000000-0005-0000-0000-00007A360000}"/>
    <cellStyle name="Normal 10 13 5 2" xfId="25126" xr:uid="{00000000-0005-0000-0000-00007B360000}"/>
    <cellStyle name="Normal 10 13 6" xfId="17850" xr:uid="{00000000-0005-0000-0000-00007C360000}"/>
    <cellStyle name="Normal 10 13 7" xfId="31201" xr:uid="{00000000-0005-0000-0000-00007D360000}"/>
    <cellStyle name="Normal 10 13 8" xfId="34543" xr:uid="{00000000-0005-0000-0000-00007E360000}"/>
    <cellStyle name="Normal 10 14" xfId="4682" xr:uid="{00000000-0005-0000-0000-00007F360000}"/>
    <cellStyle name="Normal 10 14 2" xfId="8002" xr:uid="{00000000-0005-0000-0000-000080360000}"/>
    <cellStyle name="Normal 10 14 2 2" xfId="14495" xr:uid="{00000000-0005-0000-0000-000081360000}"/>
    <cellStyle name="Normal 10 14 2 2 2" xfId="27180" xr:uid="{00000000-0005-0000-0000-000082360000}"/>
    <cellStyle name="Normal 10 14 2 3" xfId="19272" xr:uid="{00000000-0005-0000-0000-000083360000}"/>
    <cellStyle name="Normal 10 14 2 4" xfId="32389" xr:uid="{00000000-0005-0000-0000-000084360000}"/>
    <cellStyle name="Normal 10 14 2 5" xfId="35404" xr:uid="{00000000-0005-0000-0000-000085360000}"/>
    <cellStyle name="Normal 10 14 3" xfId="8927" xr:uid="{00000000-0005-0000-0000-000086360000}"/>
    <cellStyle name="Normal 10 14 3 2" xfId="15337" xr:uid="{00000000-0005-0000-0000-000087360000}"/>
    <cellStyle name="Normal 10 14 3 2 2" xfId="27989" xr:uid="{00000000-0005-0000-0000-000088360000}"/>
    <cellStyle name="Normal 10 14 3 3" xfId="22954" xr:uid="{00000000-0005-0000-0000-000089360000}"/>
    <cellStyle name="Normal 10 14 4" xfId="6936" xr:uid="{00000000-0005-0000-0000-00008A360000}"/>
    <cellStyle name="Normal 10 14 4 2" xfId="13480" xr:uid="{00000000-0005-0000-0000-00008B360000}"/>
    <cellStyle name="Normal 10 14 4 2 2" xfId="26211" xr:uid="{00000000-0005-0000-0000-00008C360000}"/>
    <cellStyle name="Normal 10 14 4 3" xfId="21668" xr:uid="{00000000-0005-0000-0000-00008D360000}"/>
    <cellStyle name="Normal 10 14 5" xfId="12381" xr:uid="{00000000-0005-0000-0000-00008E360000}"/>
    <cellStyle name="Normal 10 14 5 2" xfId="25127" xr:uid="{00000000-0005-0000-0000-00008F360000}"/>
    <cellStyle name="Normal 10 14 6" xfId="17851" xr:uid="{00000000-0005-0000-0000-000090360000}"/>
    <cellStyle name="Normal 10 14 7" xfId="31202" xr:uid="{00000000-0005-0000-0000-000091360000}"/>
    <cellStyle name="Normal 10 14 8" xfId="34544" xr:uid="{00000000-0005-0000-0000-000092360000}"/>
    <cellStyle name="Normal 10 15" xfId="4683" xr:uid="{00000000-0005-0000-0000-000093360000}"/>
    <cellStyle name="Normal 10 15 2" xfId="8003" xr:uid="{00000000-0005-0000-0000-000094360000}"/>
    <cellStyle name="Normal 10 15 2 2" xfId="14496" xr:uid="{00000000-0005-0000-0000-000095360000}"/>
    <cellStyle name="Normal 10 15 2 2 2" xfId="27181" xr:uid="{00000000-0005-0000-0000-000096360000}"/>
    <cellStyle name="Normal 10 15 2 3" xfId="19273" xr:uid="{00000000-0005-0000-0000-000097360000}"/>
    <cellStyle name="Normal 10 15 2 4" xfId="32390" xr:uid="{00000000-0005-0000-0000-000098360000}"/>
    <cellStyle name="Normal 10 15 2 5" xfId="35405" xr:uid="{00000000-0005-0000-0000-000099360000}"/>
    <cellStyle name="Normal 10 15 3" xfId="8928" xr:uid="{00000000-0005-0000-0000-00009A360000}"/>
    <cellStyle name="Normal 10 15 3 2" xfId="15338" xr:uid="{00000000-0005-0000-0000-00009B360000}"/>
    <cellStyle name="Normal 10 15 3 2 2" xfId="27990" xr:uid="{00000000-0005-0000-0000-00009C360000}"/>
    <cellStyle name="Normal 10 15 3 3" xfId="22955" xr:uid="{00000000-0005-0000-0000-00009D360000}"/>
    <cellStyle name="Normal 10 15 4" xfId="6937" xr:uid="{00000000-0005-0000-0000-00009E360000}"/>
    <cellStyle name="Normal 10 15 4 2" xfId="13481" xr:uid="{00000000-0005-0000-0000-00009F360000}"/>
    <cellStyle name="Normal 10 15 4 2 2" xfId="26212" xr:uid="{00000000-0005-0000-0000-0000A0360000}"/>
    <cellStyle name="Normal 10 15 4 3" xfId="21669" xr:uid="{00000000-0005-0000-0000-0000A1360000}"/>
    <cellStyle name="Normal 10 15 5" xfId="12382" xr:uid="{00000000-0005-0000-0000-0000A2360000}"/>
    <cellStyle name="Normal 10 15 5 2" xfId="25128" xr:uid="{00000000-0005-0000-0000-0000A3360000}"/>
    <cellStyle name="Normal 10 15 6" xfId="17852" xr:uid="{00000000-0005-0000-0000-0000A4360000}"/>
    <cellStyle name="Normal 10 15 7" xfId="31203" xr:uid="{00000000-0005-0000-0000-0000A5360000}"/>
    <cellStyle name="Normal 10 15 8" xfId="34545" xr:uid="{00000000-0005-0000-0000-0000A6360000}"/>
    <cellStyle name="Normal 10 16" xfId="4684" xr:uid="{00000000-0005-0000-0000-0000A7360000}"/>
    <cellStyle name="Normal 10 16 2" xfId="8004" xr:uid="{00000000-0005-0000-0000-0000A8360000}"/>
    <cellStyle name="Normal 10 16 2 2" xfId="14497" xr:uid="{00000000-0005-0000-0000-0000A9360000}"/>
    <cellStyle name="Normal 10 16 2 2 2" xfId="27182" xr:uid="{00000000-0005-0000-0000-0000AA360000}"/>
    <cellStyle name="Normal 10 16 2 3" xfId="19274" xr:uid="{00000000-0005-0000-0000-0000AB360000}"/>
    <cellStyle name="Normal 10 16 2 4" xfId="32391" xr:uid="{00000000-0005-0000-0000-0000AC360000}"/>
    <cellStyle name="Normal 10 16 2 5" xfId="35406" xr:uid="{00000000-0005-0000-0000-0000AD360000}"/>
    <cellStyle name="Normal 10 16 3" xfId="8929" xr:uid="{00000000-0005-0000-0000-0000AE360000}"/>
    <cellStyle name="Normal 10 16 3 2" xfId="15339" xr:uid="{00000000-0005-0000-0000-0000AF360000}"/>
    <cellStyle name="Normal 10 16 3 2 2" xfId="27991" xr:uid="{00000000-0005-0000-0000-0000B0360000}"/>
    <cellStyle name="Normal 10 16 3 3" xfId="22956" xr:uid="{00000000-0005-0000-0000-0000B1360000}"/>
    <cellStyle name="Normal 10 16 4" xfId="6938" xr:uid="{00000000-0005-0000-0000-0000B2360000}"/>
    <cellStyle name="Normal 10 16 4 2" xfId="13482" xr:uid="{00000000-0005-0000-0000-0000B3360000}"/>
    <cellStyle name="Normal 10 16 4 2 2" xfId="26213" xr:uid="{00000000-0005-0000-0000-0000B4360000}"/>
    <cellStyle name="Normal 10 16 4 3" xfId="21670" xr:uid="{00000000-0005-0000-0000-0000B5360000}"/>
    <cellStyle name="Normal 10 16 5" xfId="12383" xr:uid="{00000000-0005-0000-0000-0000B6360000}"/>
    <cellStyle name="Normal 10 16 5 2" xfId="25129" xr:uid="{00000000-0005-0000-0000-0000B7360000}"/>
    <cellStyle name="Normal 10 16 6" xfId="17853" xr:uid="{00000000-0005-0000-0000-0000B8360000}"/>
    <cellStyle name="Normal 10 16 7" xfId="31204" xr:uid="{00000000-0005-0000-0000-0000B9360000}"/>
    <cellStyle name="Normal 10 16 8" xfId="34546" xr:uid="{00000000-0005-0000-0000-0000BA360000}"/>
    <cellStyle name="Normal 10 17" xfId="4685" xr:uid="{00000000-0005-0000-0000-0000BB360000}"/>
    <cellStyle name="Normal 10 17 2" xfId="8005" xr:uid="{00000000-0005-0000-0000-0000BC360000}"/>
    <cellStyle name="Normal 10 17 2 2" xfId="14498" xr:uid="{00000000-0005-0000-0000-0000BD360000}"/>
    <cellStyle name="Normal 10 17 2 2 2" xfId="27183" xr:uid="{00000000-0005-0000-0000-0000BE360000}"/>
    <cellStyle name="Normal 10 17 2 3" xfId="19275" xr:uid="{00000000-0005-0000-0000-0000BF360000}"/>
    <cellStyle name="Normal 10 17 2 4" xfId="32392" xr:uid="{00000000-0005-0000-0000-0000C0360000}"/>
    <cellStyle name="Normal 10 17 2 5" xfId="35407" xr:uid="{00000000-0005-0000-0000-0000C1360000}"/>
    <cellStyle name="Normal 10 17 3" xfId="8930" xr:uid="{00000000-0005-0000-0000-0000C2360000}"/>
    <cellStyle name="Normal 10 17 3 2" xfId="15340" xr:uid="{00000000-0005-0000-0000-0000C3360000}"/>
    <cellStyle name="Normal 10 17 3 2 2" xfId="27992" xr:uid="{00000000-0005-0000-0000-0000C4360000}"/>
    <cellStyle name="Normal 10 17 3 3" xfId="22957" xr:uid="{00000000-0005-0000-0000-0000C5360000}"/>
    <cellStyle name="Normal 10 17 4" xfId="6939" xr:uid="{00000000-0005-0000-0000-0000C6360000}"/>
    <cellStyle name="Normal 10 17 4 2" xfId="13483" xr:uid="{00000000-0005-0000-0000-0000C7360000}"/>
    <cellStyle name="Normal 10 17 4 2 2" xfId="26214" xr:uid="{00000000-0005-0000-0000-0000C8360000}"/>
    <cellStyle name="Normal 10 17 4 3" xfId="21671" xr:uid="{00000000-0005-0000-0000-0000C9360000}"/>
    <cellStyle name="Normal 10 17 5" xfId="12384" xr:uid="{00000000-0005-0000-0000-0000CA360000}"/>
    <cellStyle name="Normal 10 17 5 2" xfId="25130" xr:uid="{00000000-0005-0000-0000-0000CB360000}"/>
    <cellStyle name="Normal 10 17 6" xfId="17854" xr:uid="{00000000-0005-0000-0000-0000CC360000}"/>
    <cellStyle name="Normal 10 17 7" xfId="31205" xr:uid="{00000000-0005-0000-0000-0000CD360000}"/>
    <cellStyle name="Normal 10 17 8" xfId="34547" xr:uid="{00000000-0005-0000-0000-0000CE360000}"/>
    <cellStyle name="Normal 10 18" xfId="4686" xr:uid="{00000000-0005-0000-0000-0000CF360000}"/>
    <cellStyle name="Normal 10 18 2" xfId="8006" xr:uid="{00000000-0005-0000-0000-0000D0360000}"/>
    <cellStyle name="Normal 10 18 2 2" xfId="14499" xr:uid="{00000000-0005-0000-0000-0000D1360000}"/>
    <cellStyle name="Normal 10 18 2 2 2" xfId="27184" xr:uid="{00000000-0005-0000-0000-0000D2360000}"/>
    <cellStyle name="Normal 10 18 2 3" xfId="19276" xr:uid="{00000000-0005-0000-0000-0000D3360000}"/>
    <cellStyle name="Normal 10 18 2 4" xfId="32393" xr:uid="{00000000-0005-0000-0000-0000D4360000}"/>
    <cellStyle name="Normal 10 18 2 5" xfId="35408" xr:uid="{00000000-0005-0000-0000-0000D5360000}"/>
    <cellStyle name="Normal 10 18 3" xfId="8931" xr:uid="{00000000-0005-0000-0000-0000D6360000}"/>
    <cellStyle name="Normal 10 18 3 2" xfId="15341" xr:uid="{00000000-0005-0000-0000-0000D7360000}"/>
    <cellStyle name="Normal 10 18 3 2 2" xfId="27993" xr:uid="{00000000-0005-0000-0000-0000D8360000}"/>
    <cellStyle name="Normal 10 18 3 3" xfId="22958" xr:uid="{00000000-0005-0000-0000-0000D9360000}"/>
    <cellStyle name="Normal 10 18 4" xfId="6940" xr:uid="{00000000-0005-0000-0000-0000DA360000}"/>
    <cellStyle name="Normal 10 18 4 2" xfId="13484" xr:uid="{00000000-0005-0000-0000-0000DB360000}"/>
    <cellStyle name="Normal 10 18 4 2 2" xfId="26215" xr:uid="{00000000-0005-0000-0000-0000DC360000}"/>
    <cellStyle name="Normal 10 18 4 3" xfId="21672" xr:uid="{00000000-0005-0000-0000-0000DD360000}"/>
    <cellStyle name="Normal 10 18 5" xfId="12385" xr:uid="{00000000-0005-0000-0000-0000DE360000}"/>
    <cellStyle name="Normal 10 18 5 2" xfId="25131" xr:uid="{00000000-0005-0000-0000-0000DF360000}"/>
    <cellStyle name="Normal 10 18 6" xfId="17855" xr:uid="{00000000-0005-0000-0000-0000E0360000}"/>
    <cellStyle name="Normal 10 18 7" xfId="31206" xr:uid="{00000000-0005-0000-0000-0000E1360000}"/>
    <cellStyle name="Normal 10 18 8" xfId="34548" xr:uid="{00000000-0005-0000-0000-0000E2360000}"/>
    <cellStyle name="Normal 10 19" xfId="4687" xr:uid="{00000000-0005-0000-0000-0000E3360000}"/>
    <cellStyle name="Normal 10 19 2" xfId="8007" xr:uid="{00000000-0005-0000-0000-0000E4360000}"/>
    <cellStyle name="Normal 10 19 2 2" xfId="14500" xr:uid="{00000000-0005-0000-0000-0000E5360000}"/>
    <cellStyle name="Normal 10 19 2 2 2" xfId="27185" xr:uid="{00000000-0005-0000-0000-0000E6360000}"/>
    <cellStyle name="Normal 10 19 2 3" xfId="19277" xr:uid="{00000000-0005-0000-0000-0000E7360000}"/>
    <cellStyle name="Normal 10 19 2 4" xfId="32394" xr:uid="{00000000-0005-0000-0000-0000E8360000}"/>
    <cellStyle name="Normal 10 19 2 5" xfId="35409" xr:uid="{00000000-0005-0000-0000-0000E9360000}"/>
    <cellStyle name="Normal 10 19 3" xfId="8932" xr:uid="{00000000-0005-0000-0000-0000EA360000}"/>
    <cellStyle name="Normal 10 19 3 2" xfId="15342" xr:uid="{00000000-0005-0000-0000-0000EB360000}"/>
    <cellStyle name="Normal 10 19 3 2 2" xfId="27994" xr:uid="{00000000-0005-0000-0000-0000EC360000}"/>
    <cellStyle name="Normal 10 19 3 3" xfId="22959" xr:uid="{00000000-0005-0000-0000-0000ED360000}"/>
    <cellStyle name="Normal 10 19 4" xfId="6941" xr:uid="{00000000-0005-0000-0000-0000EE360000}"/>
    <cellStyle name="Normal 10 19 4 2" xfId="13485" xr:uid="{00000000-0005-0000-0000-0000EF360000}"/>
    <cellStyle name="Normal 10 19 4 2 2" xfId="26216" xr:uid="{00000000-0005-0000-0000-0000F0360000}"/>
    <cellStyle name="Normal 10 19 4 3" xfId="21673" xr:uid="{00000000-0005-0000-0000-0000F1360000}"/>
    <cellStyle name="Normal 10 19 5" xfId="12386" xr:uid="{00000000-0005-0000-0000-0000F2360000}"/>
    <cellStyle name="Normal 10 19 5 2" xfId="25132" xr:uid="{00000000-0005-0000-0000-0000F3360000}"/>
    <cellStyle name="Normal 10 19 6" xfId="17856" xr:uid="{00000000-0005-0000-0000-0000F4360000}"/>
    <cellStyle name="Normal 10 19 7" xfId="31207" xr:uid="{00000000-0005-0000-0000-0000F5360000}"/>
    <cellStyle name="Normal 10 19 8" xfId="34549" xr:uid="{00000000-0005-0000-0000-0000F6360000}"/>
    <cellStyle name="Normal 10 2" xfId="622" xr:uid="{00000000-0005-0000-0000-0000F7360000}"/>
    <cellStyle name="Normal 10 2 10" xfId="4689" xr:uid="{00000000-0005-0000-0000-0000F8360000}"/>
    <cellStyle name="Normal 10 2 10 2" xfId="8009" xr:uid="{00000000-0005-0000-0000-0000F9360000}"/>
    <cellStyle name="Normal 10 2 10 2 2" xfId="14502" xr:uid="{00000000-0005-0000-0000-0000FA360000}"/>
    <cellStyle name="Normal 10 2 10 2 2 2" xfId="27187" xr:uid="{00000000-0005-0000-0000-0000FB360000}"/>
    <cellStyle name="Normal 10 2 10 2 3" xfId="19279" xr:uid="{00000000-0005-0000-0000-0000FC360000}"/>
    <cellStyle name="Normal 10 2 10 2 4" xfId="32396" xr:uid="{00000000-0005-0000-0000-0000FD360000}"/>
    <cellStyle name="Normal 10 2 10 2 5" xfId="35411" xr:uid="{00000000-0005-0000-0000-0000FE360000}"/>
    <cellStyle name="Normal 10 2 10 3" xfId="8934" xr:uid="{00000000-0005-0000-0000-0000FF360000}"/>
    <cellStyle name="Normal 10 2 10 3 2" xfId="15344" xr:uid="{00000000-0005-0000-0000-000000370000}"/>
    <cellStyle name="Normal 10 2 10 3 2 2" xfId="27996" xr:uid="{00000000-0005-0000-0000-000001370000}"/>
    <cellStyle name="Normal 10 2 10 3 3" xfId="22961" xr:uid="{00000000-0005-0000-0000-000002370000}"/>
    <cellStyle name="Normal 10 2 10 4" xfId="6943" xr:uid="{00000000-0005-0000-0000-000003370000}"/>
    <cellStyle name="Normal 10 2 10 4 2" xfId="13487" xr:uid="{00000000-0005-0000-0000-000004370000}"/>
    <cellStyle name="Normal 10 2 10 4 2 2" xfId="26218" xr:uid="{00000000-0005-0000-0000-000005370000}"/>
    <cellStyle name="Normal 10 2 10 4 3" xfId="21675" xr:uid="{00000000-0005-0000-0000-000006370000}"/>
    <cellStyle name="Normal 10 2 10 5" xfId="12388" xr:uid="{00000000-0005-0000-0000-000007370000}"/>
    <cellStyle name="Normal 10 2 10 5 2" xfId="25134" xr:uid="{00000000-0005-0000-0000-000008370000}"/>
    <cellStyle name="Normal 10 2 10 6" xfId="17858" xr:uid="{00000000-0005-0000-0000-000009370000}"/>
    <cellStyle name="Normal 10 2 10 7" xfId="31209" xr:uid="{00000000-0005-0000-0000-00000A370000}"/>
    <cellStyle name="Normal 10 2 10 8" xfId="34551" xr:uid="{00000000-0005-0000-0000-00000B370000}"/>
    <cellStyle name="Normal 10 2 11" xfId="4690" xr:uid="{00000000-0005-0000-0000-00000C370000}"/>
    <cellStyle name="Normal 10 2 11 2" xfId="8010" xr:uid="{00000000-0005-0000-0000-00000D370000}"/>
    <cellStyle name="Normal 10 2 11 2 2" xfId="14503" xr:uid="{00000000-0005-0000-0000-00000E370000}"/>
    <cellStyle name="Normal 10 2 11 2 2 2" xfId="27188" xr:uid="{00000000-0005-0000-0000-00000F370000}"/>
    <cellStyle name="Normal 10 2 11 2 3" xfId="19280" xr:uid="{00000000-0005-0000-0000-000010370000}"/>
    <cellStyle name="Normal 10 2 11 2 4" xfId="32397" xr:uid="{00000000-0005-0000-0000-000011370000}"/>
    <cellStyle name="Normal 10 2 11 2 5" xfId="35412" xr:uid="{00000000-0005-0000-0000-000012370000}"/>
    <cellStyle name="Normal 10 2 11 3" xfId="8935" xr:uid="{00000000-0005-0000-0000-000013370000}"/>
    <cellStyle name="Normal 10 2 11 3 2" xfId="15345" xr:uid="{00000000-0005-0000-0000-000014370000}"/>
    <cellStyle name="Normal 10 2 11 3 2 2" xfId="27997" xr:uid="{00000000-0005-0000-0000-000015370000}"/>
    <cellStyle name="Normal 10 2 11 3 3" xfId="22962" xr:uid="{00000000-0005-0000-0000-000016370000}"/>
    <cellStyle name="Normal 10 2 11 4" xfId="6944" xr:uid="{00000000-0005-0000-0000-000017370000}"/>
    <cellStyle name="Normal 10 2 11 4 2" xfId="13488" xr:uid="{00000000-0005-0000-0000-000018370000}"/>
    <cellStyle name="Normal 10 2 11 4 2 2" xfId="26219" xr:uid="{00000000-0005-0000-0000-000019370000}"/>
    <cellStyle name="Normal 10 2 11 4 3" xfId="21676" xr:uid="{00000000-0005-0000-0000-00001A370000}"/>
    <cellStyle name="Normal 10 2 11 5" xfId="12389" xr:uid="{00000000-0005-0000-0000-00001B370000}"/>
    <cellStyle name="Normal 10 2 11 5 2" xfId="25135" xr:uid="{00000000-0005-0000-0000-00001C370000}"/>
    <cellStyle name="Normal 10 2 11 6" xfId="17859" xr:uid="{00000000-0005-0000-0000-00001D370000}"/>
    <cellStyle name="Normal 10 2 11 7" xfId="31210" xr:uid="{00000000-0005-0000-0000-00001E370000}"/>
    <cellStyle name="Normal 10 2 11 8" xfId="34552" xr:uid="{00000000-0005-0000-0000-00001F370000}"/>
    <cellStyle name="Normal 10 2 12" xfId="4691" xr:uid="{00000000-0005-0000-0000-000020370000}"/>
    <cellStyle name="Normal 10 2 12 2" xfId="8011" xr:uid="{00000000-0005-0000-0000-000021370000}"/>
    <cellStyle name="Normal 10 2 12 2 2" xfId="14504" xr:uid="{00000000-0005-0000-0000-000022370000}"/>
    <cellStyle name="Normal 10 2 12 2 2 2" xfId="27189" xr:uid="{00000000-0005-0000-0000-000023370000}"/>
    <cellStyle name="Normal 10 2 12 2 3" xfId="19281" xr:uid="{00000000-0005-0000-0000-000024370000}"/>
    <cellStyle name="Normal 10 2 12 2 4" xfId="32398" xr:uid="{00000000-0005-0000-0000-000025370000}"/>
    <cellStyle name="Normal 10 2 12 2 5" xfId="35413" xr:uid="{00000000-0005-0000-0000-000026370000}"/>
    <cellStyle name="Normal 10 2 12 3" xfId="8936" xr:uid="{00000000-0005-0000-0000-000027370000}"/>
    <cellStyle name="Normal 10 2 12 3 2" xfId="15346" xr:uid="{00000000-0005-0000-0000-000028370000}"/>
    <cellStyle name="Normal 10 2 12 3 2 2" xfId="27998" xr:uid="{00000000-0005-0000-0000-000029370000}"/>
    <cellStyle name="Normal 10 2 12 3 3" xfId="22963" xr:uid="{00000000-0005-0000-0000-00002A370000}"/>
    <cellStyle name="Normal 10 2 12 4" xfId="6945" xr:uid="{00000000-0005-0000-0000-00002B370000}"/>
    <cellStyle name="Normal 10 2 12 4 2" xfId="13489" xr:uid="{00000000-0005-0000-0000-00002C370000}"/>
    <cellStyle name="Normal 10 2 12 4 2 2" xfId="26220" xr:uid="{00000000-0005-0000-0000-00002D370000}"/>
    <cellStyle name="Normal 10 2 12 4 3" xfId="21677" xr:uid="{00000000-0005-0000-0000-00002E370000}"/>
    <cellStyle name="Normal 10 2 12 5" xfId="12390" xr:uid="{00000000-0005-0000-0000-00002F370000}"/>
    <cellStyle name="Normal 10 2 12 5 2" xfId="25136" xr:uid="{00000000-0005-0000-0000-000030370000}"/>
    <cellStyle name="Normal 10 2 12 6" xfId="17860" xr:uid="{00000000-0005-0000-0000-000031370000}"/>
    <cellStyle name="Normal 10 2 12 7" xfId="31211" xr:uid="{00000000-0005-0000-0000-000032370000}"/>
    <cellStyle name="Normal 10 2 12 8" xfId="34553" xr:uid="{00000000-0005-0000-0000-000033370000}"/>
    <cellStyle name="Normal 10 2 13" xfId="4692" xr:uid="{00000000-0005-0000-0000-000034370000}"/>
    <cellStyle name="Normal 10 2 13 2" xfId="8012" xr:uid="{00000000-0005-0000-0000-000035370000}"/>
    <cellStyle name="Normal 10 2 13 2 2" xfId="14505" xr:uid="{00000000-0005-0000-0000-000036370000}"/>
    <cellStyle name="Normal 10 2 13 2 2 2" xfId="27190" xr:uid="{00000000-0005-0000-0000-000037370000}"/>
    <cellStyle name="Normal 10 2 13 2 3" xfId="19282" xr:uid="{00000000-0005-0000-0000-000038370000}"/>
    <cellStyle name="Normal 10 2 13 2 4" xfId="32399" xr:uid="{00000000-0005-0000-0000-000039370000}"/>
    <cellStyle name="Normal 10 2 13 2 5" xfId="35414" xr:uid="{00000000-0005-0000-0000-00003A370000}"/>
    <cellStyle name="Normal 10 2 13 3" xfId="8937" xr:uid="{00000000-0005-0000-0000-00003B370000}"/>
    <cellStyle name="Normal 10 2 13 3 2" xfId="15347" xr:uid="{00000000-0005-0000-0000-00003C370000}"/>
    <cellStyle name="Normal 10 2 13 3 2 2" xfId="27999" xr:uid="{00000000-0005-0000-0000-00003D370000}"/>
    <cellStyle name="Normal 10 2 13 3 3" xfId="22964" xr:uid="{00000000-0005-0000-0000-00003E370000}"/>
    <cellStyle name="Normal 10 2 13 4" xfId="6946" xr:uid="{00000000-0005-0000-0000-00003F370000}"/>
    <cellStyle name="Normal 10 2 13 4 2" xfId="13490" xr:uid="{00000000-0005-0000-0000-000040370000}"/>
    <cellStyle name="Normal 10 2 13 4 2 2" xfId="26221" xr:uid="{00000000-0005-0000-0000-000041370000}"/>
    <cellStyle name="Normal 10 2 13 4 3" xfId="21678" xr:uid="{00000000-0005-0000-0000-000042370000}"/>
    <cellStyle name="Normal 10 2 13 5" xfId="12391" xr:uid="{00000000-0005-0000-0000-000043370000}"/>
    <cellStyle name="Normal 10 2 13 5 2" xfId="25137" xr:uid="{00000000-0005-0000-0000-000044370000}"/>
    <cellStyle name="Normal 10 2 13 6" xfId="17861" xr:uid="{00000000-0005-0000-0000-000045370000}"/>
    <cellStyle name="Normal 10 2 13 7" xfId="31212" xr:uid="{00000000-0005-0000-0000-000046370000}"/>
    <cellStyle name="Normal 10 2 13 8" xfId="34554" xr:uid="{00000000-0005-0000-0000-000047370000}"/>
    <cellStyle name="Normal 10 2 14" xfId="4693" xr:uid="{00000000-0005-0000-0000-000048370000}"/>
    <cellStyle name="Normal 10 2 14 2" xfId="8013" xr:uid="{00000000-0005-0000-0000-000049370000}"/>
    <cellStyle name="Normal 10 2 14 2 2" xfId="14506" xr:uid="{00000000-0005-0000-0000-00004A370000}"/>
    <cellStyle name="Normal 10 2 14 2 2 2" xfId="27191" xr:uid="{00000000-0005-0000-0000-00004B370000}"/>
    <cellStyle name="Normal 10 2 14 2 3" xfId="19283" xr:uid="{00000000-0005-0000-0000-00004C370000}"/>
    <cellStyle name="Normal 10 2 14 2 4" xfId="32400" xr:uid="{00000000-0005-0000-0000-00004D370000}"/>
    <cellStyle name="Normal 10 2 14 2 5" xfId="35415" xr:uid="{00000000-0005-0000-0000-00004E370000}"/>
    <cellStyle name="Normal 10 2 14 3" xfId="8938" xr:uid="{00000000-0005-0000-0000-00004F370000}"/>
    <cellStyle name="Normal 10 2 14 3 2" xfId="15348" xr:uid="{00000000-0005-0000-0000-000050370000}"/>
    <cellStyle name="Normal 10 2 14 3 2 2" xfId="28000" xr:uid="{00000000-0005-0000-0000-000051370000}"/>
    <cellStyle name="Normal 10 2 14 3 3" xfId="22965" xr:uid="{00000000-0005-0000-0000-000052370000}"/>
    <cellStyle name="Normal 10 2 14 4" xfId="6947" xr:uid="{00000000-0005-0000-0000-000053370000}"/>
    <cellStyle name="Normal 10 2 14 4 2" xfId="13491" xr:uid="{00000000-0005-0000-0000-000054370000}"/>
    <cellStyle name="Normal 10 2 14 4 2 2" xfId="26222" xr:uid="{00000000-0005-0000-0000-000055370000}"/>
    <cellStyle name="Normal 10 2 14 4 3" xfId="21679" xr:uid="{00000000-0005-0000-0000-000056370000}"/>
    <cellStyle name="Normal 10 2 14 5" xfId="12392" xr:uid="{00000000-0005-0000-0000-000057370000}"/>
    <cellStyle name="Normal 10 2 14 5 2" xfId="25138" xr:uid="{00000000-0005-0000-0000-000058370000}"/>
    <cellStyle name="Normal 10 2 14 6" xfId="17862" xr:uid="{00000000-0005-0000-0000-000059370000}"/>
    <cellStyle name="Normal 10 2 14 7" xfId="31213" xr:uid="{00000000-0005-0000-0000-00005A370000}"/>
    <cellStyle name="Normal 10 2 14 8" xfId="34555" xr:uid="{00000000-0005-0000-0000-00005B370000}"/>
    <cellStyle name="Normal 10 2 15" xfId="4694" xr:uid="{00000000-0005-0000-0000-00005C370000}"/>
    <cellStyle name="Normal 10 2 15 2" xfId="8014" xr:uid="{00000000-0005-0000-0000-00005D370000}"/>
    <cellStyle name="Normal 10 2 15 2 2" xfId="14507" xr:uid="{00000000-0005-0000-0000-00005E370000}"/>
    <cellStyle name="Normal 10 2 15 2 2 2" xfId="27192" xr:uid="{00000000-0005-0000-0000-00005F370000}"/>
    <cellStyle name="Normal 10 2 15 2 3" xfId="19284" xr:uid="{00000000-0005-0000-0000-000060370000}"/>
    <cellStyle name="Normal 10 2 15 2 4" xfId="32401" xr:uid="{00000000-0005-0000-0000-000061370000}"/>
    <cellStyle name="Normal 10 2 15 2 5" xfId="35416" xr:uid="{00000000-0005-0000-0000-000062370000}"/>
    <cellStyle name="Normal 10 2 15 3" xfId="8939" xr:uid="{00000000-0005-0000-0000-000063370000}"/>
    <cellStyle name="Normal 10 2 15 3 2" xfId="15349" xr:uid="{00000000-0005-0000-0000-000064370000}"/>
    <cellStyle name="Normal 10 2 15 3 2 2" xfId="28001" xr:uid="{00000000-0005-0000-0000-000065370000}"/>
    <cellStyle name="Normal 10 2 15 3 3" xfId="22966" xr:uid="{00000000-0005-0000-0000-000066370000}"/>
    <cellStyle name="Normal 10 2 15 4" xfId="6948" xr:uid="{00000000-0005-0000-0000-000067370000}"/>
    <cellStyle name="Normal 10 2 15 4 2" xfId="13492" xr:uid="{00000000-0005-0000-0000-000068370000}"/>
    <cellStyle name="Normal 10 2 15 4 2 2" xfId="26223" xr:uid="{00000000-0005-0000-0000-000069370000}"/>
    <cellStyle name="Normal 10 2 15 4 3" xfId="21680" xr:uid="{00000000-0005-0000-0000-00006A370000}"/>
    <cellStyle name="Normal 10 2 15 5" xfId="12393" xr:uid="{00000000-0005-0000-0000-00006B370000}"/>
    <cellStyle name="Normal 10 2 15 5 2" xfId="25139" xr:uid="{00000000-0005-0000-0000-00006C370000}"/>
    <cellStyle name="Normal 10 2 15 6" xfId="17863" xr:uid="{00000000-0005-0000-0000-00006D370000}"/>
    <cellStyle name="Normal 10 2 15 7" xfId="31214" xr:uid="{00000000-0005-0000-0000-00006E370000}"/>
    <cellStyle name="Normal 10 2 15 8" xfId="34556" xr:uid="{00000000-0005-0000-0000-00006F370000}"/>
    <cellStyle name="Normal 10 2 16" xfId="4695" xr:uid="{00000000-0005-0000-0000-000070370000}"/>
    <cellStyle name="Normal 10 2 16 2" xfId="8015" xr:uid="{00000000-0005-0000-0000-000071370000}"/>
    <cellStyle name="Normal 10 2 16 2 2" xfId="14508" xr:uid="{00000000-0005-0000-0000-000072370000}"/>
    <cellStyle name="Normal 10 2 16 2 2 2" xfId="27193" xr:uid="{00000000-0005-0000-0000-000073370000}"/>
    <cellStyle name="Normal 10 2 16 2 3" xfId="19285" xr:uid="{00000000-0005-0000-0000-000074370000}"/>
    <cellStyle name="Normal 10 2 16 2 4" xfId="32402" xr:uid="{00000000-0005-0000-0000-000075370000}"/>
    <cellStyle name="Normal 10 2 16 2 5" xfId="35417" xr:uid="{00000000-0005-0000-0000-000076370000}"/>
    <cellStyle name="Normal 10 2 16 3" xfId="8940" xr:uid="{00000000-0005-0000-0000-000077370000}"/>
    <cellStyle name="Normal 10 2 16 3 2" xfId="15350" xr:uid="{00000000-0005-0000-0000-000078370000}"/>
    <cellStyle name="Normal 10 2 16 3 2 2" xfId="28002" xr:uid="{00000000-0005-0000-0000-000079370000}"/>
    <cellStyle name="Normal 10 2 16 3 3" xfId="22967" xr:uid="{00000000-0005-0000-0000-00007A370000}"/>
    <cellStyle name="Normal 10 2 16 4" xfId="6949" xr:uid="{00000000-0005-0000-0000-00007B370000}"/>
    <cellStyle name="Normal 10 2 16 4 2" xfId="13493" xr:uid="{00000000-0005-0000-0000-00007C370000}"/>
    <cellStyle name="Normal 10 2 16 4 2 2" xfId="26224" xr:uid="{00000000-0005-0000-0000-00007D370000}"/>
    <cellStyle name="Normal 10 2 16 4 3" xfId="21681" xr:uid="{00000000-0005-0000-0000-00007E370000}"/>
    <cellStyle name="Normal 10 2 16 5" xfId="12394" xr:uid="{00000000-0005-0000-0000-00007F370000}"/>
    <cellStyle name="Normal 10 2 16 5 2" xfId="25140" xr:uid="{00000000-0005-0000-0000-000080370000}"/>
    <cellStyle name="Normal 10 2 16 6" xfId="17864" xr:uid="{00000000-0005-0000-0000-000081370000}"/>
    <cellStyle name="Normal 10 2 16 7" xfId="31215" xr:uid="{00000000-0005-0000-0000-000082370000}"/>
    <cellStyle name="Normal 10 2 16 8" xfId="34557" xr:uid="{00000000-0005-0000-0000-000083370000}"/>
    <cellStyle name="Normal 10 2 17" xfId="4696" xr:uid="{00000000-0005-0000-0000-000084370000}"/>
    <cellStyle name="Normal 10 2 17 2" xfId="8016" xr:uid="{00000000-0005-0000-0000-000085370000}"/>
    <cellStyle name="Normal 10 2 17 2 2" xfId="14509" xr:uid="{00000000-0005-0000-0000-000086370000}"/>
    <cellStyle name="Normal 10 2 17 2 2 2" xfId="27194" xr:uid="{00000000-0005-0000-0000-000087370000}"/>
    <cellStyle name="Normal 10 2 17 2 3" xfId="19286" xr:uid="{00000000-0005-0000-0000-000088370000}"/>
    <cellStyle name="Normal 10 2 17 2 4" xfId="32403" xr:uid="{00000000-0005-0000-0000-000089370000}"/>
    <cellStyle name="Normal 10 2 17 2 5" xfId="35418" xr:uid="{00000000-0005-0000-0000-00008A370000}"/>
    <cellStyle name="Normal 10 2 17 3" xfId="8941" xr:uid="{00000000-0005-0000-0000-00008B370000}"/>
    <cellStyle name="Normal 10 2 17 3 2" xfId="15351" xr:uid="{00000000-0005-0000-0000-00008C370000}"/>
    <cellStyle name="Normal 10 2 17 3 2 2" xfId="28003" xr:uid="{00000000-0005-0000-0000-00008D370000}"/>
    <cellStyle name="Normal 10 2 17 3 3" xfId="22968" xr:uid="{00000000-0005-0000-0000-00008E370000}"/>
    <cellStyle name="Normal 10 2 17 4" xfId="6950" xr:uid="{00000000-0005-0000-0000-00008F370000}"/>
    <cellStyle name="Normal 10 2 17 4 2" xfId="13494" xr:uid="{00000000-0005-0000-0000-000090370000}"/>
    <cellStyle name="Normal 10 2 17 4 2 2" xfId="26225" xr:uid="{00000000-0005-0000-0000-000091370000}"/>
    <cellStyle name="Normal 10 2 17 4 3" xfId="21682" xr:uid="{00000000-0005-0000-0000-000092370000}"/>
    <cellStyle name="Normal 10 2 17 5" xfId="12395" xr:uid="{00000000-0005-0000-0000-000093370000}"/>
    <cellStyle name="Normal 10 2 17 5 2" xfId="25141" xr:uid="{00000000-0005-0000-0000-000094370000}"/>
    <cellStyle name="Normal 10 2 17 6" xfId="17865" xr:uid="{00000000-0005-0000-0000-000095370000}"/>
    <cellStyle name="Normal 10 2 17 7" xfId="31216" xr:uid="{00000000-0005-0000-0000-000096370000}"/>
    <cellStyle name="Normal 10 2 17 8" xfId="34558" xr:uid="{00000000-0005-0000-0000-000097370000}"/>
    <cellStyle name="Normal 10 2 18" xfId="4697" xr:uid="{00000000-0005-0000-0000-000098370000}"/>
    <cellStyle name="Normal 10 2 18 2" xfId="8017" xr:uid="{00000000-0005-0000-0000-000099370000}"/>
    <cellStyle name="Normal 10 2 18 2 2" xfId="14510" xr:uid="{00000000-0005-0000-0000-00009A370000}"/>
    <cellStyle name="Normal 10 2 18 2 2 2" xfId="27195" xr:uid="{00000000-0005-0000-0000-00009B370000}"/>
    <cellStyle name="Normal 10 2 18 2 3" xfId="19287" xr:uid="{00000000-0005-0000-0000-00009C370000}"/>
    <cellStyle name="Normal 10 2 18 2 4" xfId="32404" xr:uid="{00000000-0005-0000-0000-00009D370000}"/>
    <cellStyle name="Normal 10 2 18 2 5" xfId="35419" xr:uid="{00000000-0005-0000-0000-00009E370000}"/>
    <cellStyle name="Normal 10 2 18 3" xfId="8942" xr:uid="{00000000-0005-0000-0000-00009F370000}"/>
    <cellStyle name="Normal 10 2 18 3 2" xfId="15352" xr:uid="{00000000-0005-0000-0000-0000A0370000}"/>
    <cellStyle name="Normal 10 2 18 3 2 2" xfId="28004" xr:uid="{00000000-0005-0000-0000-0000A1370000}"/>
    <cellStyle name="Normal 10 2 18 3 3" xfId="22969" xr:uid="{00000000-0005-0000-0000-0000A2370000}"/>
    <cellStyle name="Normal 10 2 18 4" xfId="6951" xr:uid="{00000000-0005-0000-0000-0000A3370000}"/>
    <cellStyle name="Normal 10 2 18 4 2" xfId="13495" xr:uid="{00000000-0005-0000-0000-0000A4370000}"/>
    <cellStyle name="Normal 10 2 18 4 2 2" xfId="26226" xr:uid="{00000000-0005-0000-0000-0000A5370000}"/>
    <cellStyle name="Normal 10 2 18 4 3" xfId="21683" xr:uid="{00000000-0005-0000-0000-0000A6370000}"/>
    <cellStyle name="Normal 10 2 18 5" xfId="12396" xr:uid="{00000000-0005-0000-0000-0000A7370000}"/>
    <cellStyle name="Normal 10 2 18 5 2" xfId="25142" xr:uid="{00000000-0005-0000-0000-0000A8370000}"/>
    <cellStyle name="Normal 10 2 18 6" xfId="17866" xr:uid="{00000000-0005-0000-0000-0000A9370000}"/>
    <cellStyle name="Normal 10 2 18 7" xfId="31217" xr:uid="{00000000-0005-0000-0000-0000AA370000}"/>
    <cellStyle name="Normal 10 2 18 8" xfId="34559" xr:uid="{00000000-0005-0000-0000-0000AB370000}"/>
    <cellStyle name="Normal 10 2 19" xfId="4698" xr:uid="{00000000-0005-0000-0000-0000AC370000}"/>
    <cellStyle name="Normal 10 2 19 2" xfId="8018" xr:uid="{00000000-0005-0000-0000-0000AD370000}"/>
    <cellStyle name="Normal 10 2 19 2 2" xfId="14511" xr:uid="{00000000-0005-0000-0000-0000AE370000}"/>
    <cellStyle name="Normal 10 2 19 2 2 2" xfId="27196" xr:uid="{00000000-0005-0000-0000-0000AF370000}"/>
    <cellStyle name="Normal 10 2 19 2 3" xfId="19288" xr:uid="{00000000-0005-0000-0000-0000B0370000}"/>
    <cellStyle name="Normal 10 2 19 2 4" xfId="32405" xr:uid="{00000000-0005-0000-0000-0000B1370000}"/>
    <cellStyle name="Normal 10 2 19 2 5" xfId="35420" xr:uid="{00000000-0005-0000-0000-0000B2370000}"/>
    <cellStyle name="Normal 10 2 19 3" xfId="8943" xr:uid="{00000000-0005-0000-0000-0000B3370000}"/>
    <cellStyle name="Normal 10 2 19 3 2" xfId="15353" xr:uid="{00000000-0005-0000-0000-0000B4370000}"/>
    <cellStyle name="Normal 10 2 19 3 2 2" xfId="28005" xr:uid="{00000000-0005-0000-0000-0000B5370000}"/>
    <cellStyle name="Normal 10 2 19 3 3" xfId="22970" xr:uid="{00000000-0005-0000-0000-0000B6370000}"/>
    <cellStyle name="Normal 10 2 19 4" xfId="6952" xr:uid="{00000000-0005-0000-0000-0000B7370000}"/>
    <cellStyle name="Normal 10 2 19 4 2" xfId="13496" xr:uid="{00000000-0005-0000-0000-0000B8370000}"/>
    <cellStyle name="Normal 10 2 19 4 2 2" xfId="26227" xr:uid="{00000000-0005-0000-0000-0000B9370000}"/>
    <cellStyle name="Normal 10 2 19 4 3" xfId="21684" xr:uid="{00000000-0005-0000-0000-0000BA370000}"/>
    <cellStyle name="Normal 10 2 19 5" xfId="12397" xr:uid="{00000000-0005-0000-0000-0000BB370000}"/>
    <cellStyle name="Normal 10 2 19 5 2" xfId="25143" xr:uid="{00000000-0005-0000-0000-0000BC370000}"/>
    <cellStyle name="Normal 10 2 19 6" xfId="17867" xr:uid="{00000000-0005-0000-0000-0000BD370000}"/>
    <cellStyle name="Normal 10 2 19 7" xfId="31218" xr:uid="{00000000-0005-0000-0000-0000BE370000}"/>
    <cellStyle name="Normal 10 2 19 8" xfId="34560" xr:uid="{00000000-0005-0000-0000-0000BF370000}"/>
    <cellStyle name="Normal 10 2 2" xfId="778" xr:uid="{00000000-0005-0000-0000-0000C0370000}"/>
    <cellStyle name="Normal 10 2 2 2" xfId="8019" xr:uid="{00000000-0005-0000-0000-0000C1370000}"/>
    <cellStyle name="Normal 10 2 2 2 2" xfId="14512" xr:uid="{00000000-0005-0000-0000-0000C2370000}"/>
    <cellStyle name="Normal 10 2 2 2 2 2" xfId="27197" xr:uid="{00000000-0005-0000-0000-0000C3370000}"/>
    <cellStyle name="Normal 10 2 2 2 3" xfId="18798" xr:uid="{00000000-0005-0000-0000-0000C4370000}"/>
    <cellStyle name="Normal 10 2 2 2 4" xfId="22572" xr:uid="{00000000-0005-0000-0000-0000C5370000}"/>
    <cellStyle name="Normal 10 2 2 3" xfId="8944" xr:uid="{00000000-0005-0000-0000-0000C6370000}"/>
    <cellStyle name="Normal 10 2 2 3 2" xfId="15354" xr:uid="{00000000-0005-0000-0000-0000C7370000}"/>
    <cellStyle name="Normal 10 2 2 3 2 2" xfId="19289" xr:uid="{00000000-0005-0000-0000-0000C8370000}"/>
    <cellStyle name="Normal 10 2 2 3 2 3" xfId="32406" xr:uid="{00000000-0005-0000-0000-0000C9370000}"/>
    <cellStyle name="Normal 10 2 2 3 2 4" xfId="35421" xr:uid="{00000000-0005-0000-0000-0000CA370000}"/>
    <cellStyle name="Normal 10 2 2 3 3" xfId="17868" xr:uid="{00000000-0005-0000-0000-0000CB370000}"/>
    <cellStyle name="Normal 10 2 2 3 4" xfId="31219" xr:uid="{00000000-0005-0000-0000-0000CC370000}"/>
    <cellStyle name="Normal 10 2 2 3 5" xfId="34561" xr:uid="{00000000-0005-0000-0000-0000CD370000}"/>
    <cellStyle name="Normal 10 2 2 4" xfId="10469" xr:uid="{00000000-0005-0000-0000-0000CE370000}"/>
    <cellStyle name="Normal 10 2 2 5" xfId="6953" xr:uid="{00000000-0005-0000-0000-0000CF370000}"/>
    <cellStyle name="Normal 10 2 2 5 2" xfId="13497" xr:uid="{00000000-0005-0000-0000-0000D0370000}"/>
    <cellStyle name="Normal 10 2 2 5 2 2" xfId="26228" xr:uid="{00000000-0005-0000-0000-0000D1370000}"/>
    <cellStyle name="Normal 10 2 2 5 3" xfId="21685" xr:uid="{00000000-0005-0000-0000-0000D2370000}"/>
    <cellStyle name="Normal 10 2 2 6" xfId="12398" xr:uid="{00000000-0005-0000-0000-0000D3370000}"/>
    <cellStyle name="Normal 10 2 2 6 2" xfId="25144" xr:uid="{00000000-0005-0000-0000-0000D4370000}"/>
    <cellStyle name="Normal 10 2 2 7" xfId="4699" xr:uid="{00000000-0005-0000-0000-0000D5370000}"/>
    <cellStyle name="Normal 10 2 20" xfId="4688" xr:uid="{00000000-0005-0000-0000-0000D6370000}"/>
    <cellStyle name="Normal 10 2 20 2" xfId="6286" xr:uid="{00000000-0005-0000-0000-0000D7370000}"/>
    <cellStyle name="Normal 10 2 20 3" xfId="8008" xr:uid="{00000000-0005-0000-0000-0000D8370000}"/>
    <cellStyle name="Normal 10 2 20 3 2" xfId="14501" xr:uid="{00000000-0005-0000-0000-0000D9370000}"/>
    <cellStyle name="Normal 10 2 20 3 2 2" xfId="27186" xr:uid="{00000000-0005-0000-0000-0000DA370000}"/>
    <cellStyle name="Normal 10 2 20 3 3" xfId="22571" xr:uid="{00000000-0005-0000-0000-0000DB370000}"/>
    <cellStyle name="Normal 10 2 20 4" xfId="8933" xr:uid="{00000000-0005-0000-0000-0000DC370000}"/>
    <cellStyle name="Normal 10 2 20 4 2" xfId="15343" xr:uid="{00000000-0005-0000-0000-0000DD370000}"/>
    <cellStyle name="Normal 10 2 20 4 2 2" xfId="27995" xr:uid="{00000000-0005-0000-0000-0000DE370000}"/>
    <cellStyle name="Normal 10 2 20 4 3" xfId="22960" xr:uid="{00000000-0005-0000-0000-0000DF370000}"/>
    <cellStyle name="Normal 10 2 20 5" xfId="6942" xr:uid="{00000000-0005-0000-0000-0000E0370000}"/>
    <cellStyle name="Normal 10 2 20 5 2" xfId="13486" xr:uid="{00000000-0005-0000-0000-0000E1370000}"/>
    <cellStyle name="Normal 10 2 20 5 2 2" xfId="26217" xr:uid="{00000000-0005-0000-0000-0000E2370000}"/>
    <cellStyle name="Normal 10 2 20 5 3" xfId="21674" xr:uid="{00000000-0005-0000-0000-0000E3370000}"/>
    <cellStyle name="Normal 10 2 20 6" xfId="12387" xr:uid="{00000000-0005-0000-0000-0000E4370000}"/>
    <cellStyle name="Normal 10 2 20 6 2" xfId="25133" xr:uid="{00000000-0005-0000-0000-0000E5370000}"/>
    <cellStyle name="Normal 10 2 20 7" xfId="18682" xr:uid="{00000000-0005-0000-0000-0000E6370000}"/>
    <cellStyle name="Normal 10 2 20 8" xfId="21051" xr:uid="{00000000-0005-0000-0000-0000E7370000}"/>
    <cellStyle name="Normal 10 2 21" xfId="9747" xr:uid="{00000000-0005-0000-0000-0000E8370000}"/>
    <cellStyle name="Normal 10 2 21 2" xfId="19278" xr:uid="{00000000-0005-0000-0000-0000E9370000}"/>
    <cellStyle name="Normal 10 2 21 2 2" xfId="32395" xr:uid="{00000000-0005-0000-0000-0000EA370000}"/>
    <cellStyle name="Normal 10 2 21 2 3" xfId="35410" xr:uid="{00000000-0005-0000-0000-0000EB370000}"/>
    <cellStyle name="Normal 10 2 21 3" xfId="17857" xr:uid="{00000000-0005-0000-0000-0000EC370000}"/>
    <cellStyle name="Normal 10 2 21 4" xfId="31208" xr:uid="{00000000-0005-0000-0000-0000ED370000}"/>
    <cellStyle name="Normal 10 2 21 5" xfId="34550" xr:uid="{00000000-0005-0000-0000-0000EE370000}"/>
    <cellStyle name="Normal 10 2 22" xfId="10377" xr:uid="{00000000-0005-0000-0000-0000EF370000}"/>
    <cellStyle name="Normal 10 2 23" xfId="2847" xr:uid="{00000000-0005-0000-0000-0000F0370000}"/>
    <cellStyle name="Normal 10 2 24" xfId="37361" xr:uid="{00000000-0005-0000-0000-0000F1370000}"/>
    <cellStyle name="Normal 10 2 3" xfId="1513" xr:uid="{00000000-0005-0000-0000-0000F2370000}"/>
    <cellStyle name="Normal 10 2 3 10" xfId="37728" xr:uid="{00000000-0005-0000-0000-0000F3370000}"/>
    <cellStyle name="Normal 10 2 3 2" xfId="8020" xr:uid="{00000000-0005-0000-0000-0000F4370000}"/>
    <cellStyle name="Normal 10 2 3 2 2" xfId="14513" xr:uid="{00000000-0005-0000-0000-0000F5370000}"/>
    <cellStyle name="Normal 10 2 3 2 2 2" xfId="27198" xr:uid="{00000000-0005-0000-0000-0000F6370000}"/>
    <cellStyle name="Normal 10 2 3 2 3" xfId="19290" xr:uid="{00000000-0005-0000-0000-0000F7370000}"/>
    <cellStyle name="Normal 10 2 3 2 4" xfId="32407" xr:uid="{00000000-0005-0000-0000-0000F8370000}"/>
    <cellStyle name="Normal 10 2 3 2 5" xfId="35422" xr:uid="{00000000-0005-0000-0000-0000F9370000}"/>
    <cellStyle name="Normal 10 2 3 3" xfId="8945" xr:uid="{00000000-0005-0000-0000-0000FA370000}"/>
    <cellStyle name="Normal 10 2 3 3 2" xfId="15355" xr:uid="{00000000-0005-0000-0000-0000FB370000}"/>
    <cellStyle name="Normal 10 2 3 3 2 2" xfId="28006" xr:uid="{00000000-0005-0000-0000-0000FC370000}"/>
    <cellStyle name="Normal 10 2 3 3 3" xfId="22971" xr:uid="{00000000-0005-0000-0000-0000FD370000}"/>
    <cellStyle name="Normal 10 2 3 4" xfId="6954" xr:uid="{00000000-0005-0000-0000-0000FE370000}"/>
    <cellStyle name="Normal 10 2 3 4 2" xfId="13498" xr:uid="{00000000-0005-0000-0000-0000FF370000}"/>
    <cellStyle name="Normal 10 2 3 4 2 2" xfId="26229" xr:uid="{00000000-0005-0000-0000-000000380000}"/>
    <cellStyle name="Normal 10 2 3 4 3" xfId="21686" xr:uid="{00000000-0005-0000-0000-000001380000}"/>
    <cellStyle name="Normal 10 2 3 5" xfId="12399" xr:uid="{00000000-0005-0000-0000-000002380000}"/>
    <cellStyle name="Normal 10 2 3 5 2" xfId="25145" xr:uid="{00000000-0005-0000-0000-000003380000}"/>
    <cellStyle name="Normal 10 2 3 6" xfId="17869" xr:uid="{00000000-0005-0000-0000-000004380000}"/>
    <cellStyle name="Normal 10 2 3 7" xfId="31220" xr:uid="{00000000-0005-0000-0000-000005380000}"/>
    <cellStyle name="Normal 10 2 3 8" xfId="34562" xr:uid="{00000000-0005-0000-0000-000006380000}"/>
    <cellStyle name="Normal 10 2 3 9" xfId="4700" xr:uid="{00000000-0005-0000-0000-000007380000}"/>
    <cellStyle name="Normal 10 2 4" xfId="4701" xr:uid="{00000000-0005-0000-0000-000008380000}"/>
    <cellStyle name="Normal 10 2 4 2" xfId="8021" xr:uid="{00000000-0005-0000-0000-000009380000}"/>
    <cellStyle name="Normal 10 2 4 2 2" xfId="14514" xr:uid="{00000000-0005-0000-0000-00000A380000}"/>
    <cellStyle name="Normal 10 2 4 2 2 2" xfId="27199" xr:uid="{00000000-0005-0000-0000-00000B380000}"/>
    <cellStyle name="Normal 10 2 4 2 3" xfId="19291" xr:uid="{00000000-0005-0000-0000-00000C380000}"/>
    <cellStyle name="Normal 10 2 4 2 4" xfId="32408" xr:uid="{00000000-0005-0000-0000-00000D380000}"/>
    <cellStyle name="Normal 10 2 4 2 5" xfId="35423" xr:uid="{00000000-0005-0000-0000-00000E380000}"/>
    <cellStyle name="Normal 10 2 4 3" xfId="8946" xr:uid="{00000000-0005-0000-0000-00000F380000}"/>
    <cellStyle name="Normal 10 2 4 3 2" xfId="15356" xr:uid="{00000000-0005-0000-0000-000010380000}"/>
    <cellStyle name="Normal 10 2 4 3 2 2" xfId="28007" xr:uid="{00000000-0005-0000-0000-000011380000}"/>
    <cellStyle name="Normal 10 2 4 3 3" xfId="22972" xr:uid="{00000000-0005-0000-0000-000012380000}"/>
    <cellStyle name="Normal 10 2 4 4" xfId="6955" xr:uid="{00000000-0005-0000-0000-000013380000}"/>
    <cellStyle name="Normal 10 2 4 4 2" xfId="13499" xr:uid="{00000000-0005-0000-0000-000014380000}"/>
    <cellStyle name="Normal 10 2 4 4 2 2" xfId="26230" xr:uid="{00000000-0005-0000-0000-000015380000}"/>
    <cellStyle name="Normal 10 2 4 4 3" xfId="21687" xr:uid="{00000000-0005-0000-0000-000016380000}"/>
    <cellStyle name="Normal 10 2 4 5" xfId="12400" xr:uid="{00000000-0005-0000-0000-000017380000}"/>
    <cellStyle name="Normal 10 2 4 5 2" xfId="25146" xr:uid="{00000000-0005-0000-0000-000018380000}"/>
    <cellStyle name="Normal 10 2 4 6" xfId="17870" xr:uid="{00000000-0005-0000-0000-000019380000}"/>
    <cellStyle name="Normal 10 2 4 7" xfId="31221" xr:uid="{00000000-0005-0000-0000-00001A380000}"/>
    <cellStyle name="Normal 10 2 4 8" xfId="34563" xr:uid="{00000000-0005-0000-0000-00001B380000}"/>
    <cellStyle name="Normal 10 2 5" xfId="4702" xr:uid="{00000000-0005-0000-0000-00001C380000}"/>
    <cellStyle name="Normal 10 2 5 2" xfId="8022" xr:uid="{00000000-0005-0000-0000-00001D380000}"/>
    <cellStyle name="Normal 10 2 5 2 2" xfId="14515" xr:uid="{00000000-0005-0000-0000-00001E380000}"/>
    <cellStyle name="Normal 10 2 5 2 2 2" xfId="27200" xr:uid="{00000000-0005-0000-0000-00001F380000}"/>
    <cellStyle name="Normal 10 2 5 2 3" xfId="19292" xr:uid="{00000000-0005-0000-0000-000020380000}"/>
    <cellStyle name="Normal 10 2 5 2 4" xfId="32409" xr:uid="{00000000-0005-0000-0000-000021380000}"/>
    <cellStyle name="Normal 10 2 5 2 5" xfId="35424" xr:uid="{00000000-0005-0000-0000-000022380000}"/>
    <cellStyle name="Normal 10 2 5 3" xfId="8947" xr:uid="{00000000-0005-0000-0000-000023380000}"/>
    <cellStyle name="Normal 10 2 5 3 2" xfId="15357" xr:uid="{00000000-0005-0000-0000-000024380000}"/>
    <cellStyle name="Normal 10 2 5 3 2 2" xfId="28008" xr:uid="{00000000-0005-0000-0000-000025380000}"/>
    <cellStyle name="Normal 10 2 5 3 3" xfId="22973" xr:uid="{00000000-0005-0000-0000-000026380000}"/>
    <cellStyle name="Normal 10 2 5 4" xfId="6956" xr:uid="{00000000-0005-0000-0000-000027380000}"/>
    <cellStyle name="Normal 10 2 5 4 2" xfId="13500" xr:uid="{00000000-0005-0000-0000-000028380000}"/>
    <cellStyle name="Normal 10 2 5 4 2 2" xfId="26231" xr:uid="{00000000-0005-0000-0000-000029380000}"/>
    <cellStyle name="Normal 10 2 5 4 3" xfId="21688" xr:uid="{00000000-0005-0000-0000-00002A380000}"/>
    <cellStyle name="Normal 10 2 5 5" xfId="12401" xr:uid="{00000000-0005-0000-0000-00002B380000}"/>
    <cellStyle name="Normal 10 2 5 5 2" xfId="25147" xr:uid="{00000000-0005-0000-0000-00002C380000}"/>
    <cellStyle name="Normal 10 2 5 6" xfId="17871" xr:uid="{00000000-0005-0000-0000-00002D380000}"/>
    <cellStyle name="Normal 10 2 5 7" xfId="31222" xr:uid="{00000000-0005-0000-0000-00002E380000}"/>
    <cellStyle name="Normal 10 2 5 8" xfId="34564" xr:uid="{00000000-0005-0000-0000-00002F380000}"/>
    <cellStyle name="Normal 10 2 6" xfId="4703" xr:uid="{00000000-0005-0000-0000-000030380000}"/>
    <cellStyle name="Normal 10 2 6 2" xfId="8023" xr:uid="{00000000-0005-0000-0000-000031380000}"/>
    <cellStyle name="Normal 10 2 6 2 2" xfId="14516" xr:uid="{00000000-0005-0000-0000-000032380000}"/>
    <cellStyle name="Normal 10 2 6 2 2 2" xfId="27201" xr:uid="{00000000-0005-0000-0000-000033380000}"/>
    <cellStyle name="Normal 10 2 6 2 3" xfId="19293" xr:uid="{00000000-0005-0000-0000-000034380000}"/>
    <cellStyle name="Normal 10 2 6 2 4" xfId="32410" xr:uid="{00000000-0005-0000-0000-000035380000}"/>
    <cellStyle name="Normal 10 2 6 2 5" xfId="35425" xr:uid="{00000000-0005-0000-0000-000036380000}"/>
    <cellStyle name="Normal 10 2 6 3" xfId="8948" xr:uid="{00000000-0005-0000-0000-000037380000}"/>
    <cellStyle name="Normal 10 2 6 3 2" xfId="15358" xr:uid="{00000000-0005-0000-0000-000038380000}"/>
    <cellStyle name="Normal 10 2 6 3 2 2" xfId="28009" xr:uid="{00000000-0005-0000-0000-000039380000}"/>
    <cellStyle name="Normal 10 2 6 3 3" xfId="22974" xr:uid="{00000000-0005-0000-0000-00003A380000}"/>
    <cellStyle name="Normal 10 2 6 4" xfId="6957" xr:uid="{00000000-0005-0000-0000-00003B380000}"/>
    <cellStyle name="Normal 10 2 6 4 2" xfId="13501" xr:uid="{00000000-0005-0000-0000-00003C380000}"/>
    <cellStyle name="Normal 10 2 6 4 2 2" xfId="26232" xr:uid="{00000000-0005-0000-0000-00003D380000}"/>
    <cellStyle name="Normal 10 2 6 4 3" xfId="21689" xr:uid="{00000000-0005-0000-0000-00003E380000}"/>
    <cellStyle name="Normal 10 2 6 5" xfId="12402" xr:uid="{00000000-0005-0000-0000-00003F380000}"/>
    <cellStyle name="Normal 10 2 6 5 2" xfId="25148" xr:uid="{00000000-0005-0000-0000-000040380000}"/>
    <cellStyle name="Normal 10 2 6 6" xfId="17872" xr:uid="{00000000-0005-0000-0000-000041380000}"/>
    <cellStyle name="Normal 10 2 6 7" xfId="31223" xr:uid="{00000000-0005-0000-0000-000042380000}"/>
    <cellStyle name="Normal 10 2 6 8" xfId="34565" xr:uid="{00000000-0005-0000-0000-000043380000}"/>
    <cellStyle name="Normal 10 2 7" xfId="4704" xr:uid="{00000000-0005-0000-0000-000044380000}"/>
    <cellStyle name="Normal 10 2 7 2" xfId="8024" xr:uid="{00000000-0005-0000-0000-000045380000}"/>
    <cellStyle name="Normal 10 2 7 2 2" xfId="14517" xr:uid="{00000000-0005-0000-0000-000046380000}"/>
    <cellStyle name="Normal 10 2 7 2 2 2" xfId="27202" xr:uid="{00000000-0005-0000-0000-000047380000}"/>
    <cellStyle name="Normal 10 2 7 2 3" xfId="19294" xr:uid="{00000000-0005-0000-0000-000048380000}"/>
    <cellStyle name="Normal 10 2 7 2 4" xfId="32411" xr:uid="{00000000-0005-0000-0000-000049380000}"/>
    <cellStyle name="Normal 10 2 7 2 5" xfId="35426" xr:uid="{00000000-0005-0000-0000-00004A380000}"/>
    <cellStyle name="Normal 10 2 7 3" xfId="8949" xr:uid="{00000000-0005-0000-0000-00004B380000}"/>
    <cellStyle name="Normal 10 2 7 3 2" xfId="15359" xr:uid="{00000000-0005-0000-0000-00004C380000}"/>
    <cellStyle name="Normal 10 2 7 3 2 2" xfId="28010" xr:uid="{00000000-0005-0000-0000-00004D380000}"/>
    <cellStyle name="Normal 10 2 7 3 3" xfId="22975" xr:uid="{00000000-0005-0000-0000-00004E380000}"/>
    <cellStyle name="Normal 10 2 7 4" xfId="6958" xr:uid="{00000000-0005-0000-0000-00004F380000}"/>
    <cellStyle name="Normal 10 2 7 4 2" xfId="13502" xr:uid="{00000000-0005-0000-0000-000050380000}"/>
    <cellStyle name="Normal 10 2 7 4 2 2" xfId="26233" xr:uid="{00000000-0005-0000-0000-000051380000}"/>
    <cellStyle name="Normal 10 2 7 4 3" xfId="21690" xr:uid="{00000000-0005-0000-0000-000052380000}"/>
    <cellStyle name="Normal 10 2 7 5" xfId="12403" xr:uid="{00000000-0005-0000-0000-000053380000}"/>
    <cellStyle name="Normal 10 2 7 5 2" xfId="25149" xr:uid="{00000000-0005-0000-0000-000054380000}"/>
    <cellStyle name="Normal 10 2 7 6" xfId="17873" xr:uid="{00000000-0005-0000-0000-000055380000}"/>
    <cellStyle name="Normal 10 2 7 7" xfId="31224" xr:uid="{00000000-0005-0000-0000-000056380000}"/>
    <cellStyle name="Normal 10 2 7 8" xfId="34566" xr:uid="{00000000-0005-0000-0000-000057380000}"/>
    <cellStyle name="Normal 10 2 8" xfId="4705" xr:uid="{00000000-0005-0000-0000-000058380000}"/>
    <cellStyle name="Normal 10 2 8 2" xfId="8025" xr:uid="{00000000-0005-0000-0000-000059380000}"/>
    <cellStyle name="Normal 10 2 8 2 2" xfId="14518" xr:uid="{00000000-0005-0000-0000-00005A380000}"/>
    <cellStyle name="Normal 10 2 8 2 2 2" xfId="27203" xr:uid="{00000000-0005-0000-0000-00005B380000}"/>
    <cellStyle name="Normal 10 2 8 2 3" xfId="19295" xr:uid="{00000000-0005-0000-0000-00005C380000}"/>
    <cellStyle name="Normal 10 2 8 2 4" xfId="32412" xr:uid="{00000000-0005-0000-0000-00005D380000}"/>
    <cellStyle name="Normal 10 2 8 2 5" xfId="35427" xr:uid="{00000000-0005-0000-0000-00005E380000}"/>
    <cellStyle name="Normal 10 2 8 3" xfId="8950" xr:uid="{00000000-0005-0000-0000-00005F380000}"/>
    <cellStyle name="Normal 10 2 8 3 2" xfId="15360" xr:uid="{00000000-0005-0000-0000-000060380000}"/>
    <cellStyle name="Normal 10 2 8 3 2 2" xfId="28011" xr:uid="{00000000-0005-0000-0000-000061380000}"/>
    <cellStyle name="Normal 10 2 8 3 3" xfId="22976" xr:uid="{00000000-0005-0000-0000-000062380000}"/>
    <cellStyle name="Normal 10 2 8 4" xfId="6959" xr:uid="{00000000-0005-0000-0000-000063380000}"/>
    <cellStyle name="Normal 10 2 8 4 2" xfId="13503" xr:uid="{00000000-0005-0000-0000-000064380000}"/>
    <cellStyle name="Normal 10 2 8 4 2 2" xfId="26234" xr:uid="{00000000-0005-0000-0000-000065380000}"/>
    <cellStyle name="Normal 10 2 8 4 3" xfId="21691" xr:uid="{00000000-0005-0000-0000-000066380000}"/>
    <cellStyle name="Normal 10 2 8 5" xfId="12404" xr:uid="{00000000-0005-0000-0000-000067380000}"/>
    <cellStyle name="Normal 10 2 8 5 2" xfId="25150" xr:uid="{00000000-0005-0000-0000-000068380000}"/>
    <cellStyle name="Normal 10 2 8 6" xfId="17874" xr:uid="{00000000-0005-0000-0000-000069380000}"/>
    <cellStyle name="Normal 10 2 8 7" xfId="31225" xr:uid="{00000000-0005-0000-0000-00006A380000}"/>
    <cellStyle name="Normal 10 2 8 8" xfId="34567" xr:uid="{00000000-0005-0000-0000-00006B380000}"/>
    <cellStyle name="Normal 10 2 9" xfId="4706" xr:uid="{00000000-0005-0000-0000-00006C380000}"/>
    <cellStyle name="Normal 10 2 9 2" xfId="8026" xr:uid="{00000000-0005-0000-0000-00006D380000}"/>
    <cellStyle name="Normal 10 2 9 2 2" xfId="14519" xr:uid="{00000000-0005-0000-0000-00006E380000}"/>
    <cellStyle name="Normal 10 2 9 2 2 2" xfId="27204" xr:uid="{00000000-0005-0000-0000-00006F380000}"/>
    <cellStyle name="Normal 10 2 9 2 3" xfId="19296" xr:uid="{00000000-0005-0000-0000-000070380000}"/>
    <cellStyle name="Normal 10 2 9 2 4" xfId="32413" xr:uid="{00000000-0005-0000-0000-000071380000}"/>
    <cellStyle name="Normal 10 2 9 2 5" xfId="35428" xr:uid="{00000000-0005-0000-0000-000072380000}"/>
    <cellStyle name="Normal 10 2 9 3" xfId="8951" xr:uid="{00000000-0005-0000-0000-000073380000}"/>
    <cellStyle name="Normal 10 2 9 3 2" xfId="15361" xr:uid="{00000000-0005-0000-0000-000074380000}"/>
    <cellStyle name="Normal 10 2 9 3 2 2" xfId="28012" xr:uid="{00000000-0005-0000-0000-000075380000}"/>
    <cellStyle name="Normal 10 2 9 3 3" xfId="22977" xr:uid="{00000000-0005-0000-0000-000076380000}"/>
    <cellStyle name="Normal 10 2 9 4" xfId="6960" xr:uid="{00000000-0005-0000-0000-000077380000}"/>
    <cellStyle name="Normal 10 2 9 4 2" xfId="13504" xr:uid="{00000000-0005-0000-0000-000078380000}"/>
    <cellStyle name="Normal 10 2 9 4 2 2" xfId="26235" xr:uid="{00000000-0005-0000-0000-000079380000}"/>
    <cellStyle name="Normal 10 2 9 4 3" xfId="21692" xr:uid="{00000000-0005-0000-0000-00007A380000}"/>
    <cellStyle name="Normal 10 2 9 5" xfId="12405" xr:uid="{00000000-0005-0000-0000-00007B380000}"/>
    <cellStyle name="Normal 10 2 9 5 2" xfId="25151" xr:uid="{00000000-0005-0000-0000-00007C380000}"/>
    <cellStyle name="Normal 10 2 9 6" xfId="17875" xr:uid="{00000000-0005-0000-0000-00007D380000}"/>
    <cellStyle name="Normal 10 2 9 7" xfId="31226" xr:uid="{00000000-0005-0000-0000-00007E380000}"/>
    <cellStyle name="Normal 10 2 9 8" xfId="34568" xr:uid="{00000000-0005-0000-0000-00007F380000}"/>
    <cellStyle name="Normal 10 20" xfId="4707" xr:uid="{00000000-0005-0000-0000-000080380000}"/>
    <cellStyle name="Normal 10 20 2" xfId="8027" xr:uid="{00000000-0005-0000-0000-000081380000}"/>
    <cellStyle name="Normal 10 20 2 2" xfId="14520" xr:uid="{00000000-0005-0000-0000-000082380000}"/>
    <cellStyle name="Normal 10 20 2 2 2" xfId="27205" xr:uid="{00000000-0005-0000-0000-000083380000}"/>
    <cellStyle name="Normal 10 20 2 3" xfId="19297" xr:uid="{00000000-0005-0000-0000-000084380000}"/>
    <cellStyle name="Normal 10 20 2 4" xfId="32414" xr:uid="{00000000-0005-0000-0000-000085380000}"/>
    <cellStyle name="Normal 10 20 2 5" xfId="35429" xr:uid="{00000000-0005-0000-0000-000086380000}"/>
    <cellStyle name="Normal 10 20 3" xfId="8952" xr:uid="{00000000-0005-0000-0000-000087380000}"/>
    <cellStyle name="Normal 10 20 3 2" xfId="15362" xr:uid="{00000000-0005-0000-0000-000088380000}"/>
    <cellStyle name="Normal 10 20 3 2 2" xfId="28013" xr:uid="{00000000-0005-0000-0000-000089380000}"/>
    <cellStyle name="Normal 10 20 3 3" xfId="22978" xr:uid="{00000000-0005-0000-0000-00008A380000}"/>
    <cellStyle name="Normal 10 20 4" xfId="6961" xr:uid="{00000000-0005-0000-0000-00008B380000}"/>
    <cellStyle name="Normal 10 20 4 2" xfId="13505" xr:uid="{00000000-0005-0000-0000-00008C380000}"/>
    <cellStyle name="Normal 10 20 4 2 2" xfId="26236" xr:uid="{00000000-0005-0000-0000-00008D380000}"/>
    <cellStyle name="Normal 10 20 4 3" xfId="21693" xr:uid="{00000000-0005-0000-0000-00008E380000}"/>
    <cellStyle name="Normal 10 20 5" xfId="12406" xr:uid="{00000000-0005-0000-0000-00008F380000}"/>
    <cellStyle name="Normal 10 20 5 2" xfId="25152" xr:uid="{00000000-0005-0000-0000-000090380000}"/>
    <cellStyle name="Normal 10 20 6" xfId="17876" xr:uid="{00000000-0005-0000-0000-000091380000}"/>
    <cellStyle name="Normal 10 20 7" xfId="31227" xr:uid="{00000000-0005-0000-0000-000092380000}"/>
    <cellStyle name="Normal 10 20 8" xfId="34569" xr:uid="{00000000-0005-0000-0000-000093380000}"/>
    <cellStyle name="Normal 10 21" xfId="4708" xr:uid="{00000000-0005-0000-0000-000094380000}"/>
    <cellStyle name="Normal 10 21 2" xfId="8028" xr:uid="{00000000-0005-0000-0000-000095380000}"/>
    <cellStyle name="Normal 10 21 2 2" xfId="14521" xr:uid="{00000000-0005-0000-0000-000096380000}"/>
    <cellStyle name="Normal 10 21 2 2 2" xfId="27206" xr:uid="{00000000-0005-0000-0000-000097380000}"/>
    <cellStyle name="Normal 10 21 2 3" xfId="19298" xr:uid="{00000000-0005-0000-0000-000098380000}"/>
    <cellStyle name="Normal 10 21 2 4" xfId="32415" xr:uid="{00000000-0005-0000-0000-000099380000}"/>
    <cellStyle name="Normal 10 21 2 5" xfId="35430" xr:uid="{00000000-0005-0000-0000-00009A380000}"/>
    <cellStyle name="Normal 10 21 3" xfId="8953" xr:uid="{00000000-0005-0000-0000-00009B380000}"/>
    <cellStyle name="Normal 10 21 3 2" xfId="15363" xr:uid="{00000000-0005-0000-0000-00009C380000}"/>
    <cellStyle name="Normal 10 21 3 2 2" xfId="28014" xr:uid="{00000000-0005-0000-0000-00009D380000}"/>
    <cellStyle name="Normal 10 21 3 3" xfId="22979" xr:uid="{00000000-0005-0000-0000-00009E380000}"/>
    <cellStyle name="Normal 10 21 4" xfId="6962" xr:uid="{00000000-0005-0000-0000-00009F380000}"/>
    <cellStyle name="Normal 10 21 4 2" xfId="13506" xr:uid="{00000000-0005-0000-0000-0000A0380000}"/>
    <cellStyle name="Normal 10 21 4 2 2" xfId="26237" xr:uid="{00000000-0005-0000-0000-0000A1380000}"/>
    <cellStyle name="Normal 10 21 4 3" xfId="21694" xr:uid="{00000000-0005-0000-0000-0000A2380000}"/>
    <cellStyle name="Normal 10 21 5" xfId="12407" xr:uid="{00000000-0005-0000-0000-0000A3380000}"/>
    <cellStyle name="Normal 10 21 5 2" xfId="25153" xr:uid="{00000000-0005-0000-0000-0000A4380000}"/>
    <cellStyle name="Normal 10 21 6" xfId="17877" xr:uid="{00000000-0005-0000-0000-0000A5380000}"/>
    <cellStyle name="Normal 10 21 7" xfId="31228" xr:uid="{00000000-0005-0000-0000-0000A6380000}"/>
    <cellStyle name="Normal 10 21 8" xfId="34570" xr:uid="{00000000-0005-0000-0000-0000A7380000}"/>
    <cellStyle name="Normal 10 22" xfId="4677" xr:uid="{00000000-0005-0000-0000-0000A8380000}"/>
    <cellStyle name="Normal 10 22 2" xfId="6137" xr:uid="{00000000-0005-0000-0000-0000A9380000}"/>
    <cellStyle name="Normal 10 22 3" xfId="19022" xr:uid="{00000000-0005-0000-0000-0000AA380000}"/>
    <cellStyle name="Normal 10 22 4" xfId="32194" xr:uid="{00000000-0005-0000-0000-0000AB380000}"/>
    <cellStyle name="Normal 10 22 5" xfId="35215" xr:uid="{00000000-0005-0000-0000-0000AC380000}"/>
    <cellStyle name="Normal 10 23" xfId="6362" xr:uid="{00000000-0005-0000-0000-0000AD380000}"/>
    <cellStyle name="Normal 10 23 2" xfId="18952" xr:uid="{00000000-0005-0000-0000-0000AE380000}"/>
    <cellStyle name="Normal 10 23 3" xfId="32133" xr:uid="{00000000-0005-0000-0000-0000AF380000}"/>
    <cellStyle name="Normal 10 23 4" xfId="35153" xr:uid="{00000000-0005-0000-0000-0000B0380000}"/>
    <cellStyle name="Normal 10 24" xfId="9606" xr:uid="{00000000-0005-0000-0000-0000B1380000}"/>
    <cellStyle name="Normal 10 24 2" xfId="15955" xr:uid="{00000000-0005-0000-0000-0000B2380000}"/>
    <cellStyle name="Normal 10 24 2 2" xfId="28595" xr:uid="{00000000-0005-0000-0000-0000B3380000}"/>
    <cellStyle name="Normal 10 24 3" xfId="19933" xr:uid="{00000000-0005-0000-0000-0000B4380000}"/>
    <cellStyle name="Normal 10 24 4" xfId="33114" xr:uid="{00000000-0005-0000-0000-0000B5380000}"/>
    <cellStyle name="Normal 10 24 5" xfId="36006" xr:uid="{00000000-0005-0000-0000-0000B6380000}"/>
    <cellStyle name="Normal 10 25" xfId="17437" xr:uid="{00000000-0005-0000-0000-0000B7380000}"/>
    <cellStyle name="Normal 10 26" xfId="30618" xr:uid="{00000000-0005-0000-0000-0000B8380000}"/>
    <cellStyle name="Normal 10 27" xfId="34315" xr:uid="{00000000-0005-0000-0000-0000B9380000}"/>
    <cellStyle name="Normal 10 28" xfId="2846" xr:uid="{00000000-0005-0000-0000-0000BA380000}"/>
    <cellStyle name="Normal 10 29" xfId="37389" xr:uid="{00000000-0005-0000-0000-0000BB380000}"/>
    <cellStyle name="Normal 10 3" xfId="777" xr:uid="{00000000-0005-0000-0000-0000BC380000}"/>
    <cellStyle name="Normal 10 3 10" xfId="4710" xr:uid="{00000000-0005-0000-0000-0000BD380000}"/>
    <cellStyle name="Normal 10 3 10 2" xfId="8030" xr:uid="{00000000-0005-0000-0000-0000BE380000}"/>
    <cellStyle name="Normal 10 3 10 2 2" xfId="14523" xr:uid="{00000000-0005-0000-0000-0000BF380000}"/>
    <cellStyle name="Normal 10 3 10 2 2 2" xfId="27208" xr:uid="{00000000-0005-0000-0000-0000C0380000}"/>
    <cellStyle name="Normal 10 3 10 2 3" xfId="19300" xr:uid="{00000000-0005-0000-0000-0000C1380000}"/>
    <cellStyle name="Normal 10 3 10 2 4" xfId="32417" xr:uid="{00000000-0005-0000-0000-0000C2380000}"/>
    <cellStyle name="Normal 10 3 10 2 5" xfId="35432" xr:uid="{00000000-0005-0000-0000-0000C3380000}"/>
    <cellStyle name="Normal 10 3 10 3" xfId="8955" xr:uid="{00000000-0005-0000-0000-0000C4380000}"/>
    <cellStyle name="Normal 10 3 10 3 2" xfId="15365" xr:uid="{00000000-0005-0000-0000-0000C5380000}"/>
    <cellStyle name="Normal 10 3 10 3 2 2" xfId="28016" xr:uid="{00000000-0005-0000-0000-0000C6380000}"/>
    <cellStyle name="Normal 10 3 10 3 3" xfId="22981" xr:uid="{00000000-0005-0000-0000-0000C7380000}"/>
    <cellStyle name="Normal 10 3 10 4" xfId="6964" xr:uid="{00000000-0005-0000-0000-0000C8380000}"/>
    <cellStyle name="Normal 10 3 10 4 2" xfId="13508" xr:uid="{00000000-0005-0000-0000-0000C9380000}"/>
    <cellStyle name="Normal 10 3 10 4 2 2" xfId="26239" xr:uid="{00000000-0005-0000-0000-0000CA380000}"/>
    <cellStyle name="Normal 10 3 10 4 3" xfId="21696" xr:uid="{00000000-0005-0000-0000-0000CB380000}"/>
    <cellStyle name="Normal 10 3 10 5" xfId="12409" xr:uid="{00000000-0005-0000-0000-0000CC380000}"/>
    <cellStyle name="Normal 10 3 10 5 2" xfId="25155" xr:uid="{00000000-0005-0000-0000-0000CD380000}"/>
    <cellStyle name="Normal 10 3 10 6" xfId="17879" xr:uid="{00000000-0005-0000-0000-0000CE380000}"/>
    <cellStyle name="Normal 10 3 10 7" xfId="31230" xr:uid="{00000000-0005-0000-0000-0000CF380000}"/>
    <cellStyle name="Normal 10 3 10 8" xfId="34572" xr:uid="{00000000-0005-0000-0000-0000D0380000}"/>
    <cellStyle name="Normal 10 3 11" xfId="4711" xr:uid="{00000000-0005-0000-0000-0000D1380000}"/>
    <cellStyle name="Normal 10 3 11 2" xfId="8031" xr:uid="{00000000-0005-0000-0000-0000D2380000}"/>
    <cellStyle name="Normal 10 3 11 2 2" xfId="14524" xr:uid="{00000000-0005-0000-0000-0000D3380000}"/>
    <cellStyle name="Normal 10 3 11 2 2 2" xfId="27209" xr:uid="{00000000-0005-0000-0000-0000D4380000}"/>
    <cellStyle name="Normal 10 3 11 2 3" xfId="19301" xr:uid="{00000000-0005-0000-0000-0000D5380000}"/>
    <cellStyle name="Normal 10 3 11 2 4" xfId="32418" xr:uid="{00000000-0005-0000-0000-0000D6380000}"/>
    <cellStyle name="Normal 10 3 11 2 5" xfId="35433" xr:uid="{00000000-0005-0000-0000-0000D7380000}"/>
    <cellStyle name="Normal 10 3 11 3" xfId="8956" xr:uid="{00000000-0005-0000-0000-0000D8380000}"/>
    <cellStyle name="Normal 10 3 11 3 2" xfId="15366" xr:uid="{00000000-0005-0000-0000-0000D9380000}"/>
    <cellStyle name="Normal 10 3 11 3 2 2" xfId="28017" xr:uid="{00000000-0005-0000-0000-0000DA380000}"/>
    <cellStyle name="Normal 10 3 11 3 3" xfId="22982" xr:uid="{00000000-0005-0000-0000-0000DB380000}"/>
    <cellStyle name="Normal 10 3 11 4" xfId="6965" xr:uid="{00000000-0005-0000-0000-0000DC380000}"/>
    <cellStyle name="Normal 10 3 11 4 2" xfId="13509" xr:uid="{00000000-0005-0000-0000-0000DD380000}"/>
    <cellStyle name="Normal 10 3 11 4 2 2" xfId="26240" xr:uid="{00000000-0005-0000-0000-0000DE380000}"/>
    <cellStyle name="Normal 10 3 11 4 3" xfId="21697" xr:uid="{00000000-0005-0000-0000-0000DF380000}"/>
    <cellStyle name="Normal 10 3 11 5" xfId="12410" xr:uid="{00000000-0005-0000-0000-0000E0380000}"/>
    <cellStyle name="Normal 10 3 11 5 2" xfId="25156" xr:uid="{00000000-0005-0000-0000-0000E1380000}"/>
    <cellStyle name="Normal 10 3 11 6" xfId="17880" xr:uid="{00000000-0005-0000-0000-0000E2380000}"/>
    <cellStyle name="Normal 10 3 11 7" xfId="31231" xr:uid="{00000000-0005-0000-0000-0000E3380000}"/>
    <cellStyle name="Normal 10 3 11 8" xfId="34573" xr:uid="{00000000-0005-0000-0000-0000E4380000}"/>
    <cellStyle name="Normal 10 3 12" xfId="4712" xr:uid="{00000000-0005-0000-0000-0000E5380000}"/>
    <cellStyle name="Normal 10 3 12 2" xfId="8032" xr:uid="{00000000-0005-0000-0000-0000E6380000}"/>
    <cellStyle name="Normal 10 3 12 2 2" xfId="14525" xr:uid="{00000000-0005-0000-0000-0000E7380000}"/>
    <cellStyle name="Normal 10 3 12 2 2 2" xfId="27210" xr:uid="{00000000-0005-0000-0000-0000E8380000}"/>
    <cellStyle name="Normal 10 3 12 2 3" xfId="19302" xr:uid="{00000000-0005-0000-0000-0000E9380000}"/>
    <cellStyle name="Normal 10 3 12 2 4" xfId="32419" xr:uid="{00000000-0005-0000-0000-0000EA380000}"/>
    <cellStyle name="Normal 10 3 12 2 5" xfId="35434" xr:uid="{00000000-0005-0000-0000-0000EB380000}"/>
    <cellStyle name="Normal 10 3 12 3" xfId="8957" xr:uid="{00000000-0005-0000-0000-0000EC380000}"/>
    <cellStyle name="Normal 10 3 12 3 2" xfId="15367" xr:uid="{00000000-0005-0000-0000-0000ED380000}"/>
    <cellStyle name="Normal 10 3 12 3 2 2" xfId="28018" xr:uid="{00000000-0005-0000-0000-0000EE380000}"/>
    <cellStyle name="Normal 10 3 12 3 3" xfId="22983" xr:uid="{00000000-0005-0000-0000-0000EF380000}"/>
    <cellStyle name="Normal 10 3 12 4" xfId="6966" xr:uid="{00000000-0005-0000-0000-0000F0380000}"/>
    <cellStyle name="Normal 10 3 12 4 2" xfId="13510" xr:uid="{00000000-0005-0000-0000-0000F1380000}"/>
    <cellStyle name="Normal 10 3 12 4 2 2" xfId="26241" xr:uid="{00000000-0005-0000-0000-0000F2380000}"/>
    <cellStyle name="Normal 10 3 12 4 3" xfId="21698" xr:uid="{00000000-0005-0000-0000-0000F3380000}"/>
    <cellStyle name="Normal 10 3 12 5" xfId="12411" xr:uid="{00000000-0005-0000-0000-0000F4380000}"/>
    <cellStyle name="Normal 10 3 12 5 2" xfId="25157" xr:uid="{00000000-0005-0000-0000-0000F5380000}"/>
    <cellStyle name="Normal 10 3 12 6" xfId="17881" xr:uid="{00000000-0005-0000-0000-0000F6380000}"/>
    <cellStyle name="Normal 10 3 12 7" xfId="31232" xr:uid="{00000000-0005-0000-0000-0000F7380000}"/>
    <cellStyle name="Normal 10 3 12 8" xfId="34574" xr:uid="{00000000-0005-0000-0000-0000F8380000}"/>
    <cellStyle name="Normal 10 3 13" xfId="4713" xr:uid="{00000000-0005-0000-0000-0000F9380000}"/>
    <cellStyle name="Normal 10 3 13 2" xfId="8033" xr:uid="{00000000-0005-0000-0000-0000FA380000}"/>
    <cellStyle name="Normal 10 3 13 2 2" xfId="14526" xr:uid="{00000000-0005-0000-0000-0000FB380000}"/>
    <cellStyle name="Normal 10 3 13 2 2 2" xfId="27211" xr:uid="{00000000-0005-0000-0000-0000FC380000}"/>
    <cellStyle name="Normal 10 3 13 2 3" xfId="19303" xr:uid="{00000000-0005-0000-0000-0000FD380000}"/>
    <cellStyle name="Normal 10 3 13 2 4" xfId="32420" xr:uid="{00000000-0005-0000-0000-0000FE380000}"/>
    <cellStyle name="Normal 10 3 13 2 5" xfId="35435" xr:uid="{00000000-0005-0000-0000-0000FF380000}"/>
    <cellStyle name="Normal 10 3 13 3" xfId="8958" xr:uid="{00000000-0005-0000-0000-000000390000}"/>
    <cellStyle name="Normal 10 3 13 3 2" xfId="15368" xr:uid="{00000000-0005-0000-0000-000001390000}"/>
    <cellStyle name="Normal 10 3 13 3 2 2" xfId="28019" xr:uid="{00000000-0005-0000-0000-000002390000}"/>
    <cellStyle name="Normal 10 3 13 3 3" xfId="22984" xr:uid="{00000000-0005-0000-0000-000003390000}"/>
    <cellStyle name="Normal 10 3 13 4" xfId="6967" xr:uid="{00000000-0005-0000-0000-000004390000}"/>
    <cellStyle name="Normal 10 3 13 4 2" xfId="13511" xr:uid="{00000000-0005-0000-0000-000005390000}"/>
    <cellStyle name="Normal 10 3 13 4 2 2" xfId="26242" xr:uid="{00000000-0005-0000-0000-000006390000}"/>
    <cellStyle name="Normal 10 3 13 4 3" xfId="21699" xr:uid="{00000000-0005-0000-0000-000007390000}"/>
    <cellStyle name="Normal 10 3 13 5" xfId="12412" xr:uid="{00000000-0005-0000-0000-000008390000}"/>
    <cellStyle name="Normal 10 3 13 5 2" xfId="25158" xr:uid="{00000000-0005-0000-0000-000009390000}"/>
    <cellStyle name="Normal 10 3 13 6" xfId="17882" xr:uid="{00000000-0005-0000-0000-00000A390000}"/>
    <cellStyle name="Normal 10 3 13 7" xfId="31233" xr:uid="{00000000-0005-0000-0000-00000B390000}"/>
    <cellStyle name="Normal 10 3 13 8" xfId="34575" xr:uid="{00000000-0005-0000-0000-00000C390000}"/>
    <cellStyle name="Normal 10 3 14" xfId="4714" xr:uid="{00000000-0005-0000-0000-00000D390000}"/>
    <cellStyle name="Normal 10 3 14 2" xfId="8034" xr:uid="{00000000-0005-0000-0000-00000E390000}"/>
    <cellStyle name="Normal 10 3 14 2 2" xfId="14527" xr:uid="{00000000-0005-0000-0000-00000F390000}"/>
    <cellStyle name="Normal 10 3 14 2 2 2" xfId="27212" xr:uid="{00000000-0005-0000-0000-000010390000}"/>
    <cellStyle name="Normal 10 3 14 2 3" xfId="19304" xr:uid="{00000000-0005-0000-0000-000011390000}"/>
    <cellStyle name="Normal 10 3 14 2 4" xfId="32421" xr:uid="{00000000-0005-0000-0000-000012390000}"/>
    <cellStyle name="Normal 10 3 14 2 5" xfId="35436" xr:uid="{00000000-0005-0000-0000-000013390000}"/>
    <cellStyle name="Normal 10 3 14 3" xfId="8959" xr:uid="{00000000-0005-0000-0000-000014390000}"/>
    <cellStyle name="Normal 10 3 14 3 2" xfId="15369" xr:uid="{00000000-0005-0000-0000-000015390000}"/>
    <cellStyle name="Normal 10 3 14 3 2 2" xfId="28020" xr:uid="{00000000-0005-0000-0000-000016390000}"/>
    <cellStyle name="Normal 10 3 14 3 3" xfId="22985" xr:uid="{00000000-0005-0000-0000-000017390000}"/>
    <cellStyle name="Normal 10 3 14 4" xfId="6968" xr:uid="{00000000-0005-0000-0000-000018390000}"/>
    <cellStyle name="Normal 10 3 14 4 2" xfId="13512" xr:uid="{00000000-0005-0000-0000-000019390000}"/>
    <cellStyle name="Normal 10 3 14 4 2 2" xfId="26243" xr:uid="{00000000-0005-0000-0000-00001A390000}"/>
    <cellStyle name="Normal 10 3 14 4 3" xfId="21700" xr:uid="{00000000-0005-0000-0000-00001B390000}"/>
    <cellStyle name="Normal 10 3 14 5" xfId="12413" xr:uid="{00000000-0005-0000-0000-00001C390000}"/>
    <cellStyle name="Normal 10 3 14 5 2" xfId="25159" xr:uid="{00000000-0005-0000-0000-00001D390000}"/>
    <cellStyle name="Normal 10 3 14 6" xfId="17883" xr:uid="{00000000-0005-0000-0000-00001E390000}"/>
    <cellStyle name="Normal 10 3 14 7" xfId="31234" xr:uid="{00000000-0005-0000-0000-00001F390000}"/>
    <cellStyle name="Normal 10 3 14 8" xfId="34576" xr:uid="{00000000-0005-0000-0000-000020390000}"/>
    <cellStyle name="Normal 10 3 15" xfId="4715" xr:uid="{00000000-0005-0000-0000-000021390000}"/>
    <cellStyle name="Normal 10 3 15 2" xfId="8035" xr:uid="{00000000-0005-0000-0000-000022390000}"/>
    <cellStyle name="Normal 10 3 15 2 2" xfId="14528" xr:uid="{00000000-0005-0000-0000-000023390000}"/>
    <cellStyle name="Normal 10 3 15 2 2 2" xfId="27213" xr:uid="{00000000-0005-0000-0000-000024390000}"/>
    <cellStyle name="Normal 10 3 15 2 3" xfId="19305" xr:uid="{00000000-0005-0000-0000-000025390000}"/>
    <cellStyle name="Normal 10 3 15 2 4" xfId="32422" xr:uid="{00000000-0005-0000-0000-000026390000}"/>
    <cellStyle name="Normal 10 3 15 2 5" xfId="35437" xr:uid="{00000000-0005-0000-0000-000027390000}"/>
    <cellStyle name="Normal 10 3 15 3" xfId="8960" xr:uid="{00000000-0005-0000-0000-000028390000}"/>
    <cellStyle name="Normal 10 3 15 3 2" xfId="15370" xr:uid="{00000000-0005-0000-0000-000029390000}"/>
    <cellStyle name="Normal 10 3 15 3 2 2" xfId="28021" xr:uid="{00000000-0005-0000-0000-00002A390000}"/>
    <cellStyle name="Normal 10 3 15 3 3" xfId="22986" xr:uid="{00000000-0005-0000-0000-00002B390000}"/>
    <cellStyle name="Normal 10 3 15 4" xfId="6969" xr:uid="{00000000-0005-0000-0000-00002C390000}"/>
    <cellStyle name="Normal 10 3 15 4 2" xfId="13513" xr:uid="{00000000-0005-0000-0000-00002D390000}"/>
    <cellStyle name="Normal 10 3 15 4 2 2" xfId="26244" xr:uid="{00000000-0005-0000-0000-00002E390000}"/>
    <cellStyle name="Normal 10 3 15 4 3" xfId="21701" xr:uid="{00000000-0005-0000-0000-00002F390000}"/>
    <cellStyle name="Normal 10 3 15 5" xfId="12414" xr:uid="{00000000-0005-0000-0000-000030390000}"/>
    <cellStyle name="Normal 10 3 15 5 2" xfId="25160" xr:uid="{00000000-0005-0000-0000-000031390000}"/>
    <cellStyle name="Normal 10 3 15 6" xfId="17884" xr:uid="{00000000-0005-0000-0000-000032390000}"/>
    <cellStyle name="Normal 10 3 15 7" xfId="31235" xr:uid="{00000000-0005-0000-0000-000033390000}"/>
    <cellStyle name="Normal 10 3 15 8" xfId="34577" xr:uid="{00000000-0005-0000-0000-000034390000}"/>
    <cellStyle name="Normal 10 3 16" xfId="4716" xr:uid="{00000000-0005-0000-0000-000035390000}"/>
    <cellStyle name="Normal 10 3 16 2" xfId="8036" xr:uid="{00000000-0005-0000-0000-000036390000}"/>
    <cellStyle name="Normal 10 3 16 2 2" xfId="14529" xr:uid="{00000000-0005-0000-0000-000037390000}"/>
    <cellStyle name="Normal 10 3 16 2 2 2" xfId="27214" xr:uid="{00000000-0005-0000-0000-000038390000}"/>
    <cellStyle name="Normal 10 3 16 2 3" xfId="19306" xr:uid="{00000000-0005-0000-0000-000039390000}"/>
    <cellStyle name="Normal 10 3 16 2 4" xfId="32423" xr:uid="{00000000-0005-0000-0000-00003A390000}"/>
    <cellStyle name="Normal 10 3 16 2 5" xfId="35438" xr:uid="{00000000-0005-0000-0000-00003B390000}"/>
    <cellStyle name="Normal 10 3 16 3" xfId="8961" xr:uid="{00000000-0005-0000-0000-00003C390000}"/>
    <cellStyle name="Normal 10 3 16 3 2" xfId="15371" xr:uid="{00000000-0005-0000-0000-00003D390000}"/>
    <cellStyle name="Normal 10 3 16 3 2 2" xfId="28022" xr:uid="{00000000-0005-0000-0000-00003E390000}"/>
    <cellStyle name="Normal 10 3 16 3 3" xfId="22987" xr:uid="{00000000-0005-0000-0000-00003F390000}"/>
    <cellStyle name="Normal 10 3 16 4" xfId="6970" xr:uid="{00000000-0005-0000-0000-000040390000}"/>
    <cellStyle name="Normal 10 3 16 4 2" xfId="13514" xr:uid="{00000000-0005-0000-0000-000041390000}"/>
    <cellStyle name="Normal 10 3 16 4 2 2" xfId="26245" xr:uid="{00000000-0005-0000-0000-000042390000}"/>
    <cellStyle name="Normal 10 3 16 4 3" xfId="21702" xr:uid="{00000000-0005-0000-0000-000043390000}"/>
    <cellStyle name="Normal 10 3 16 5" xfId="12415" xr:uid="{00000000-0005-0000-0000-000044390000}"/>
    <cellStyle name="Normal 10 3 16 5 2" xfId="25161" xr:uid="{00000000-0005-0000-0000-000045390000}"/>
    <cellStyle name="Normal 10 3 16 6" xfId="17885" xr:uid="{00000000-0005-0000-0000-000046390000}"/>
    <cellStyle name="Normal 10 3 16 7" xfId="31236" xr:uid="{00000000-0005-0000-0000-000047390000}"/>
    <cellStyle name="Normal 10 3 16 8" xfId="34578" xr:uid="{00000000-0005-0000-0000-000048390000}"/>
    <cellStyle name="Normal 10 3 17" xfId="4717" xr:uid="{00000000-0005-0000-0000-000049390000}"/>
    <cellStyle name="Normal 10 3 17 2" xfId="8037" xr:uid="{00000000-0005-0000-0000-00004A390000}"/>
    <cellStyle name="Normal 10 3 17 2 2" xfId="14530" xr:uid="{00000000-0005-0000-0000-00004B390000}"/>
    <cellStyle name="Normal 10 3 17 2 2 2" xfId="27215" xr:uid="{00000000-0005-0000-0000-00004C390000}"/>
    <cellStyle name="Normal 10 3 17 2 3" xfId="19307" xr:uid="{00000000-0005-0000-0000-00004D390000}"/>
    <cellStyle name="Normal 10 3 17 2 4" xfId="32424" xr:uid="{00000000-0005-0000-0000-00004E390000}"/>
    <cellStyle name="Normal 10 3 17 2 5" xfId="35439" xr:uid="{00000000-0005-0000-0000-00004F390000}"/>
    <cellStyle name="Normal 10 3 17 3" xfId="8962" xr:uid="{00000000-0005-0000-0000-000050390000}"/>
    <cellStyle name="Normal 10 3 17 3 2" xfId="15372" xr:uid="{00000000-0005-0000-0000-000051390000}"/>
    <cellStyle name="Normal 10 3 17 3 2 2" xfId="28023" xr:uid="{00000000-0005-0000-0000-000052390000}"/>
    <cellStyle name="Normal 10 3 17 3 3" xfId="22988" xr:uid="{00000000-0005-0000-0000-000053390000}"/>
    <cellStyle name="Normal 10 3 17 4" xfId="6971" xr:uid="{00000000-0005-0000-0000-000054390000}"/>
    <cellStyle name="Normal 10 3 17 4 2" xfId="13515" xr:uid="{00000000-0005-0000-0000-000055390000}"/>
    <cellStyle name="Normal 10 3 17 4 2 2" xfId="26246" xr:uid="{00000000-0005-0000-0000-000056390000}"/>
    <cellStyle name="Normal 10 3 17 4 3" xfId="21703" xr:uid="{00000000-0005-0000-0000-000057390000}"/>
    <cellStyle name="Normal 10 3 17 5" xfId="12416" xr:uid="{00000000-0005-0000-0000-000058390000}"/>
    <cellStyle name="Normal 10 3 17 5 2" xfId="25162" xr:uid="{00000000-0005-0000-0000-000059390000}"/>
    <cellStyle name="Normal 10 3 17 6" xfId="17886" xr:uid="{00000000-0005-0000-0000-00005A390000}"/>
    <cellStyle name="Normal 10 3 17 7" xfId="31237" xr:uid="{00000000-0005-0000-0000-00005B390000}"/>
    <cellStyle name="Normal 10 3 17 8" xfId="34579" xr:uid="{00000000-0005-0000-0000-00005C390000}"/>
    <cellStyle name="Normal 10 3 18" xfId="4718" xr:uid="{00000000-0005-0000-0000-00005D390000}"/>
    <cellStyle name="Normal 10 3 18 2" xfId="8038" xr:uid="{00000000-0005-0000-0000-00005E390000}"/>
    <cellStyle name="Normal 10 3 18 2 2" xfId="14531" xr:uid="{00000000-0005-0000-0000-00005F390000}"/>
    <cellStyle name="Normal 10 3 18 2 2 2" xfId="27216" xr:uid="{00000000-0005-0000-0000-000060390000}"/>
    <cellStyle name="Normal 10 3 18 2 3" xfId="19308" xr:uid="{00000000-0005-0000-0000-000061390000}"/>
    <cellStyle name="Normal 10 3 18 2 4" xfId="32425" xr:uid="{00000000-0005-0000-0000-000062390000}"/>
    <cellStyle name="Normal 10 3 18 2 5" xfId="35440" xr:uid="{00000000-0005-0000-0000-000063390000}"/>
    <cellStyle name="Normal 10 3 18 3" xfId="8963" xr:uid="{00000000-0005-0000-0000-000064390000}"/>
    <cellStyle name="Normal 10 3 18 3 2" xfId="15373" xr:uid="{00000000-0005-0000-0000-000065390000}"/>
    <cellStyle name="Normal 10 3 18 3 2 2" xfId="28024" xr:uid="{00000000-0005-0000-0000-000066390000}"/>
    <cellStyle name="Normal 10 3 18 3 3" xfId="22989" xr:uid="{00000000-0005-0000-0000-000067390000}"/>
    <cellStyle name="Normal 10 3 18 4" xfId="6972" xr:uid="{00000000-0005-0000-0000-000068390000}"/>
    <cellStyle name="Normal 10 3 18 4 2" xfId="13516" xr:uid="{00000000-0005-0000-0000-000069390000}"/>
    <cellStyle name="Normal 10 3 18 4 2 2" xfId="26247" xr:uid="{00000000-0005-0000-0000-00006A390000}"/>
    <cellStyle name="Normal 10 3 18 4 3" xfId="21704" xr:uid="{00000000-0005-0000-0000-00006B390000}"/>
    <cellStyle name="Normal 10 3 18 5" xfId="12417" xr:uid="{00000000-0005-0000-0000-00006C390000}"/>
    <cellStyle name="Normal 10 3 18 5 2" xfId="25163" xr:uid="{00000000-0005-0000-0000-00006D390000}"/>
    <cellStyle name="Normal 10 3 18 6" xfId="17887" xr:uid="{00000000-0005-0000-0000-00006E390000}"/>
    <cellStyle name="Normal 10 3 18 7" xfId="31238" xr:uid="{00000000-0005-0000-0000-00006F390000}"/>
    <cellStyle name="Normal 10 3 18 8" xfId="34580" xr:uid="{00000000-0005-0000-0000-000070390000}"/>
    <cellStyle name="Normal 10 3 19" xfId="4719" xr:uid="{00000000-0005-0000-0000-000071390000}"/>
    <cellStyle name="Normal 10 3 19 2" xfId="8039" xr:uid="{00000000-0005-0000-0000-000072390000}"/>
    <cellStyle name="Normal 10 3 19 2 2" xfId="14532" xr:uid="{00000000-0005-0000-0000-000073390000}"/>
    <cellStyle name="Normal 10 3 19 2 2 2" xfId="27217" xr:uid="{00000000-0005-0000-0000-000074390000}"/>
    <cellStyle name="Normal 10 3 19 2 3" xfId="19309" xr:uid="{00000000-0005-0000-0000-000075390000}"/>
    <cellStyle name="Normal 10 3 19 2 4" xfId="32426" xr:uid="{00000000-0005-0000-0000-000076390000}"/>
    <cellStyle name="Normal 10 3 19 2 5" xfId="35441" xr:uid="{00000000-0005-0000-0000-000077390000}"/>
    <cellStyle name="Normal 10 3 19 3" xfId="8964" xr:uid="{00000000-0005-0000-0000-000078390000}"/>
    <cellStyle name="Normal 10 3 19 3 2" xfId="15374" xr:uid="{00000000-0005-0000-0000-000079390000}"/>
    <cellStyle name="Normal 10 3 19 3 2 2" xfId="28025" xr:uid="{00000000-0005-0000-0000-00007A390000}"/>
    <cellStyle name="Normal 10 3 19 3 3" xfId="22990" xr:uid="{00000000-0005-0000-0000-00007B390000}"/>
    <cellStyle name="Normal 10 3 19 4" xfId="6973" xr:uid="{00000000-0005-0000-0000-00007C390000}"/>
    <cellStyle name="Normal 10 3 19 4 2" xfId="13517" xr:uid="{00000000-0005-0000-0000-00007D390000}"/>
    <cellStyle name="Normal 10 3 19 4 2 2" xfId="26248" xr:uid="{00000000-0005-0000-0000-00007E390000}"/>
    <cellStyle name="Normal 10 3 19 4 3" xfId="21705" xr:uid="{00000000-0005-0000-0000-00007F390000}"/>
    <cellStyle name="Normal 10 3 19 5" xfId="12418" xr:uid="{00000000-0005-0000-0000-000080390000}"/>
    <cellStyle name="Normal 10 3 19 5 2" xfId="25164" xr:uid="{00000000-0005-0000-0000-000081390000}"/>
    <cellStyle name="Normal 10 3 19 6" xfId="17888" xr:uid="{00000000-0005-0000-0000-000082390000}"/>
    <cellStyle name="Normal 10 3 19 7" xfId="31239" xr:uid="{00000000-0005-0000-0000-000083390000}"/>
    <cellStyle name="Normal 10 3 19 8" xfId="34581" xr:uid="{00000000-0005-0000-0000-000084390000}"/>
    <cellStyle name="Normal 10 3 2" xfId="1515" xr:uid="{00000000-0005-0000-0000-000085390000}"/>
    <cellStyle name="Normal 10 3 2 2" xfId="1516" xr:uid="{00000000-0005-0000-0000-000086390000}"/>
    <cellStyle name="Normal 10 3 2 2 10" xfId="4721" xr:uid="{00000000-0005-0000-0000-000087390000}"/>
    <cellStyle name="Normal 10 3 2 2 2" xfId="1517" xr:uid="{00000000-0005-0000-0000-000088390000}"/>
    <cellStyle name="Normal 10 3 2 2 2 2" xfId="10453" xr:uid="{00000000-0005-0000-0000-000089390000}"/>
    <cellStyle name="Normal 10 3 2 2 2 2 2" xfId="16146" xr:uid="{00000000-0005-0000-0000-00008A390000}"/>
    <cellStyle name="Normal 10 3 2 2 2 2 2 2" xfId="28768" xr:uid="{00000000-0005-0000-0000-00008B390000}"/>
    <cellStyle name="Normal 10 3 2 2 2 2 3" xfId="23726" xr:uid="{00000000-0005-0000-0000-00008C390000}"/>
    <cellStyle name="Normal 10 3 2 2 2 3" xfId="14534" xr:uid="{00000000-0005-0000-0000-00008D390000}"/>
    <cellStyle name="Normal 10 3 2 2 2 3 2" xfId="27219" xr:uid="{00000000-0005-0000-0000-00008E390000}"/>
    <cellStyle name="Normal 10 3 2 2 2 4" xfId="19311" xr:uid="{00000000-0005-0000-0000-00008F390000}"/>
    <cellStyle name="Normal 10 3 2 2 2 5" xfId="32428" xr:uid="{00000000-0005-0000-0000-000090390000}"/>
    <cellStyle name="Normal 10 3 2 2 2 6" xfId="35443" xr:uid="{00000000-0005-0000-0000-000091390000}"/>
    <cellStyle name="Normal 10 3 2 2 2 7" xfId="8041" xr:uid="{00000000-0005-0000-0000-000092390000}"/>
    <cellStyle name="Normal 10 3 2 2 3" xfId="8966" xr:uid="{00000000-0005-0000-0000-000093390000}"/>
    <cellStyle name="Normal 10 3 2 2 3 2" xfId="15376" xr:uid="{00000000-0005-0000-0000-000094390000}"/>
    <cellStyle name="Normal 10 3 2 2 3 2 2" xfId="28026" xr:uid="{00000000-0005-0000-0000-000095390000}"/>
    <cellStyle name="Normal 10 3 2 2 3 3" xfId="22991" xr:uid="{00000000-0005-0000-0000-000096390000}"/>
    <cellStyle name="Normal 10 3 2 2 4" xfId="10270" xr:uid="{00000000-0005-0000-0000-000097390000}"/>
    <cellStyle name="Normal 10 3 2 2 4 2" xfId="16088" xr:uid="{00000000-0005-0000-0000-000098390000}"/>
    <cellStyle name="Normal 10 3 2 2 4 2 2" xfId="28715" xr:uid="{00000000-0005-0000-0000-000099390000}"/>
    <cellStyle name="Normal 10 3 2 2 4 3" xfId="23679" xr:uid="{00000000-0005-0000-0000-00009A390000}"/>
    <cellStyle name="Normal 10 3 2 2 5" xfId="6975" xr:uid="{00000000-0005-0000-0000-00009B390000}"/>
    <cellStyle name="Normal 10 3 2 2 5 2" xfId="13519" xr:uid="{00000000-0005-0000-0000-00009C390000}"/>
    <cellStyle name="Normal 10 3 2 2 5 2 2" xfId="26250" xr:uid="{00000000-0005-0000-0000-00009D390000}"/>
    <cellStyle name="Normal 10 3 2 2 5 3" xfId="21707" xr:uid="{00000000-0005-0000-0000-00009E390000}"/>
    <cellStyle name="Normal 10 3 2 2 6" xfId="12420" xr:uid="{00000000-0005-0000-0000-00009F390000}"/>
    <cellStyle name="Normal 10 3 2 2 6 2" xfId="25166" xr:uid="{00000000-0005-0000-0000-0000A0390000}"/>
    <cellStyle name="Normal 10 3 2 2 7" xfId="17890" xr:uid="{00000000-0005-0000-0000-0000A1390000}"/>
    <cellStyle name="Normal 10 3 2 2 8" xfId="31241" xr:uid="{00000000-0005-0000-0000-0000A2390000}"/>
    <cellStyle name="Normal 10 3 2 2 9" xfId="34583" xr:uid="{00000000-0005-0000-0000-0000A3390000}"/>
    <cellStyle name="Normal 10 3 2 3" xfId="1518" xr:uid="{00000000-0005-0000-0000-0000A4390000}"/>
    <cellStyle name="Normal 10 3 2 3 2" xfId="11136" xr:uid="{00000000-0005-0000-0000-0000A5390000}"/>
    <cellStyle name="Normal 10 3 2 3 2 2" xfId="16542" xr:uid="{00000000-0005-0000-0000-0000A6390000}"/>
    <cellStyle name="Normal 10 3 2 3 2 2 2" xfId="29081" xr:uid="{00000000-0005-0000-0000-0000A7390000}"/>
    <cellStyle name="Normal 10 3 2 3 2 3" xfId="23989" xr:uid="{00000000-0005-0000-0000-0000A8390000}"/>
    <cellStyle name="Normal 10 3 2 3 3" xfId="14533" xr:uid="{00000000-0005-0000-0000-0000A9390000}"/>
    <cellStyle name="Normal 10 3 2 3 3 2" xfId="27218" xr:uid="{00000000-0005-0000-0000-0000AA390000}"/>
    <cellStyle name="Normal 10 3 2 3 4" xfId="18797" xr:uid="{00000000-0005-0000-0000-0000AB390000}"/>
    <cellStyle name="Normal 10 3 2 3 5" xfId="22574" xr:uid="{00000000-0005-0000-0000-0000AC390000}"/>
    <cellStyle name="Normal 10 3 2 3 6" xfId="8040" xr:uid="{00000000-0005-0000-0000-0000AD390000}"/>
    <cellStyle name="Normal 10 3 2 4" xfId="8965" xr:uid="{00000000-0005-0000-0000-0000AE390000}"/>
    <cellStyle name="Normal 10 3 2 4 2" xfId="15375" xr:uid="{00000000-0005-0000-0000-0000AF390000}"/>
    <cellStyle name="Normal 10 3 2 4 2 2" xfId="19310" xr:uid="{00000000-0005-0000-0000-0000B0390000}"/>
    <cellStyle name="Normal 10 3 2 4 2 3" xfId="32427" xr:uid="{00000000-0005-0000-0000-0000B1390000}"/>
    <cellStyle name="Normal 10 3 2 4 2 4" xfId="35442" xr:uid="{00000000-0005-0000-0000-0000B2390000}"/>
    <cellStyle name="Normal 10 3 2 4 3" xfId="17889" xr:uid="{00000000-0005-0000-0000-0000B3390000}"/>
    <cellStyle name="Normal 10 3 2 4 4" xfId="31240" xr:uid="{00000000-0005-0000-0000-0000B4390000}"/>
    <cellStyle name="Normal 10 3 2 4 5" xfId="34582" xr:uid="{00000000-0005-0000-0000-0000B5390000}"/>
    <cellStyle name="Normal 10 3 2 5" xfId="10468" xr:uid="{00000000-0005-0000-0000-0000B6390000}"/>
    <cellStyle name="Normal 10 3 2 6" xfId="10421" xr:uid="{00000000-0005-0000-0000-0000B7390000}"/>
    <cellStyle name="Normal 10 3 2 6 2" xfId="16131" xr:uid="{00000000-0005-0000-0000-0000B8390000}"/>
    <cellStyle name="Normal 10 3 2 6 2 2" xfId="28753" xr:uid="{00000000-0005-0000-0000-0000B9390000}"/>
    <cellStyle name="Normal 10 3 2 6 3" xfId="23711" xr:uid="{00000000-0005-0000-0000-0000BA390000}"/>
    <cellStyle name="Normal 10 3 2 7" xfId="6974" xr:uid="{00000000-0005-0000-0000-0000BB390000}"/>
    <cellStyle name="Normal 10 3 2 7 2" xfId="13518" xr:uid="{00000000-0005-0000-0000-0000BC390000}"/>
    <cellStyle name="Normal 10 3 2 7 2 2" xfId="26249" xr:uid="{00000000-0005-0000-0000-0000BD390000}"/>
    <cellStyle name="Normal 10 3 2 7 3" xfId="21706" xr:uid="{00000000-0005-0000-0000-0000BE390000}"/>
    <cellStyle name="Normal 10 3 2 8" xfId="12419" xr:uid="{00000000-0005-0000-0000-0000BF390000}"/>
    <cellStyle name="Normal 10 3 2 8 2" xfId="25165" xr:uid="{00000000-0005-0000-0000-0000C0390000}"/>
    <cellStyle name="Normal 10 3 2 9" xfId="4720" xr:uid="{00000000-0005-0000-0000-0000C1390000}"/>
    <cellStyle name="Normal 10 3 20" xfId="4722" xr:uid="{00000000-0005-0000-0000-0000C2390000}"/>
    <cellStyle name="Normal 10 3 20 2" xfId="8042" xr:uid="{00000000-0005-0000-0000-0000C3390000}"/>
    <cellStyle name="Normal 10 3 20 2 2" xfId="14535" xr:uid="{00000000-0005-0000-0000-0000C4390000}"/>
    <cellStyle name="Normal 10 3 20 2 2 2" xfId="27220" xr:uid="{00000000-0005-0000-0000-0000C5390000}"/>
    <cellStyle name="Normal 10 3 20 2 3" xfId="19312" xr:uid="{00000000-0005-0000-0000-0000C6390000}"/>
    <cellStyle name="Normal 10 3 20 2 4" xfId="32429" xr:uid="{00000000-0005-0000-0000-0000C7390000}"/>
    <cellStyle name="Normal 10 3 20 2 5" xfId="35444" xr:uid="{00000000-0005-0000-0000-0000C8390000}"/>
    <cellStyle name="Normal 10 3 20 3" xfId="8967" xr:uid="{00000000-0005-0000-0000-0000C9390000}"/>
    <cellStyle name="Normal 10 3 20 3 2" xfId="15377" xr:uid="{00000000-0005-0000-0000-0000CA390000}"/>
    <cellStyle name="Normal 10 3 20 3 2 2" xfId="28027" xr:uid="{00000000-0005-0000-0000-0000CB390000}"/>
    <cellStyle name="Normal 10 3 20 3 3" xfId="22992" xr:uid="{00000000-0005-0000-0000-0000CC390000}"/>
    <cellStyle name="Normal 10 3 20 4" xfId="6976" xr:uid="{00000000-0005-0000-0000-0000CD390000}"/>
    <cellStyle name="Normal 10 3 20 4 2" xfId="13520" xr:uid="{00000000-0005-0000-0000-0000CE390000}"/>
    <cellStyle name="Normal 10 3 20 4 2 2" xfId="26251" xr:uid="{00000000-0005-0000-0000-0000CF390000}"/>
    <cellStyle name="Normal 10 3 20 4 3" xfId="21708" xr:uid="{00000000-0005-0000-0000-0000D0390000}"/>
    <cellStyle name="Normal 10 3 20 5" xfId="12421" xr:uid="{00000000-0005-0000-0000-0000D1390000}"/>
    <cellStyle name="Normal 10 3 20 5 2" xfId="25167" xr:uid="{00000000-0005-0000-0000-0000D2390000}"/>
    <cellStyle name="Normal 10 3 20 6" xfId="17891" xr:uid="{00000000-0005-0000-0000-0000D3390000}"/>
    <cellStyle name="Normal 10 3 20 7" xfId="31242" xr:uid="{00000000-0005-0000-0000-0000D4390000}"/>
    <cellStyle name="Normal 10 3 20 8" xfId="34584" xr:uid="{00000000-0005-0000-0000-0000D5390000}"/>
    <cellStyle name="Normal 10 3 21" xfId="4709" xr:uid="{00000000-0005-0000-0000-0000D6390000}"/>
    <cellStyle name="Normal 10 3 21 2" xfId="6321" xr:uid="{00000000-0005-0000-0000-0000D7390000}"/>
    <cellStyle name="Normal 10 3 21 3" xfId="8029" xr:uid="{00000000-0005-0000-0000-0000D8390000}"/>
    <cellStyle name="Normal 10 3 21 3 2" xfId="14522" xr:uid="{00000000-0005-0000-0000-0000D9390000}"/>
    <cellStyle name="Normal 10 3 21 3 2 2" xfId="27207" xr:uid="{00000000-0005-0000-0000-0000DA390000}"/>
    <cellStyle name="Normal 10 3 21 3 3" xfId="22573" xr:uid="{00000000-0005-0000-0000-0000DB390000}"/>
    <cellStyle name="Normal 10 3 21 4" xfId="8954" xr:uid="{00000000-0005-0000-0000-0000DC390000}"/>
    <cellStyle name="Normal 10 3 21 4 2" xfId="15364" xr:uid="{00000000-0005-0000-0000-0000DD390000}"/>
    <cellStyle name="Normal 10 3 21 4 2 2" xfId="28015" xr:uid="{00000000-0005-0000-0000-0000DE390000}"/>
    <cellStyle name="Normal 10 3 21 4 3" xfId="22980" xr:uid="{00000000-0005-0000-0000-0000DF390000}"/>
    <cellStyle name="Normal 10 3 21 5" xfId="6963" xr:uid="{00000000-0005-0000-0000-0000E0390000}"/>
    <cellStyle name="Normal 10 3 21 5 2" xfId="13507" xr:uid="{00000000-0005-0000-0000-0000E1390000}"/>
    <cellStyle name="Normal 10 3 21 5 2 2" xfId="26238" xr:uid="{00000000-0005-0000-0000-0000E2390000}"/>
    <cellStyle name="Normal 10 3 21 5 3" xfId="21695" xr:uid="{00000000-0005-0000-0000-0000E3390000}"/>
    <cellStyle name="Normal 10 3 21 6" xfId="12408" xr:uid="{00000000-0005-0000-0000-0000E4390000}"/>
    <cellStyle name="Normal 10 3 21 6 2" xfId="25154" xr:uid="{00000000-0005-0000-0000-0000E5390000}"/>
    <cellStyle name="Normal 10 3 21 7" xfId="18722" xr:uid="{00000000-0005-0000-0000-0000E6390000}"/>
    <cellStyle name="Normal 10 3 21 8" xfId="21052" xr:uid="{00000000-0005-0000-0000-0000E7390000}"/>
    <cellStyle name="Normal 10 3 22" xfId="7853" xr:uid="{00000000-0005-0000-0000-0000E8390000}"/>
    <cellStyle name="Normal 10 3 22 2" xfId="14352" xr:uid="{00000000-0005-0000-0000-0000E9390000}"/>
    <cellStyle name="Normal 10 3 22 2 2" xfId="19299" xr:uid="{00000000-0005-0000-0000-0000EA390000}"/>
    <cellStyle name="Normal 10 3 22 2 3" xfId="32416" xr:uid="{00000000-0005-0000-0000-0000EB390000}"/>
    <cellStyle name="Normal 10 3 22 2 4" xfId="35431" xr:uid="{00000000-0005-0000-0000-0000EC390000}"/>
    <cellStyle name="Normal 10 3 22 3" xfId="17878" xr:uid="{00000000-0005-0000-0000-0000ED390000}"/>
    <cellStyle name="Normal 10 3 22 4" xfId="31229" xr:uid="{00000000-0005-0000-0000-0000EE390000}"/>
    <cellStyle name="Normal 10 3 22 5" xfId="34571" xr:uid="{00000000-0005-0000-0000-0000EF390000}"/>
    <cellStyle name="Normal 10 3 23" xfId="8775" xr:uid="{00000000-0005-0000-0000-0000F0390000}"/>
    <cellStyle name="Normal 10 3 23 2" xfId="15194" xr:uid="{00000000-0005-0000-0000-0000F1390000}"/>
    <cellStyle name="Normal 10 3 23 2 2" xfId="27854" xr:uid="{00000000-0005-0000-0000-0000F2390000}"/>
    <cellStyle name="Normal 10 3 23 3" xfId="22822" xr:uid="{00000000-0005-0000-0000-0000F3390000}"/>
    <cellStyle name="Normal 10 3 24" xfId="9983" xr:uid="{00000000-0005-0000-0000-0000F4390000}"/>
    <cellStyle name="Normal 10 3 25" xfId="11061" xr:uid="{00000000-0005-0000-0000-0000F5390000}"/>
    <cellStyle name="Normal 10 3 25 2" xfId="16499" xr:uid="{00000000-0005-0000-0000-0000F6390000}"/>
    <cellStyle name="Normal 10 3 25 2 2" xfId="29039" xr:uid="{00000000-0005-0000-0000-0000F7390000}"/>
    <cellStyle name="Normal 10 3 25 3" xfId="23948" xr:uid="{00000000-0005-0000-0000-0000F8390000}"/>
    <cellStyle name="Normal 10 3 26" xfId="6631" xr:uid="{00000000-0005-0000-0000-0000F9390000}"/>
    <cellStyle name="Normal 10 3 26 2" xfId="13225" xr:uid="{00000000-0005-0000-0000-0000FA390000}"/>
    <cellStyle name="Normal 10 3 26 2 2" xfId="25969" xr:uid="{00000000-0005-0000-0000-0000FB390000}"/>
    <cellStyle name="Normal 10 3 26 3" xfId="21377" xr:uid="{00000000-0005-0000-0000-0000FC390000}"/>
    <cellStyle name="Normal 10 3 27" xfId="12155" xr:uid="{00000000-0005-0000-0000-0000FD390000}"/>
    <cellStyle name="Normal 10 3 27 2" xfId="24901" xr:uid="{00000000-0005-0000-0000-0000FE390000}"/>
    <cellStyle name="Normal 10 3 28" xfId="3165" xr:uid="{00000000-0005-0000-0000-0000FF390000}"/>
    <cellStyle name="Normal 10 3 29" xfId="37783" xr:uid="{00000000-0005-0000-0000-0000003A0000}"/>
    <cellStyle name="Normal 10 3 3" xfId="1519" xr:uid="{00000000-0005-0000-0000-0000013A0000}"/>
    <cellStyle name="Normal 10 3 3 10" xfId="4723" xr:uid="{00000000-0005-0000-0000-0000023A0000}"/>
    <cellStyle name="Normal 10 3 3 2" xfId="1520" xr:uid="{00000000-0005-0000-0000-0000033A0000}"/>
    <cellStyle name="Normal 10 3 3 2 2" xfId="10848" xr:uid="{00000000-0005-0000-0000-0000043A0000}"/>
    <cellStyle name="Normal 10 3 3 2 2 2" xfId="16362" xr:uid="{00000000-0005-0000-0000-0000053A0000}"/>
    <cellStyle name="Normal 10 3 3 2 2 2 2" xfId="28904" xr:uid="{00000000-0005-0000-0000-0000063A0000}"/>
    <cellStyle name="Normal 10 3 3 2 2 3" xfId="23822" xr:uid="{00000000-0005-0000-0000-0000073A0000}"/>
    <cellStyle name="Normal 10 3 3 2 3" xfId="14536" xr:uid="{00000000-0005-0000-0000-0000083A0000}"/>
    <cellStyle name="Normal 10 3 3 2 3 2" xfId="27221" xr:uid="{00000000-0005-0000-0000-0000093A0000}"/>
    <cellStyle name="Normal 10 3 3 2 4" xfId="19313" xr:uid="{00000000-0005-0000-0000-00000A3A0000}"/>
    <cellStyle name="Normal 10 3 3 2 5" xfId="32430" xr:uid="{00000000-0005-0000-0000-00000B3A0000}"/>
    <cellStyle name="Normal 10 3 3 2 6" xfId="35445" xr:uid="{00000000-0005-0000-0000-00000C3A0000}"/>
    <cellStyle name="Normal 10 3 3 2 7" xfId="8043" xr:uid="{00000000-0005-0000-0000-00000D3A0000}"/>
    <cellStyle name="Normal 10 3 3 3" xfId="8968" xr:uid="{00000000-0005-0000-0000-00000E3A0000}"/>
    <cellStyle name="Normal 10 3 3 3 2" xfId="15378" xr:uid="{00000000-0005-0000-0000-00000F3A0000}"/>
    <cellStyle name="Normal 10 3 3 3 2 2" xfId="28028" xr:uid="{00000000-0005-0000-0000-0000103A0000}"/>
    <cellStyle name="Normal 10 3 3 3 3" xfId="22993" xr:uid="{00000000-0005-0000-0000-0000113A0000}"/>
    <cellStyle name="Normal 10 3 3 4" xfId="10956" xr:uid="{00000000-0005-0000-0000-0000123A0000}"/>
    <cellStyle name="Normal 10 3 3 4 2" xfId="16432" xr:uid="{00000000-0005-0000-0000-0000133A0000}"/>
    <cellStyle name="Normal 10 3 3 4 2 2" xfId="28974" xr:uid="{00000000-0005-0000-0000-0000143A0000}"/>
    <cellStyle name="Normal 10 3 3 4 3" xfId="23885" xr:uid="{00000000-0005-0000-0000-0000153A0000}"/>
    <cellStyle name="Normal 10 3 3 5" xfId="6977" xr:uid="{00000000-0005-0000-0000-0000163A0000}"/>
    <cellStyle name="Normal 10 3 3 5 2" xfId="13521" xr:uid="{00000000-0005-0000-0000-0000173A0000}"/>
    <cellStyle name="Normal 10 3 3 5 2 2" xfId="26252" xr:uid="{00000000-0005-0000-0000-0000183A0000}"/>
    <cellStyle name="Normal 10 3 3 5 3" xfId="21709" xr:uid="{00000000-0005-0000-0000-0000193A0000}"/>
    <cellStyle name="Normal 10 3 3 6" xfId="12422" xr:uid="{00000000-0005-0000-0000-00001A3A0000}"/>
    <cellStyle name="Normal 10 3 3 6 2" xfId="25168" xr:uid="{00000000-0005-0000-0000-00001B3A0000}"/>
    <cellStyle name="Normal 10 3 3 7" xfId="17892" xr:uid="{00000000-0005-0000-0000-00001C3A0000}"/>
    <cellStyle name="Normal 10 3 3 8" xfId="31243" xr:uid="{00000000-0005-0000-0000-00001D3A0000}"/>
    <cellStyle name="Normal 10 3 3 9" xfId="34585" xr:uid="{00000000-0005-0000-0000-00001E3A0000}"/>
    <cellStyle name="Normal 10 3 4" xfId="1521" xr:uid="{00000000-0005-0000-0000-00001F3A0000}"/>
    <cellStyle name="Normal 10 3 4 10" xfId="4724" xr:uid="{00000000-0005-0000-0000-0000203A0000}"/>
    <cellStyle name="Normal 10 3 4 2" xfId="8044" xr:uid="{00000000-0005-0000-0000-0000213A0000}"/>
    <cellStyle name="Normal 10 3 4 2 2" xfId="14537" xr:uid="{00000000-0005-0000-0000-0000223A0000}"/>
    <cellStyle name="Normal 10 3 4 2 2 2" xfId="27222" xr:uid="{00000000-0005-0000-0000-0000233A0000}"/>
    <cellStyle name="Normal 10 3 4 2 3" xfId="19314" xr:uid="{00000000-0005-0000-0000-0000243A0000}"/>
    <cellStyle name="Normal 10 3 4 2 4" xfId="32431" xr:uid="{00000000-0005-0000-0000-0000253A0000}"/>
    <cellStyle name="Normal 10 3 4 2 5" xfId="35446" xr:uid="{00000000-0005-0000-0000-0000263A0000}"/>
    <cellStyle name="Normal 10 3 4 3" xfId="8969" xr:uid="{00000000-0005-0000-0000-0000273A0000}"/>
    <cellStyle name="Normal 10 3 4 3 2" xfId="15379" xr:uid="{00000000-0005-0000-0000-0000283A0000}"/>
    <cellStyle name="Normal 10 3 4 3 2 2" xfId="28029" xr:uid="{00000000-0005-0000-0000-0000293A0000}"/>
    <cellStyle name="Normal 10 3 4 3 3" xfId="22994" xr:uid="{00000000-0005-0000-0000-00002A3A0000}"/>
    <cellStyle name="Normal 10 3 4 4" xfId="10927" xr:uid="{00000000-0005-0000-0000-00002B3A0000}"/>
    <cellStyle name="Normal 10 3 4 4 2" xfId="16412" xr:uid="{00000000-0005-0000-0000-00002C3A0000}"/>
    <cellStyle name="Normal 10 3 4 4 2 2" xfId="28954" xr:uid="{00000000-0005-0000-0000-00002D3A0000}"/>
    <cellStyle name="Normal 10 3 4 4 3" xfId="23864" xr:uid="{00000000-0005-0000-0000-00002E3A0000}"/>
    <cellStyle name="Normal 10 3 4 5" xfId="6978" xr:uid="{00000000-0005-0000-0000-00002F3A0000}"/>
    <cellStyle name="Normal 10 3 4 5 2" xfId="13522" xr:uid="{00000000-0005-0000-0000-0000303A0000}"/>
    <cellStyle name="Normal 10 3 4 5 2 2" xfId="26253" xr:uid="{00000000-0005-0000-0000-0000313A0000}"/>
    <cellStyle name="Normal 10 3 4 5 3" xfId="21710" xr:uid="{00000000-0005-0000-0000-0000323A0000}"/>
    <cellStyle name="Normal 10 3 4 6" xfId="12423" xr:uid="{00000000-0005-0000-0000-0000333A0000}"/>
    <cellStyle name="Normal 10 3 4 6 2" xfId="25169" xr:uid="{00000000-0005-0000-0000-0000343A0000}"/>
    <cellStyle name="Normal 10 3 4 7" xfId="17893" xr:uid="{00000000-0005-0000-0000-0000353A0000}"/>
    <cellStyle name="Normal 10 3 4 8" xfId="31244" xr:uid="{00000000-0005-0000-0000-0000363A0000}"/>
    <cellStyle name="Normal 10 3 4 9" xfId="34586" xr:uid="{00000000-0005-0000-0000-0000373A0000}"/>
    <cellStyle name="Normal 10 3 5" xfId="1514" xr:uid="{00000000-0005-0000-0000-0000383A0000}"/>
    <cellStyle name="Normal 10 3 5 2" xfId="8045" xr:uid="{00000000-0005-0000-0000-0000393A0000}"/>
    <cellStyle name="Normal 10 3 5 2 2" xfId="14538" xr:uid="{00000000-0005-0000-0000-00003A3A0000}"/>
    <cellStyle name="Normal 10 3 5 2 2 2" xfId="27223" xr:uid="{00000000-0005-0000-0000-00003B3A0000}"/>
    <cellStyle name="Normal 10 3 5 2 3" xfId="19315" xr:uid="{00000000-0005-0000-0000-00003C3A0000}"/>
    <cellStyle name="Normal 10 3 5 2 4" xfId="32432" xr:uid="{00000000-0005-0000-0000-00003D3A0000}"/>
    <cellStyle name="Normal 10 3 5 2 5" xfId="35447" xr:uid="{00000000-0005-0000-0000-00003E3A0000}"/>
    <cellStyle name="Normal 10 3 5 3" xfId="8970" xr:uid="{00000000-0005-0000-0000-00003F3A0000}"/>
    <cellStyle name="Normal 10 3 5 3 2" xfId="15380" xr:uid="{00000000-0005-0000-0000-0000403A0000}"/>
    <cellStyle name="Normal 10 3 5 3 2 2" xfId="28030" xr:uid="{00000000-0005-0000-0000-0000413A0000}"/>
    <cellStyle name="Normal 10 3 5 3 3" xfId="22995" xr:uid="{00000000-0005-0000-0000-0000423A0000}"/>
    <cellStyle name="Normal 10 3 5 4" xfId="6979" xr:uid="{00000000-0005-0000-0000-0000433A0000}"/>
    <cellStyle name="Normal 10 3 5 4 2" xfId="13523" xr:uid="{00000000-0005-0000-0000-0000443A0000}"/>
    <cellStyle name="Normal 10 3 5 4 2 2" xfId="26254" xr:uid="{00000000-0005-0000-0000-0000453A0000}"/>
    <cellStyle name="Normal 10 3 5 4 3" xfId="21711" xr:uid="{00000000-0005-0000-0000-0000463A0000}"/>
    <cellStyle name="Normal 10 3 5 5" xfId="12424" xr:uid="{00000000-0005-0000-0000-0000473A0000}"/>
    <cellStyle name="Normal 10 3 5 5 2" xfId="25170" xr:uid="{00000000-0005-0000-0000-0000483A0000}"/>
    <cellStyle name="Normal 10 3 5 6" xfId="17894" xr:uid="{00000000-0005-0000-0000-0000493A0000}"/>
    <cellStyle name="Normal 10 3 5 7" xfId="31245" xr:uid="{00000000-0005-0000-0000-00004A3A0000}"/>
    <cellStyle name="Normal 10 3 5 8" xfId="34587" xr:uid="{00000000-0005-0000-0000-00004B3A0000}"/>
    <cellStyle name="Normal 10 3 5 9" xfId="4725" xr:uid="{00000000-0005-0000-0000-00004C3A0000}"/>
    <cellStyle name="Normal 10 3 6" xfId="4726" xr:uid="{00000000-0005-0000-0000-00004D3A0000}"/>
    <cellStyle name="Normal 10 3 6 2" xfId="8046" xr:uid="{00000000-0005-0000-0000-00004E3A0000}"/>
    <cellStyle name="Normal 10 3 6 2 2" xfId="14539" xr:uid="{00000000-0005-0000-0000-00004F3A0000}"/>
    <cellStyle name="Normal 10 3 6 2 2 2" xfId="27224" xr:uid="{00000000-0005-0000-0000-0000503A0000}"/>
    <cellStyle name="Normal 10 3 6 2 3" xfId="19316" xr:uid="{00000000-0005-0000-0000-0000513A0000}"/>
    <cellStyle name="Normal 10 3 6 2 4" xfId="32433" xr:uid="{00000000-0005-0000-0000-0000523A0000}"/>
    <cellStyle name="Normal 10 3 6 2 5" xfId="35448" xr:uid="{00000000-0005-0000-0000-0000533A0000}"/>
    <cellStyle name="Normal 10 3 6 3" xfId="8971" xr:uid="{00000000-0005-0000-0000-0000543A0000}"/>
    <cellStyle name="Normal 10 3 6 3 2" xfId="15381" xr:uid="{00000000-0005-0000-0000-0000553A0000}"/>
    <cellStyle name="Normal 10 3 6 3 2 2" xfId="28031" xr:uid="{00000000-0005-0000-0000-0000563A0000}"/>
    <cellStyle name="Normal 10 3 6 3 3" xfId="22996" xr:uid="{00000000-0005-0000-0000-0000573A0000}"/>
    <cellStyle name="Normal 10 3 6 4" xfId="6980" xr:uid="{00000000-0005-0000-0000-0000583A0000}"/>
    <cellStyle name="Normal 10 3 6 4 2" xfId="13524" xr:uid="{00000000-0005-0000-0000-0000593A0000}"/>
    <cellStyle name="Normal 10 3 6 4 2 2" xfId="26255" xr:uid="{00000000-0005-0000-0000-00005A3A0000}"/>
    <cellStyle name="Normal 10 3 6 4 3" xfId="21712" xr:uid="{00000000-0005-0000-0000-00005B3A0000}"/>
    <cellStyle name="Normal 10 3 6 5" xfId="12425" xr:uid="{00000000-0005-0000-0000-00005C3A0000}"/>
    <cellStyle name="Normal 10 3 6 5 2" xfId="25171" xr:uid="{00000000-0005-0000-0000-00005D3A0000}"/>
    <cellStyle name="Normal 10 3 6 6" xfId="17895" xr:uid="{00000000-0005-0000-0000-00005E3A0000}"/>
    <cellStyle name="Normal 10 3 6 7" xfId="31246" xr:uid="{00000000-0005-0000-0000-00005F3A0000}"/>
    <cellStyle name="Normal 10 3 6 8" xfId="34588" xr:uid="{00000000-0005-0000-0000-0000603A0000}"/>
    <cellStyle name="Normal 10 3 7" xfId="4727" xr:uid="{00000000-0005-0000-0000-0000613A0000}"/>
    <cellStyle name="Normal 10 3 7 2" xfId="8047" xr:uid="{00000000-0005-0000-0000-0000623A0000}"/>
    <cellStyle name="Normal 10 3 7 2 2" xfId="14540" xr:uid="{00000000-0005-0000-0000-0000633A0000}"/>
    <cellStyle name="Normal 10 3 7 2 2 2" xfId="27225" xr:uid="{00000000-0005-0000-0000-0000643A0000}"/>
    <cellStyle name="Normal 10 3 7 2 3" xfId="19317" xr:uid="{00000000-0005-0000-0000-0000653A0000}"/>
    <cellStyle name="Normal 10 3 7 2 4" xfId="32434" xr:uid="{00000000-0005-0000-0000-0000663A0000}"/>
    <cellStyle name="Normal 10 3 7 2 5" xfId="35449" xr:uid="{00000000-0005-0000-0000-0000673A0000}"/>
    <cellStyle name="Normal 10 3 7 3" xfId="8972" xr:uid="{00000000-0005-0000-0000-0000683A0000}"/>
    <cellStyle name="Normal 10 3 7 3 2" xfId="15382" xr:uid="{00000000-0005-0000-0000-0000693A0000}"/>
    <cellStyle name="Normal 10 3 7 3 2 2" xfId="28032" xr:uid="{00000000-0005-0000-0000-00006A3A0000}"/>
    <cellStyle name="Normal 10 3 7 3 3" xfId="22997" xr:uid="{00000000-0005-0000-0000-00006B3A0000}"/>
    <cellStyle name="Normal 10 3 7 4" xfId="6981" xr:uid="{00000000-0005-0000-0000-00006C3A0000}"/>
    <cellStyle name="Normal 10 3 7 4 2" xfId="13525" xr:uid="{00000000-0005-0000-0000-00006D3A0000}"/>
    <cellStyle name="Normal 10 3 7 4 2 2" xfId="26256" xr:uid="{00000000-0005-0000-0000-00006E3A0000}"/>
    <cellStyle name="Normal 10 3 7 4 3" xfId="21713" xr:uid="{00000000-0005-0000-0000-00006F3A0000}"/>
    <cellStyle name="Normal 10 3 7 5" xfId="12426" xr:uid="{00000000-0005-0000-0000-0000703A0000}"/>
    <cellStyle name="Normal 10 3 7 5 2" xfId="25172" xr:uid="{00000000-0005-0000-0000-0000713A0000}"/>
    <cellStyle name="Normal 10 3 7 6" xfId="17896" xr:uid="{00000000-0005-0000-0000-0000723A0000}"/>
    <cellStyle name="Normal 10 3 7 7" xfId="31247" xr:uid="{00000000-0005-0000-0000-0000733A0000}"/>
    <cellStyle name="Normal 10 3 7 8" xfId="34589" xr:uid="{00000000-0005-0000-0000-0000743A0000}"/>
    <cellStyle name="Normal 10 3 8" xfId="4728" xr:uid="{00000000-0005-0000-0000-0000753A0000}"/>
    <cellStyle name="Normal 10 3 8 2" xfId="8048" xr:uid="{00000000-0005-0000-0000-0000763A0000}"/>
    <cellStyle name="Normal 10 3 8 2 2" xfId="14541" xr:uid="{00000000-0005-0000-0000-0000773A0000}"/>
    <cellStyle name="Normal 10 3 8 2 2 2" xfId="27226" xr:uid="{00000000-0005-0000-0000-0000783A0000}"/>
    <cellStyle name="Normal 10 3 8 2 3" xfId="19318" xr:uid="{00000000-0005-0000-0000-0000793A0000}"/>
    <cellStyle name="Normal 10 3 8 2 4" xfId="32435" xr:uid="{00000000-0005-0000-0000-00007A3A0000}"/>
    <cellStyle name="Normal 10 3 8 2 5" xfId="35450" xr:uid="{00000000-0005-0000-0000-00007B3A0000}"/>
    <cellStyle name="Normal 10 3 8 3" xfId="8973" xr:uid="{00000000-0005-0000-0000-00007C3A0000}"/>
    <cellStyle name="Normal 10 3 8 3 2" xfId="15383" xr:uid="{00000000-0005-0000-0000-00007D3A0000}"/>
    <cellStyle name="Normal 10 3 8 3 2 2" xfId="28033" xr:uid="{00000000-0005-0000-0000-00007E3A0000}"/>
    <cellStyle name="Normal 10 3 8 3 3" xfId="22998" xr:uid="{00000000-0005-0000-0000-00007F3A0000}"/>
    <cellStyle name="Normal 10 3 8 4" xfId="6982" xr:uid="{00000000-0005-0000-0000-0000803A0000}"/>
    <cellStyle name="Normal 10 3 8 4 2" xfId="13526" xr:uid="{00000000-0005-0000-0000-0000813A0000}"/>
    <cellStyle name="Normal 10 3 8 4 2 2" xfId="26257" xr:uid="{00000000-0005-0000-0000-0000823A0000}"/>
    <cellStyle name="Normal 10 3 8 4 3" xfId="21714" xr:uid="{00000000-0005-0000-0000-0000833A0000}"/>
    <cellStyle name="Normal 10 3 8 5" xfId="12427" xr:uid="{00000000-0005-0000-0000-0000843A0000}"/>
    <cellStyle name="Normal 10 3 8 5 2" xfId="25173" xr:uid="{00000000-0005-0000-0000-0000853A0000}"/>
    <cellStyle name="Normal 10 3 8 6" xfId="17897" xr:uid="{00000000-0005-0000-0000-0000863A0000}"/>
    <cellStyle name="Normal 10 3 8 7" xfId="31248" xr:uid="{00000000-0005-0000-0000-0000873A0000}"/>
    <cellStyle name="Normal 10 3 8 8" xfId="34590" xr:uid="{00000000-0005-0000-0000-0000883A0000}"/>
    <cellStyle name="Normal 10 3 9" xfId="4729" xr:uid="{00000000-0005-0000-0000-0000893A0000}"/>
    <cellStyle name="Normal 10 3 9 2" xfId="8049" xr:uid="{00000000-0005-0000-0000-00008A3A0000}"/>
    <cellStyle name="Normal 10 3 9 2 2" xfId="14542" xr:uid="{00000000-0005-0000-0000-00008B3A0000}"/>
    <cellStyle name="Normal 10 3 9 2 2 2" xfId="27227" xr:uid="{00000000-0005-0000-0000-00008C3A0000}"/>
    <cellStyle name="Normal 10 3 9 2 3" xfId="19319" xr:uid="{00000000-0005-0000-0000-00008D3A0000}"/>
    <cellStyle name="Normal 10 3 9 2 4" xfId="32436" xr:uid="{00000000-0005-0000-0000-00008E3A0000}"/>
    <cellStyle name="Normal 10 3 9 2 5" xfId="35451" xr:uid="{00000000-0005-0000-0000-00008F3A0000}"/>
    <cellStyle name="Normal 10 3 9 3" xfId="8974" xr:uid="{00000000-0005-0000-0000-0000903A0000}"/>
    <cellStyle name="Normal 10 3 9 3 2" xfId="15384" xr:uid="{00000000-0005-0000-0000-0000913A0000}"/>
    <cellStyle name="Normal 10 3 9 3 2 2" xfId="28034" xr:uid="{00000000-0005-0000-0000-0000923A0000}"/>
    <cellStyle name="Normal 10 3 9 3 3" xfId="22999" xr:uid="{00000000-0005-0000-0000-0000933A0000}"/>
    <cellStyle name="Normal 10 3 9 4" xfId="6983" xr:uid="{00000000-0005-0000-0000-0000943A0000}"/>
    <cellStyle name="Normal 10 3 9 4 2" xfId="13527" xr:uid="{00000000-0005-0000-0000-0000953A0000}"/>
    <cellStyle name="Normal 10 3 9 4 2 2" xfId="26258" xr:uid="{00000000-0005-0000-0000-0000963A0000}"/>
    <cellStyle name="Normal 10 3 9 4 3" xfId="21715" xr:uid="{00000000-0005-0000-0000-0000973A0000}"/>
    <cellStyle name="Normal 10 3 9 5" xfId="12428" xr:uid="{00000000-0005-0000-0000-0000983A0000}"/>
    <cellStyle name="Normal 10 3 9 5 2" xfId="25174" xr:uid="{00000000-0005-0000-0000-0000993A0000}"/>
    <cellStyle name="Normal 10 3 9 6" xfId="17898" xr:uid="{00000000-0005-0000-0000-00009A3A0000}"/>
    <cellStyle name="Normal 10 3 9 7" xfId="31249" xr:uid="{00000000-0005-0000-0000-00009B3A0000}"/>
    <cellStyle name="Normal 10 3 9 8" xfId="34591" xr:uid="{00000000-0005-0000-0000-00009C3A0000}"/>
    <cellStyle name="Normal 10 4" xfId="1298" xr:uid="{00000000-0005-0000-0000-00009D3A0000}"/>
    <cellStyle name="Normal 10 4 10" xfId="4731" xr:uid="{00000000-0005-0000-0000-00009E3A0000}"/>
    <cellStyle name="Normal 10 4 11" xfId="4732" xr:uid="{00000000-0005-0000-0000-00009F3A0000}"/>
    <cellStyle name="Normal 10 4 12" xfId="4733" xr:uid="{00000000-0005-0000-0000-0000A03A0000}"/>
    <cellStyle name="Normal 10 4 13" xfId="4734" xr:uid="{00000000-0005-0000-0000-0000A13A0000}"/>
    <cellStyle name="Normal 10 4 14" xfId="4735" xr:uid="{00000000-0005-0000-0000-0000A23A0000}"/>
    <cellStyle name="Normal 10 4 15" xfId="4736" xr:uid="{00000000-0005-0000-0000-0000A33A0000}"/>
    <cellStyle name="Normal 10 4 16" xfId="4737" xr:uid="{00000000-0005-0000-0000-0000A43A0000}"/>
    <cellStyle name="Normal 10 4 17" xfId="4738" xr:uid="{00000000-0005-0000-0000-0000A53A0000}"/>
    <cellStyle name="Normal 10 4 18" xfId="4739" xr:uid="{00000000-0005-0000-0000-0000A63A0000}"/>
    <cellStyle name="Normal 10 4 19" xfId="4740" xr:uid="{00000000-0005-0000-0000-0000A73A0000}"/>
    <cellStyle name="Normal 10 4 2" xfId="364" xr:uid="{00000000-0005-0000-0000-0000A83A0000}"/>
    <cellStyle name="Normal 10 4 2 2" xfId="590" xr:uid="{00000000-0005-0000-0000-0000A93A0000}"/>
    <cellStyle name="Normal 10 4 2 2 2" xfId="1524" xr:uid="{00000000-0005-0000-0000-0000AA3A0000}"/>
    <cellStyle name="Normal 10 4 2 2 2 2" xfId="20472" xr:uid="{00000000-0005-0000-0000-0000AB3A0000}"/>
    <cellStyle name="Normal 10 4 2 2 2 3" xfId="33725" xr:uid="{00000000-0005-0000-0000-0000AC3A0000}"/>
    <cellStyle name="Normal 10 4 2 2 2 4" xfId="36519" xr:uid="{00000000-0005-0000-0000-0000AD3A0000}"/>
    <cellStyle name="Normal 10 4 2 2 2 5" xfId="16261" xr:uid="{00000000-0005-0000-0000-0000AE3A0000}"/>
    <cellStyle name="Normal 10 4 2 2 3" xfId="20173" xr:uid="{00000000-0005-0000-0000-0000AF3A0000}"/>
    <cellStyle name="Normal 10 4 2 2 4" xfId="33430" xr:uid="{00000000-0005-0000-0000-0000B03A0000}"/>
    <cellStyle name="Normal 10 4 2 2 5" xfId="36225" xr:uid="{00000000-0005-0000-0000-0000B13A0000}"/>
    <cellStyle name="Normal 10 4 2 2 6" xfId="10713" xr:uid="{00000000-0005-0000-0000-0000B23A0000}"/>
    <cellStyle name="Normal 10 4 2 2 7" xfId="37699" xr:uid="{00000000-0005-0000-0000-0000B33A0000}"/>
    <cellStyle name="Normal 10 4 2 3" xfId="1523" xr:uid="{00000000-0005-0000-0000-0000B43A0000}"/>
    <cellStyle name="Normal 10 4 2 3 2" xfId="33579" xr:uid="{00000000-0005-0000-0000-0000B53A0000}"/>
    <cellStyle name="Normal 10 4 2 3 3" xfId="36373" xr:uid="{00000000-0005-0000-0000-0000B63A0000}"/>
    <cellStyle name="Normal 10 4 2 3 4" xfId="20325" xr:uid="{00000000-0005-0000-0000-0000B73A0000}"/>
    <cellStyle name="Normal 10 4 2 4" xfId="20017" xr:uid="{00000000-0005-0000-0000-0000B83A0000}"/>
    <cellStyle name="Normal 10 4 2 4 2" xfId="33281" xr:uid="{00000000-0005-0000-0000-0000B93A0000}"/>
    <cellStyle name="Normal 10 4 2 4 3" xfId="36080" xr:uid="{00000000-0005-0000-0000-0000BA3A0000}"/>
    <cellStyle name="Normal 10 4 2 5" xfId="4741" xr:uid="{00000000-0005-0000-0000-0000BB3A0000}"/>
    <cellStyle name="Normal 10 4 2 6" xfId="37651" xr:uid="{00000000-0005-0000-0000-0000BC3A0000}"/>
    <cellStyle name="Normal 10 4 20" xfId="10058" xr:uid="{00000000-0005-0000-0000-0000BD3A0000}"/>
    <cellStyle name="Normal 10 4 20 2" xfId="16010" xr:uid="{00000000-0005-0000-0000-0000BE3A0000}"/>
    <cellStyle name="Normal 10 4 20 2 2" xfId="19885" xr:uid="{00000000-0005-0000-0000-0000BF3A0000}"/>
    <cellStyle name="Normal 10 4 20 2 3" xfId="33010" xr:uid="{00000000-0005-0000-0000-0000C03A0000}"/>
    <cellStyle name="Normal 10 4 20 2 4" xfId="35973" xr:uid="{00000000-0005-0000-0000-0000C13A0000}"/>
    <cellStyle name="Normal 10 4 20 3" xfId="18758" xr:uid="{00000000-0005-0000-0000-0000C23A0000}"/>
    <cellStyle name="Normal 10 4 20 4" xfId="32016" xr:uid="{00000000-0005-0000-0000-0000C33A0000}"/>
    <cellStyle name="Normal 10 4 20 5" xfId="35123" xr:uid="{00000000-0005-0000-0000-0000C43A0000}"/>
    <cellStyle name="Normal 10 4 21" xfId="17899" xr:uid="{00000000-0005-0000-0000-0000C53A0000}"/>
    <cellStyle name="Normal 10 4 22" xfId="19091" xr:uid="{00000000-0005-0000-0000-0000C63A0000}"/>
    <cellStyle name="Normal 10 4 22 2" xfId="32213" xr:uid="{00000000-0005-0000-0000-0000C73A0000}"/>
    <cellStyle name="Normal 10 4 22 3" xfId="35234" xr:uid="{00000000-0005-0000-0000-0000C83A0000}"/>
    <cellStyle name="Normal 10 4 23" xfId="18971" xr:uid="{00000000-0005-0000-0000-0000C93A0000}"/>
    <cellStyle name="Normal 10 4 23 2" xfId="32152" xr:uid="{00000000-0005-0000-0000-0000CA3A0000}"/>
    <cellStyle name="Normal 10 4 23 3" xfId="35174" xr:uid="{00000000-0005-0000-0000-0000CB3A0000}"/>
    <cellStyle name="Normal 10 4 24" xfId="19955" xr:uid="{00000000-0005-0000-0000-0000CC3A0000}"/>
    <cellStyle name="Normal 10 4 24 2" xfId="33151" xr:uid="{00000000-0005-0000-0000-0000CD3A0000}"/>
    <cellStyle name="Normal 10 4 24 3" xfId="36025" xr:uid="{00000000-0005-0000-0000-0000CE3A0000}"/>
    <cellStyle name="Normal 10 4 25" xfId="17474" xr:uid="{00000000-0005-0000-0000-0000CF3A0000}"/>
    <cellStyle name="Normal 10 4 26" xfId="30728" xr:uid="{00000000-0005-0000-0000-0000D03A0000}"/>
    <cellStyle name="Normal 10 4 27" xfId="34340" xr:uid="{00000000-0005-0000-0000-0000D13A0000}"/>
    <cellStyle name="Normal 10 4 28" xfId="4730" xr:uid="{00000000-0005-0000-0000-0000D23A0000}"/>
    <cellStyle name="Normal 10 4 3" xfId="1525" xr:uid="{00000000-0005-0000-0000-0000D33A0000}"/>
    <cellStyle name="Normal 10 4 3 2" xfId="10909" xr:uid="{00000000-0005-0000-0000-0000D43A0000}"/>
    <cellStyle name="Normal 10 4 3 2 2" xfId="16397" xr:uid="{00000000-0005-0000-0000-0000D53A0000}"/>
    <cellStyle name="Normal 10 4 3 2 2 2" xfId="28939" xr:uid="{00000000-0005-0000-0000-0000D63A0000}"/>
    <cellStyle name="Normal 10 4 3 2 3" xfId="20418" xr:uid="{00000000-0005-0000-0000-0000D73A0000}"/>
    <cellStyle name="Normal 10 4 3 2 4" xfId="33671" xr:uid="{00000000-0005-0000-0000-0000D83A0000}"/>
    <cellStyle name="Normal 10 4 3 2 5" xfId="36465" xr:uid="{00000000-0005-0000-0000-0000D93A0000}"/>
    <cellStyle name="Normal 10 4 3 3" xfId="20119" xr:uid="{00000000-0005-0000-0000-0000DA3A0000}"/>
    <cellStyle name="Normal 10 4 3 3 2" xfId="33376" xr:uid="{00000000-0005-0000-0000-0000DB3A0000}"/>
    <cellStyle name="Normal 10 4 3 3 3" xfId="36171" xr:uid="{00000000-0005-0000-0000-0000DC3A0000}"/>
    <cellStyle name="Normal 10 4 3 4" xfId="4742" xr:uid="{00000000-0005-0000-0000-0000DD3A0000}"/>
    <cellStyle name="Normal 10 4 4" xfId="1522" xr:uid="{00000000-0005-0000-0000-0000DE3A0000}"/>
    <cellStyle name="Normal 10 4 4 2" xfId="20271" xr:uid="{00000000-0005-0000-0000-0000DF3A0000}"/>
    <cellStyle name="Normal 10 4 4 2 2" xfId="33525" xr:uid="{00000000-0005-0000-0000-0000E03A0000}"/>
    <cellStyle name="Normal 10 4 4 2 3" xfId="36319" xr:uid="{00000000-0005-0000-0000-0000E13A0000}"/>
    <cellStyle name="Normal 10 4 4 3" xfId="4743" xr:uid="{00000000-0005-0000-0000-0000E23A0000}"/>
    <cellStyle name="Normal 10 4 5" xfId="4744" xr:uid="{00000000-0005-0000-0000-0000E33A0000}"/>
    <cellStyle name="Normal 10 4 6" xfId="4745" xr:uid="{00000000-0005-0000-0000-0000E43A0000}"/>
    <cellStyle name="Normal 10 4 7" xfId="4746" xr:uid="{00000000-0005-0000-0000-0000E53A0000}"/>
    <cellStyle name="Normal 10 4 8" xfId="4747" xr:uid="{00000000-0005-0000-0000-0000E63A0000}"/>
    <cellStyle name="Normal 10 4 9" xfId="4748" xr:uid="{00000000-0005-0000-0000-0000E73A0000}"/>
    <cellStyle name="Normal 10 5" xfId="1526" xr:uid="{00000000-0005-0000-0000-0000E83A0000}"/>
    <cellStyle name="Normal 10 5 10" xfId="4749" xr:uid="{00000000-0005-0000-0000-0000E93A0000}"/>
    <cellStyle name="Normal 10 5 2" xfId="1527" xr:uid="{00000000-0005-0000-0000-0000EA3A0000}"/>
    <cellStyle name="Normal 10 5 2 2" xfId="11135" xr:uid="{00000000-0005-0000-0000-0000EB3A0000}"/>
    <cellStyle name="Normal 10 5 2 2 2" xfId="16541" xr:uid="{00000000-0005-0000-0000-0000EC3A0000}"/>
    <cellStyle name="Normal 10 5 2 2 2 2" xfId="29080" xr:uid="{00000000-0005-0000-0000-0000ED3A0000}"/>
    <cellStyle name="Normal 10 5 2 2 3" xfId="20454" xr:uid="{00000000-0005-0000-0000-0000EE3A0000}"/>
    <cellStyle name="Normal 10 5 2 2 4" xfId="33707" xr:uid="{00000000-0005-0000-0000-0000EF3A0000}"/>
    <cellStyle name="Normal 10 5 2 2 5" xfId="36501" xr:uid="{00000000-0005-0000-0000-0000F03A0000}"/>
    <cellStyle name="Normal 10 5 2 3" xfId="14543" xr:uid="{00000000-0005-0000-0000-0000F13A0000}"/>
    <cellStyle name="Normal 10 5 2 3 2" xfId="20155" xr:uid="{00000000-0005-0000-0000-0000F23A0000}"/>
    <cellStyle name="Normal 10 5 2 3 3" xfId="33412" xr:uid="{00000000-0005-0000-0000-0000F33A0000}"/>
    <cellStyle name="Normal 10 5 2 3 4" xfId="36207" xr:uid="{00000000-0005-0000-0000-0000F43A0000}"/>
    <cellStyle name="Normal 10 5 2 4" xfId="19320" xr:uid="{00000000-0005-0000-0000-0000F53A0000}"/>
    <cellStyle name="Normal 10 5 2 5" xfId="32437" xr:uid="{00000000-0005-0000-0000-0000F63A0000}"/>
    <cellStyle name="Normal 10 5 2 6" xfId="35452" xr:uid="{00000000-0005-0000-0000-0000F73A0000}"/>
    <cellStyle name="Normal 10 5 2 7" xfId="8050" xr:uid="{00000000-0005-0000-0000-0000F83A0000}"/>
    <cellStyle name="Normal 10 5 3" xfId="8975" xr:uid="{00000000-0005-0000-0000-0000F93A0000}"/>
    <cellStyle name="Normal 10 5 3 2" xfId="15385" xr:uid="{00000000-0005-0000-0000-0000FA3A0000}"/>
    <cellStyle name="Normal 10 5 3 2 2" xfId="28035" xr:uid="{00000000-0005-0000-0000-0000FB3A0000}"/>
    <cellStyle name="Normal 10 5 3 3" xfId="20307" xr:uid="{00000000-0005-0000-0000-0000FC3A0000}"/>
    <cellStyle name="Normal 10 5 3 4" xfId="33561" xr:uid="{00000000-0005-0000-0000-0000FD3A0000}"/>
    <cellStyle name="Normal 10 5 3 5" xfId="36355" xr:uid="{00000000-0005-0000-0000-0000FE3A0000}"/>
    <cellStyle name="Normal 10 5 4" xfId="10694" xr:uid="{00000000-0005-0000-0000-0000FF3A0000}"/>
    <cellStyle name="Normal 10 5 4 2" xfId="16243" xr:uid="{00000000-0005-0000-0000-0000003B0000}"/>
    <cellStyle name="Normal 10 5 4 2 2" xfId="28851" xr:uid="{00000000-0005-0000-0000-0000013B0000}"/>
    <cellStyle name="Normal 10 5 4 3" xfId="19999" xr:uid="{00000000-0005-0000-0000-0000023B0000}"/>
    <cellStyle name="Normal 10 5 4 4" xfId="33263" xr:uid="{00000000-0005-0000-0000-0000033B0000}"/>
    <cellStyle name="Normal 10 5 4 5" xfId="36062" xr:uid="{00000000-0005-0000-0000-0000043B0000}"/>
    <cellStyle name="Normal 10 5 5" xfId="6986" xr:uid="{00000000-0005-0000-0000-0000053B0000}"/>
    <cellStyle name="Normal 10 5 5 2" xfId="13528" xr:uid="{00000000-0005-0000-0000-0000063B0000}"/>
    <cellStyle name="Normal 10 5 5 2 2" xfId="26259" xr:uid="{00000000-0005-0000-0000-0000073B0000}"/>
    <cellStyle name="Normal 10 5 5 3" xfId="21718" xr:uid="{00000000-0005-0000-0000-0000083B0000}"/>
    <cellStyle name="Normal 10 5 6" xfId="12430" xr:uid="{00000000-0005-0000-0000-0000093B0000}"/>
    <cellStyle name="Normal 10 5 6 2" xfId="25176" xr:uid="{00000000-0005-0000-0000-00000A3B0000}"/>
    <cellStyle name="Normal 10 5 7" xfId="17900" xr:uid="{00000000-0005-0000-0000-00000B3B0000}"/>
    <cellStyle name="Normal 10 5 8" xfId="31251" xr:uid="{00000000-0005-0000-0000-00000C3B0000}"/>
    <cellStyle name="Normal 10 5 9" xfId="34592" xr:uid="{00000000-0005-0000-0000-00000D3B0000}"/>
    <cellStyle name="Normal 10 6" xfId="1528" xr:uid="{00000000-0005-0000-0000-00000E3B0000}"/>
    <cellStyle name="Normal 10 6 10" xfId="4750" xr:uid="{00000000-0005-0000-0000-00000F3B0000}"/>
    <cellStyle name="Normal 10 6 2" xfId="8051" xr:uid="{00000000-0005-0000-0000-0000103B0000}"/>
    <cellStyle name="Normal 10 6 2 2" xfId="14544" xr:uid="{00000000-0005-0000-0000-0000113B0000}"/>
    <cellStyle name="Normal 10 6 2 2 2" xfId="20400" xr:uid="{00000000-0005-0000-0000-0000123B0000}"/>
    <cellStyle name="Normal 10 6 2 2 3" xfId="33653" xr:uid="{00000000-0005-0000-0000-0000133B0000}"/>
    <cellStyle name="Normal 10 6 2 2 4" xfId="36447" xr:uid="{00000000-0005-0000-0000-0000143B0000}"/>
    <cellStyle name="Normal 10 6 2 3" xfId="19321" xr:uid="{00000000-0005-0000-0000-0000153B0000}"/>
    <cellStyle name="Normal 10 6 2 4" xfId="32438" xr:uid="{00000000-0005-0000-0000-0000163B0000}"/>
    <cellStyle name="Normal 10 6 2 5" xfId="35453" xr:uid="{00000000-0005-0000-0000-0000173B0000}"/>
    <cellStyle name="Normal 10 6 3" xfId="8976" xr:uid="{00000000-0005-0000-0000-0000183B0000}"/>
    <cellStyle name="Normal 10 6 3 2" xfId="15386" xr:uid="{00000000-0005-0000-0000-0000193B0000}"/>
    <cellStyle name="Normal 10 6 3 2 2" xfId="28036" xr:uid="{00000000-0005-0000-0000-00001A3B0000}"/>
    <cellStyle name="Normal 10 6 3 3" xfId="20101" xr:uid="{00000000-0005-0000-0000-00001B3B0000}"/>
    <cellStyle name="Normal 10 6 3 4" xfId="33358" xr:uid="{00000000-0005-0000-0000-00001C3B0000}"/>
    <cellStyle name="Normal 10 6 3 5" xfId="36153" xr:uid="{00000000-0005-0000-0000-00001D3B0000}"/>
    <cellStyle name="Normal 10 6 4" xfId="11359" xr:uid="{00000000-0005-0000-0000-00001E3B0000}"/>
    <cellStyle name="Normal 10 6 4 2" xfId="16684" xr:uid="{00000000-0005-0000-0000-00001F3B0000}"/>
    <cellStyle name="Normal 10 6 4 2 2" xfId="29219" xr:uid="{00000000-0005-0000-0000-0000203B0000}"/>
    <cellStyle name="Normal 10 6 4 3" xfId="24127" xr:uid="{00000000-0005-0000-0000-0000213B0000}"/>
    <cellStyle name="Normal 10 6 5" xfId="6987" xr:uid="{00000000-0005-0000-0000-0000223B0000}"/>
    <cellStyle name="Normal 10 6 5 2" xfId="13529" xr:uid="{00000000-0005-0000-0000-0000233B0000}"/>
    <cellStyle name="Normal 10 6 5 2 2" xfId="26260" xr:uid="{00000000-0005-0000-0000-0000243B0000}"/>
    <cellStyle name="Normal 10 6 5 3" xfId="21719" xr:uid="{00000000-0005-0000-0000-0000253B0000}"/>
    <cellStyle name="Normal 10 6 6" xfId="12431" xr:uid="{00000000-0005-0000-0000-0000263B0000}"/>
    <cellStyle name="Normal 10 6 6 2" xfId="25177" xr:uid="{00000000-0005-0000-0000-0000273B0000}"/>
    <cellStyle name="Normal 10 6 7" xfId="17901" xr:uid="{00000000-0005-0000-0000-0000283B0000}"/>
    <cellStyle name="Normal 10 6 8" xfId="31252" xr:uid="{00000000-0005-0000-0000-0000293B0000}"/>
    <cellStyle name="Normal 10 6 9" xfId="34593" xr:uid="{00000000-0005-0000-0000-00002A3B0000}"/>
    <cellStyle name="Normal 10 7" xfId="4751" xr:uid="{00000000-0005-0000-0000-00002B3B0000}"/>
    <cellStyle name="Normal 10 7 2" xfId="8052" xr:uid="{00000000-0005-0000-0000-00002C3B0000}"/>
    <cellStyle name="Normal 10 7 2 2" xfId="14545" xr:uid="{00000000-0005-0000-0000-00002D3B0000}"/>
    <cellStyle name="Normal 10 7 2 2 2" xfId="27228" xr:uid="{00000000-0005-0000-0000-00002E3B0000}"/>
    <cellStyle name="Normal 10 7 2 3" xfId="19322" xr:uid="{00000000-0005-0000-0000-00002F3B0000}"/>
    <cellStyle name="Normal 10 7 2 4" xfId="32439" xr:uid="{00000000-0005-0000-0000-0000303B0000}"/>
    <cellStyle name="Normal 10 7 2 5" xfId="35454" xr:uid="{00000000-0005-0000-0000-0000313B0000}"/>
    <cellStyle name="Normal 10 7 3" xfId="8977" xr:uid="{00000000-0005-0000-0000-0000323B0000}"/>
    <cellStyle name="Normal 10 7 3 2" xfId="15387" xr:uid="{00000000-0005-0000-0000-0000333B0000}"/>
    <cellStyle name="Normal 10 7 3 2 2" xfId="28037" xr:uid="{00000000-0005-0000-0000-0000343B0000}"/>
    <cellStyle name="Normal 10 7 3 3" xfId="20253" xr:uid="{00000000-0005-0000-0000-0000353B0000}"/>
    <cellStyle name="Normal 10 7 3 4" xfId="33507" xr:uid="{00000000-0005-0000-0000-0000363B0000}"/>
    <cellStyle name="Normal 10 7 3 5" xfId="36301" xr:uid="{00000000-0005-0000-0000-0000373B0000}"/>
    <cellStyle name="Normal 10 7 4" xfId="6988" xr:uid="{00000000-0005-0000-0000-0000383B0000}"/>
    <cellStyle name="Normal 10 7 4 2" xfId="13530" xr:uid="{00000000-0005-0000-0000-0000393B0000}"/>
    <cellStyle name="Normal 10 7 4 2 2" xfId="26261" xr:uid="{00000000-0005-0000-0000-00003A3B0000}"/>
    <cellStyle name="Normal 10 7 4 3" xfId="21720" xr:uid="{00000000-0005-0000-0000-00003B3B0000}"/>
    <cellStyle name="Normal 10 7 5" xfId="12432" xr:uid="{00000000-0005-0000-0000-00003C3B0000}"/>
    <cellStyle name="Normal 10 7 5 2" xfId="25178" xr:uid="{00000000-0005-0000-0000-00003D3B0000}"/>
    <cellStyle name="Normal 10 7 6" xfId="17902" xr:uid="{00000000-0005-0000-0000-00003E3B0000}"/>
    <cellStyle name="Normal 10 7 7" xfId="31253" xr:uid="{00000000-0005-0000-0000-00003F3B0000}"/>
    <cellStyle name="Normal 10 7 8" xfId="34594" xr:uid="{00000000-0005-0000-0000-0000403B0000}"/>
    <cellStyle name="Normal 10 8" xfId="4752" xr:uid="{00000000-0005-0000-0000-0000413B0000}"/>
    <cellStyle name="Normal 10 8 2" xfId="8053" xr:uid="{00000000-0005-0000-0000-0000423B0000}"/>
    <cellStyle name="Normal 10 8 2 2" xfId="14546" xr:uid="{00000000-0005-0000-0000-0000433B0000}"/>
    <cellStyle name="Normal 10 8 2 2 2" xfId="27229" xr:uid="{00000000-0005-0000-0000-0000443B0000}"/>
    <cellStyle name="Normal 10 8 2 3" xfId="19323" xr:uid="{00000000-0005-0000-0000-0000453B0000}"/>
    <cellStyle name="Normal 10 8 2 4" xfId="32440" xr:uid="{00000000-0005-0000-0000-0000463B0000}"/>
    <cellStyle name="Normal 10 8 2 5" xfId="35455" xr:uid="{00000000-0005-0000-0000-0000473B0000}"/>
    <cellStyle name="Normal 10 8 3" xfId="8978" xr:uid="{00000000-0005-0000-0000-0000483B0000}"/>
    <cellStyle name="Normal 10 8 3 2" xfId="15388" xr:uid="{00000000-0005-0000-0000-0000493B0000}"/>
    <cellStyle name="Normal 10 8 3 2 2" xfId="28038" xr:uid="{00000000-0005-0000-0000-00004A3B0000}"/>
    <cellStyle name="Normal 10 8 3 3" xfId="23000" xr:uid="{00000000-0005-0000-0000-00004B3B0000}"/>
    <cellStyle name="Normal 10 8 4" xfId="6989" xr:uid="{00000000-0005-0000-0000-00004C3B0000}"/>
    <cellStyle name="Normal 10 8 4 2" xfId="13531" xr:uid="{00000000-0005-0000-0000-00004D3B0000}"/>
    <cellStyle name="Normal 10 8 4 2 2" xfId="26262" xr:uid="{00000000-0005-0000-0000-00004E3B0000}"/>
    <cellStyle name="Normal 10 8 4 3" xfId="21721" xr:uid="{00000000-0005-0000-0000-00004F3B0000}"/>
    <cellStyle name="Normal 10 8 5" xfId="12433" xr:uid="{00000000-0005-0000-0000-0000503B0000}"/>
    <cellStyle name="Normal 10 8 5 2" xfId="25179" xr:uid="{00000000-0005-0000-0000-0000513B0000}"/>
    <cellStyle name="Normal 10 8 6" xfId="17903" xr:uid="{00000000-0005-0000-0000-0000523B0000}"/>
    <cellStyle name="Normal 10 8 7" xfId="31254" xr:uid="{00000000-0005-0000-0000-0000533B0000}"/>
    <cellStyle name="Normal 10 8 8" xfId="34595" xr:uid="{00000000-0005-0000-0000-0000543B0000}"/>
    <cellStyle name="Normal 10 9" xfId="4753" xr:uid="{00000000-0005-0000-0000-0000553B0000}"/>
    <cellStyle name="Normal 10 9 2" xfId="8054" xr:uid="{00000000-0005-0000-0000-0000563B0000}"/>
    <cellStyle name="Normal 10 9 2 2" xfId="14547" xr:uid="{00000000-0005-0000-0000-0000573B0000}"/>
    <cellStyle name="Normal 10 9 2 2 2" xfId="27230" xr:uid="{00000000-0005-0000-0000-0000583B0000}"/>
    <cellStyle name="Normal 10 9 2 3" xfId="19324" xr:uid="{00000000-0005-0000-0000-0000593B0000}"/>
    <cellStyle name="Normal 10 9 2 4" xfId="32441" xr:uid="{00000000-0005-0000-0000-00005A3B0000}"/>
    <cellStyle name="Normal 10 9 2 5" xfId="35456" xr:uid="{00000000-0005-0000-0000-00005B3B0000}"/>
    <cellStyle name="Normal 10 9 3" xfId="8979" xr:uid="{00000000-0005-0000-0000-00005C3B0000}"/>
    <cellStyle name="Normal 10 9 3 2" xfId="15389" xr:uid="{00000000-0005-0000-0000-00005D3B0000}"/>
    <cellStyle name="Normal 10 9 3 2 2" xfId="28039" xr:uid="{00000000-0005-0000-0000-00005E3B0000}"/>
    <cellStyle name="Normal 10 9 3 3" xfId="23001" xr:uid="{00000000-0005-0000-0000-00005F3B0000}"/>
    <cellStyle name="Normal 10 9 4" xfId="6990" xr:uid="{00000000-0005-0000-0000-0000603B0000}"/>
    <cellStyle name="Normal 10 9 4 2" xfId="13532" xr:uid="{00000000-0005-0000-0000-0000613B0000}"/>
    <cellStyle name="Normal 10 9 4 2 2" xfId="26263" xr:uid="{00000000-0005-0000-0000-0000623B0000}"/>
    <cellStyle name="Normal 10 9 4 3" xfId="21722" xr:uid="{00000000-0005-0000-0000-0000633B0000}"/>
    <cellStyle name="Normal 10 9 5" xfId="12434" xr:uid="{00000000-0005-0000-0000-0000643B0000}"/>
    <cellStyle name="Normal 10 9 5 2" xfId="25180" xr:uid="{00000000-0005-0000-0000-0000653B0000}"/>
    <cellStyle name="Normal 10 9 6" xfId="17904" xr:uid="{00000000-0005-0000-0000-0000663B0000}"/>
    <cellStyle name="Normal 10 9 7" xfId="31255" xr:uid="{00000000-0005-0000-0000-0000673B0000}"/>
    <cellStyle name="Normal 10 9 8" xfId="34596" xr:uid="{00000000-0005-0000-0000-0000683B0000}"/>
    <cellStyle name="Normal 100" xfId="2848" xr:uid="{00000000-0005-0000-0000-0000693B0000}"/>
    <cellStyle name="Normal 100 10" xfId="34357" xr:uid="{00000000-0005-0000-0000-00006A3B0000}"/>
    <cellStyle name="Normal 100 2" xfId="3144" xr:uid="{00000000-0005-0000-0000-00006B3B0000}"/>
    <cellStyle name="Normal 100 2 2" xfId="7839" xr:uid="{00000000-0005-0000-0000-00006C3B0000}"/>
    <cellStyle name="Normal 100 2 2 2" xfId="14338" xr:uid="{00000000-0005-0000-0000-00006D3B0000}"/>
    <cellStyle name="Normal 100 2 2 2 2" xfId="20480" xr:uid="{00000000-0005-0000-0000-00006E3B0000}"/>
    <cellStyle name="Normal 100 2 2 2 3" xfId="33733" xr:uid="{00000000-0005-0000-0000-00006F3B0000}"/>
    <cellStyle name="Normal 100 2 2 2 4" xfId="36527" xr:uid="{00000000-0005-0000-0000-0000703B0000}"/>
    <cellStyle name="Normal 100 2 2 3" xfId="20181" xr:uid="{00000000-0005-0000-0000-0000713B0000}"/>
    <cellStyle name="Normal 100 2 2 3 2" xfId="33438" xr:uid="{00000000-0005-0000-0000-0000723B0000}"/>
    <cellStyle name="Normal 100 2 2 3 3" xfId="36233" xr:uid="{00000000-0005-0000-0000-0000733B0000}"/>
    <cellStyle name="Normal 100 2 2 4" xfId="19895" xr:uid="{00000000-0005-0000-0000-0000743B0000}"/>
    <cellStyle name="Normal 100 2 2 5" xfId="33049" xr:uid="{00000000-0005-0000-0000-0000753B0000}"/>
    <cellStyle name="Normal 100 2 2 6" xfId="35982" xr:uid="{00000000-0005-0000-0000-0000763B0000}"/>
    <cellStyle name="Normal 100 2 3" xfId="8761" xr:uid="{00000000-0005-0000-0000-0000773B0000}"/>
    <cellStyle name="Normal 100 2 3 2" xfId="15180" xr:uid="{00000000-0005-0000-0000-0000783B0000}"/>
    <cellStyle name="Normal 100 2 3 2 2" xfId="27842" xr:uid="{00000000-0005-0000-0000-0000793B0000}"/>
    <cellStyle name="Normal 100 2 3 3" xfId="20333" xr:uid="{00000000-0005-0000-0000-00007A3B0000}"/>
    <cellStyle name="Normal 100 2 3 4" xfId="33587" xr:uid="{00000000-0005-0000-0000-00007B3B0000}"/>
    <cellStyle name="Normal 100 2 3 5" xfId="36381" xr:uid="{00000000-0005-0000-0000-00007C3B0000}"/>
    <cellStyle name="Normal 100 2 4" xfId="10721" xr:uid="{00000000-0005-0000-0000-00007D3B0000}"/>
    <cellStyle name="Normal 100 2 4 2" xfId="16269" xr:uid="{00000000-0005-0000-0000-00007E3B0000}"/>
    <cellStyle name="Normal 100 2 4 2 2" xfId="28857" xr:uid="{00000000-0005-0000-0000-00007F3B0000}"/>
    <cellStyle name="Normal 100 2 4 3" xfId="20025" xr:uid="{00000000-0005-0000-0000-0000803B0000}"/>
    <cellStyle name="Normal 100 2 4 4" xfId="33289" xr:uid="{00000000-0005-0000-0000-0000813B0000}"/>
    <cellStyle name="Normal 100 2 4 5" xfId="36088" xr:uid="{00000000-0005-0000-0000-0000823B0000}"/>
    <cellStyle name="Normal 100 2 5" xfId="6616" xr:uid="{00000000-0005-0000-0000-0000833B0000}"/>
    <cellStyle name="Normal 100 2 5 2" xfId="13210" xr:uid="{00000000-0005-0000-0000-0000843B0000}"/>
    <cellStyle name="Normal 100 2 5 2 2" xfId="25954" xr:uid="{00000000-0005-0000-0000-0000853B0000}"/>
    <cellStyle name="Normal 100 2 5 3" xfId="21363" xr:uid="{00000000-0005-0000-0000-0000863B0000}"/>
    <cellStyle name="Normal 100 2 6" xfId="12141" xr:uid="{00000000-0005-0000-0000-0000873B0000}"/>
    <cellStyle name="Normal 100 2 6 2" xfId="24887" xr:uid="{00000000-0005-0000-0000-0000883B0000}"/>
    <cellStyle name="Normal 100 2 7" xfId="18799" xr:uid="{00000000-0005-0000-0000-0000893B0000}"/>
    <cellStyle name="Normal 100 2 8" xfId="32056" xr:uid="{00000000-0005-0000-0000-00008A3B0000}"/>
    <cellStyle name="Normal 100 2 9" xfId="35132" xr:uid="{00000000-0005-0000-0000-00008B3B0000}"/>
    <cellStyle name="Normal 100 3" xfId="7817" xr:uid="{00000000-0005-0000-0000-00008C3B0000}"/>
    <cellStyle name="Normal 100 3 2" xfId="14316" xr:uid="{00000000-0005-0000-0000-00008D3B0000}"/>
    <cellStyle name="Normal 100 3 2 2" xfId="20426" xr:uid="{00000000-0005-0000-0000-00008E3B0000}"/>
    <cellStyle name="Normal 100 3 2 3" xfId="33679" xr:uid="{00000000-0005-0000-0000-00008F3B0000}"/>
    <cellStyle name="Normal 100 3 2 4" xfId="36473" xr:uid="{00000000-0005-0000-0000-0000903B0000}"/>
    <cellStyle name="Normal 100 3 3" xfId="20127" xr:uid="{00000000-0005-0000-0000-0000913B0000}"/>
    <cellStyle name="Normal 100 3 3 2" xfId="33384" xr:uid="{00000000-0005-0000-0000-0000923B0000}"/>
    <cellStyle name="Normal 100 3 3 3" xfId="36179" xr:uid="{00000000-0005-0000-0000-0000933B0000}"/>
    <cellStyle name="Normal 100 3 4" xfId="19099" xr:uid="{00000000-0005-0000-0000-0000943B0000}"/>
    <cellStyle name="Normal 100 3 5" xfId="32221" xr:uid="{00000000-0005-0000-0000-0000953B0000}"/>
    <cellStyle name="Normal 100 3 6" xfId="35242" xr:uid="{00000000-0005-0000-0000-0000963B0000}"/>
    <cellStyle name="Normal 100 4" xfId="8694" xr:uid="{00000000-0005-0000-0000-0000973B0000}"/>
    <cellStyle name="Normal 100 4 2" xfId="15156" xr:uid="{00000000-0005-0000-0000-0000983B0000}"/>
    <cellStyle name="Normal 100 4 2 2" xfId="20279" xr:uid="{00000000-0005-0000-0000-0000993B0000}"/>
    <cellStyle name="Normal 100 4 2 3" xfId="33533" xr:uid="{00000000-0005-0000-0000-00009A3B0000}"/>
    <cellStyle name="Normal 100 4 2 4" xfId="36327" xr:uid="{00000000-0005-0000-0000-00009B3B0000}"/>
    <cellStyle name="Normal 100 4 3" xfId="18979" xr:uid="{00000000-0005-0000-0000-00009C3B0000}"/>
    <cellStyle name="Normal 100 4 4" xfId="32160" xr:uid="{00000000-0005-0000-0000-00009D3B0000}"/>
    <cellStyle name="Normal 100 4 5" xfId="35182" xr:uid="{00000000-0005-0000-0000-00009E3B0000}"/>
    <cellStyle name="Normal 100 5" xfId="10470" xr:uid="{00000000-0005-0000-0000-00009F3B0000}"/>
    <cellStyle name="Normal 100 5 2" xfId="16154" xr:uid="{00000000-0005-0000-0000-0000A03B0000}"/>
    <cellStyle name="Normal 100 5 2 2" xfId="28776" xr:uid="{00000000-0005-0000-0000-0000A13B0000}"/>
    <cellStyle name="Normal 100 5 3" xfId="19964" xr:uid="{00000000-0005-0000-0000-0000A23B0000}"/>
    <cellStyle name="Normal 100 5 4" xfId="33189" xr:uid="{00000000-0005-0000-0000-0000A33B0000}"/>
    <cellStyle name="Normal 100 5 5" xfId="36033" xr:uid="{00000000-0005-0000-0000-0000A43B0000}"/>
    <cellStyle name="Normal 100 6" xfId="6526" xr:uid="{00000000-0005-0000-0000-0000A53B0000}"/>
    <cellStyle name="Normal 100 6 2" xfId="13127" xr:uid="{00000000-0005-0000-0000-0000A63B0000}"/>
    <cellStyle name="Normal 100 6 2 2" xfId="25872" xr:uid="{00000000-0005-0000-0000-0000A73B0000}"/>
    <cellStyle name="Normal 100 6 3" xfId="21276" xr:uid="{00000000-0005-0000-0000-0000A83B0000}"/>
    <cellStyle name="Normal 100 7" xfId="12105" xr:uid="{00000000-0005-0000-0000-0000A93B0000}"/>
    <cellStyle name="Normal 100 7 2" xfId="24851" xr:uid="{00000000-0005-0000-0000-0000AA3B0000}"/>
    <cellStyle name="Normal 100 8" xfId="17510" xr:uid="{00000000-0005-0000-0000-0000AB3B0000}"/>
    <cellStyle name="Normal 100 9" xfId="30856" xr:uid="{00000000-0005-0000-0000-0000AC3B0000}"/>
    <cellStyle name="Normal 101" xfId="2849" xr:uid="{00000000-0005-0000-0000-0000AD3B0000}"/>
    <cellStyle name="Normal 102" xfId="3117" xr:uid="{00000000-0005-0000-0000-0000AE3B0000}"/>
    <cellStyle name="Normal 102 10" xfId="34342" xr:uid="{00000000-0005-0000-0000-0000AF3B0000}"/>
    <cellStyle name="Normal 102 2" xfId="3187" xr:uid="{00000000-0005-0000-0000-0000B03B0000}"/>
    <cellStyle name="Normal 102 2 2" xfId="7859" xr:uid="{00000000-0005-0000-0000-0000B13B0000}"/>
    <cellStyle name="Normal 102 2 2 2" xfId="14358" xr:uid="{00000000-0005-0000-0000-0000B23B0000}"/>
    <cellStyle name="Normal 102 2 2 2 2" xfId="20474" xr:uid="{00000000-0005-0000-0000-0000B33B0000}"/>
    <cellStyle name="Normal 102 2 2 2 3" xfId="33727" xr:uid="{00000000-0005-0000-0000-0000B43B0000}"/>
    <cellStyle name="Normal 102 2 2 2 4" xfId="36521" xr:uid="{00000000-0005-0000-0000-0000B53B0000}"/>
    <cellStyle name="Normal 102 2 2 3" xfId="20175" xr:uid="{00000000-0005-0000-0000-0000B63B0000}"/>
    <cellStyle name="Normal 102 2 2 3 2" xfId="33432" xr:uid="{00000000-0005-0000-0000-0000B73B0000}"/>
    <cellStyle name="Normal 102 2 2 3 3" xfId="36227" xr:uid="{00000000-0005-0000-0000-0000B83B0000}"/>
    <cellStyle name="Normal 102 2 2 4" xfId="19887" xr:uid="{00000000-0005-0000-0000-0000B93B0000}"/>
    <cellStyle name="Normal 102 2 2 5" xfId="33012" xr:uid="{00000000-0005-0000-0000-0000BA3B0000}"/>
    <cellStyle name="Normal 102 2 2 6" xfId="35975" xr:uid="{00000000-0005-0000-0000-0000BB3B0000}"/>
    <cellStyle name="Normal 102 2 3" xfId="8781" xr:uid="{00000000-0005-0000-0000-0000BC3B0000}"/>
    <cellStyle name="Normal 102 2 3 2" xfId="15200" xr:uid="{00000000-0005-0000-0000-0000BD3B0000}"/>
    <cellStyle name="Normal 102 2 3 2 2" xfId="27858" xr:uid="{00000000-0005-0000-0000-0000BE3B0000}"/>
    <cellStyle name="Normal 102 2 3 3" xfId="20327" xr:uid="{00000000-0005-0000-0000-0000BF3B0000}"/>
    <cellStyle name="Normal 102 2 3 4" xfId="33581" xr:uid="{00000000-0005-0000-0000-0000C03B0000}"/>
    <cellStyle name="Normal 102 2 3 5" xfId="36375" xr:uid="{00000000-0005-0000-0000-0000C13B0000}"/>
    <cellStyle name="Normal 102 2 4" xfId="10715" xr:uid="{00000000-0005-0000-0000-0000C23B0000}"/>
    <cellStyle name="Normal 102 2 4 2" xfId="16263" xr:uid="{00000000-0005-0000-0000-0000C33B0000}"/>
    <cellStyle name="Normal 102 2 4 2 2" xfId="28856" xr:uid="{00000000-0005-0000-0000-0000C43B0000}"/>
    <cellStyle name="Normal 102 2 4 3" xfId="20019" xr:uid="{00000000-0005-0000-0000-0000C53B0000}"/>
    <cellStyle name="Normal 102 2 4 4" xfId="33283" xr:uid="{00000000-0005-0000-0000-0000C63B0000}"/>
    <cellStyle name="Normal 102 2 4 5" xfId="36082" xr:uid="{00000000-0005-0000-0000-0000C73B0000}"/>
    <cellStyle name="Normal 102 2 5" xfId="6639" xr:uid="{00000000-0005-0000-0000-0000C83B0000}"/>
    <cellStyle name="Normal 102 2 5 2" xfId="13232" xr:uid="{00000000-0005-0000-0000-0000C93B0000}"/>
    <cellStyle name="Normal 102 2 5 2 2" xfId="25976" xr:uid="{00000000-0005-0000-0000-0000CA3B0000}"/>
    <cellStyle name="Normal 102 2 5 3" xfId="21384" xr:uid="{00000000-0005-0000-0000-0000CB3B0000}"/>
    <cellStyle name="Normal 102 2 6" xfId="12162" xr:uid="{00000000-0005-0000-0000-0000CC3B0000}"/>
    <cellStyle name="Normal 102 2 6 2" xfId="24908" xr:uid="{00000000-0005-0000-0000-0000CD3B0000}"/>
    <cellStyle name="Normal 102 2 7" xfId="18763" xr:uid="{00000000-0005-0000-0000-0000CE3B0000}"/>
    <cellStyle name="Normal 102 2 8" xfId="32018" xr:uid="{00000000-0005-0000-0000-0000CF3B0000}"/>
    <cellStyle name="Normal 102 2 9" xfId="35126" xr:uid="{00000000-0005-0000-0000-0000D03B0000}"/>
    <cellStyle name="Normal 102 3" xfId="7829" xr:uid="{00000000-0005-0000-0000-0000D13B0000}"/>
    <cellStyle name="Normal 102 3 2" xfId="14328" xr:uid="{00000000-0005-0000-0000-0000D23B0000}"/>
    <cellStyle name="Normal 102 3 2 2" xfId="20420" xr:uid="{00000000-0005-0000-0000-0000D33B0000}"/>
    <cellStyle name="Normal 102 3 2 3" xfId="33673" xr:uid="{00000000-0005-0000-0000-0000D43B0000}"/>
    <cellStyle name="Normal 102 3 2 4" xfId="36467" xr:uid="{00000000-0005-0000-0000-0000D53B0000}"/>
    <cellStyle name="Normal 102 3 3" xfId="20121" xr:uid="{00000000-0005-0000-0000-0000D63B0000}"/>
    <cellStyle name="Normal 102 3 3 2" xfId="33378" xr:uid="{00000000-0005-0000-0000-0000D73B0000}"/>
    <cellStyle name="Normal 102 3 3 3" xfId="36173" xr:uid="{00000000-0005-0000-0000-0000D83B0000}"/>
    <cellStyle name="Normal 102 3 4" xfId="19093" xr:uid="{00000000-0005-0000-0000-0000D93B0000}"/>
    <cellStyle name="Normal 102 3 5" xfId="32215" xr:uid="{00000000-0005-0000-0000-0000DA3B0000}"/>
    <cellStyle name="Normal 102 3 6" xfId="35236" xr:uid="{00000000-0005-0000-0000-0000DB3B0000}"/>
    <cellStyle name="Normal 102 4" xfId="8751" xr:uid="{00000000-0005-0000-0000-0000DC3B0000}"/>
    <cellStyle name="Normal 102 4 2" xfId="15170" xr:uid="{00000000-0005-0000-0000-0000DD3B0000}"/>
    <cellStyle name="Normal 102 4 2 2" xfId="20273" xr:uid="{00000000-0005-0000-0000-0000DE3B0000}"/>
    <cellStyle name="Normal 102 4 2 3" xfId="33527" xr:uid="{00000000-0005-0000-0000-0000DF3B0000}"/>
    <cellStyle name="Normal 102 4 2 4" xfId="36321" xr:uid="{00000000-0005-0000-0000-0000E03B0000}"/>
    <cellStyle name="Normal 102 4 3" xfId="18973" xr:uid="{00000000-0005-0000-0000-0000E13B0000}"/>
    <cellStyle name="Normal 102 4 4" xfId="32154" xr:uid="{00000000-0005-0000-0000-0000E23B0000}"/>
    <cellStyle name="Normal 102 4 5" xfId="35176" xr:uid="{00000000-0005-0000-0000-0000E33B0000}"/>
    <cellStyle name="Normal 102 5" xfId="10068" xr:uid="{00000000-0005-0000-0000-0000E43B0000}"/>
    <cellStyle name="Normal 102 5 2" xfId="16012" xr:uid="{00000000-0005-0000-0000-0000E53B0000}"/>
    <cellStyle name="Normal 102 5 2 2" xfId="28641" xr:uid="{00000000-0005-0000-0000-0000E63B0000}"/>
    <cellStyle name="Normal 102 5 3" xfId="19957" xr:uid="{00000000-0005-0000-0000-0000E73B0000}"/>
    <cellStyle name="Normal 102 5 4" xfId="33153" xr:uid="{00000000-0005-0000-0000-0000E83B0000}"/>
    <cellStyle name="Normal 102 5 5" xfId="36027" xr:uid="{00000000-0005-0000-0000-0000E93B0000}"/>
    <cellStyle name="Normal 102 6" xfId="6602" xr:uid="{00000000-0005-0000-0000-0000EA3B0000}"/>
    <cellStyle name="Normal 102 6 2" xfId="13197" xr:uid="{00000000-0005-0000-0000-0000EB3B0000}"/>
    <cellStyle name="Normal 102 6 2 2" xfId="25942" xr:uid="{00000000-0005-0000-0000-0000EC3B0000}"/>
    <cellStyle name="Normal 102 6 3" xfId="21351" xr:uid="{00000000-0005-0000-0000-0000ED3B0000}"/>
    <cellStyle name="Normal 102 7" xfId="12129" xr:uid="{00000000-0005-0000-0000-0000EE3B0000}"/>
    <cellStyle name="Normal 102 7 2" xfId="24875" xr:uid="{00000000-0005-0000-0000-0000EF3B0000}"/>
    <cellStyle name="Normal 102 8" xfId="17476" xr:uid="{00000000-0005-0000-0000-0000F03B0000}"/>
    <cellStyle name="Normal 102 9" xfId="30732" xr:uid="{00000000-0005-0000-0000-0000F13B0000}"/>
    <cellStyle name="Normal 103" xfId="2249" xr:uid="{00000000-0005-0000-0000-0000F23B0000}"/>
    <cellStyle name="Normal 103 2" xfId="7811" xr:uid="{00000000-0005-0000-0000-0000F33B0000}"/>
    <cellStyle name="Normal 103 2 2" xfId="14310" xr:uid="{00000000-0005-0000-0000-0000F43B0000}"/>
    <cellStyle name="Normal 103 2 2 2" xfId="27024" xr:uid="{00000000-0005-0000-0000-0000F53B0000}"/>
    <cellStyle name="Normal 103 2 3" xfId="22516" xr:uid="{00000000-0005-0000-0000-0000F63B0000}"/>
    <cellStyle name="Normal 103 3" xfId="8658" xr:uid="{00000000-0005-0000-0000-0000F73B0000}"/>
    <cellStyle name="Normal 103 3 2" xfId="15147" xr:uid="{00000000-0005-0000-0000-0000F83B0000}"/>
    <cellStyle name="Normal 103 3 2 2" xfId="27816" xr:uid="{00000000-0005-0000-0000-0000F93B0000}"/>
    <cellStyle name="Normal 103 3 3" xfId="22729" xr:uid="{00000000-0005-0000-0000-0000FA3B0000}"/>
    <cellStyle name="Normal 103 4" xfId="10042" xr:uid="{00000000-0005-0000-0000-0000FB3B0000}"/>
    <cellStyle name="Normal 103 5" xfId="6454" xr:uid="{00000000-0005-0000-0000-0000FC3B0000}"/>
    <cellStyle name="Normal 103 5 2" xfId="13080" xr:uid="{00000000-0005-0000-0000-0000FD3B0000}"/>
    <cellStyle name="Normal 103 5 2 2" xfId="25826" xr:uid="{00000000-0005-0000-0000-0000FE3B0000}"/>
    <cellStyle name="Normal 103 5 3" xfId="21209" xr:uid="{00000000-0005-0000-0000-0000FF3B0000}"/>
    <cellStyle name="Normal 103 6" xfId="12065" xr:uid="{00000000-0005-0000-0000-0000003C0000}"/>
    <cellStyle name="Normal 103 6 2" xfId="24811" xr:uid="{00000000-0005-0000-0000-0000013C0000}"/>
    <cellStyle name="Normal 103 7" xfId="20934" xr:uid="{00000000-0005-0000-0000-0000023C0000}"/>
    <cellStyle name="Normal 104" xfId="376" xr:uid="{00000000-0005-0000-0000-0000033C0000}"/>
    <cellStyle name="Normal 104 10" xfId="3138" xr:uid="{00000000-0005-0000-0000-0000043C0000}"/>
    <cellStyle name="Normal 104 11" xfId="37659" xr:uid="{00000000-0005-0000-0000-0000053C0000}"/>
    <cellStyle name="Normal 104 2" xfId="601" xr:uid="{00000000-0005-0000-0000-0000063C0000}"/>
    <cellStyle name="Normal 104 2 2" xfId="10732" xr:uid="{00000000-0005-0000-0000-0000073C0000}"/>
    <cellStyle name="Normal 104 2 2 2" xfId="16280" xr:uid="{00000000-0005-0000-0000-0000083C0000}"/>
    <cellStyle name="Normal 104 2 2 2 2" xfId="20491" xr:uid="{00000000-0005-0000-0000-0000093C0000}"/>
    <cellStyle name="Normal 104 2 2 2 3" xfId="33744" xr:uid="{00000000-0005-0000-0000-00000A3C0000}"/>
    <cellStyle name="Normal 104 2 2 2 4" xfId="36538" xr:uid="{00000000-0005-0000-0000-00000B3C0000}"/>
    <cellStyle name="Normal 104 2 2 3" xfId="20192" xr:uid="{00000000-0005-0000-0000-00000C3C0000}"/>
    <cellStyle name="Normal 104 2 2 4" xfId="33449" xr:uid="{00000000-0005-0000-0000-00000D3C0000}"/>
    <cellStyle name="Normal 104 2 2 5" xfId="36244" xr:uid="{00000000-0005-0000-0000-00000E3C0000}"/>
    <cellStyle name="Normal 104 2 3" xfId="14332" xr:uid="{00000000-0005-0000-0000-00000F3C0000}"/>
    <cellStyle name="Normal 104 2 3 2" xfId="20344" xr:uid="{00000000-0005-0000-0000-0000103C0000}"/>
    <cellStyle name="Normal 104 2 3 3" xfId="33598" xr:uid="{00000000-0005-0000-0000-0000113C0000}"/>
    <cellStyle name="Normal 104 2 3 4" xfId="36392" xr:uid="{00000000-0005-0000-0000-0000123C0000}"/>
    <cellStyle name="Normal 104 2 4" xfId="20036" xr:uid="{00000000-0005-0000-0000-0000133C0000}"/>
    <cellStyle name="Normal 104 2 4 2" xfId="33300" xr:uid="{00000000-0005-0000-0000-0000143C0000}"/>
    <cellStyle name="Normal 104 2 4 3" xfId="36099" xr:uid="{00000000-0005-0000-0000-0000153C0000}"/>
    <cellStyle name="Normal 104 2 5" xfId="18585" xr:uid="{00000000-0005-0000-0000-0000163C0000}"/>
    <cellStyle name="Normal 104 2 6" xfId="7833" xr:uid="{00000000-0005-0000-0000-0000173C0000}"/>
    <cellStyle name="Normal 104 2 7" xfId="37707" xr:uid="{00000000-0005-0000-0000-0000183C0000}"/>
    <cellStyle name="Normal 104 3" xfId="8755" xr:uid="{00000000-0005-0000-0000-0000193C0000}"/>
    <cellStyle name="Normal 104 3 2" xfId="15174" xr:uid="{00000000-0005-0000-0000-00001A3C0000}"/>
    <cellStyle name="Normal 104 3 2 2" xfId="20437" xr:uid="{00000000-0005-0000-0000-00001B3C0000}"/>
    <cellStyle name="Normal 104 3 2 3" xfId="33690" xr:uid="{00000000-0005-0000-0000-00001C3C0000}"/>
    <cellStyle name="Normal 104 3 2 4" xfId="36484" xr:uid="{00000000-0005-0000-0000-00001D3C0000}"/>
    <cellStyle name="Normal 104 3 3" xfId="20138" xr:uid="{00000000-0005-0000-0000-00001E3C0000}"/>
    <cellStyle name="Normal 104 3 3 2" xfId="33395" xr:uid="{00000000-0005-0000-0000-00001F3C0000}"/>
    <cellStyle name="Normal 104 3 3 3" xfId="36190" xr:uid="{00000000-0005-0000-0000-0000203C0000}"/>
    <cellStyle name="Normal 104 3 4" xfId="19110" xr:uid="{00000000-0005-0000-0000-0000213C0000}"/>
    <cellStyle name="Normal 104 3 5" xfId="32232" xr:uid="{00000000-0005-0000-0000-0000223C0000}"/>
    <cellStyle name="Normal 104 3 6" xfId="35253" xr:uid="{00000000-0005-0000-0000-0000233C0000}"/>
    <cellStyle name="Normal 104 4" xfId="10662" xr:uid="{00000000-0005-0000-0000-0000243C0000}"/>
    <cellStyle name="Normal 104 4 2" xfId="16225" xr:uid="{00000000-0005-0000-0000-0000253C0000}"/>
    <cellStyle name="Normal 104 4 2 2" xfId="20290" xr:uid="{00000000-0005-0000-0000-0000263C0000}"/>
    <cellStyle name="Normal 104 4 2 3" xfId="33544" xr:uid="{00000000-0005-0000-0000-0000273C0000}"/>
    <cellStyle name="Normal 104 4 2 4" xfId="36338" xr:uid="{00000000-0005-0000-0000-0000283C0000}"/>
    <cellStyle name="Normal 104 4 3" xfId="18992" xr:uid="{00000000-0005-0000-0000-0000293C0000}"/>
    <cellStyle name="Normal 104 4 4" xfId="32172" xr:uid="{00000000-0005-0000-0000-00002A3C0000}"/>
    <cellStyle name="Normal 104 4 5" xfId="35194" xr:uid="{00000000-0005-0000-0000-00002B3C0000}"/>
    <cellStyle name="Normal 104 5" xfId="6610" xr:uid="{00000000-0005-0000-0000-00002C3C0000}"/>
    <cellStyle name="Normal 104 5 2" xfId="13204" xr:uid="{00000000-0005-0000-0000-00002D3C0000}"/>
    <cellStyle name="Normal 104 5 2 2" xfId="25948" xr:uid="{00000000-0005-0000-0000-00002E3C0000}"/>
    <cellStyle name="Normal 104 5 3" xfId="19982" xr:uid="{00000000-0005-0000-0000-00002F3C0000}"/>
    <cellStyle name="Normal 104 5 4" xfId="33246" xr:uid="{00000000-0005-0000-0000-0000303C0000}"/>
    <cellStyle name="Normal 104 5 5" xfId="36045" xr:uid="{00000000-0005-0000-0000-0000313C0000}"/>
    <cellStyle name="Normal 104 6" xfId="12135" xr:uid="{00000000-0005-0000-0000-0000323C0000}"/>
    <cellStyle name="Normal 104 6 2" xfId="24881" xr:uid="{00000000-0005-0000-0000-0000333C0000}"/>
    <cellStyle name="Normal 104 7" xfId="17528" xr:uid="{00000000-0005-0000-0000-0000343C0000}"/>
    <cellStyle name="Normal 104 8" xfId="30952" xr:uid="{00000000-0005-0000-0000-0000353C0000}"/>
    <cellStyle name="Normal 104 9" xfId="34373" xr:uid="{00000000-0005-0000-0000-0000363C0000}"/>
    <cellStyle name="Normal 105" xfId="6012" xr:uid="{00000000-0005-0000-0000-0000373C0000}"/>
    <cellStyle name="Normal 105 2" xfId="10738" xr:uid="{00000000-0005-0000-0000-0000383C0000}"/>
    <cellStyle name="Normal 105 2 2" xfId="16286" xr:uid="{00000000-0005-0000-0000-0000393C0000}"/>
    <cellStyle name="Normal 105 2 2 2" xfId="20497" xr:uid="{00000000-0005-0000-0000-00003A3C0000}"/>
    <cellStyle name="Normal 105 2 2 2 2" xfId="33750" xr:uid="{00000000-0005-0000-0000-00003B3C0000}"/>
    <cellStyle name="Normal 105 2 2 2 3" xfId="36544" xr:uid="{00000000-0005-0000-0000-00003C3C0000}"/>
    <cellStyle name="Normal 105 2 2 3" xfId="20198" xr:uid="{00000000-0005-0000-0000-00003D3C0000}"/>
    <cellStyle name="Normal 105 2 2 4" xfId="33455" xr:uid="{00000000-0005-0000-0000-00003E3C0000}"/>
    <cellStyle name="Normal 105 2 2 5" xfId="36250" xr:uid="{00000000-0005-0000-0000-00003F3C0000}"/>
    <cellStyle name="Normal 105 2 3" xfId="20350" xr:uid="{00000000-0005-0000-0000-0000403C0000}"/>
    <cellStyle name="Normal 105 2 3 2" xfId="33604" xr:uid="{00000000-0005-0000-0000-0000413C0000}"/>
    <cellStyle name="Normal 105 2 3 3" xfId="36398" xr:uid="{00000000-0005-0000-0000-0000423C0000}"/>
    <cellStyle name="Normal 105 2 4" xfId="20042" xr:uid="{00000000-0005-0000-0000-0000433C0000}"/>
    <cellStyle name="Normal 105 2 4 2" xfId="33306" xr:uid="{00000000-0005-0000-0000-0000443C0000}"/>
    <cellStyle name="Normal 105 2 4 3" xfId="36105" xr:uid="{00000000-0005-0000-0000-0000453C0000}"/>
    <cellStyle name="Normal 105 2 5" xfId="19915" xr:uid="{00000000-0005-0000-0000-0000463C0000}"/>
    <cellStyle name="Normal 105 3" xfId="10674" xr:uid="{00000000-0005-0000-0000-0000473C0000}"/>
    <cellStyle name="Normal 105 3 2" xfId="16232" xr:uid="{00000000-0005-0000-0000-0000483C0000}"/>
    <cellStyle name="Normal 105 3 2 2" xfId="20443" xr:uid="{00000000-0005-0000-0000-0000493C0000}"/>
    <cellStyle name="Normal 105 3 2 3" xfId="33696" xr:uid="{00000000-0005-0000-0000-00004A3C0000}"/>
    <cellStyle name="Normal 105 3 2 4" xfId="36490" xr:uid="{00000000-0005-0000-0000-00004B3C0000}"/>
    <cellStyle name="Normal 105 3 3" xfId="20144" xr:uid="{00000000-0005-0000-0000-00004C3C0000}"/>
    <cellStyle name="Normal 105 3 3 2" xfId="33401" xr:uid="{00000000-0005-0000-0000-00004D3C0000}"/>
    <cellStyle name="Normal 105 3 3 3" xfId="36196" xr:uid="{00000000-0005-0000-0000-00004E3C0000}"/>
    <cellStyle name="Normal 105 3 4" xfId="18998" xr:uid="{00000000-0005-0000-0000-00004F3C0000}"/>
    <cellStyle name="Normal 105 3 5" xfId="32178" xr:uid="{00000000-0005-0000-0000-0000503C0000}"/>
    <cellStyle name="Normal 105 3 6" xfId="35200" xr:uid="{00000000-0005-0000-0000-0000513C0000}"/>
    <cellStyle name="Normal 105 4" xfId="20296" xr:uid="{00000000-0005-0000-0000-0000523C0000}"/>
    <cellStyle name="Normal 105 4 2" xfId="33550" xr:uid="{00000000-0005-0000-0000-0000533C0000}"/>
    <cellStyle name="Normal 105 4 3" xfId="36344" xr:uid="{00000000-0005-0000-0000-0000543C0000}"/>
    <cellStyle name="Normal 105 5" xfId="19988" xr:uid="{00000000-0005-0000-0000-0000553C0000}"/>
    <cellStyle name="Normal 105 5 2" xfId="33252" xr:uid="{00000000-0005-0000-0000-0000563C0000}"/>
    <cellStyle name="Normal 105 5 3" xfId="36051" xr:uid="{00000000-0005-0000-0000-0000573C0000}"/>
    <cellStyle name="Normal 105 6" xfId="18881" xr:uid="{00000000-0005-0000-0000-0000583C0000}"/>
    <cellStyle name="Normal 106" xfId="6064" xr:uid="{00000000-0005-0000-0000-0000593C0000}"/>
    <cellStyle name="Normal 106 2" xfId="10742" xr:uid="{00000000-0005-0000-0000-00005A3C0000}"/>
    <cellStyle name="Normal 106 2 2" xfId="16290" xr:uid="{00000000-0005-0000-0000-00005B3C0000}"/>
    <cellStyle name="Normal 106 2 2 2" xfId="20501" xr:uid="{00000000-0005-0000-0000-00005C3C0000}"/>
    <cellStyle name="Normal 106 2 2 2 2" xfId="33754" xr:uid="{00000000-0005-0000-0000-00005D3C0000}"/>
    <cellStyle name="Normal 106 2 2 2 3" xfId="36548" xr:uid="{00000000-0005-0000-0000-00005E3C0000}"/>
    <cellStyle name="Normal 106 2 2 3" xfId="20202" xr:uid="{00000000-0005-0000-0000-00005F3C0000}"/>
    <cellStyle name="Normal 106 2 2 4" xfId="33459" xr:uid="{00000000-0005-0000-0000-0000603C0000}"/>
    <cellStyle name="Normal 106 2 2 5" xfId="36254" xr:uid="{00000000-0005-0000-0000-0000613C0000}"/>
    <cellStyle name="Normal 106 2 3" xfId="20354" xr:uid="{00000000-0005-0000-0000-0000623C0000}"/>
    <cellStyle name="Normal 106 2 3 2" xfId="33608" xr:uid="{00000000-0005-0000-0000-0000633C0000}"/>
    <cellStyle name="Normal 106 2 3 3" xfId="36402" xr:uid="{00000000-0005-0000-0000-0000643C0000}"/>
    <cellStyle name="Normal 106 2 4" xfId="20046" xr:uid="{00000000-0005-0000-0000-0000653C0000}"/>
    <cellStyle name="Normal 106 2 4 2" xfId="33310" xr:uid="{00000000-0005-0000-0000-0000663C0000}"/>
    <cellStyle name="Normal 106 2 4 3" xfId="36109" xr:uid="{00000000-0005-0000-0000-0000673C0000}"/>
    <cellStyle name="Normal 106 2 5" xfId="19916" xr:uid="{00000000-0005-0000-0000-0000683C0000}"/>
    <cellStyle name="Normal 106 3" xfId="10683" xr:uid="{00000000-0005-0000-0000-0000693C0000}"/>
    <cellStyle name="Normal 106 3 2" xfId="16236" xr:uid="{00000000-0005-0000-0000-00006A3C0000}"/>
    <cellStyle name="Normal 106 3 2 2" xfId="20447" xr:uid="{00000000-0005-0000-0000-00006B3C0000}"/>
    <cellStyle name="Normal 106 3 2 3" xfId="33700" xr:uid="{00000000-0005-0000-0000-00006C3C0000}"/>
    <cellStyle name="Normal 106 3 2 4" xfId="36494" xr:uid="{00000000-0005-0000-0000-00006D3C0000}"/>
    <cellStyle name="Normal 106 3 3" xfId="20148" xr:uid="{00000000-0005-0000-0000-00006E3C0000}"/>
    <cellStyle name="Normal 106 3 3 2" xfId="33405" xr:uid="{00000000-0005-0000-0000-00006F3C0000}"/>
    <cellStyle name="Normal 106 3 3 3" xfId="36200" xr:uid="{00000000-0005-0000-0000-0000703C0000}"/>
    <cellStyle name="Normal 106 3 4" xfId="19006" xr:uid="{00000000-0005-0000-0000-0000713C0000}"/>
    <cellStyle name="Normal 106 3 5" xfId="32183" xr:uid="{00000000-0005-0000-0000-0000723C0000}"/>
    <cellStyle name="Normal 106 3 6" xfId="35204" xr:uid="{00000000-0005-0000-0000-0000733C0000}"/>
    <cellStyle name="Normal 106 4" xfId="20300" xr:uid="{00000000-0005-0000-0000-0000743C0000}"/>
    <cellStyle name="Normal 106 4 2" xfId="33554" xr:uid="{00000000-0005-0000-0000-0000753C0000}"/>
    <cellStyle name="Normal 106 4 3" xfId="36348" xr:uid="{00000000-0005-0000-0000-0000763C0000}"/>
    <cellStyle name="Normal 106 5" xfId="19992" xr:uid="{00000000-0005-0000-0000-0000773C0000}"/>
    <cellStyle name="Normal 106 5 2" xfId="33256" xr:uid="{00000000-0005-0000-0000-0000783C0000}"/>
    <cellStyle name="Normal 106 5 3" xfId="36055" xr:uid="{00000000-0005-0000-0000-0000793C0000}"/>
    <cellStyle name="Normal 106 6" xfId="18882" xr:uid="{00000000-0005-0000-0000-00007A3C0000}"/>
    <cellStyle name="Normal 107" xfId="6377" xr:uid="{00000000-0005-0000-0000-00007B3C0000}"/>
    <cellStyle name="Normal 107 2" xfId="8605" xr:uid="{00000000-0005-0000-0000-00007C3C0000}"/>
    <cellStyle name="Normal 107 2 2" xfId="15094" xr:uid="{00000000-0005-0000-0000-00007D3C0000}"/>
    <cellStyle name="Normal 107 2 2 2" xfId="20505" xr:uid="{00000000-0005-0000-0000-00007E3C0000}"/>
    <cellStyle name="Normal 107 2 2 3" xfId="33758" xr:uid="{00000000-0005-0000-0000-00007F3C0000}"/>
    <cellStyle name="Normal 107 2 2 4" xfId="36552" xr:uid="{00000000-0005-0000-0000-0000803C0000}"/>
    <cellStyle name="Normal 107 2 3" xfId="20206" xr:uid="{00000000-0005-0000-0000-0000813C0000}"/>
    <cellStyle name="Normal 107 2 3 2" xfId="33463" xr:uid="{00000000-0005-0000-0000-0000823C0000}"/>
    <cellStyle name="Normal 107 2 3 3" xfId="36258" xr:uid="{00000000-0005-0000-0000-0000833C0000}"/>
    <cellStyle name="Normal 107 2 4" xfId="19917" xr:uid="{00000000-0005-0000-0000-0000843C0000}"/>
    <cellStyle name="Normal 107 3" xfId="9573" xr:uid="{00000000-0005-0000-0000-0000853C0000}"/>
    <cellStyle name="Normal 107 3 2" xfId="15935" xr:uid="{00000000-0005-0000-0000-0000863C0000}"/>
    <cellStyle name="Normal 107 3 2 2" xfId="20358" xr:uid="{00000000-0005-0000-0000-0000873C0000}"/>
    <cellStyle name="Normal 107 3 2 3" xfId="33612" xr:uid="{00000000-0005-0000-0000-0000883C0000}"/>
    <cellStyle name="Normal 107 3 2 4" xfId="36406" xr:uid="{00000000-0005-0000-0000-0000893C0000}"/>
    <cellStyle name="Normal 107 3 3" xfId="19012" xr:uid="{00000000-0005-0000-0000-00008A3C0000}"/>
    <cellStyle name="Normal 107 4" xfId="10746" xr:uid="{00000000-0005-0000-0000-00008B3C0000}"/>
    <cellStyle name="Normal 107 4 2" xfId="16294" xr:uid="{00000000-0005-0000-0000-00008C3C0000}"/>
    <cellStyle name="Normal 107 4 2 2" xfId="28868" xr:uid="{00000000-0005-0000-0000-00008D3C0000}"/>
    <cellStyle name="Normal 107 4 3" xfId="20050" xr:uid="{00000000-0005-0000-0000-00008E3C0000}"/>
    <cellStyle name="Normal 107 4 4" xfId="33314" xr:uid="{00000000-0005-0000-0000-00008F3C0000}"/>
    <cellStyle name="Normal 107 4 5" xfId="36113" xr:uid="{00000000-0005-0000-0000-0000903C0000}"/>
    <cellStyle name="Normal 107 5" xfId="7737" xr:uid="{00000000-0005-0000-0000-0000913C0000}"/>
    <cellStyle name="Normal 107 5 2" xfId="14238" xr:uid="{00000000-0005-0000-0000-0000923C0000}"/>
    <cellStyle name="Normal 107 5 2 2" xfId="26964" xr:uid="{00000000-0005-0000-0000-0000933C0000}"/>
    <cellStyle name="Normal 107 5 3" xfId="22461" xr:uid="{00000000-0005-0000-0000-0000943C0000}"/>
    <cellStyle name="Normal 107 6" xfId="13025" xr:uid="{00000000-0005-0000-0000-0000953C0000}"/>
    <cellStyle name="Normal 107 6 2" xfId="25771" xr:uid="{00000000-0005-0000-0000-0000963C0000}"/>
    <cellStyle name="Normal 107 7" xfId="18893" xr:uid="{00000000-0005-0000-0000-0000973C0000}"/>
    <cellStyle name="Normal 108" xfId="2207" xr:uid="{00000000-0005-0000-0000-0000983C0000}"/>
    <cellStyle name="Normal 108 2" xfId="10787" xr:uid="{00000000-0005-0000-0000-0000993C0000}"/>
    <cellStyle name="Normal 108 2 2" xfId="16319" xr:uid="{00000000-0005-0000-0000-00009A3C0000}"/>
    <cellStyle name="Normal 108 2 2 2" xfId="20529" xr:uid="{00000000-0005-0000-0000-00009B3C0000}"/>
    <cellStyle name="Normal 108 2 2 3" xfId="33782" xr:uid="{00000000-0005-0000-0000-00009C3C0000}"/>
    <cellStyle name="Normal 108 2 2 4" xfId="36576" xr:uid="{00000000-0005-0000-0000-00009D3C0000}"/>
    <cellStyle name="Normal 108 2 3" xfId="20232" xr:uid="{00000000-0005-0000-0000-00009E3C0000}"/>
    <cellStyle name="Normal 108 2 3 2" xfId="33488" xr:uid="{00000000-0005-0000-0000-00009F3C0000}"/>
    <cellStyle name="Normal 108 2 3 3" xfId="36282" xr:uid="{00000000-0005-0000-0000-0000A03C0000}"/>
    <cellStyle name="Normal 108 2 4" xfId="19918" xr:uid="{00000000-0005-0000-0000-0000A13C0000}"/>
    <cellStyle name="Normal 108 3" xfId="19015" xr:uid="{00000000-0005-0000-0000-0000A23C0000}"/>
    <cellStyle name="Normal 108 3 2" xfId="20382" xr:uid="{00000000-0005-0000-0000-0000A33C0000}"/>
    <cellStyle name="Normal 108 3 2 2" xfId="33636" xr:uid="{00000000-0005-0000-0000-0000A43C0000}"/>
    <cellStyle name="Normal 108 3 2 3" xfId="36430" xr:uid="{00000000-0005-0000-0000-0000A53C0000}"/>
    <cellStyle name="Normal 108 3 3" xfId="32187" xr:uid="{00000000-0005-0000-0000-0000A63C0000}"/>
    <cellStyle name="Normal 108 3 4" xfId="35208" xr:uid="{00000000-0005-0000-0000-0000A73C0000}"/>
    <cellStyle name="Normal 108 4" xfId="20083" xr:uid="{00000000-0005-0000-0000-0000A83C0000}"/>
    <cellStyle name="Normal 108 4 2" xfId="33341" xr:uid="{00000000-0005-0000-0000-0000A93C0000}"/>
    <cellStyle name="Normal 108 4 3" xfId="36136" xr:uid="{00000000-0005-0000-0000-0000AA3C0000}"/>
    <cellStyle name="Normal 108 5" xfId="18894" xr:uid="{00000000-0005-0000-0000-0000AB3C0000}"/>
    <cellStyle name="Normal 109" xfId="365" xr:uid="{00000000-0005-0000-0000-0000AC3C0000}"/>
    <cellStyle name="Normal 109 2" xfId="591" xr:uid="{00000000-0005-0000-0000-0000AD3C0000}"/>
    <cellStyle name="Normal 109 2 2" xfId="18895" xr:uid="{00000000-0005-0000-0000-0000AE3C0000}"/>
    <cellStyle name="Normal 109 2 3" xfId="37700" xr:uid="{00000000-0005-0000-0000-0000AF3C0000}"/>
    <cellStyle name="Normal 109 3" xfId="6380" xr:uid="{00000000-0005-0000-0000-0000B03C0000}"/>
    <cellStyle name="Normal 109 4" xfId="37652" xr:uid="{00000000-0005-0000-0000-0000B13C0000}"/>
    <cellStyle name="Normal 11" xfId="284" xr:uid="{00000000-0005-0000-0000-0000B23C0000}"/>
    <cellStyle name="Normal 11 10" xfId="4755" xr:uid="{00000000-0005-0000-0000-0000B33C0000}"/>
    <cellStyle name="Normal 11 10 2" xfId="8056" xr:uid="{00000000-0005-0000-0000-0000B43C0000}"/>
    <cellStyle name="Normal 11 10 2 2" xfId="14549" xr:uid="{00000000-0005-0000-0000-0000B53C0000}"/>
    <cellStyle name="Normal 11 10 2 2 2" xfId="27232" xr:uid="{00000000-0005-0000-0000-0000B63C0000}"/>
    <cellStyle name="Normal 11 10 2 3" xfId="19326" xr:uid="{00000000-0005-0000-0000-0000B73C0000}"/>
    <cellStyle name="Normal 11 10 2 4" xfId="32443" xr:uid="{00000000-0005-0000-0000-0000B83C0000}"/>
    <cellStyle name="Normal 11 10 2 5" xfId="35458" xr:uid="{00000000-0005-0000-0000-0000B93C0000}"/>
    <cellStyle name="Normal 11 10 3" xfId="8981" xr:uid="{00000000-0005-0000-0000-0000BA3C0000}"/>
    <cellStyle name="Normal 11 10 3 2" xfId="15391" xr:uid="{00000000-0005-0000-0000-0000BB3C0000}"/>
    <cellStyle name="Normal 11 10 3 2 2" xfId="28041" xr:uid="{00000000-0005-0000-0000-0000BC3C0000}"/>
    <cellStyle name="Normal 11 10 3 3" xfId="20256" xr:uid="{00000000-0005-0000-0000-0000BD3C0000}"/>
    <cellStyle name="Normal 11 10 3 4" xfId="33510" xr:uid="{00000000-0005-0000-0000-0000BE3C0000}"/>
    <cellStyle name="Normal 11 10 3 5" xfId="36304" xr:uid="{00000000-0005-0000-0000-0000BF3C0000}"/>
    <cellStyle name="Normal 11 10 4" xfId="6992" xr:uid="{00000000-0005-0000-0000-0000C03C0000}"/>
    <cellStyle name="Normal 11 10 4 2" xfId="13534" xr:uid="{00000000-0005-0000-0000-0000C13C0000}"/>
    <cellStyle name="Normal 11 10 4 2 2" xfId="26265" xr:uid="{00000000-0005-0000-0000-0000C23C0000}"/>
    <cellStyle name="Normal 11 10 4 3" xfId="21724" xr:uid="{00000000-0005-0000-0000-0000C33C0000}"/>
    <cellStyle name="Normal 11 10 5" xfId="12436" xr:uid="{00000000-0005-0000-0000-0000C43C0000}"/>
    <cellStyle name="Normal 11 10 5 2" xfId="25182" xr:uid="{00000000-0005-0000-0000-0000C53C0000}"/>
    <cellStyle name="Normal 11 10 6" xfId="17906" xr:uid="{00000000-0005-0000-0000-0000C63C0000}"/>
    <cellStyle name="Normal 11 10 7" xfId="31257" xr:uid="{00000000-0005-0000-0000-0000C73C0000}"/>
    <cellStyle name="Normal 11 10 8" xfId="34598" xr:uid="{00000000-0005-0000-0000-0000C83C0000}"/>
    <cellStyle name="Normal 11 11" xfId="4756" xr:uid="{00000000-0005-0000-0000-0000C93C0000}"/>
    <cellStyle name="Normal 11 11 2" xfId="8057" xr:uid="{00000000-0005-0000-0000-0000CA3C0000}"/>
    <cellStyle name="Normal 11 11 2 2" xfId="14550" xr:uid="{00000000-0005-0000-0000-0000CB3C0000}"/>
    <cellStyle name="Normal 11 11 2 2 2" xfId="27233" xr:uid="{00000000-0005-0000-0000-0000CC3C0000}"/>
    <cellStyle name="Normal 11 11 2 3" xfId="19327" xr:uid="{00000000-0005-0000-0000-0000CD3C0000}"/>
    <cellStyle name="Normal 11 11 2 4" xfId="32444" xr:uid="{00000000-0005-0000-0000-0000CE3C0000}"/>
    <cellStyle name="Normal 11 11 2 5" xfId="35459" xr:uid="{00000000-0005-0000-0000-0000CF3C0000}"/>
    <cellStyle name="Normal 11 11 3" xfId="8982" xr:uid="{00000000-0005-0000-0000-0000D03C0000}"/>
    <cellStyle name="Normal 11 11 3 2" xfId="15392" xr:uid="{00000000-0005-0000-0000-0000D13C0000}"/>
    <cellStyle name="Normal 11 11 3 2 2" xfId="28042" xr:uid="{00000000-0005-0000-0000-0000D23C0000}"/>
    <cellStyle name="Normal 11 11 3 3" xfId="23003" xr:uid="{00000000-0005-0000-0000-0000D33C0000}"/>
    <cellStyle name="Normal 11 11 4" xfId="6993" xr:uid="{00000000-0005-0000-0000-0000D43C0000}"/>
    <cellStyle name="Normal 11 11 4 2" xfId="13535" xr:uid="{00000000-0005-0000-0000-0000D53C0000}"/>
    <cellStyle name="Normal 11 11 4 2 2" xfId="26266" xr:uid="{00000000-0005-0000-0000-0000D63C0000}"/>
    <cellStyle name="Normal 11 11 4 3" xfId="21725" xr:uid="{00000000-0005-0000-0000-0000D73C0000}"/>
    <cellStyle name="Normal 11 11 5" xfId="12437" xr:uid="{00000000-0005-0000-0000-0000D83C0000}"/>
    <cellStyle name="Normal 11 11 5 2" xfId="25183" xr:uid="{00000000-0005-0000-0000-0000D93C0000}"/>
    <cellStyle name="Normal 11 11 6" xfId="17907" xr:uid="{00000000-0005-0000-0000-0000DA3C0000}"/>
    <cellStyle name="Normal 11 11 7" xfId="31258" xr:uid="{00000000-0005-0000-0000-0000DB3C0000}"/>
    <cellStyle name="Normal 11 11 8" xfId="34599" xr:uid="{00000000-0005-0000-0000-0000DC3C0000}"/>
    <cellStyle name="Normal 11 12" xfId="4757" xr:uid="{00000000-0005-0000-0000-0000DD3C0000}"/>
    <cellStyle name="Normal 11 12 2" xfId="8058" xr:uid="{00000000-0005-0000-0000-0000DE3C0000}"/>
    <cellStyle name="Normal 11 12 2 2" xfId="14551" xr:uid="{00000000-0005-0000-0000-0000DF3C0000}"/>
    <cellStyle name="Normal 11 12 2 2 2" xfId="27234" xr:uid="{00000000-0005-0000-0000-0000E03C0000}"/>
    <cellStyle name="Normal 11 12 2 3" xfId="19328" xr:uid="{00000000-0005-0000-0000-0000E13C0000}"/>
    <cellStyle name="Normal 11 12 2 4" xfId="32445" xr:uid="{00000000-0005-0000-0000-0000E23C0000}"/>
    <cellStyle name="Normal 11 12 2 5" xfId="35460" xr:uid="{00000000-0005-0000-0000-0000E33C0000}"/>
    <cellStyle name="Normal 11 12 3" xfId="8983" xr:uid="{00000000-0005-0000-0000-0000E43C0000}"/>
    <cellStyle name="Normal 11 12 3 2" xfId="15393" xr:uid="{00000000-0005-0000-0000-0000E53C0000}"/>
    <cellStyle name="Normal 11 12 3 2 2" xfId="28043" xr:uid="{00000000-0005-0000-0000-0000E63C0000}"/>
    <cellStyle name="Normal 11 12 3 3" xfId="23004" xr:uid="{00000000-0005-0000-0000-0000E73C0000}"/>
    <cellStyle name="Normal 11 12 4" xfId="6994" xr:uid="{00000000-0005-0000-0000-0000E83C0000}"/>
    <cellStyle name="Normal 11 12 4 2" xfId="13536" xr:uid="{00000000-0005-0000-0000-0000E93C0000}"/>
    <cellStyle name="Normal 11 12 4 2 2" xfId="26267" xr:uid="{00000000-0005-0000-0000-0000EA3C0000}"/>
    <cellStyle name="Normal 11 12 4 3" xfId="21726" xr:uid="{00000000-0005-0000-0000-0000EB3C0000}"/>
    <cellStyle name="Normal 11 12 5" xfId="12438" xr:uid="{00000000-0005-0000-0000-0000EC3C0000}"/>
    <cellStyle name="Normal 11 12 5 2" xfId="25184" xr:uid="{00000000-0005-0000-0000-0000ED3C0000}"/>
    <cellStyle name="Normal 11 12 6" xfId="17908" xr:uid="{00000000-0005-0000-0000-0000EE3C0000}"/>
    <cellStyle name="Normal 11 12 7" xfId="31259" xr:uid="{00000000-0005-0000-0000-0000EF3C0000}"/>
    <cellStyle name="Normal 11 12 8" xfId="34600" xr:uid="{00000000-0005-0000-0000-0000F03C0000}"/>
    <cellStyle name="Normal 11 13" xfId="4758" xr:uid="{00000000-0005-0000-0000-0000F13C0000}"/>
    <cellStyle name="Normal 11 13 2" xfId="8059" xr:uid="{00000000-0005-0000-0000-0000F23C0000}"/>
    <cellStyle name="Normal 11 13 2 2" xfId="14552" xr:uid="{00000000-0005-0000-0000-0000F33C0000}"/>
    <cellStyle name="Normal 11 13 2 2 2" xfId="27235" xr:uid="{00000000-0005-0000-0000-0000F43C0000}"/>
    <cellStyle name="Normal 11 13 2 3" xfId="19329" xr:uid="{00000000-0005-0000-0000-0000F53C0000}"/>
    <cellStyle name="Normal 11 13 2 4" xfId="32446" xr:uid="{00000000-0005-0000-0000-0000F63C0000}"/>
    <cellStyle name="Normal 11 13 2 5" xfId="35461" xr:uid="{00000000-0005-0000-0000-0000F73C0000}"/>
    <cellStyle name="Normal 11 13 3" xfId="8984" xr:uid="{00000000-0005-0000-0000-0000F83C0000}"/>
    <cellStyle name="Normal 11 13 3 2" xfId="15394" xr:uid="{00000000-0005-0000-0000-0000F93C0000}"/>
    <cellStyle name="Normal 11 13 3 2 2" xfId="28044" xr:uid="{00000000-0005-0000-0000-0000FA3C0000}"/>
    <cellStyle name="Normal 11 13 3 3" xfId="23005" xr:uid="{00000000-0005-0000-0000-0000FB3C0000}"/>
    <cellStyle name="Normal 11 13 4" xfId="6995" xr:uid="{00000000-0005-0000-0000-0000FC3C0000}"/>
    <cellStyle name="Normal 11 13 4 2" xfId="13537" xr:uid="{00000000-0005-0000-0000-0000FD3C0000}"/>
    <cellStyle name="Normal 11 13 4 2 2" xfId="26268" xr:uid="{00000000-0005-0000-0000-0000FE3C0000}"/>
    <cellStyle name="Normal 11 13 4 3" xfId="21727" xr:uid="{00000000-0005-0000-0000-0000FF3C0000}"/>
    <cellStyle name="Normal 11 13 5" xfId="12439" xr:uid="{00000000-0005-0000-0000-0000003D0000}"/>
    <cellStyle name="Normal 11 13 5 2" xfId="25185" xr:uid="{00000000-0005-0000-0000-0000013D0000}"/>
    <cellStyle name="Normal 11 13 6" xfId="17909" xr:uid="{00000000-0005-0000-0000-0000023D0000}"/>
    <cellStyle name="Normal 11 13 7" xfId="31260" xr:uid="{00000000-0005-0000-0000-0000033D0000}"/>
    <cellStyle name="Normal 11 13 8" xfId="34601" xr:uid="{00000000-0005-0000-0000-0000043D0000}"/>
    <cellStyle name="Normal 11 14" xfId="4759" xr:uid="{00000000-0005-0000-0000-0000053D0000}"/>
    <cellStyle name="Normal 11 14 2" xfId="8060" xr:uid="{00000000-0005-0000-0000-0000063D0000}"/>
    <cellStyle name="Normal 11 14 2 2" xfId="14553" xr:uid="{00000000-0005-0000-0000-0000073D0000}"/>
    <cellStyle name="Normal 11 14 2 2 2" xfId="27236" xr:uid="{00000000-0005-0000-0000-0000083D0000}"/>
    <cellStyle name="Normal 11 14 2 3" xfId="19330" xr:uid="{00000000-0005-0000-0000-0000093D0000}"/>
    <cellStyle name="Normal 11 14 2 4" xfId="32447" xr:uid="{00000000-0005-0000-0000-00000A3D0000}"/>
    <cellStyle name="Normal 11 14 2 5" xfId="35462" xr:uid="{00000000-0005-0000-0000-00000B3D0000}"/>
    <cellStyle name="Normal 11 14 3" xfId="8985" xr:uid="{00000000-0005-0000-0000-00000C3D0000}"/>
    <cellStyle name="Normal 11 14 3 2" xfId="15395" xr:uid="{00000000-0005-0000-0000-00000D3D0000}"/>
    <cellStyle name="Normal 11 14 3 2 2" xfId="28045" xr:uid="{00000000-0005-0000-0000-00000E3D0000}"/>
    <cellStyle name="Normal 11 14 3 3" xfId="23006" xr:uid="{00000000-0005-0000-0000-00000F3D0000}"/>
    <cellStyle name="Normal 11 14 4" xfId="6996" xr:uid="{00000000-0005-0000-0000-0000103D0000}"/>
    <cellStyle name="Normal 11 14 4 2" xfId="13538" xr:uid="{00000000-0005-0000-0000-0000113D0000}"/>
    <cellStyle name="Normal 11 14 4 2 2" xfId="26269" xr:uid="{00000000-0005-0000-0000-0000123D0000}"/>
    <cellStyle name="Normal 11 14 4 3" xfId="21728" xr:uid="{00000000-0005-0000-0000-0000133D0000}"/>
    <cellStyle name="Normal 11 14 5" xfId="12440" xr:uid="{00000000-0005-0000-0000-0000143D0000}"/>
    <cellStyle name="Normal 11 14 5 2" xfId="25186" xr:uid="{00000000-0005-0000-0000-0000153D0000}"/>
    <cellStyle name="Normal 11 14 6" xfId="17910" xr:uid="{00000000-0005-0000-0000-0000163D0000}"/>
    <cellStyle name="Normal 11 14 7" xfId="31261" xr:uid="{00000000-0005-0000-0000-0000173D0000}"/>
    <cellStyle name="Normal 11 14 8" xfId="34602" xr:uid="{00000000-0005-0000-0000-0000183D0000}"/>
    <cellStyle name="Normal 11 15" xfId="4760" xr:uid="{00000000-0005-0000-0000-0000193D0000}"/>
    <cellStyle name="Normal 11 15 2" xfId="8061" xr:uid="{00000000-0005-0000-0000-00001A3D0000}"/>
    <cellStyle name="Normal 11 15 2 2" xfId="14554" xr:uid="{00000000-0005-0000-0000-00001B3D0000}"/>
    <cellStyle name="Normal 11 15 2 2 2" xfId="27237" xr:uid="{00000000-0005-0000-0000-00001C3D0000}"/>
    <cellStyle name="Normal 11 15 2 3" xfId="19331" xr:uid="{00000000-0005-0000-0000-00001D3D0000}"/>
    <cellStyle name="Normal 11 15 2 4" xfId="32448" xr:uid="{00000000-0005-0000-0000-00001E3D0000}"/>
    <cellStyle name="Normal 11 15 2 5" xfId="35463" xr:uid="{00000000-0005-0000-0000-00001F3D0000}"/>
    <cellStyle name="Normal 11 15 3" xfId="8986" xr:uid="{00000000-0005-0000-0000-0000203D0000}"/>
    <cellStyle name="Normal 11 15 3 2" xfId="15396" xr:uid="{00000000-0005-0000-0000-0000213D0000}"/>
    <cellStyle name="Normal 11 15 3 2 2" xfId="28046" xr:uid="{00000000-0005-0000-0000-0000223D0000}"/>
    <cellStyle name="Normal 11 15 3 3" xfId="23007" xr:uid="{00000000-0005-0000-0000-0000233D0000}"/>
    <cellStyle name="Normal 11 15 4" xfId="6997" xr:uid="{00000000-0005-0000-0000-0000243D0000}"/>
    <cellStyle name="Normal 11 15 4 2" xfId="13539" xr:uid="{00000000-0005-0000-0000-0000253D0000}"/>
    <cellStyle name="Normal 11 15 4 2 2" xfId="26270" xr:uid="{00000000-0005-0000-0000-0000263D0000}"/>
    <cellStyle name="Normal 11 15 4 3" xfId="21729" xr:uid="{00000000-0005-0000-0000-0000273D0000}"/>
    <cellStyle name="Normal 11 15 5" xfId="12441" xr:uid="{00000000-0005-0000-0000-0000283D0000}"/>
    <cellStyle name="Normal 11 15 5 2" xfId="25187" xr:uid="{00000000-0005-0000-0000-0000293D0000}"/>
    <cellStyle name="Normal 11 15 6" xfId="17911" xr:uid="{00000000-0005-0000-0000-00002A3D0000}"/>
    <cellStyle name="Normal 11 15 7" xfId="31262" xr:uid="{00000000-0005-0000-0000-00002B3D0000}"/>
    <cellStyle name="Normal 11 15 8" xfId="34603" xr:uid="{00000000-0005-0000-0000-00002C3D0000}"/>
    <cellStyle name="Normal 11 16" xfId="4761" xr:uid="{00000000-0005-0000-0000-00002D3D0000}"/>
    <cellStyle name="Normal 11 16 2" xfId="8062" xr:uid="{00000000-0005-0000-0000-00002E3D0000}"/>
    <cellStyle name="Normal 11 16 2 2" xfId="14555" xr:uid="{00000000-0005-0000-0000-00002F3D0000}"/>
    <cellStyle name="Normal 11 16 2 2 2" xfId="27238" xr:uid="{00000000-0005-0000-0000-0000303D0000}"/>
    <cellStyle name="Normal 11 16 2 3" xfId="19332" xr:uid="{00000000-0005-0000-0000-0000313D0000}"/>
    <cellStyle name="Normal 11 16 2 4" xfId="32449" xr:uid="{00000000-0005-0000-0000-0000323D0000}"/>
    <cellStyle name="Normal 11 16 2 5" xfId="35464" xr:uid="{00000000-0005-0000-0000-0000333D0000}"/>
    <cellStyle name="Normal 11 16 3" xfId="8987" xr:uid="{00000000-0005-0000-0000-0000343D0000}"/>
    <cellStyle name="Normal 11 16 3 2" xfId="15397" xr:uid="{00000000-0005-0000-0000-0000353D0000}"/>
    <cellStyle name="Normal 11 16 3 2 2" xfId="28047" xr:uid="{00000000-0005-0000-0000-0000363D0000}"/>
    <cellStyle name="Normal 11 16 3 3" xfId="23008" xr:uid="{00000000-0005-0000-0000-0000373D0000}"/>
    <cellStyle name="Normal 11 16 4" xfId="6998" xr:uid="{00000000-0005-0000-0000-0000383D0000}"/>
    <cellStyle name="Normal 11 16 4 2" xfId="13540" xr:uid="{00000000-0005-0000-0000-0000393D0000}"/>
    <cellStyle name="Normal 11 16 4 2 2" xfId="26271" xr:uid="{00000000-0005-0000-0000-00003A3D0000}"/>
    <cellStyle name="Normal 11 16 4 3" xfId="21730" xr:uid="{00000000-0005-0000-0000-00003B3D0000}"/>
    <cellStyle name="Normal 11 16 5" xfId="12442" xr:uid="{00000000-0005-0000-0000-00003C3D0000}"/>
    <cellStyle name="Normal 11 16 5 2" xfId="25188" xr:uid="{00000000-0005-0000-0000-00003D3D0000}"/>
    <cellStyle name="Normal 11 16 6" xfId="17912" xr:uid="{00000000-0005-0000-0000-00003E3D0000}"/>
    <cellStyle name="Normal 11 16 7" xfId="31263" xr:uid="{00000000-0005-0000-0000-00003F3D0000}"/>
    <cellStyle name="Normal 11 16 8" xfId="34604" xr:uid="{00000000-0005-0000-0000-0000403D0000}"/>
    <cellStyle name="Normal 11 17" xfId="4762" xr:uid="{00000000-0005-0000-0000-0000413D0000}"/>
    <cellStyle name="Normal 11 17 2" xfId="8063" xr:uid="{00000000-0005-0000-0000-0000423D0000}"/>
    <cellStyle name="Normal 11 17 2 2" xfId="14556" xr:uid="{00000000-0005-0000-0000-0000433D0000}"/>
    <cellStyle name="Normal 11 17 2 2 2" xfId="27239" xr:uid="{00000000-0005-0000-0000-0000443D0000}"/>
    <cellStyle name="Normal 11 17 2 3" xfId="19333" xr:uid="{00000000-0005-0000-0000-0000453D0000}"/>
    <cellStyle name="Normal 11 17 2 4" xfId="32450" xr:uid="{00000000-0005-0000-0000-0000463D0000}"/>
    <cellStyle name="Normal 11 17 2 5" xfId="35465" xr:uid="{00000000-0005-0000-0000-0000473D0000}"/>
    <cellStyle name="Normal 11 17 3" xfId="8988" xr:uid="{00000000-0005-0000-0000-0000483D0000}"/>
    <cellStyle name="Normal 11 17 3 2" xfId="15398" xr:uid="{00000000-0005-0000-0000-0000493D0000}"/>
    <cellStyle name="Normal 11 17 3 2 2" xfId="28048" xr:uid="{00000000-0005-0000-0000-00004A3D0000}"/>
    <cellStyle name="Normal 11 17 3 3" xfId="23009" xr:uid="{00000000-0005-0000-0000-00004B3D0000}"/>
    <cellStyle name="Normal 11 17 4" xfId="6999" xr:uid="{00000000-0005-0000-0000-00004C3D0000}"/>
    <cellStyle name="Normal 11 17 4 2" xfId="13541" xr:uid="{00000000-0005-0000-0000-00004D3D0000}"/>
    <cellStyle name="Normal 11 17 4 2 2" xfId="26272" xr:uid="{00000000-0005-0000-0000-00004E3D0000}"/>
    <cellStyle name="Normal 11 17 4 3" xfId="21731" xr:uid="{00000000-0005-0000-0000-00004F3D0000}"/>
    <cellStyle name="Normal 11 17 5" xfId="12443" xr:uid="{00000000-0005-0000-0000-0000503D0000}"/>
    <cellStyle name="Normal 11 17 5 2" xfId="25189" xr:uid="{00000000-0005-0000-0000-0000513D0000}"/>
    <cellStyle name="Normal 11 17 6" xfId="17913" xr:uid="{00000000-0005-0000-0000-0000523D0000}"/>
    <cellStyle name="Normal 11 17 7" xfId="31264" xr:uid="{00000000-0005-0000-0000-0000533D0000}"/>
    <cellStyle name="Normal 11 17 8" xfId="34605" xr:uid="{00000000-0005-0000-0000-0000543D0000}"/>
    <cellStyle name="Normal 11 18" xfId="4763" xr:uid="{00000000-0005-0000-0000-0000553D0000}"/>
    <cellStyle name="Normal 11 18 2" xfId="8064" xr:uid="{00000000-0005-0000-0000-0000563D0000}"/>
    <cellStyle name="Normal 11 18 2 2" xfId="14557" xr:uid="{00000000-0005-0000-0000-0000573D0000}"/>
    <cellStyle name="Normal 11 18 2 2 2" xfId="27240" xr:uid="{00000000-0005-0000-0000-0000583D0000}"/>
    <cellStyle name="Normal 11 18 2 3" xfId="19334" xr:uid="{00000000-0005-0000-0000-0000593D0000}"/>
    <cellStyle name="Normal 11 18 2 4" xfId="32451" xr:uid="{00000000-0005-0000-0000-00005A3D0000}"/>
    <cellStyle name="Normal 11 18 2 5" xfId="35466" xr:uid="{00000000-0005-0000-0000-00005B3D0000}"/>
    <cellStyle name="Normal 11 18 3" xfId="8989" xr:uid="{00000000-0005-0000-0000-00005C3D0000}"/>
    <cellStyle name="Normal 11 18 3 2" xfId="15399" xr:uid="{00000000-0005-0000-0000-00005D3D0000}"/>
    <cellStyle name="Normal 11 18 3 2 2" xfId="28049" xr:uid="{00000000-0005-0000-0000-00005E3D0000}"/>
    <cellStyle name="Normal 11 18 3 3" xfId="23010" xr:uid="{00000000-0005-0000-0000-00005F3D0000}"/>
    <cellStyle name="Normal 11 18 4" xfId="7000" xr:uid="{00000000-0005-0000-0000-0000603D0000}"/>
    <cellStyle name="Normal 11 18 4 2" xfId="13542" xr:uid="{00000000-0005-0000-0000-0000613D0000}"/>
    <cellStyle name="Normal 11 18 4 2 2" xfId="26273" xr:uid="{00000000-0005-0000-0000-0000623D0000}"/>
    <cellStyle name="Normal 11 18 4 3" xfId="21732" xr:uid="{00000000-0005-0000-0000-0000633D0000}"/>
    <cellStyle name="Normal 11 18 5" xfId="12444" xr:uid="{00000000-0005-0000-0000-0000643D0000}"/>
    <cellStyle name="Normal 11 18 5 2" xfId="25190" xr:uid="{00000000-0005-0000-0000-0000653D0000}"/>
    <cellStyle name="Normal 11 18 6" xfId="17914" xr:uid="{00000000-0005-0000-0000-0000663D0000}"/>
    <cellStyle name="Normal 11 18 7" xfId="31265" xr:uid="{00000000-0005-0000-0000-0000673D0000}"/>
    <cellStyle name="Normal 11 18 8" xfId="34606" xr:uid="{00000000-0005-0000-0000-0000683D0000}"/>
    <cellStyle name="Normal 11 19" xfId="4764" xr:uid="{00000000-0005-0000-0000-0000693D0000}"/>
    <cellStyle name="Normal 11 19 2" xfId="8065" xr:uid="{00000000-0005-0000-0000-00006A3D0000}"/>
    <cellStyle name="Normal 11 19 2 2" xfId="14558" xr:uid="{00000000-0005-0000-0000-00006B3D0000}"/>
    <cellStyle name="Normal 11 19 2 2 2" xfId="27241" xr:uid="{00000000-0005-0000-0000-00006C3D0000}"/>
    <cellStyle name="Normal 11 19 2 3" xfId="19335" xr:uid="{00000000-0005-0000-0000-00006D3D0000}"/>
    <cellStyle name="Normal 11 19 2 4" xfId="32452" xr:uid="{00000000-0005-0000-0000-00006E3D0000}"/>
    <cellStyle name="Normal 11 19 2 5" xfId="35467" xr:uid="{00000000-0005-0000-0000-00006F3D0000}"/>
    <cellStyle name="Normal 11 19 3" xfId="8990" xr:uid="{00000000-0005-0000-0000-0000703D0000}"/>
    <cellStyle name="Normal 11 19 3 2" xfId="15400" xr:uid="{00000000-0005-0000-0000-0000713D0000}"/>
    <cellStyle name="Normal 11 19 3 2 2" xfId="28050" xr:uid="{00000000-0005-0000-0000-0000723D0000}"/>
    <cellStyle name="Normal 11 19 3 3" xfId="23011" xr:uid="{00000000-0005-0000-0000-0000733D0000}"/>
    <cellStyle name="Normal 11 19 4" xfId="7001" xr:uid="{00000000-0005-0000-0000-0000743D0000}"/>
    <cellStyle name="Normal 11 19 4 2" xfId="13543" xr:uid="{00000000-0005-0000-0000-0000753D0000}"/>
    <cellStyle name="Normal 11 19 4 2 2" xfId="26274" xr:uid="{00000000-0005-0000-0000-0000763D0000}"/>
    <cellStyle name="Normal 11 19 4 3" xfId="21733" xr:uid="{00000000-0005-0000-0000-0000773D0000}"/>
    <cellStyle name="Normal 11 19 5" xfId="12445" xr:uid="{00000000-0005-0000-0000-0000783D0000}"/>
    <cellStyle name="Normal 11 19 5 2" xfId="25191" xr:uid="{00000000-0005-0000-0000-0000793D0000}"/>
    <cellStyle name="Normal 11 19 6" xfId="17915" xr:uid="{00000000-0005-0000-0000-00007A3D0000}"/>
    <cellStyle name="Normal 11 19 7" xfId="31266" xr:uid="{00000000-0005-0000-0000-00007B3D0000}"/>
    <cellStyle name="Normal 11 19 8" xfId="34607" xr:uid="{00000000-0005-0000-0000-00007C3D0000}"/>
    <cellStyle name="Normal 11 2" xfId="559" xr:uid="{00000000-0005-0000-0000-00007D3D0000}"/>
    <cellStyle name="Normal 11 2 10" xfId="4766" xr:uid="{00000000-0005-0000-0000-00007E3D0000}"/>
    <cellStyle name="Normal 11 2 10 2" xfId="8067" xr:uid="{00000000-0005-0000-0000-00007F3D0000}"/>
    <cellStyle name="Normal 11 2 10 2 2" xfId="14560" xr:uid="{00000000-0005-0000-0000-0000803D0000}"/>
    <cellStyle name="Normal 11 2 10 2 2 2" xfId="27243" xr:uid="{00000000-0005-0000-0000-0000813D0000}"/>
    <cellStyle name="Normal 11 2 10 2 3" xfId="19337" xr:uid="{00000000-0005-0000-0000-0000823D0000}"/>
    <cellStyle name="Normal 11 2 10 2 4" xfId="32454" xr:uid="{00000000-0005-0000-0000-0000833D0000}"/>
    <cellStyle name="Normal 11 2 10 2 5" xfId="35469" xr:uid="{00000000-0005-0000-0000-0000843D0000}"/>
    <cellStyle name="Normal 11 2 10 3" xfId="8992" xr:uid="{00000000-0005-0000-0000-0000853D0000}"/>
    <cellStyle name="Normal 11 2 10 3 2" xfId="15402" xr:uid="{00000000-0005-0000-0000-0000863D0000}"/>
    <cellStyle name="Normal 11 2 10 3 2 2" xfId="28052" xr:uid="{00000000-0005-0000-0000-0000873D0000}"/>
    <cellStyle name="Normal 11 2 10 3 3" xfId="23013" xr:uid="{00000000-0005-0000-0000-0000883D0000}"/>
    <cellStyle name="Normal 11 2 10 4" xfId="7003" xr:uid="{00000000-0005-0000-0000-0000893D0000}"/>
    <cellStyle name="Normal 11 2 10 4 2" xfId="13545" xr:uid="{00000000-0005-0000-0000-00008A3D0000}"/>
    <cellStyle name="Normal 11 2 10 4 2 2" xfId="26276" xr:uid="{00000000-0005-0000-0000-00008B3D0000}"/>
    <cellStyle name="Normal 11 2 10 4 3" xfId="21735" xr:uid="{00000000-0005-0000-0000-00008C3D0000}"/>
    <cellStyle name="Normal 11 2 10 5" xfId="12447" xr:uid="{00000000-0005-0000-0000-00008D3D0000}"/>
    <cellStyle name="Normal 11 2 10 5 2" xfId="25193" xr:uid="{00000000-0005-0000-0000-00008E3D0000}"/>
    <cellStyle name="Normal 11 2 10 6" xfId="17917" xr:uid="{00000000-0005-0000-0000-00008F3D0000}"/>
    <cellStyle name="Normal 11 2 10 7" xfId="31268" xr:uid="{00000000-0005-0000-0000-0000903D0000}"/>
    <cellStyle name="Normal 11 2 10 8" xfId="34609" xr:uid="{00000000-0005-0000-0000-0000913D0000}"/>
    <cellStyle name="Normal 11 2 11" xfId="4767" xr:uid="{00000000-0005-0000-0000-0000923D0000}"/>
    <cellStyle name="Normal 11 2 11 2" xfId="8068" xr:uid="{00000000-0005-0000-0000-0000933D0000}"/>
    <cellStyle name="Normal 11 2 11 2 2" xfId="14561" xr:uid="{00000000-0005-0000-0000-0000943D0000}"/>
    <cellStyle name="Normal 11 2 11 2 2 2" xfId="27244" xr:uid="{00000000-0005-0000-0000-0000953D0000}"/>
    <cellStyle name="Normal 11 2 11 2 3" xfId="19338" xr:uid="{00000000-0005-0000-0000-0000963D0000}"/>
    <cellStyle name="Normal 11 2 11 2 4" xfId="32455" xr:uid="{00000000-0005-0000-0000-0000973D0000}"/>
    <cellStyle name="Normal 11 2 11 2 5" xfId="35470" xr:uid="{00000000-0005-0000-0000-0000983D0000}"/>
    <cellStyle name="Normal 11 2 11 3" xfId="8993" xr:uid="{00000000-0005-0000-0000-0000993D0000}"/>
    <cellStyle name="Normal 11 2 11 3 2" xfId="15403" xr:uid="{00000000-0005-0000-0000-00009A3D0000}"/>
    <cellStyle name="Normal 11 2 11 3 2 2" xfId="28053" xr:uid="{00000000-0005-0000-0000-00009B3D0000}"/>
    <cellStyle name="Normal 11 2 11 3 3" xfId="23014" xr:uid="{00000000-0005-0000-0000-00009C3D0000}"/>
    <cellStyle name="Normal 11 2 11 4" xfId="7004" xr:uid="{00000000-0005-0000-0000-00009D3D0000}"/>
    <cellStyle name="Normal 11 2 11 4 2" xfId="13546" xr:uid="{00000000-0005-0000-0000-00009E3D0000}"/>
    <cellStyle name="Normal 11 2 11 4 2 2" xfId="26277" xr:uid="{00000000-0005-0000-0000-00009F3D0000}"/>
    <cellStyle name="Normal 11 2 11 4 3" xfId="21736" xr:uid="{00000000-0005-0000-0000-0000A03D0000}"/>
    <cellStyle name="Normal 11 2 11 5" xfId="12448" xr:uid="{00000000-0005-0000-0000-0000A13D0000}"/>
    <cellStyle name="Normal 11 2 11 5 2" xfId="25194" xr:uid="{00000000-0005-0000-0000-0000A23D0000}"/>
    <cellStyle name="Normal 11 2 11 6" xfId="17918" xr:uid="{00000000-0005-0000-0000-0000A33D0000}"/>
    <cellStyle name="Normal 11 2 11 7" xfId="31269" xr:uid="{00000000-0005-0000-0000-0000A43D0000}"/>
    <cellStyle name="Normal 11 2 11 8" xfId="34610" xr:uid="{00000000-0005-0000-0000-0000A53D0000}"/>
    <cellStyle name="Normal 11 2 12" xfId="4768" xr:uid="{00000000-0005-0000-0000-0000A63D0000}"/>
    <cellStyle name="Normal 11 2 12 2" xfId="8069" xr:uid="{00000000-0005-0000-0000-0000A73D0000}"/>
    <cellStyle name="Normal 11 2 12 2 2" xfId="14562" xr:uid="{00000000-0005-0000-0000-0000A83D0000}"/>
    <cellStyle name="Normal 11 2 12 2 2 2" xfId="27245" xr:uid="{00000000-0005-0000-0000-0000A93D0000}"/>
    <cellStyle name="Normal 11 2 12 2 3" xfId="19339" xr:uid="{00000000-0005-0000-0000-0000AA3D0000}"/>
    <cellStyle name="Normal 11 2 12 2 4" xfId="32456" xr:uid="{00000000-0005-0000-0000-0000AB3D0000}"/>
    <cellStyle name="Normal 11 2 12 2 5" xfId="35471" xr:uid="{00000000-0005-0000-0000-0000AC3D0000}"/>
    <cellStyle name="Normal 11 2 12 3" xfId="8994" xr:uid="{00000000-0005-0000-0000-0000AD3D0000}"/>
    <cellStyle name="Normal 11 2 12 3 2" xfId="15404" xr:uid="{00000000-0005-0000-0000-0000AE3D0000}"/>
    <cellStyle name="Normal 11 2 12 3 2 2" xfId="28054" xr:uid="{00000000-0005-0000-0000-0000AF3D0000}"/>
    <cellStyle name="Normal 11 2 12 3 3" xfId="23015" xr:uid="{00000000-0005-0000-0000-0000B03D0000}"/>
    <cellStyle name="Normal 11 2 12 4" xfId="7005" xr:uid="{00000000-0005-0000-0000-0000B13D0000}"/>
    <cellStyle name="Normal 11 2 12 4 2" xfId="13547" xr:uid="{00000000-0005-0000-0000-0000B23D0000}"/>
    <cellStyle name="Normal 11 2 12 4 2 2" xfId="26278" xr:uid="{00000000-0005-0000-0000-0000B33D0000}"/>
    <cellStyle name="Normal 11 2 12 4 3" xfId="21737" xr:uid="{00000000-0005-0000-0000-0000B43D0000}"/>
    <cellStyle name="Normal 11 2 12 5" xfId="12449" xr:uid="{00000000-0005-0000-0000-0000B53D0000}"/>
    <cellStyle name="Normal 11 2 12 5 2" xfId="25195" xr:uid="{00000000-0005-0000-0000-0000B63D0000}"/>
    <cellStyle name="Normal 11 2 12 6" xfId="17919" xr:uid="{00000000-0005-0000-0000-0000B73D0000}"/>
    <cellStyle name="Normal 11 2 12 7" xfId="31270" xr:uid="{00000000-0005-0000-0000-0000B83D0000}"/>
    <cellStyle name="Normal 11 2 12 8" xfId="34611" xr:uid="{00000000-0005-0000-0000-0000B93D0000}"/>
    <cellStyle name="Normal 11 2 13" xfId="4769" xr:uid="{00000000-0005-0000-0000-0000BA3D0000}"/>
    <cellStyle name="Normal 11 2 13 2" xfId="8070" xr:uid="{00000000-0005-0000-0000-0000BB3D0000}"/>
    <cellStyle name="Normal 11 2 13 2 2" xfId="14563" xr:uid="{00000000-0005-0000-0000-0000BC3D0000}"/>
    <cellStyle name="Normal 11 2 13 2 2 2" xfId="27246" xr:uid="{00000000-0005-0000-0000-0000BD3D0000}"/>
    <cellStyle name="Normal 11 2 13 2 3" xfId="19340" xr:uid="{00000000-0005-0000-0000-0000BE3D0000}"/>
    <cellStyle name="Normal 11 2 13 2 4" xfId="32457" xr:uid="{00000000-0005-0000-0000-0000BF3D0000}"/>
    <cellStyle name="Normal 11 2 13 2 5" xfId="35472" xr:uid="{00000000-0005-0000-0000-0000C03D0000}"/>
    <cellStyle name="Normal 11 2 13 3" xfId="8995" xr:uid="{00000000-0005-0000-0000-0000C13D0000}"/>
    <cellStyle name="Normal 11 2 13 3 2" xfId="15405" xr:uid="{00000000-0005-0000-0000-0000C23D0000}"/>
    <cellStyle name="Normal 11 2 13 3 2 2" xfId="28055" xr:uid="{00000000-0005-0000-0000-0000C33D0000}"/>
    <cellStyle name="Normal 11 2 13 3 3" xfId="23016" xr:uid="{00000000-0005-0000-0000-0000C43D0000}"/>
    <cellStyle name="Normal 11 2 13 4" xfId="7006" xr:uid="{00000000-0005-0000-0000-0000C53D0000}"/>
    <cellStyle name="Normal 11 2 13 4 2" xfId="13548" xr:uid="{00000000-0005-0000-0000-0000C63D0000}"/>
    <cellStyle name="Normal 11 2 13 4 2 2" xfId="26279" xr:uid="{00000000-0005-0000-0000-0000C73D0000}"/>
    <cellStyle name="Normal 11 2 13 4 3" xfId="21738" xr:uid="{00000000-0005-0000-0000-0000C83D0000}"/>
    <cellStyle name="Normal 11 2 13 5" xfId="12450" xr:uid="{00000000-0005-0000-0000-0000C93D0000}"/>
    <cellStyle name="Normal 11 2 13 5 2" xfId="25196" xr:uid="{00000000-0005-0000-0000-0000CA3D0000}"/>
    <cellStyle name="Normal 11 2 13 6" xfId="17920" xr:uid="{00000000-0005-0000-0000-0000CB3D0000}"/>
    <cellStyle name="Normal 11 2 13 7" xfId="31271" xr:uid="{00000000-0005-0000-0000-0000CC3D0000}"/>
    <cellStyle name="Normal 11 2 13 8" xfId="34612" xr:uid="{00000000-0005-0000-0000-0000CD3D0000}"/>
    <cellStyle name="Normal 11 2 14" xfId="4770" xr:uid="{00000000-0005-0000-0000-0000CE3D0000}"/>
    <cellStyle name="Normal 11 2 14 2" xfId="8071" xr:uid="{00000000-0005-0000-0000-0000CF3D0000}"/>
    <cellStyle name="Normal 11 2 14 2 2" xfId="14564" xr:uid="{00000000-0005-0000-0000-0000D03D0000}"/>
    <cellStyle name="Normal 11 2 14 2 2 2" xfId="27247" xr:uid="{00000000-0005-0000-0000-0000D13D0000}"/>
    <cellStyle name="Normal 11 2 14 2 3" xfId="19341" xr:uid="{00000000-0005-0000-0000-0000D23D0000}"/>
    <cellStyle name="Normal 11 2 14 2 4" xfId="32458" xr:uid="{00000000-0005-0000-0000-0000D33D0000}"/>
    <cellStyle name="Normal 11 2 14 2 5" xfId="35473" xr:uid="{00000000-0005-0000-0000-0000D43D0000}"/>
    <cellStyle name="Normal 11 2 14 3" xfId="8996" xr:uid="{00000000-0005-0000-0000-0000D53D0000}"/>
    <cellStyle name="Normal 11 2 14 3 2" xfId="15406" xr:uid="{00000000-0005-0000-0000-0000D63D0000}"/>
    <cellStyle name="Normal 11 2 14 3 2 2" xfId="28056" xr:uid="{00000000-0005-0000-0000-0000D73D0000}"/>
    <cellStyle name="Normal 11 2 14 3 3" xfId="23017" xr:uid="{00000000-0005-0000-0000-0000D83D0000}"/>
    <cellStyle name="Normal 11 2 14 4" xfId="7007" xr:uid="{00000000-0005-0000-0000-0000D93D0000}"/>
    <cellStyle name="Normal 11 2 14 4 2" xfId="13549" xr:uid="{00000000-0005-0000-0000-0000DA3D0000}"/>
    <cellStyle name="Normal 11 2 14 4 2 2" xfId="26280" xr:uid="{00000000-0005-0000-0000-0000DB3D0000}"/>
    <cellStyle name="Normal 11 2 14 4 3" xfId="21739" xr:uid="{00000000-0005-0000-0000-0000DC3D0000}"/>
    <cellStyle name="Normal 11 2 14 5" xfId="12451" xr:uid="{00000000-0005-0000-0000-0000DD3D0000}"/>
    <cellStyle name="Normal 11 2 14 5 2" xfId="25197" xr:uid="{00000000-0005-0000-0000-0000DE3D0000}"/>
    <cellStyle name="Normal 11 2 14 6" xfId="17921" xr:uid="{00000000-0005-0000-0000-0000DF3D0000}"/>
    <cellStyle name="Normal 11 2 14 7" xfId="31272" xr:uid="{00000000-0005-0000-0000-0000E03D0000}"/>
    <cellStyle name="Normal 11 2 14 8" xfId="34613" xr:uid="{00000000-0005-0000-0000-0000E13D0000}"/>
    <cellStyle name="Normal 11 2 15" xfId="4771" xr:uid="{00000000-0005-0000-0000-0000E23D0000}"/>
    <cellStyle name="Normal 11 2 15 2" xfId="8072" xr:uid="{00000000-0005-0000-0000-0000E33D0000}"/>
    <cellStyle name="Normal 11 2 15 2 2" xfId="14565" xr:uid="{00000000-0005-0000-0000-0000E43D0000}"/>
    <cellStyle name="Normal 11 2 15 2 2 2" xfId="27248" xr:uid="{00000000-0005-0000-0000-0000E53D0000}"/>
    <cellStyle name="Normal 11 2 15 2 3" xfId="19342" xr:uid="{00000000-0005-0000-0000-0000E63D0000}"/>
    <cellStyle name="Normal 11 2 15 2 4" xfId="32459" xr:uid="{00000000-0005-0000-0000-0000E73D0000}"/>
    <cellStyle name="Normal 11 2 15 2 5" xfId="35474" xr:uid="{00000000-0005-0000-0000-0000E83D0000}"/>
    <cellStyle name="Normal 11 2 15 3" xfId="8997" xr:uid="{00000000-0005-0000-0000-0000E93D0000}"/>
    <cellStyle name="Normal 11 2 15 3 2" xfId="15407" xr:uid="{00000000-0005-0000-0000-0000EA3D0000}"/>
    <cellStyle name="Normal 11 2 15 3 2 2" xfId="28057" xr:uid="{00000000-0005-0000-0000-0000EB3D0000}"/>
    <cellStyle name="Normal 11 2 15 3 3" xfId="23018" xr:uid="{00000000-0005-0000-0000-0000EC3D0000}"/>
    <cellStyle name="Normal 11 2 15 4" xfId="7008" xr:uid="{00000000-0005-0000-0000-0000ED3D0000}"/>
    <cellStyle name="Normal 11 2 15 4 2" xfId="13550" xr:uid="{00000000-0005-0000-0000-0000EE3D0000}"/>
    <cellStyle name="Normal 11 2 15 4 2 2" xfId="26281" xr:uid="{00000000-0005-0000-0000-0000EF3D0000}"/>
    <cellStyle name="Normal 11 2 15 4 3" xfId="21740" xr:uid="{00000000-0005-0000-0000-0000F03D0000}"/>
    <cellStyle name="Normal 11 2 15 5" xfId="12452" xr:uid="{00000000-0005-0000-0000-0000F13D0000}"/>
    <cellStyle name="Normal 11 2 15 5 2" xfId="25198" xr:uid="{00000000-0005-0000-0000-0000F23D0000}"/>
    <cellStyle name="Normal 11 2 15 6" xfId="17922" xr:uid="{00000000-0005-0000-0000-0000F33D0000}"/>
    <cellStyle name="Normal 11 2 15 7" xfId="31273" xr:uid="{00000000-0005-0000-0000-0000F43D0000}"/>
    <cellStyle name="Normal 11 2 15 8" xfId="34614" xr:uid="{00000000-0005-0000-0000-0000F53D0000}"/>
    <cellStyle name="Normal 11 2 16" xfId="4772" xr:uid="{00000000-0005-0000-0000-0000F63D0000}"/>
    <cellStyle name="Normal 11 2 16 2" xfId="8073" xr:uid="{00000000-0005-0000-0000-0000F73D0000}"/>
    <cellStyle name="Normal 11 2 16 2 2" xfId="14566" xr:uid="{00000000-0005-0000-0000-0000F83D0000}"/>
    <cellStyle name="Normal 11 2 16 2 2 2" xfId="27249" xr:uid="{00000000-0005-0000-0000-0000F93D0000}"/>
    <cellStyle name="Normal 11 2 16 2 3" xfId="19343" xr:uid="{00000000-0005-0000-0000-0000FA3D0000}"/>
    <cellStyle name="Normal 11 2 16 2 4" xfId="32460" xr:uid="{00000000-0005-0000-0000-0000FB3D0000}"/>
    <cellStyle name="Normal 11 2 16 2 5" xfId="35475" xr:uid="{00000000-0005-0000-0000-0000FC3D0000}"/>
    <cellStyle name="Normal 11 2 16 3" xfId="8998" xr:uid="{00000000-0005-0000-0000-0000FD3D0000}"/>
    <cellStyle name="Normal 11 2 16 3 2" xfId="15408" xr:uid="{00000000-0005-0000-0000-0000FE3D0000}"/>
    <cellStyle name="Normal 11 2 16 3 2 2" xfId="28058" xr:uid="{00000000-0005-0000-0000-0000FF3D0000}"/>
    <cellStyle name="Normal 11 2 16 3 3" xfId="23019" xr:uid="{00000000-0005-0000-0000-0000003E0000}"/>
    <cellStyle name="Normal 11 2 16 4" xfId="7009" xr:uid="{00000000-0005-0000-0000-0000013E0000}"/>
    <cellStyle name="Normal 11 2 16 4 2" xfId="13551" xr:uid="{00000000-0005-0000-0000-0000023E0000}"/>
    <cellStyle name="Normal 11 2 16 4 2 2" xfId="26282" xr:uid="{00000000-0005-0000-0000-0000033E0000}"/>
    <cellStyle name="Normal 11 2 16 4 3" xfId="21741" xr:uid="{00000000-0005-0000-0000-0000043E0000}"/>
    <cellStyle name="Normal 11 2 16 5" xfId="12453" xr:uid="{00000000-0005-0000-0000-0000053E0000}"/>
    <cellStyle name="Normal 11 2 16 5 2" xfId="25199" xr:uid="{00000000-0005-0000-0000-0000063E0000}"/>
    <cellStyle name="Normal 11 2 16 6" xfId="17923" xr:uid="{00000000-0005-0000-0000-0000073E0000}"/>
    <cellStyle name="Normal 11 2 16 7" xfId="31274" xr:uid="{00000000-0005-0000-0000-0000083E0000}"/>
    <cellStyle name="Normal 11 2 16 8" xfId="34615" xr:uid="{00000000-0005-0000-0000-0000093E0000}"/>
    <cellStyle name="Normal 11 2 17" xfId="4773" xr:uid="{00000000-0005-0000-0000-00000A3E0000}"/>
    <cellStyle name="Normal 11 2 17 2" xfId="8074" xr:uid="{00000000-0005-0000-0000-00000B3E0000}"/>
    <cellStyle name="Normal 11 2 17 2 2" xfId="14567" xr:uid="{00000000-0005-0000-0000-00000C3E0000}"/>
    <cellStyle name="Normal 11 2 17 2 2 2" xfId="27250" xr:uid="{00000000-0005-0000-0000-00000D3E0000}"/>
    <cellStyle name="Normal 11 2 17 2 3" xfId="19344" xr:uid="{00000000-0005-0000-0000-00000E3E0000}"/>
    <cellStyle name="Normal 11 2 17 2 4" xfId="32461" xr:uid="{00000000-0005-0000-0000-00000F3E0000}"/>
    <cellStyle name="Normal 11 2 17 2 5" xfId="35476" xr:uid="{00000000-0005-0000-0000-0000103E0000}"/>
    <cellStyle name="Normal 11 2 17 3" xfId="8999" xr:uid="{00000000-0005-0000-0000-0000113E0000}"/>
    <cellStyle name="Normal 11 2 17 3 2" xfId="15409" xr:uid="{00000000-0005-0000-0000-0000123E0000}"/>
    <cellStyle name="Normal 11 2 17 3 2 2" xfId="28059" xr:uid="{00000000-0005-0000-0000-0000133E0000}"/>
    <cellStyle name="Normal 11 2 17 3 3" xfId="23020" xr:uid="{00000000-0005-0000-0000-0000143E0000}"/>
    <cellStyle name="Normal 11 2 17 4" xfId="7010" xr:uid="{00000000-0005-0000-0000-0000153E0000}"/>
    <cellStyle name="Normal 11 2 17 4 2" xfId="13552" xr:uid="{00000000-0005-0000-0000-0000163E0000}"/>
    <cellStyle name="Normal 11 2 17 4 2 2" xfId="26283" xr:uid="{00000000-0005-0000-0000-0000173E0000}"/>
    <cellStyle name="Normal 11 2 17 4 3" xfId="21742" xr:uid="{00000000-0005-0000-0000-0000183E0000}"/>
    <cellStyle name="Normal 11 2 17 5" xfId="12454" xr:uid="{00000000-0005-0000-0000-0000193E0000}"/>
    <cellStyle name="Normal 11 2 17 5 2" xfId="25200" xr:uid="{00000000-0005-0000-0000-00001A3E0000}"/>
    <cellStyle name="Normal 11 2 17 6" xfId="17924" xr:uid="{00000000-0005-0000-0000-00001B3E0000}"/>
    <cellStyle name="Normal 11 2 17 7" xfId="31275" xr:uid="{00000000-0005-0000-0000-00001C3E0000}"/>
    <cellStyle name="Normal 11 2 17 8" xfId="34616" xr:uid="{00000000-0005-0000-0000-00001D3E0000}"/>
    <cellStyle name="Normal 11 2 18" xfId="4774" xr:uid="{00000000-0005-0000-0000-00001E3E0000}"/>
    <cellStyle name="Normal 11 2 18 2" xfId="8075" xr:uid="{00000000-0005-0000-0000-00001F3E0000}"/>
    <cellStyle name="Normal 11 2 18 2 2" xfId="14568" xr:uid="{00000000-0005-0000-0000-0000203E0000}"/>
    <cellStyle name="Normal 11 2 18 2 2 2" xfId="27251" xr:uid="{00000000-0005-0000-0000-0000213E0000}"/>
    <cellStyle name="Normal 11 2 18 2 3" xfId="19345" xr:uid="{00000000-0005-0000-0000-0000223E0000}"/>
    <cellStyle name="Normal 11 2 18 2 4" xfId="32462" xr:uid="{00000000-0005-0000-0000-0000233E0000}"/>
    <cellStyle name="Normal 11 2 18 2 5" xfId="35477" xr:uid="{00000000-0005-0000-0000-0000243E0000}"/>
    <cellStyle name="Normal 11 2 18 3" xfId="9000" xr:uid="{00000000-0005-0000-0000-0000253E0000}"/>
    <cellStyle name="Normal 11 2 18 3 2" xfId="15410" xr:uid="{00000000-0005-0000-0000-0000263E0000}"/>
    <cellStyle name="Normal 11 2 18 3 2 2" xfId="28060" xr:uid="{00000000-0005-0000-0000-0000273E0000}"/>
    <cellStyle name="Normal 11 2 18 3 3" xfId="23021" xr:uid="{00000000-0005-0000-0000-0000283E0000}"/>
    <cellStyle name="Normal 11 2 18 4" xfId="7011" xr:uid="{00000000-0005-0000-0000-0000293E0000}"/>
    <cellStyle name="Normal 11 2 18 4 2" xfId="13553" xr:uid="{00000000-0005-0000-0000-00002A3E0000}"/>
    <cellStyle name="Normal 11 2 18 4 2 2" xfId="26284" xr:uid="{00000000-0005-0000-0000-00002B3E0000}"/>
    <cellStyle name="Normal 11 2 18 4 3" xfId="21743" xr:uid="{00000000-0005-0000-0000-00002C3E0000}"/>
    <cellStyle name="Normal 11 2 18 5" xfId="12455" xr:uid="{00000000-0005-0000-0000-00002D3E0000}"/>
    <cellStyle name="Normal 11 2 18 5 2" xfId="25201" xr:uid="{00000000-0005-0000-0000-00002E3E0000}"/>
    <cellStyle name="Normal 11 2 18 6" xfId="17925" xr:uid="{00000000-0005-0000-0000-00002F3E0000}"/>
    <cellStyle name="Normal 11 2 18 7" xfId="31276" xr:uid="{00000000-0005-0000-0000-0000303E0000}"/>
    <cellStyle name="Normal 11 2 18 8" xfId="34617" xr:uid="{00000000-0005-0000-0000-0000313E0000}"/>
    <cellStyle name="Normal 11 2 19" xfId="4775" xr:uid="{00000000-0005-0000-0000-0000323E0000}"/>
    <cellStyle name="Normal 11 2 19 2" xfId="8076" xr:uid="{00000000-0005-0000-0000-0000333E0000}"/>
    <cellStyle name="Normal 11 2 19 2 2" xfId="14569" xr:uid="{00000000-0005-0000-0000-0000343E0000}"/>
    <cellStyle name="Normal 11 2 19 2 2 2" xfId="27252" xr:uid="{00000000-0005-0000-0000-0000353E0000}"/>
    <cellStyle name="Normal 11 2 19 2 3" xfId="19346" xr:uid="{00000000-0005-0000-0000-0000363E0000}"/>
    <cellStyle name="Normal 11 2 19 2 4" xfId="32463" xr:uid="{00000000-0005-0000-0000-0000373E0000}"/>
    <cellStyle name="Normal 11 2 19 2 5" xfId="35478" xr:uid="{00000000-0005-0000-0000-0000383E0000}"/>
    <cellStyle name="Normal 11 2 19 3" xfId="9001" xr:uid="{00000000-0005-0000-0000-0000393E0000}"/>
    <cellStyle name="Normal 11 2 19 3 2" xfId="15411" xr:uid="{00000000-0005-0000-0000-00003A3E0000}"/>
    <cellStyle name="Normal 11 2 19 3 2 2" xfId="28061" xr:uid="{00000000-0005-0000-0000-00003B3E0000}"/>
    <cellStyle name="Normal 11 2 19 3 3" xfId="23022" xr:uid="{00000000-0005-0000-0000-00003C3E0000}"/>
    <cellStyle name="Normal 11 2 19 4" xfId="7012" xr:uid="{00000000-0005-0000-0000-00003D3E0000}"/>
    <cellStyle name="Normal 11 2 19 4 2" xfId="13554" xr:uid="{00000000-0005-0000-0000-00003E3E0000}"/>
    <cellStyle name="Normal 11 2 19 4 2 2" xfId="26285" xr:uid="{00000000-0005-0000-0000-00003F3E0000}"/>
    <cellStyle name="Normal 11 2 19 4 3" xfId="21744" xr:uid="{00000000-0005-0000-0000-0000403E0000}"/>
    <cellStyle name="Normal 11 2 19 5" xfId="12456" xr:uid="{00000000-0005-0000-0000-0000413E0000}"/>
    <cellStyle name="Normal 11 2 19 5 2" xfId="25202" xr:uid="{00000000-0005-0000-0000-0000423E0000}"/>
    <cellStyle name="Normal 11 2 19 6" xfId="17926" xr:uid="{00000000-0005-0000-0000-0000433E0000}"/>
    <cellStyle name="Normal 11 2 19 7" xfId="31277" xr:uid="{00000000-0005-0000-0000-0000443E0000}"/>
    <cellStyle name="Normal 11 2 19 8" xfId="34618" xr:uid="{00000000-0005-0000-0000-0000453E0000}"/>
    <cellStyle name="Normal 11 2 2" xfId="1116" xr:uid="{00000000-0005-0000-0000-0000463E0000}"/>
    <cellStyle name="Normal 11 2 2 10" xfId="34358" xr:uid="{00000000-0005-0000-0000-0000473E0000}"/>
    <cellStyle name="Normal 11 2 2 11" xfId="3145" xr:uid="{00000000-0005-0000-0000-0000483E0000}"/>
    <cellStyle name="Normal 11 2 2 2" xfId="1531" xr:uid="{00000000-0005-0000-0000-0000493E0000}"/>
    <cellStyle name="Normal 11 2 2 2 10" xfId="35133" xr:uid="{00000000-0005-0000-0000-00004A3E0000}"/>
    <cellStyle name="Normal 11 2 2 2 11" xfId="4776" xr:uid="{00000000-0005-0000-0000-00004B3E0000}"/>
    <cellStyle name="Normal 11 2 2 2 2" xfId="1532" xr:uid="{00000000-0005-0000-0000-00004C3E0000}"/>
    <cellStyle name="Normal 11 2 2 2 2 2" xfId="11126" xr:uid="{00000000-0005-0000-0000-00004D3E0000}"/>
    <cellStyle name="Normal 11 2 2 2 2 2 2" xfId="16536" xr:uid="{00000000-0005-0000-0000-00004E3E0000}"/>
    <cellStyle name="Normal 11 2 2 2 2 2 2 2" xfId="29075" xr:uid="{00000000-0005-0000-0000-00004F3E0000}"/>
    <cellStyle name="Normal 11 2 2 2 2 2 3" xfId="20481" xr:uid="{00000000-0005-0000-0000-0000503E0000}"/>
    <cellStyle name="Normal 11 2 2 2 2 2 4" xfId="33734" xr:uid="{00000000-0005-0000-0000-0000513E0000}"/>
    <cellStyle name="Normal 11 2 2 2 2 2 5" xfId="36528" xr:uid="{00000000-0005-0000-0000-0000523E0000}"/>
    <cellStyle name="Normal 11 2 2 2 2 3" xfId="14570" xr:uid="{00000000-0005-0000-0000-0000533E0000}"/>
    <cellStyle name="Normal 11 2 2 2 2 3 2" xfId="20182" xr:uid="{00000000-0005-0000-0000-0000543E0000}"/>
    <cellStyle name="Normal 11 2 2 2 2 3 3" xfId="27253" xr:uid="{00000000-0005-0000-0000-0000553E0000}"/>
    <cellStyle name="Normal 11 2 2 2 2 3 4" xfId="33439" xr:uid="{00000000-0005-0000-0000-0000563E0000}"/>
    <cellStyle name="Normal 11 2 2 2 2 3 5" xfId="36234" xr:uid="{00000000-0005-0000-0000-0000573E0000}"/>
    <cellStyle name="Normal 11 2 2 2 2 4" xfId="19896" xr:uid="{00000000-0005-0000-0000-0000583E0000}"/>
    <cellStyle name="Normal 11 2 2 2 2 5" xfId="22577" xr:uid="{00000000-0005-0000-0000-0000593E0000}"/>
    <cellStyle name="Normal 11 2 2 2 2 6" xfId="33050" xr:uid="{00000000-0005-0000-0000-00005A3E0000}"/>
    <cellStyle name="Normal 11 2 2 2 2 7" xfId="35983" xr:uid="{00000000-0005-0000-0000-00005B3E0000}"/>
    <cellStyle name="Normal 11 2 2 2 2 8" xfId="8077" xr:uid="{00000000-0005-0000-0000-00005C3E0000}"/>
    <cellStyle name="Normal 11 2 2 2 3" xfId="9002" xr:uid="{00000000-0005-0000-0000-00005D3E0000}"/>
    <cellStyle name="Normal 11 2 2 2 3 2" xfId="15412" xr:uid="{00000000-0005-0000-0000-00005E3E0000}"/>
    <cellStyle name="Normal 11 2 2 2 3 2 2" xfId="28062" xr:uid="{00000000-0005-0000-0000-00005F3E0000}"/>
    <cellStyle name="Normal 11 2 2 2 3 3" xfId="20334" xr:uid="{00000000-0005-0000-0000-0000603E0000}"/>
    <cellStyle name="Normal 11 2 2 2 3 4" xfId="23023" xr:uid="{00000000-0005-0000-0000-0000613E0000}"/>
    <cellStyle name="Normal 11 2 2 2 3 5" xfId="33588" xr:uid="{00000000-0005-0000-0000-0000623E0000}"/>
    <cellStyle name="Normal 11 2 2 2 3 6" xfId="36382" xr:uid="{00000000-0005-0000-0000-0000633E0000}"/>
    <cellStyle name="Normal 11 2 2 2 4" xfId="10722" xr:uid="{00000000-0005-0000-0000-0000643E0000}"/>
    <cellStyle name="Normal 11 2 2 2 4 2" xfId="16270" xr:uid="{00000000-0005-0000-0000-0000653E0000}"/>
    <cellStyle name="Normal 11 2 2 2 4 2 2" xfId="28858" xr:uid="{00000000-0005-0000-0000-0000663E0000}"/>
    <cellStyle name="Normal 11 2 2 2 4 3" xfId="20026" xr:uid="{00000000-0005-0000-0000-0000673E0000}"/>
    <cellStyle name="Normal 11 2 2 2 4 4" xfId="33290" xr:uid="{00000000-0005-0000-0000-0000683E0000}"/>
    <cellStyle name="Normal 11 2 2 2 4 5" xfId="36089" xr:uid="{00000000-0005-0000-0000-0000693E0000}"/>
    <cellStyle name="Normal 11 2 2 2 5" xfId="7013" xr:uid="{00000000-0005-0000-0000-00006A3E0000}"/>
    <cellStyle name="Normal 11 2 2 2 5 2" xfId="13555" xr:uid="{00000000-0005-0000-0000-00006B3E0000}"/>
    <cellStyle name="Normal 11 2 2 2 5 2 2" xfId="26286" xr:uid="{00000000-0005-0000-0000-00006C3E0000}"/>
    <cellStyle name="Normal 11 2 2 2 5 3" xfId="21745" xr:uid="{00000000-0005-0000-0000-00006D3E0000}"/>
    <cellStyle name="Normal 11 2 2 2 6" xfId="12457" xr:uid="{00000000-0005-0000-0000-00006E3E0000}"/>
    <cellStyle name="Normal 11 2 2 2 6 2" xfId="25203" xr:uid="{00000000-0005-0000-0000-00006F3E0000}"/>
    <cellStyle name="Normal 11 2 2 2 7" xfId="18801" xr:uid="{00000000-0005-0000-0000-0000703E0000}"/>
    <cellStyle name="Normal 11 2 2 2 8" xfId="21054" xr:uid="{00000000-0005-0000-0000-0000713E0000}"/>
    <cellStyle name="Normal 11 2 2 2 9" xfId="32057" xr:uid="{00000000-0005-0000-0000-0000723E0000}"/>
    <cellStyle name="Normal 11 2 2 3" xfId="1533" xr:uid="{00000000-0005-0000-0000-0000733E0000}"/>
    <cellStyle name="Normal 11 2 2 3 2" xfId="11272" xr:uid="{00000000-0005-0000-0000-0000743E0000}"/>
    <cellStyle name="Normal 11 2 2 3 2 2" xfId="16623" xr:uid="{00000000-0005-0000-0000-0000753E0000}"/>
    <cellStyle name="Normal 11 2 2 3 2 2 2" xfId="20427" xr:uid="{00000000-0005-0000-0000-0000763E0000}"/>
    <cellStyle name="Normal 11 2 2 3 2 2 3" xfId="33680" xr:uid="{00000000-0005-0000-0000-0000773E0000}"/>
    <cellStyle name="Normal 11 2 2 3 2 2 4" xfId="36474" xr:uid="{00000000-0005-0000-0000-0000783E0000}"/>
    <cellStyle name="Normal 11 2 2 3 2 3" xfId="19347" xr:uid="{00000000-0005-0000-0000-0000793E0000}"/>
    <cellStyle name="Normal 11 2 2 3 2 4" xfId="32464" xr:uid="{00000000-0005-0000-0000-00007A3E0000}"/>
    <cellStyle name="Normal 11 2 2 3 2 5" xfId="35479" xr:uid="{00000000-0005-0000-0000-00007B3E0000}"/>
    <cellStyle name="Normal 11 2 2 3 3" xfId="14339" xr:uid="{00000000-0005-0000-0000-00007C3E0000}"/>
    <cellStyle name="Normal 11 2 2 3 3 2" xfId="20128" xr:uid="{00000000-0005-0000-0000-00007D3E0000}"/>
    <cellStyle name="Normal 11 2 2 3 3 3" xfId="33385" xr:uid="{00000000-0005-0000-0000-00007E3E0000}"/>
    <cellStyle name="Normal 11 2 2 3 3 4" xfId="36180" xr:uid="{00000000-0005-0000-0000-00007F3E0000}"/>
    <cellStyle name="Normal 11 2 2 3 4" xfId="17927" xr:uid="{00000000-0005-0000-0000-0000803E0000}"/>
    <cellStyle name="Normal 11 2 2 3 5" xfId="31278" xr:uid="{00000000-0005-0000-0000-0000813E0000}"/>
    <cellStyle name="Normal 11 2 2 3 6" xfId="34619" xr:uid="{00000000-0005-0000-0000-0000823E0000}"/>
    <cellStyle name="Normal 11 2 2 3 7" xfId="7840" xr:uid="{00000000-0005-0000-0000-0000833E0000}"/>
    <cellStyle name="Normal 11 2 2 4" xfId="1530" xr:uid="{00000000-0005-0000-0000-0000843E0000}"/>
    <cellStyle name="Normal 11 2 2 4 2" xfId="15181" xr:uid="{00000000-0005-0000-0000-0000853E0000}"/>
    <cellStyle name="Normal 11 2 2 4 2 2" xfId="20280" xr:uid="{00000000-0005-0000-0000-0000863E0000}"/>
    <cellStyle name="Normal 11 2 2 4 2 3" xfId="33534" xr:uid="{00000000-0005-0000-0000-0000873E0000}"/>
    <cellStyle name="Normal 11 2 2 4 2 4" xfId="36328" xr:uid="{00000000-0005-0000-0000-0000883E0000}"/>
    <cellStyle name="Normal 11 2 2 4 3" xfId="19100" xr:uid="{00000000-0005-0000-0000-0000893E0000}"/>
    <cellStyle name="Normal 11 2 2 4 4" xfId="32222" xr:uid="{00000000-0005-0000-0000-00008A3E0000}"/>
    <cellStyle name="Normal 11 2 2 4 5" xfId="35243" xr:uid="{00000000-0005-0000-0000-00008B3E0000}"/>
    <cellStyle name="Normal 11 2 2 4 6" xfId="8762" xr:uid="{00000000-0005-0000-0000-00008C3E0000}"/>
    <cellStyle name="Normal 11 2 2 5" xfId="10472" xr:uid="{00000000-0005-0000-0000-00008D3E0000}"/>
    <cellStyle name="Normal 11 2 2 5 2" xfId="16155" xr:uid="{00000000-0005-0000-0000-00008E3E0000}"/>
    <cellStyle name="Normal 11 2 2 5 2 2" xfId="28777" xr:uid="{00000000-0005-0000-0000-00008F3E0000}"/>
    <cellStyle name="Normal 11 2 2 5 3" xfId="18981" xr:uid="{00000000-0005-0000-0000-0000903E0000}"/>
    <cellStyle name="Normal 11 2 2 5 4" xfId="32161" xr:uid="{00000000-0005-0000-0000-0000913E0000}"/>
    <cellStyle name="Normal 11 2 2 5 5" xfId="35183" xr:uid="{00000000-0005-0000-0000-0000923E0000}"/>
    <cellStyle name="Normal 11 2 2 6" xfId="6617" xr:uid="{00000000-0005-0000-0000-0000933E0000}"/>
    <cellStyle name="Normal 11 2 2 6 2" xfId="13211" xr:uid="{00000000-0005-0000-0000-0000943E0000}"/>
    <cellStyle name="Normal 11 2 2 6 2 2" xfId="25955" xr:uid="{00000000-0005-0000-0000-0000953E0000}"/>
    <cellStyle name="Normal 11 2 2 6 3" xfId="19965" xr:uid="{00000000-0005-0000-0000-0000963E0000}"/>
    <cellStyle name="Normal 11 2 2 6 4" xfId="33190" xr:uid="{00000000-0005-0000-0000-0000973E0000}"/>
    <cellStyle name="Normal 11 2 2 6 5" xfId="36034" xr:uid="{00000000-0005-0000-0000-0000983E0000}"/>
    <cellStyle name="Normal 11 2 2 7" xfId="12142" xr:uid="{00000000-0005-0000-0000-0000993E0000}"/>
    <cellStyle name="Normal 11 2 2 7 2" xfId="24888" xr:uid="{00000000-0005-0000-0000-00009A3E0000}"/>
    <cellStyle name="Normal 11 2 2 8" xfId="17511" xr:uid="{00000000-0005-0000-0000-00009B3E0000}"/>
    <cellStyle name="Normal 11 2 2 9" xfId="30857" xr:uid="{00000000-0005-0000-0000-00009C3E0000}"/>
    <cellStyle name="Normal 11 2 20" xfId="4765" xr:uid="{00000000-0005-0000-0000-00009D3E0000}"/>
    <cellStyle name="Normal 11 2 20 2" xfId="6287" xr:uid="{00000000-0005-0000-0000-00009E3E0000}"/>
    <cellStyle name="Normal 11 2 20 3" xfId="8066" xr:uid="{00000000-0005-0000-0000-00009F3E0000}"/>
    <cellStyle name="Normal 11 2 20 3 2" xfId="14559" xr:uid="{00000000-0005-0000-0000-0000A03E0000}"/>
    <cellStyle name="Normal 11 2 20 3 2 2" xfId="27242" xr:uid="{00000000-0005-0000-0000-0000A13E0000}"/>
    <cellStyle name="Normal 11 2 20 3 3" xfId="22576" xr:uid="{00000000-0005-0000-0000-0000A23E0000}"/>
    <cellStyle name="Normal 11 2 20 4" xfId="8991" xr:uid="{00000000-0005-0000-0000-0000A33E0000}"/>
    <cellStyle name="Normal 11 2 20 4 2" xfId="15401" xr:uid="{00000000-0005-0000-0000-0000A43E0000}"/>
    <cellStyle name="Normal 11 2 20 4 2 2" xfId="28051" xr:uid="{00000000-0005-0000-0000-0000A53E0000}"/>
    <cellStyle name="Normal 11 2 20 4 3" xfId="23012" xr:uid="{00000000-0005-0000-0000-0000A63E0000}"/>
    <cellStyle name="Normal 11 2 20 5" xfId="7002" xr:uid="{00000000-0005-0000-0000-0000A73E0000}"/>
    <cellStyle name="Normal 11 2 20 5 2" xfId="13544" xr:uid="{00000000-0005-0000-0000-0000A83E0000}"/>
    <cellStyle name="Normal 11 2 20 5 2 2" xfId="26275" xr:uid="{00000000-0005-0000-0000-0000A93E0000}"/>
    <cellStyle name="Normal 11 2 20 5 3" xfId="21734" xr:uid="{00000000-0005-0000-0000-0000AA3E0000}"/>
    <cellStyle name="Normal 11 2 20 6" xfId="12446" xr:uid="{00000000-0005-0000-0000-0000AB3E0000}"/>
    <cellStyle name="Normal 11 2 20 6 2" xfId="25192" xr:uid="{00000000-0005-0000-0000-0000AC3E0000}"/>
    <cellStyle name="Normal 11 2 20 7" xfId="18723" xr:uid="{00000000-0005-0000-0000-0000AD3E0000}"/>
    <cellStyle name="Normal 11 2 20 8" xfId="21053" xr:uid="{00000000-0005-0000-0000-0000AE3E0000}"/>
    <cellStyle name="Normal 11 2 21" xfId="7818" xr:uid="{00000000-0005-0000-0000-0000AF3E0000}"/>
    <cellStyle name="Normal 11 2 21 2" xfId="14317" xr:uid="{00000000-0005-0000-0000-0000B03E0000}"/>
    <cellStyle name="Normal 11 2 21 2 2" xfId="19336" xr:uid="{00000000-0005-0000-0000-0000B13E0000}"/>
    <cellStyle name="Normal 11 2 21 2 3" xfId="27029" xr:uid="{00000000-0005-0000-0000-0000B23E0000}"/>
    <cellStyle name="Normal 11 2 21 2 4" xfId="32453" xr:uid="{00000000-0005-0000-0000-0000B33E0000}"/>
    <cellStyle name="Normal 11 2 21 2 5" xfId="35468" xr:uid="{00000000-0005-0000-0000-0000B43E0000}"/>
    <cellStyle name="Normal 11 2 21 3" xfId="17916" xr:uid="{00000000-0005-0000-0000-0000B53E0000}"/>
    <cellStyle name="Normal 11 2 21 4" xfId="22521" xr:uid="{00000000-0005-0000-0000-0000B63E0000}"/>
    <cellStyle name="Normal 11 2 21 5" xfId="31267" xr:uid="{00000000-0005-0000-0000-0000B73E0000}"/>
    <cellStyle name="Normal 11 2 21 6" xfId="34608" xr:uid="{00000000-0005-0000-0000-0000B83E0000}"/>
    <cellStyle name="Normal 11 2 22" xfId="8695" xr:uid="{00000000-0005-0000-0000-0000B93E0000}"/>
    <cellStyle name="Normal 11 2 22 2" xfId="15157" xr:uid="{00000000-0005-0000-0000-0000BA3E0000}"/>
    <cellStyle name="Normal 11 2 22 2 2" xfId="27824" xr:uid="{00000000-0005-0000-0000-0000BB3E0000}"/>
    <cellStyle name="Normal 11 2 22 3" xfId="22764" xr:uid="{00000000-0005-0000-0000-0000BC3E0000}"/>
    <cellStyle name="Normal 11 2 23" xfId="9984" xr:uid="{00000000-0005-0000-0000-0000BD3E0000}"/>
    <cellStyle name="Normal 11 2 24" xfId="6527" xr:uid="{00000000-0005-0000-0000-0000BE3E0000}"/>
    <cellStyle name="Normal 11 2 24 2" xfId="13128" xr:uid="{00000000-0005-0000-0000-0000BF3E0000}"/>
    <cellStyle name="Normal 11 2 24 2 2" xfId="25873" xr:uid="{00000000-0005-0000-0000-0000C03E0000}"/>
    <cellStyle name="Normal 11 2 24 3" xfId="21277" xr:uid="{00000000-0005-0000-0000-0000C13E0000}"/>
    <cellStyle name="Normal 11 2 25" xfId="12106" xr:uid="{00000000-0005-0000-0000-0000C23E0000}"/>
    <cellStyle name="Normal 11 2 25 2" xfId="24852" xr:uid="{00000000-0005-0000-0000-0000C33E0000}"/>
    <cellStyle name="Normal 11 2 26" xfId="2851" xr:uid="{00000000-0005-0000-0000-0000C43E0000}"/>
    <cellStyle name="Normal 11 2 27" xfId="37677" xr:uid="{00000000-0005-0000-0000-0000C53E0000}"/>
    <cellStyle name="Normal 11 2 3" xfId="1534" xr:uid="{00000000-0005-0000-0000-0000C63E0000}"/>
    <cellStyle name="Normal 11 2 3 10" xfId="4777" xr:uid="{00000000-0005-0000-0000-0000C73E0000}"/>
    <cellStyle name="Normal 11 2 3 2" xfId="1535" xr:uid="{00000000-0005-0000-0000-0000C83E0000}"/>
    <cellStyle name="Normal 11 2 3 2 2" xfId="11069" xr:uid="{00000000-0005-0000-0000-0000C93E0000}"/>
    <cellStyle name="Normal 11 2 3 2 2 2" xfId="16506" xr:uid="{00000000-0005-0000-0000-0000CA3E0000}"/>
    <cellStyle name="Normal 11 2 3 2 2 2 2" xfId="29046" xr:uid="{00000000-0005-0000-0000-0000CB3E0000}"/>
    <cellStyle name="Normal 11 2 3 2 2 3" xfId="23956" xr:uid="{00000000-0005-0000-0000-0000CC3E0000}"/>
    <cellStyle name="Normal 11 2 3 2 3" xfId="14571" xr:uid="{00000000-0005-0000-0000-0000CD3E0000}"/>
    <cellStyle name="Normal 11 2 3 2 3 2" xfId="27254" xr:uid="{00000000-0005-0000-0000-0000CE3E0000}"/>
    <cellStyle name="Normal 11 2 3 2 4" xfId="19348" xr:uid="{00000000-0005-0000-0000-0000CF3E0000}"/>
    <cellStyle name="Normal 11 2 3 2 5" xfId="32465" xr:uid="{00000000-0005-0000-0000-0000D03E0000}"/>
    <cellStyle name="Normal 11 2 3 2 6" xfId="35480" xr:uid="{00000000-0005-0000-0000-0000D13E0000}"/>
    <cellStyle name="Normal 11 2 3 2 7" xfId="8078" xr:uid="{00000000-0005-0000-0000-0000D23E0000}"/>
    <cellStyle name="Normal 11 2 3 3" xfId="9003" xr:uid="{00000000-0005-0000-0000-0000D33E0000}"/>
    <cellStyle name="Normal 11 2 3 3 2" xfId="15413" xr:uid="{00000000-0005-0000-0000-0000D43E0000}"/>
    <cellStyle name="Normal 11 2 3 3 2 2" xfId="28063" xr:uid="{00000000-0005-0000-0000-0000D53E0000}"/>
    <cellStyle name="Normal 11 2 3 3 3" xfId="23024" xr:uid="{00000000-0005-0000-0000-0000D63E0000}"/>
    <cellStyle name="Normal 11 2 3 4" xfId="10829" xr:uid="{00000000-0005-0000-0000-0000D73E0000}"/>
    <cellStyle name="Normal 11 2 3 4 2" xfId="16351" xr:uid="{00000000-0005-0000-0000-0000D83E0000}"/>
    <cellStyle name="Normal 11 2 3 4 2 2" xfId="28893" xr:uid="{00000000-0005-0000-0000-0000D93E0000}"/>
    <cellStyle name="Normal 11 2 3 4 3" xfId="23812" xr:uid="{00000000-0005-0000-0000-0000DA3E0000}"/>
    <cellStyle name="Normal 11 2 3 5" xfId="7014" xr:uid="{00000000-0005-0000-0000-0000DB3E0000}"/>
    <cellStyle name="Normal 11 2 3 5 2" xfId="13556" xr:uid="{00000000-0005-0000-0000-0000DC3E0000}"/>
    <cellStyle name="Normal 11 2 3 5 2 2" xfId="26287" xr:uid="{00000000-0005-0000-0000-0000DD3E0000}"/>
    <cellStyle name="Normal 11 2 3 5 3" xfId="21746" xr:uid="{00000000-0005-0000-0000-0000DE3E0000}"/>
    <cellStyle name="Normal 11 2 3 6" xfId="12458" xr:uid="{00000000-0005-0000-0000-0000DF3E0000}"/>
    <cellStyle name="Normal 11 2 3 6 2" xfId="25204" xr:uid="{00000000-0005-0000-0000-0000E03E0000}"/>
    <cellStyle name="Normal 11 2 3 7" xfId="17928" xr:uid="{00000000-0005-0000-0000-0000E13E0000}"/>
    <cellStyle name="Normal 11 2 3 8" xfId="31279" xr:uid="{00000000-0005-0000-0000-0000E23E0000}"/>
    <cellStyle name="Normal 11 2 3 9" xfId="34620" xr:uid="{00000000-0005-0000-0000-0000E33E0000}"/>
    <cellStyle name="Normal 11 2 4" xfId="1536" xr:uid="{00000000-0005-0000-0000-0000E43E0000}"/>
    <cellStyle name="Normal 11 2 4 10" xfId="4778" xr:uid="{00000000-0005-0000-0000-0000E53E0000}"/>
    <cellStyle name="Normal 11 2 4 2" xfId="8079" xr:uid="{00000000-0005-0000-0000-0000E63E0000}"/>
    <cellStyle name="Normal 11 2 4 2 2" xfId="14572" xr:uid="{00000000-0005-0000-0000-0000E73E0000}"/>
    <cellStyle name="Normal 11 2 4 2 2 2" xfId="27255" xr:uid="{00000000-0005-0000-0000-0000E83E0000}"/>
    <cellStyle name="Normal 11 2 4 2 3" xfId="19349" xr:uid="{00000000-0005-0000-0000-0000E93E0000}"/>
    <cellStyle name="Normal 11 2 4 2 4" xfId="32466" xr:uid="{00000000-0005-0000-0000-0000EA3E0000}"/>
    <cellStyle name="Normal 11 2 4 2 5" xfId="35481" xr:uid="{00000000-0005-0000-0000-0000EB3E0000}"/>
    <cellStyle name="Normal 11 2 4 3" xfId="9004" xr:uid="{00000000-0005-0000-0000-0000EC3E0000}"/>
    <cellStyle name="Normal 11 2 4 3 2" xfId="15414" xr:uid="{00000000-0005-0000-0000-0000ED3E0000}"/>
    <cellStyle name="Normal 11 2 4 3 2 2" xfId="28064" xr:uid="{00000000-0005-0000-0000-0000EE3E0000}"/>
    <cellStyle name="Normal 11 2 4 3 3" xfId="23025" xr:uid="{00000000-0005-0000-0000-0000EF3E0000}"/>
    <cellStyle name="Normal 11 2 4 4" xfId="11266" xr:uid="{00000000-0005-0000-0000-0000F03E0000}"/>
    <cellStyle name="Normal 11 2 4 4 2" xfId="16619" xr:uid="{00000000-0005-0000-0000-0000F13E0000}"/>
    <cellStyle name="Normal 11 2 4 4 2 2" xfId="29158" xr:uid="{00000000-0005-0000-0000-0000F23E0000}"/>
    <cellStyle name="Normal 11 2 4 4 3" xfId="24066" xr:uid="{00000000-0005-0000-0000-0000F33E0000}"/>
    <cellStyle name="Normal 11 2 4 5" xfId="7015" xr:uid="{00000000-0005-0000-0000-0000F43E0000}"/>
    <cellStyle name="Normal 11 2 4 5 2" xfId="13557" xr:uid="{00000000-0005-0000-0000-0000F53E0000}"/>
    <cellStyle name="Normal 11 2 4 5 2 2" xfId="26288" xr:uid="{00000000-0005-0000-0000-0000F63E0000}"/>
    <cellStyle name="Normal 11 2 4 5 3" xfId="21747" xr:uid="{00000000-0005-0000-0000-0000F73E0000}"/>
    <cellStyle name="Normal 11 2 4 6" xfId="12459" xr:uid="{00000000-0005-0000-0000-0000F83E0000}"/>
    <cellStyle name="Normal 11 2 4 6 2" xfId="25205" xr:uid="{00000000-0005-0000-0000-0000F93E0000}"/>
    <cellStyle name="Normal 11 2 4 7" xfId="17929" xr:uid="{00000000-0005-0000-0000-0000FA3E0000}"/>
    <cellStyle name="Normal 11 2 4 8" xfId="31280" xr:uid="{00000000-0005-0000-0000-0000FB3E0000}"/>
    <cellStyle name="Normal 11 2 4 9" xfId="34621" xr:uid="{00000000-0005-0000-0000-0000FC3E0000}"/>
    <cellStyle name="Normal 11 2 5" xfId="1529" xr:uid="{00000000-0005-0000-0000-0000FD3E0000}"/>
    <cellStyle name="Normal 11 2 5 2" xfId="8080" xr:uid="{00000000-0005-0000-0000-0000FE3E0000}"/>
    <cellStyle name="Normal 11 2 5 2 2" xfId="14573" xr:uid="{00000000-0005-0000-0000-0000FF3E0000}"/>
    <cellStyle name="Normal 11 2 5 2 2 2" xfId="27256" xr:uid="{00000000-0005-0000-0000-0000003F0000}"/>
    <cellStyle name="Normal 11 2 5 2 3" xfId="19350" xr:uid="{00000000-0005-0000-0000-0000013F0000}"/>
    <cellStyle name="Normal 11 2 5 2 4" xfId="32467" xr:uid="{00000000-0005-0000-0000-0000023F0000}"/>
    <cellStyle name="Normal 11 2 5 2 5" xfId="35482" xr:uid="{00000000-0005-0000-0000-0000033F0000}"/>
    <cellStyle name="Normal 11 2 5 3" xfId="9005" xr:uid="{00000000-0005-0000-0000-0000043F0000}"/>
    <cellStyle name="Normal 11 2 5 3 2" xfId="15415" xr:uid="{00000000-0005-0000-0000-0000053F0000}"/>
    <cellStyle name="Normal 11 2 5 3 2 2" xfId="28065" xr:uid="{00000000-0005-0000-0000-0000063F0000}"/>
    <cellStyle name="Normal 11 2 5 3 3" xfId="23026" xr:uid="{00000000-0005-0000-0000-0000073F0000}"/>
    <cellStyle name="Normal 11 2 5 4" xfId="7016" xr:uid="{00000000-0005-0000-0000-0000083F0000}"/>
    <cellStyle name="Normal 11 2 5 4 2" xfId="13558" xr:uid="{00000000-0005-0000-0000-0000093F0000}"/>
    <cellStyle name="Normal 11 2 5 4 2 2" xfId="26289" xr:uid="{00000000-0005-0000-0000-00000A3F0000}"/>
    <cellStyle name="Normal 11 2 5 4 3" xfId="21748" xr:uid="{00000000-0005-0000-0000-00000B3F0000}"/>
    <cellStyle name="Normal 11 2 5 5" xfId="12460" xr:uid="{00000000-0005-0000-0000-00000C3F0000}"/>
    <cellStyle name="Normal 11 2 5 5 2" xfId="25206" xr:uid="{00000000-0005-0000-0000-00000D3F0000}"/>
    <cellStyle name="Normal 11 2 5 6" xfId="17930" xr:uid="{00000000-0005-0000-0000-00000E3F0000}"/>
    <cellStyle name="Normal 11 2 5 7" xfId="31281" xr:uid="{00000000-0005-0000-0000-00000F3F0000}"/>
    <cellStyle name="Normal 11 2 5 8" xfId="34622" xr:uid="{00000000-0005-0000-0000-0000103F0000}"/>
    <cellStyle name="Normal 11 2 5 9" xfId="4779" xr:uid="{00000000-0005-0000-0000-0000113F0000}"/>
    <cellStyle name="Normal 11 2 6" xfId="4780" xr:uid="{00000000-0005-0000-0000-0000123F0000}"/>
    <cellStyle name="Normal 11 2 6 2" xfId="8081" xr:uid="{00000000-0005-0000-0000-0000133F0000}"/>
    <cellStyle name="Normal 11 2 6 2 2" xfId="14574" xr:uid="{00000000-0005-0000-0000-0000143F0000}"/>
    <cellStyle name="Normal 11 2 6 2 2 2" xfId="27257" xr:uid="{00000000-0005-0000-0000-0000153F0000}"/>
    <cellStyle name="Normal 11 2 6 2 3" xfId="19351" xr:uid="{00000000-0005-0000-0000-0000163F0000}"/>
    <cellStyle name="Normal 11 2 6 2 4" xfId="32468" xr:uid="{00000000-0005-0000-0000-0000173F0000}"/>
    <cellStyle name="Normal 11 2 6 2 5" xfId="35483" xr:uid="{00000000-0005-0000-0000-0000183F0000}"/>
    <cellStyle name="Normal 11 2 6 3" xfId="9006" xr:uid="{00000000-0005-0000-0000-0000193F0000}"/>
    <cellStyle name="Normal 11 2 6 3 2" xfId="15416" xr:uid="{00000000-0005-0000-0000-00001A3F0000}"/>
    <cellStyle name="Normal 11 2 6 3 2 2" xfId="28066" xr:uid="{00000000-0005-0000-0000-00001B3F0000}"/>
    <cellStyle name="Normal 11 2 6 3 3" xfId="23027" xr:uid="{00000000-0005-0000-0000-00001C3F0000}"/>
    <cellStyle name="Normal 11 2 6 4" xfId="7017" xr:uid="{00000000-0005-0000-0000-00001D3F0000}"/>
    <cellStyle name="Normal 11 2 6 4 2" xfId="13559" xr:uid="{00000000-0005-0000-0000-00001E3F0000}"/>
    <cellStyle name="Normal 11 2 6 4 2 2" xfId="26290" xr:uid="{00000000-0005-0000-0000-00001F3F0000}"/>
    <cellStyle name="Normal 11 2 6 4 3" xfId="21749" xr:uid="{00000000-0005-0000-0000-0000203F0000}"/>
    <cellStyle name="Normal 11 2 6 5" xfId="12461" xr:uid="{00000000-0005-0000-0000-0000213F0000}"/>
    <cellStyle name="Normal 11 2 6 5 2" xfId="25207" xr:uid="{00000000-0005-0000-0000-0000223F0000}"/>
    <cellStyle name="Normal 11 2 6 6" xfId="17931" xr:uid="{00000000-0005-0000-0000-0000233F0000}"/>
    <cellStyle name="Normal 11 2 6 7" xfId="31282" xr:uid="{00000000-0005-0000-0000-0000243F0000}"/>
    <cellStyle name="Normal 11 2 6 8" xfId="34623" xr:uid="{00000000-0005-0000-0000-0000253F0000}"/>
    <cellStyle name="Normal 11 2 7" xfId="4781" xr:uid="{00000000-0005-0000-0000-0000263F0000}"/>
    <cellStyle name="Normal 11 2 7 2" xfId="8082" xr:uid="{00000000-0005-0000-0000-0000273F0000}"/>
    <cellStyle name="Normal 11 2 7 2 2" xfId="14575" xr:uid="{00000000-0005-0000-0000-0000283F0000}"/>
    <cellStyle name="Normal 11 2 7 2 2 2" xfId="27258" xr:uid="{00000000-0005-0000-0000-0000293F0000}"/>
    <cellStyle name="Normal 11 2 7 2 3" xfId="19352" xr:uid="{00000000-0005-0000-0000-00002A3F0000}"/>
    <cellStyle name="Normal 11 2 7 2 4" xfId="32469" xr:uid="{00000000-0005-0000-0000-00002B3F0000}"/>
    <cellStyle name="Normal 11 2 7 2 5" xfId="35484" xr:uid="{00000000-0005-0000-0000-00002C3F0000}"/>
    <cellStyle name="Normal 11 2 7 3" xfId="9007" xr:uid="{00000000-0005-0000-0000-00002D3F0000}"/>
    <cellStyle name="Normal 11 2 7 3 2" xfId="15417" xr:uid="{00000000-0005-0000-0000-00002E3F0000}"/>
    <cellStyle name="Normal 11 2 7 3 2 2" xfId="28067" xr:uid="{00000000-0005-0000-0000-00002F3F0000}"/>
    <cellStyle name="Normal 11 2 7 3 3" xfId="23028" xr:uid="{00000000-0005-0000-0000-0000303F0000}"/>
    <cellStyle name="Normal 11 2 7 4" xfId="7018" xr:uid="{00000000-0005-0000-0000-0000313F0000}"/>
    <cellStyle name="Normal 11 2 7 4 2" xfId="13560" xr:uid="{00000000-0005-0000-0000-0000323F0000}"/>
    <cellStyle name="Normal 11 2 7 4 2 2" xfId="26291" xr:uid="{00000000-0005-0000-0000-0000333F0000}"/>
    <cellStyle name="Normal 11 2 7 4 3" xfId="21750" xr:uid="{00000000-0005-0000-0000-0000343F0000}"/>
    <cellStyle name="Normal 11 2 7 5" xfId="12462" xr:uid="{00000000-0005-0000-0000-0000353F0000}"/>
    <cellStyle name="Normal 11 2 7 5 2" xfId="25208" xr:uid="{00000000-0005-0000-0000-0000363F0000}"/>
    <cellStyle name="Normal 11 2 7 6" xfId="17932" xr:uid="{00000000-0005-0000-0000-0000373F0000}"/>
    <cellStyle name="Normal 11 2 7 7" xfId="31283" xr:uid="{00000000-0005-0000-0000-0000383F0000}"/>
    <cellStyle name="Normal 11 2 7 8" xfId="34624" xr:uid="{00000000-0005-0000-0000-0000393F0000}"/>
    <cellStyle name="Normal 11 2 8" xfId="4782" xr:uid="{00000000-0005-0000-0000-00003A3F0000}"/>
    <cellStyle name="Normal 11 2 8 2" xfId="8083" xr:uid="{00000000-0005-0000-0000-00003B3F0000}"/>
    <cellStyle name="Normal 11 2 8 2 2" xfId="14576" xr:uid="{00000000-0005-0000-0000-00003C3F0000}"/>
    <cellStyle name="Normal 11 2 8 2 2 2" xfId="27259" xr:uid="{00000000-0005-0000-0000-00003D3F0000}"/>
    <cellStyle name="Normal 11 2 8 2 3" xfId="19353" xr:uid="{00000000-0005-0000-0000-00003E3F0000}"/>
    <cellStyle name="Normal 11 2 8 2 4" xfId="32470" xr:uid="{00000000-0005-0000-0000-00003F3F0000}"/>
    <cellStyle name="Normal 11 2 8 2 5" xfId="35485" xr:uid="{00000000-0005-0000-0000-0000403F0000}"/>
    <cellStyle name="Normal 11 2 8 3" xfId="9008" xr:uid="{00000000-0005-0000-0000-0000413F0000}"/>
    <cellStyle name="Normal 11 2 8 3 2" xfId="15418" xr:uid="{00000000-0005-0000-0000-0000423F0000}"/>
    <cellStyle name="Normal 11 2 8 3 2 2" xfId="28068" xr:uid="{00000000-0005-0000-0000-0000433F0000}"/>
    <cellStyle name="Normal 11 2 8 3 3" xfId="23029" xr:uid="{00000000-0005-0000-0000-0000443F0000}"/>
    <cellStyle name="Normal 11 2 8 4" xfId="7019" xr:uid="{00000000-0005-0000-0000-0000453F0000}"/>
    <cellStyle name="Normal 11 2 8 4 2" xfId="13561" xr:uid="{00000000-0005-0000-0000-0000463F0000}"/>
    <cellStyle name="Normal 11 2 8 4 2 2" xfId="26292" xr:uid="{00000000-0005-0000-0000-0000473F0000}"/>
    <cellStyle name="Normal 11 2 8 4 3" xfId="21751" xr:uid="{00000000-0005-0000-0000-0000483F0000}"/>
    <cellStyle name="Normal 11 2 8 5" xfId="12463" xr:uid="{00000000-0005-0000-0000-0000493F0000}"/>
    <cellStyle name="Normal 11 2 8 5 2" xfId="25209" xr:uid="{00000000-0005-0000-0000-00004A3F0000}"/>
    <cellStyle name="Normal 11 2 8 6" xfId="17933" xr:uid="{00000000-0005-0000-0000-00004B3F0000}"/>
    <cellStyle name="Normal 11 2 8 7" xfId="31284" xr:uid="{00000000-0005-0000-0000-00004C3F0000}"/>
    <cellStyle name="Normal 11 2 8 8" xfId="34625" xr:uid="{00000000-0005-0000-0000-00004D3F0000}"/>
    <cellStyle name="Normal 11 2 9" xfId="4783" xr:uid="{00000000-0005-0000-0000-00004E3F0000}"/>
    <cellStyle name="Normal 11 2 9 2" xfId="8084" xr:uid="{00000000-0005-0000-0000-00004F3F0000}"/>
    <cellStyle name="Normal 11 2 9 2 2" xfId="14577" xr:uid="{00000000-0005-0000-0000-0000503F0000}"/>
    <cellStyle name="Normal 11 2 9 2 2 2" xfId="27260" xr:uid="{00000000-0005-0000-0000-0000513F0000}"/>
    <cellStyle name="Normal 11 2 9 2 3" xfId="19354" xr:uid="{00000000-0005-0000-0000-0000523F0000}"/>
    <cellStyle name="Normal 11 2 9 2 4" xfId="32471" xr:uid="{00000000-0005-0000-0000-0000533F0000}"/>
    <cellStyle name="Normal 11 2 9 2 5" xfId="35486" xr:uid="{00000000-0005-0000-0000-0000543F0000}"/>
    <cellStyle name="Normal 11 2 9 3" xfId="9009" xr:uid="{00000000-0005-0000-0000-0000553F0000}"/>
    <cellStyle name="Normal 11 2 9 3 2" xfId="15419" xr:uid="{00000000-0005-0000-0000-0000563F0000}"/>
    <cellStyle name="Normal 11 2 9 3 2 2" xfId="28069" xr:uid="{00000000-0005-0000-0000-0000573F0000}"/>
    <cellStyle name="Normal 11 2 9 3 3" xfId="23030" xr:uid="{00000000-0005-0000-0000-0000583F0000}"/>
    <cellStyle name="Normal 11 2 9 4" xfId="7020" xr:uid="{00000000-0005-0000-0000-0000593F0000}"/>
    <cellStyle name="Normal 11 2 9 4 2" xfId="13562" xr:uid="{00000000-0005-0000-0000-00005A3F0000}"/>
    <cellStyle name="Normal 11 2 9 4 2 2" xfId="26293" xr:uid="{00000000-0005-0000-0000-00005B3F0000}"/>
    <cellStyle name="Normal 11 2 9 4 3" xfId="21752" xr:uid="{00000000-0005-0000-0000-00005C3F0000}"/>
    <cellStyle name="Normal 11 2 9 5" xfId="12464" xr:uid="{00000000-0005-0000-0000-00005D3F0000}"/>
    <cellStyle name="Normal 11 2 9 5 2" xfId="25210" xr:uid="{00000000-0005-0000-0000-00005E3F0000}"/>
    <cellStyle name="Normal 11 2 9 6" xfId="17934" xr:uid="{00000000-0005-0000-0000-00005F3F0000}"/>
    <cellStyle name="Normal 11 2 9 7" xfId="31285" xr:uid="{00000000-0005-0000-0000-0000603F0000}"/>
    <cellStyle name="Normal 11 2 9 8" xfId="34626" xr:uid="{00000000-0005-0000-0000-0000613F0000}"/>
    <cellStyle name="Normal 11 20" xfId="4754" xr:uid="{00000000-0005-0000-0000-0000623F0000}"/>
    <cellStyle name="Normal 11 20 2" xfId="6194" xr:uid="{00000000-0005-0000-0000-0000633F0000}"/>
    <cellStyle name="Normal 11 20 2 2" xfId="19325" xr:uid="{00000000-0005-0000-0000-0000643F0000}"/>
    <cellStyle name="Normal 11 20 2 3" xfId="32442" xr:uid="{00000000-0005-0000-0000-0000653F0000}"/>
    <cellStyle name="Normal 11 20 2 4" xfId="35457" xr:uid="{00000000-0005-0000-0000-0000663F0000}"/>
    <cellStyle name="Normal 11 20 3" xfId="8055" xr:uid="{00000000-0005-0000-0000-0000673F0000}"/>
    <cellStyle name="Normal 11 20 3 2" xfId="14548" xr:uid="{00000000-0005-0000-0000-0000683F0000}"/>
    <cellStyle name="Normal 11 20 3 2 2" xfId="27231" xr:uid="{00000000-0005-0000-0000-0000693F0000}"/>
    <cellStyle name="Normal 11 20 3 3" xfId="22575" xr:uid="{00000000-0005-0000-0000-00006A3F0000}"/>
    <cellStyle name="Normal 11 20 4" xfId="8980" xr:uid="{00000000-0005-0000-0000-00006B3F0000}"/>
    <cellStyle name="Normal 11 20 4 2" xfId="15390" xr:uid="{00000000-0005-0000-0000-00006C3F0000}"/>
    <cellStyle name="Normal 11 20 4 2 2" xfId="28040" xr:uid="{00000000-0005-0000-0000-00006D3F0000}"/>
    <cellStyle name="Normal 11 20 4 3" xfId="23002" xr:uid="{00000000-0005-0000-0000-00006E3F0000}"/>
    <cellStyle name="Normal 11 20 5" xfId="6991" xr:uid="{00000000-0005-0000-0000-00006F3F0000}"/>
    <cellStyle name="Normal 11 20 5 2" xfId="13533" xr:uid="{00000000-0005-0000-0000-0000703F0000}"/>
    <cellStyle name="Normal 11 20 5 2 2" xfId="26264" xr:uid="{00000000-0005-0000-0000-0000713F0000}"/>
    <cellStyle name="Normal 11 20 5 3" xfId="21723" xr:uid="{00000000-0005-0000-0000-0000723F0000}"/>
    <cellStyle name="Normal 11 20 6" xfId="12435" xr:uid="{00000000-0005-0000-0000-0000733F0000}"/>
    <cellStyle name="Normal 11 20 6 2" xfId="25181" xr:uid="{00000000-0005-0000-0000-0000743F0000}"/>
    <cellStyle name="Normal 11 20 7" xfId="17905" xr:uid="{00000000-0005-0000-0000-0000753F0000}"/>
    <cellStyle name="Normal 11 20 8" xfId="31256" xr:uid="{00000000-0005-0000-0000-0000763F0000}"/>
    <cellStyle name="Normal 11 20 9" xfId="34597" xr:uid="{00000000-0005-0000-0000-0000773F0000}"/>
    <cellStyle name="Normal 11 21" xfId="6363" xr:uid="{00000000-0005-0000-0000-0000783F0000}"/>
    <cellStyle name="Normal 11 21 2" xfId="19076" xr:uid="{00000000-0005-0000-0000-0000793F0000}"/>
    <cellStyle name="Normal 11 21 3" xfId="32197" xr:uid="{00000000-0005-0000-0000-00007A3F0000}"/>
    <cellStyle name="Normal 11 21 4" xfId="35219" xr:uid="{00000000-0005-0000-0000-00007B3F0000}"/>
    <cellStyle name="Normal 11 22" xfId="9748" xr:uid="{00000000-0005-0000-0000-00007C3F0000}"/>
    <cellStyle name="Normal 11 22 2" xfId="15970" xr:uid="{00000000-0005-0000-0000-00007D3F0000}"/>
    <cellStyle name="Normal 11 22 2 2" xfId="28609" xr:uid="{00000000-0005-0000-0000-00007E3F0000}"/>
    <cellStyle name="Normal 11 22 3" xfId="18955" xr:uid="{00000000-0005-0000-0000-00007F3F0000}"/>
    <cellStyle name="Normal 11 22 4" xfId="32136" xr:uid="{00000000-0005-0000-0000-0000803F0000}"/>
    <cellStyle name="Normal 11 22 5" xfId="35158" xr:uid="{00000000-0005-0000-0000-0000813F0000}"/>
    <cellStyle name="Normal 11 23" xfId="19936" xr:uid="{00000000-0005-0000-0000-0000823F0000}"/>
    <cellStyle name="Normal 11 23 2" xfId="33117" xr:uid="{00000000-0005-0000-0000-0000833F0000}"/>
    <cellStyle name="Normal 11 23 3" xfId="36009" xr:uid="{00000000-0005-0000-0000-0000843F0000}"/>
    <cellStyle name="Normal 11 24" xfId="17446" xr:uid="{00000000-0005-0000-0000-0000853F0000}"/>
    <cellStyle name="Normal 11 25" xfId="30642" xr:uid="{00000000-0005-0000-0000-0000863F0000}"/>
    <cellStyle name="Normal 11 26" xfId="34321" xr:uid="{00000000-0005-0000-0000-0000873F0000}"/>
    <cellStyle name="Normal 11 27" xfId="2850" xr:uid="{00000000-0005-0000-0000-0000883F0000}"/>
    <cellStyle name="Normal 11 28" xfId="37390" xr:uid="{00000000-0005-0000-0000-0000893F0000}"/>
    <cellStyle name="Normal 11 3" xfId="285" xr:uid="{00000000-0005-0000-0000-00008A3F0000}"/>
    <cellStyle name="Normal 11 3 2" xfId="560" xr:uid="{00000000-0005-0000-0000-00008B3F0000}"/>
    <cellStyle name="Normal 11 3 2 10" xfId="4784" xr:uid="{00000000-0005-0000-0000-00008C3F0000}"/>
    <cellStyle name="Normal 11 3 2 11" xfId="37678" xr:uid="{00000000-0005-0000-0000-00008D3F0000}"/>
    <cellStyle name="Normal 11 3 2 2" xfId="1539" xr:uid="{00000000-0005-0000-0000-00008E3F0000}"/>
    <cellStyle name="Normal 11 3 2 2 2" xfId="11104" xr:uid="{00000000-0005-0000-0000-00008F3F0000}"/>
    <cellStyle name="Normal 11 3 2 2 2 2" xfId="16521" xr:uid="{00000000-0005-0000-0000-0000903F0000}"/>
    <cellStyle name="Normal 11 3 2 2 2 2 2" xfId="29061" xr:uid="{00000000-0005-0000-0000-0000913F0000}"/>
    <cellStyle name="Normal 11 3 2 2 2 3" xfId="23971" xr:uid="{00000000-0005-0000-0000-0000923F0000}"/>
    <cellStyle name="Normal 11 3 2 2 3" xfId="6322" xr:uid="{00000000-0005-0000-0000-0000933F0000}"/>
    <cellStyle name="Normal 11 3 2 3" xfId="1538" xr:uid="{00000000-0005-0000-0000-0000943F0000}"/>
    <cellStyle name="Normal 11 3 2 3 2" xfId="14578" xr:uid="{00000000-0005-0000-0000-0000953F0000}"/>
    <cellStyle name="Normal 11 3 2 3 2 2" xfId="27261" xr:uid="{00000000-0005-0000-0000-0000963F0000}"/>
    <cellStyle name="Normal 11 3 2 3 3" xfId="22578" xr:uid="{00000000-0005-0000-0000-0000973F0000}"/>
    <cellStyle name="Normal 11 3 2 3 4" xfId="8085" xr:uid="{00000000-0005-0000-0000-0000983F0000}"/>
    <cellStyle name="Normal 11 3 2 4" xfId="9010" xr:uid="{00000000-0005-0000-0000-0000993F0000}"/>
    <cellStyle name="Normal 11 3 2 4 2" xfId="15420" xr:uid="{00000000-0005-0000-0000-00009A3F0000}"/>
    <cellStyle name="Normal 11 3 2 4 2 2" xfId="28070" xr:uid="{00000000-0005-0000-0000-00009B3F0000}"/>
    <cellStyle name="Normal 11 3 2 4 3" xfId="23031" xr:uid="{00000000-0005-0000-0000-00009C3F0000}"/>
    <cellStyle name="Normal 11 3 2 5" xfId="10099" xr:uid="{00000000-0005-0000-0000-00009D3F0000}"/>
    <cellStyle name="Normal 11 3 2 5 2" xfId="16029" xr:uid="{00000000-0005-0000-0000-00009E3F0000}"/>
    <cellStyle name="Normal 11 3 2 5 2 2" xfId="28657" xr:uid="{00000000-0005-0000-0000-00009F3F0000}"/>
    <cellStyle name="Normal 11 3 2 5 3" xfId="23626" xr:uid="{00000000-0005-0000-0000-0000A03F0000}"/>
    <cellStyle name="Normal 11 3 2 6" xfId="7021" xr:uid="{00000000-0005-0000-0000-0000A13F0000}"/>
    <cellStyle name="Normal 11 3 2 6 2" xfId="13563" xr:uid="{00000000-0005-0000-0000-0000A23F0000}"/>
    <cellStyle name="Normal 11 3 2 6 2 2" xfId="26294" xr:uid="{00000000-0005-0000-0000-0000A33F0000}"/>
    <cellStyle name="Normal 11 3 2 6 3" xfId="21753" xr:uid="{00000000-0005-0000-0000-0000A43F0000}"/>
    <cellStyle name="Normal 11 3 2 7" xfId="12465" xr:uid="{00000000-0005-0000-0000-0000A53F0000}"/>
    <cellStyle name="Normal 11 3 2 7 2" xfId="25211" xr:uid="{00000000-0005-0000-0000-0000A63F0000}"/>
    <cellStyle name="Normal 11 3 2 8" xfId="18802" xr:uid="{00000000-0005-0000-0000-0000A73F0000}"/>
    <cellStyle name="Normal 11 3 2 9" xfId="21055" xr:uid="{00000000-0005-0000-0000-0000A83F0000}"/>
    <cellStyle name="Normal 11 3 3" xfId="1540" xr:uid="{00000000-0005-0000-0000-0000A93F0000}"/>
    <cellStyle name="Normal 11 3 3 2" xfId="16624" xr:uid="{00000000-0005-0000-0000-0000AA3F0000}"/>
    <cellStyle name="Normal 11 3 3 2 2" xfId="19355" xr:uid="{00000000-0005-0000-0000-0000AB3F0000}"/>
    <cellStyle name="Normal 11 3 3 2 3" xfId="32472" xr:uid="{00000000-0005-0000-0000-0000AC3F0000}"/>
    <cellStyle name="Normal 11 3 3 2 4" xfId="35487" xr:uid="{00000000-0005-0000-0000-0000AD3F0000}"/>
    <cellStyle name="Normal 11 3 3 3" xfId="17935" xr:uid="{00000000-0005-0000-0000-0000AE3F0000}"/>
    <cellStyle name="Normal 11 3 3 4" xfId="31286" xr:uid="{00000000-0005-0000-0000-0000AF3F0000}"/>
    <cellStyle name="Normal 11 3 3 5" xfId="34627" xr:uid="{00000000-0005-0000-0000-0000B03F0000}"/>
    <cellStyle name="Normal 11 3 3 6" xfId="11275" xr:uid="{00000000-0005-0000-0000-0000B13F0000}"/>
    <cellStyle name="Normal 11 3 4" xfId="1537" xr:uid="{00000000-0005-0000-0000-0000B23F0000}"/>
    <cellStyle name="Normal 11 3 4 2" xfId="10260" xr:uid="{00000000-0005-0000-0000-0000B33F0000}"/>
    <cellStyle name="Normal 11 3 5" xfId="10638" xr:uid="{00000000-0005-0000-0000-0000B43F0000}"/>
    <cellStyle name="Normal 11 3 5 2" xfId="16217" xr:uid="{00000000-0005-0000-0000-0000B53F0000}"/>
    <cellStyle name="Normal 11 3 5 2 2" xfId="28838" xr:uid="{00000000-0005-0000-0000-0000B63F0000}"/>
    <cellStyle name="Normal 11 3 5 3" xfId="23784" xr:uid="{00000000-0005-0000-0000-0000B73F0000}"/>
    <cellStyle name="Normal 11 3 6" xfId="2852" xr:uid="{00000000-0005-0000-0000-0000B83F0000}"/>
    <cellStyle name="Normal 11 3 7" xfId="37622" xr:uid="{00000000-0005-0000-0000-0000B93F0000}"/>
    <cellStyle name="Normal 11 4" xfId="779" xr:uid="{00000000-0005-0000-0000-0000BA3F0000}"/>
    <cellStyle name="Normal 11 4 2" xfId="1542" xr:uid="{00000000-0005-0000-0000-0000BB3F0000}"/>
    <cellStyle name="Normal 11 4 2 2" xfId="8086" xr:uid="{00000000-0005-0000-0000-0000BC3F0000}"/>
    <cellStyle name="Normal 11 4 2 2 2" xfId="14579" xr:uid="{00000000-0005-0000-0000-0000BD3F0000}"/>
    <cellStyle name="Normal 11 4 2 2 2 2" xfId="27262" xr:uid="{00000000-0005-0000-0000-0000BE3F0000}"/>
    <cellStyle name="Normal 11 4 2 2 3" xfId="22579" xr:uid="{00000000-0005-0000-0000-0000BF3F0000}"/>
    <cellStyle name="Normal 11 4 2 3" xfId="9011" xr:uid="{00000000-0005-0000-0000-0000C03F0000}"/>
    <cellStyle name="Normal 11 4 2 3 2" xfId="15421" xr:uid="{00000000-0005-0000-0000-0000C13F0000}"/>
    <cellStyle name="Normal 11 4 2 3 2 2" xfId="28071" xr:uid="{00000000-0005-0000-0000-0000C23F0000}"/>
    <cellStyle name="Normal 11 4 2 3 3" xfId="23032" xr:uid="{00000000-0005-0000-0000-0000C33F0000}"/>
    <cellStyle name="Normal 11 4 2 4" xfId="11102" xr:uid="{00000000-0005-0000-0000-0000C43F0000}"/>
    <cellStyle name="Normal 11 4 2 4 2" xfId="16519" xr:uid="{00000000-0005-0000-0000-0000C53F0000}"/>
    <cellStyle name="Normal 11 4 2 4 2 2" xfId="29059" xr:uid="{00000000-0005-0000-0000-0000C63F0000}"/>
    <cellStyle name="Normal 11 4 2 4 3" xfId="23969" xr:uid="{00000000-0005-0000-0000-0000C73F0000}"/>
    <cellStyle name="Normal 11 4 2 5" xfId="7022" xr:uid="{00000000-0005-0000-0000-0000C83F0000}"/>
    <cellStyle name="Normal 11 4 2 5 2" xfId="13564" xr:uid="{00000000-0005-0000-0000-0000C93F0000}"/>
    <cellStyle name="Normal 11 4 2 5 2 2" xfId="26295" xr:uid="{00000000-0005-0000-0000-0000CA3F0000}"/>
    <cellStyle name="Normal 11 4 2 5 3" xfId="21754" xr:uid="{00000000-0005-0000-0000-0000CB3F0000}"/>
    <cellStyle name="Normal 11 4 2 6" xfId="12466" xr:uid="{00000000-0005-0000-0000-0000CC3F0000}"/>
    <cellStyle name="Normal 11 4 2 6 2" xfId="25212" xr:uid="{00000000-0005-0000-0000-0000CD3F0000}"/>
    <cellStyle name="Normal 11 4 2 7" xfId="18803" xr:uid="{00000000-0005-0000-0000-0000CE3F0000}"/>
    <cellStyle name="Normal 11 4 2 8" xfId="21056" xr:uid="{00000000-0005-0000-0000-0000CF3F0000}"/>
    <cellStyle name="Normal 11 4 2 9" xfId="4785" xr:uid="{00000000-0005-0000-0000-0000D03F0000}"/>
    <cellStyle name="Normal 11 4 3" xfId="1541" xr:uid="{00000000-0005-0000-0000-0000D13F0000}"/>
    <cellStyle name="Normal 11 4 3 2" xfId="16072" xr:uid="{00000000-0005-0000-0000-0000D23F0000}"/>
    <cellStyle name="Normal 11 4 3 2 2" xfId="19356" xr:uid="{00000000-0005-0000-0000-0000D33F0000}"/>
    <cellStyle name="Normal 11 4 3 2 3" xfId="32473" xr:uid="{00000000-0005-0000-0000-0000D43F0000}"/>
    <cellStyle name="Normal 11 4 3 2 4" xfId="35488" xr:uid="{00000000-0005-0000-0000-0000D53F0000}"/>
    <cellStyle name="Normal 11 4 3 3" xfId="17936" xr:uid="{00000000-0005-0000-0000-0000D63F0000}"/>
    <cellStyle name="Normal 11 4 3 4" xfId="31287" xr:uid="{00000000-0005-0000-0000-0000D73F0000}"/>
    <cellStyle name="Normal 11 4 3 5" xfId="34628" xr:uid="{00000000-0005-0000-0000-0000D83F0000}"/>
    <cellStyle name="Normal 11 4 3 6" xfId="10211" xr:uid="{00000000-0005-0000-0000-0000D93F0000}"/>
    <cellStyle name="Normal 11 4 4" xfId="2853" xr:uid="{00000000-0005-0000-0000-0000DA3F0000}"/>
    <cellStyle name="Normal 11 4 5" xfId="37784" xr:uid="{00000000-0005-0000-0000-0000DB3F0000}"/>
    <cellStyle name="Normal 11 5" xfId="1027" xr:uid="{00000000-0005-0000-0000-0000DC3F0000}"/>
    <cellStyle name="Normal 11 5 2" xfId="1543" xr:uid="{00000000-0005-0000-0000-0000DD3F0000}"/>
    <cellStyle name="Normal 11 5 2 2" xfId="8087" xr:uid="{00000000-0005-0000-0000-0000DE3F0000}"/>
    <cellStyle name="Normal 11 5 2 2 2" xfId="14580" xr:uid="{00000000-0005-0000-0000-0000DF3F0000}"/>
    <cellStyle name="Normal 11 5 2 2 2 2" xfId="27263" xr:uid="{00000000-0005-0000-0000-0000E03F0000}"/>
    <cellStyle name="Normal 11 5 2 2 3" xfId="22580" xr:uid="{00000000-0005-0000-0000-0000E13F0000}"/>
    <cellStyle name="Normal 11 5 2 3" xfId="9012" xr:uid="{00000000-0005-0000-0000-0000E23F0000}"/>
    <cellStyle name="Normal 11 5 2 3 2" xfId="15422" xr:uid="{00000000-0005-0000-0000-0000E33F0000}"/>
    <cellStyle name="Normal 11 5 2 3 2 2" xfId="28072" xr:uid="{00000000-0005-0000-0000-0000E43F0000}"/>
    <cellStyle name="Normal 11 5 2 3 3" xfId="23033" xr:uid="{00000000-0005-0000-0000-0000E53F0000}"/>
    <cellStyle name="Normal 11 5 2 4" xfId="7023" xr:uid="{00000000-0005-0000-0000-0000E63F0000}"/>
    <cellStyle name="Normal 11 5 2 4 2" xfId="13565" xr:uid="{00000000-0005-0000-0000-0000E73F0000}"/>
    <cellStyle name="Normal 11 5 2 4 2 2" xfId="26296" xr:uid="{00000000-0005-0000-0000-0000E83F0000}"/>
    <cellStyle name="Normal 11 5 2 4 3" xfId="21755" xr:uid="{00000000-0005-0000-0000-0000E93F0000}"/>
    <cellStyle name="Normal 11 5 2 5" xfId="12467" xr:uid="{00000000-0005-0000-0000-0000EA3F0000}"/>
    <cellStyle name="Normal 11 5 2 5 2" xfId="25213" xr:uid="{00000000-0005-0000-0000-0000EB3F0000}"/>
    <cellStyle name="Normal 11 5 2 6" xfId="18804" xr:uid="{00000000-0005-0000-0000-0000EC3F0000}"/>
    <cellStyle name="Normal 11 5 2 7" xfId="21057" xr:uid="{00000000-0005-0000-0000-0000ED3F0000}"/>
    <cellStyle name="Normal 11 5 2 8" xfId="4786" xr:uid="{00000000-0005-0000-0000-0000EE3F0000}"/>
    <cellStyle name="Normal 11 5 3" xfId="10340" xr:uid="{00000000-0005-0000-0000-0000EF3F0000}"/>
    <cellStyle name="Normal 11 5 3 2" xfId="16106" xr:uid="{00000000-0005-0000-0000-0000F03F0000}"/>
    <cellStyle name="Normal 11 5 3 2 2" xfId="19357" xr:uid="{00000000-0005-0000-0000-0000F13F0000}"/>
    <cellStyle name="Normal 11 5 3 2 3" xfId="32474" xr:uid="{00000000-0005-0000-0000-0000F23F0000}"/>
    <cellStyle name="Normal 11 5 3 2 4" xfId="35489" xr:uid="{00000000-0005-0000-0000-0000F33F0000}"/>
    <cellStyle name="Normal 11 5 3 3" xfId="17937" xr:uid="{00000000-0005-0000-0000-0000F43F0000}"/>
    <cellStyle name="Normal 11 5 3 4" xfId="31288" xr:uid="{00000000-0005-0000-0000-0000F53F0000}"/>
    <cellStyle name="Normal 11 5 3 5" xfId="34629" xr:uid="{00000000-0005-0000-0000-0000F63F0000}"/>
    <cellStyle name="Normal 11 5 4" xfId="2854" xr:uid="{00000000-0005-0000-0000-0000F73F0000}"/>
    <cellStyle name="Normal 11 6" xfId="827" xr:uid="{00000000-0005-0000-0000-0000F83F0000}"/>
    <cellStyle name="Normal 11 6 2" xfId="8088" xr:uid="{00000000-0005-0000-0000-0000F93F0000}"/>
    <cellStyle name="Normal 11 6 2 2" xfId="14581" xr:uid="{00000000-0005-0000-0000-0000FA3F0000}"/>
    <cellStyle name="Normal 11 6 2 2 2" xfId="27264" xr:uid="{00000000-0005-0000-0000-0000FB3F0000}"/>
    <cellStyle name="Normal 11 6 2 3" xfId="18800" xr:uid="{00000000-0005-0000-0000-0000FC3F0000}"/>
    <cellStyle name="Normal 11 6 2 4" xfId="22581" xr:uid="{00000000-0005-0000-0000-0000FD3F0000}"/>
    <cellStyle name="Normal 11 6 3" xfId="9013" xr:uid="{00000000-0005-0000-0000-0000FE3F0000}"/>
    <cellStyle name="Normal 11 6 3 2" xfId="15423" xr:uid="{00000000-0005-0000-0000-0000FF3F0000}"/>
    <cellStyle name="Normal 11 6 3 2 2" xfId="19358" xr:uid="{00000000-0005-0000-0000-000000400000}"/>
    <cellStyle name="Normal 11 6 3 2 3" xfId="32475" xr:uid="{00000000-0005-0000-0000-000001400000}"/>
    <cellStyle name="Normal 11 6 3 2 4" xfId="35490" xr:uid="{00000000-0005-0000-0000-000002400000}"/>
    <cellStyle name="Normal 11 6 3 3" xfId="17938" xr:uid="{00000000-0005-0000-0000-000003400000}"/>
    <cellStyle name="Normal 11 6 3 4" xfId="31289" xr:uid="{00000000-0005-0000-0000-000004400000}"/>
    <cellStyle name="Normal 11 6 3 5" xfId="34630" xr:uid="{00000000-0005-0000-0000-000005400000}"/>
    <cellStyle name="Normal 11 6 4" xfId="10471" xr:uid="{00000000-0005-0000-0000-000006400000}"/>
    <cellStyle name="Normal 11 6 5" xfId="10602" xr:uid="{00000000-0005-0000-0000-000007400000}"/>
    <cellStyle name="Normal 11 6 6" xfId="7024" xr:uid="{00000000-0005-0000-0000-000008400000}"/>
    <cellStyle name="Normal 11 6 6 2" xfId="13566" xr:uid="{00000000-0005-0000-0000-000009400000}"/>
    <cellStyle name="Normal 11 6 6 2 2" xfId="26297" xr:uid="{00000000-0005-0000-0000-00000A400000}"/>
    <cellStyle name="Normal 11 6 6 3" xfId="21756" xr:uid="{00000000-0005-0000-0000-00000B400000}"/>
    <cellStyle name="Normal 11 6 7" xfId="12468" xr:uid="{00000000-0005-0000-0000-00000C400000}"/>
    <cellStyle name="Normal 11 6 7 2" xfId="25214" xr:uid="{00000000-0005-0000-0000-00000D400000}"/>
    <cellStyle name="Normal 11 6 8" xfId="4787" xr:uid="{00000000-0005-0000-0000-00000E400000}"/>
    <cellStyle name="Normal 11 7" xfId="1342" xr:uid="{00000000-0005-0000-0000-00000F400000}"/>
    <cellStyle name="Normal 11 7 2" xfId="8089" xr:uid="{00000000-0005-0000-0000-000010400000}"/>
    <cellStyle name="Normal 11 7 2 2" xfId="14582" xr:uid="{00000000-0005-0000-0000-000011400000}"/>
    <cellStyle name="Normal 11 7 2 2 2" xfId="27265" xr:uid="{00000000-0005-0000-0000-000012400000}"/>
    <cellStyle name="Normal 11 7 2 3" xfId="18754" xr:uid="{00000000-0005-0000-0000-000013400000}"/>
    <cellStyle name="Normal 11 7 2 4" xfId="22582" xr:uid="{00000000-0005-0000-0000-000014400000}"/>
    <cellStyle name="Normal 11 7 3" xfId="9014" xr:uid="{00000000-0005-0000-0000-000015400000}"/>
    <cellStyle name="Normal 11 7 3 2" xfId="15424" xr:uid="{00000000-0005-0000-0000-000016400000}"/>
    <cellStyle name="Normal 11 7 3 2 2" xfId="19359" xr:uid="{00000000-0005-0000-0000-000017400000}"/>
    <cellStyle name="Normal 11 7 3 2 3" xfId="32476" xr:uid="{00000000-0005-0000-0000-000018400000}"/>
    <cellStyle name="Normal 11 7 3 2 4" xfId="35491" xr:uid="{00000000-0005-0000-0000-000019400000}"/>
    <cellStyle name="Normal 11 7 3 3" xfId="17939" xr:uid="{00000000-0005-0000-0000-00001A400000}"/>
    <cellStyle name="Normal 11 7 3 4" xfId="31290" xr:uid="{00000000-0005-0000-0000-00001B400000}"/>
    <cellStyle name="Normal 11 7 3 5" xfId="34631" xr:uid="{00000000-0005-0000-0000-00001C400000}"/>
    <cellStyle name="Normal 11 7 4" xfId="10050" xr:uid="{00000000-0005-0000-0000-00001D400000}"/>
    <cellStyle name="Normal 11 7 5" xfId="7025" xr:uid="{00000000-0005-0000-0000-00001E400000}"/>
    <cellStyle name="Normal 11 7 5 2" xfId="13567" xr:uid="{00000000-0005-0000-0000-00001F400000}"/>
    <cellStyle name="Normal 11 7 5 2 2" xfId="26298" xr:uid="{00000000-0005-0000-0000-000020400000}"/>
    <cellStyle name="Normal 11 7 5 3" xfId="21757" xr:uid="{00000000-0005-0000-0000-000021400000}"/>
    <cellStyle name="Normal 11 7 6" xfId="12469" xr:uid="{00000000-0005-0000-0000-000022400000}"/>
    <cellStyle name="Normal 11 7 6 2" xfId="25215" xr:uid="{00000000-0005-0000-0000-000023400000}"/>
    <cellStyle name="Normal 11 7 7" xfId="4788" xr:uid="{00000000-0005-0000-0000-000024400000}"/>
    <cellStyle name="Normal 11 7 8" xfId="37621" xr:uid="{00000000-0005-0000-0000-000025400000}"/>
    <cellStyle name="Normal 11 8" xfId="4789" xr:uid="{00000000-0005-0000-0000-000026400000}"/>
    <cellStyle name="Normal 11 8 2" xfId="8090" xr:uid="{00000000-0005-0000-0000-000027400000}"/>
    <cellStyle name="Normal 11 8 2 2" xfId="14583" xr:uid="{00000000-0005-0000-0000-000028400000}"/>
    <cellStyle name="Normal 11 8 2 2 2" xfId="20457" xr:uid="{00000000-0005-0000-0000-000029400000}"/>
    <cellStyle name="Normal 11 8 2 2 3" xfId="33710" xr:uid="{00000000-0005-0000-0000-00002A400000}"/>
    <cellStyle name="Normal 11 8 2 2 4" xfId="36504" xr:uid="{00000000-0005-0000-0000-00002B400000}"/>
    <cellStyle name="Normal 11 8 2 3" xfId="20158" xr:uid="{00000000-0005-0000-0000-00002C400000}"/>
    <cellStyle name="Normal 11 8 2 3 2" xfId="33415" xr:uid="{00000000-0005-0000-0000-00002D400000}"/>
    <cellStyle name="Normal 11 8 2 3 3" xfId="36210" xr:uid="{00000000-0005-0000-0000-00002E400000}"/>
    <cellStyle name="Normal 11 8 2 4" xfId="19360" xr:uid="{00000000-0005-0000-0000-00002F400000}"/>
    <cellStyle name="Normal 11 8 2 5" xfId="32477" xr:uid="{00000000-0005-0000-0000-000030400000}"/>
    <cellStyle name="Normal 11 8 2 6" xfId="35492" xr:uid="{00000000-0005-0000-0000-000031400000}"/>
    <cellStyle name="Normal 11 8 3" xfId="9015" xr:uid="{00000000-0005-0000-0000-000032400000}"/>
    <cellStyle name="Normal 11 8 3 2" xfId="15425" xr:uid="{00000000-0005-0000-0000-000033400000}"/>
    <cellStyle name="Normal 11 8 3 2 2" xfId="28073" xr:uid="{00000000-0005-0000-0000-000034400000}"/>
    <cellStyle name="Normal 11 8 3 3" xfId="20310" xr:uid="{00000000-0005-0000-0000-000035400000}"/>
    <cellStyle name="Normal 11 8 3 4" xfId="33564" xr:uid="{00000000-0005-0000-0000-000036400000}"/>
    <cellStyle name="Normal 11 8 3 5" xfId="36358" xr:uid="{00000000-0005-0000-0000-000037400000}"/>
    <cellStyle name="Normal 11 8 4" xfId="10697" xr:uid="{00000000-0005-0000-0000-000038400000}"/>
    <cellStyle name="Normal 11 8 4 2" xfId="16246" xr:uid="{00000000-0005-0000-0000-000039400000}"/>
    <cellStyle name="Normal 11 8 4 2 2" xfId="28852" xr:uid="{00000000-0005-0000-0000-00003A400000}"/>
    <cellStyle name="Normal 11 8 4 3" xfId="20002" xr:uid="{00000000-0005-0000-0000-00003B400000}"/>
    <cellStyle name="Normal 11 8 4 4" xfId="33266" xr:uid="{00000000-0005-0000-0000-00003C400000}"/>
    <cellStyle name="Normal 11 8 4 5" xfId="36065" xr:uid="{00000000-0005-0000-0000-00003D400000}"/>
    <cellStyle name="Normal 11 8 5" xfId="7026" xr:uid="{00000000-0005-0000-0000-00003E400000}"/>
    <cellStyle name="Normal 11 8 5 2" xfId="13568" xr:uid="{00000000-0005-0000-0000-00003F400000}"/>
    <cellStyle name="Normal 11 8 5 2 2" xfId="26299" xr:uid="{00000000-0005-0000-0000-000040400000}"/>
    <cellStyle name="Normal 11 8 5 3" xfId="21758" xr:uid="{00000000-0005-0000-0000-000041400000}"/>
    <cellStyle name="Normal 11 8 6" xfId="12470" xr:uid="{00000000-0005-0000-0000-000042400000}"/>
    <cellStyle name="Normal 11 8 6 2" xfId="25216" xr:uid="{00000000-0005-0000-0000-000043400000}"/>
    <cellStyle name="Normal 11 8 7" xfId="17940" xr:uid="{00000000-0005-0000-0000-000044400000}"/>
    <cellStyle name="Normal 11 8 8" xfId="31291" xr:uid="{00000000-0005-0000-0000-000045400000}"/>
    <cellStyle name="Normal 11 8 9" xfId="34632" xr:uid="{00000000-0005-0000-0000-000046400000}"/>
    <cellStyle name="Normal 11 9" xfId="4790" xr:uid="{00000000-0005-0000-0000-000047400000}"/>
    <cellStyle name="Normal 11 9 2" xfId="8091" xr:uid="{00000000-0005-0000-0000-000048400000}"/>
    <cellStyle name="Normal 11 9 2 2" xfId="14584" xr:uid="{00000000-0005-0000-0000-000049400000}"/>
    <cellStyle name="Normal 11 9 2 2 2" xfId="20403" xr:uid="{00000000-0005-0000-0000-00004A400000}"/>
    <cellStyle name="Normal 11 9 2 2 3" xfId="33656" xr:uid="{00000000-0005-0000-0000-00004B400000}"/>
    <cellStyle name="Normal 11 9 2 2 4" xfId="36450" xr:uid="{00000000-0005-0000-0000-00004C400000}"/>
    <cellStyle name="Normal 11 9 2 3" xfId="19361" xr:uid="{00000000-0005-0000-0000-00004D400000}"/>
    <cellStyle name="Normal 11 9 2 4" xfId="32478" xr:uid="{00000000-0005-0000-0000-00004E400000}"/>
    <cellStyle name="Normal 11 9 2 5" xfId="35493" xr:uid="{00000000-0005-0000-0000-00004F400000}"/>
    <cellStyle name="Normal 11 9 3" xfId="9016" xr:uid="{00000000-0005-0000-0000-000050400000}"/>
    <cellStyle name="Normal 11 9 3 2" xfId="15426" xr:uid="{00000000-0005-0000-0000-000051400000}"/>
    <cellStyle name="Normal 11 9 3 2 2" xfId="28074" xr:uid="{00000000-0005-0000-0000-000052400000}"/>
    <cellStyle name="Normal 11 9 3 3" xfId="20104" xr:uid="{00000000-0005-0000-0000-000053400000}"/>
    <cellStyle name="Normal 11 9 3 4" xfId="33361" xr:uid="{00000000-0005-0000-0000-000054400000}"/>
    <cellStyle name="Normal 11 9 3 5" xfId="36156" xr:uid="{00000000-0005-0000-0000-000055400000}"/>
    <cellStyle name="Normal 11 9 4" xfId="7027" xr:uid="{00000000-0005-0000-0000-000056400000}"/>
    <cellStyle name="Normal 11 9 4 2" xfId="13569" xr:uid="{00000000-0005-0000-0000-000057400000}"/>
    <cellStyle name="Normal 11 9 4 2 2" xfId="26300" xr:uid="{00000000-0005-0000-0000-000058400000}"/>
    <cellStyle name="Normal 11 9 4 3" xfId="21759" xr:uid="{00000000-0005-0000-0000-000059400000}"/>
    <cellStyle name="Normal 11 9 5" xfId="12471" xr:uid="{00000000-0005-0000-0000-00005A400000}"/>
    <cellStyle name="Normal 11 9 5 2" xfId="25217" xr:uid="{00000000-0005-0000-0000-00005B400000}"/>
    <cellStyle name="Normal 11 9 6" xfId="17941" xr:uid="{00000000-0005-0000-0000-00005C400000}"/>
    <cellStyle name="Normal 11 9 7" xfId="31292" xr:uid="{00000000-0005-0000-0000-00005D400000}"/>
    <cellStyle name="Normal 11 9 8" xfId="34633" xr:uid="{00000000-0005-0000-0000-00005E400000}"/>
    <cellStyle name="Normal 110" xfId="366" xr:uid="{00000000-0005-0000-0000-00005F400000}"/>
    <cellStyle name="Normal 110 2" xfId="592" xr:uid="{00000000-0005-0000-0000-000060400000}"/>
    <cellStyle name="Normal 110 2 2" xfId="18896" xr:uid="{00000000-0005-0000-0000-000061400000}"/>
    <cellStyle name="Normal 110 2 3" xfId="37701" xr:uid="{00000000-0005-0000-0000-000062400000}"/>
    <cellStyle name="Normal 110 3" xfId="6395" xr:uid="{00000000-0005-0000-0000-000063400000}"/>
    <cellStyle name="Normal 110 4" xfId="37653" xr:uid="{00000000-0005-0000-0000-000064400000}"/>
    <cellStyle name="Normal 111" xfId="6386" xr:uid="{00000000-0005-0000-0000-000065400000}"/>
    <cellStyle name="Normal 111 2" xfId="18897" xr:uid="{00000000-0005-0000-0000-000066400000}"/>
    <cellStyle name="Normal 112" xfId="6396" xr:uid="{00000000-0005-0000-0000-000067400000}"/>
    <cellStyle name="Normal 112 2" xfId="6401" xr:uid="{00000000-0005-0000-0000-000068400000}"/>
    <cellStyle name="Normal 112 3" xfId="8607" xr:uid="{00000000-0005-0000-0000-000069400000}"/>
    <cellStyle name="Normal 112 3 2" xfId="15096" xr:uid="{00000000-0005-0000-0000-00006A400000}"/>
    <cellStyle name="Normal 112 3 2 2" xfId="27766" xr:uid="{00000000-0005-0000-0000-00006B400000}"/>
    <cellStyle name="Normal 112 3 3" xfId="22683" xr:uid="{00000000-0005-0000-0000-00006C400000}"/>
    <cellStyle name="Normal 112 4" xfId="9582" xr:uid="{00000000-0005-0000-0000-00006D400000}"/>
    <cellStyle name="Normal 112 4 2" xfId="15937" xr:uid="{00000000-0005-0000-0000-00006E400000}"/>
    <cellStyle name="Normal 112 4 2 2" xfId="28577" xr:uid="{00000000-0005-0000-0000-00006F400000}"/>
    <cellStyle name="Normal 112 4 3" xfId="23566" xr:uid="{00000000-0005-0000-0000-000070400000}"/>
    <cellStyle name="Normal 112 5" xfId="7746" xr:uid="{00000000-0005-0000-0000-000071400000}"/>
    <cellStyle name="Normal 112 5 2" xfId="14247" xr:uid="{00000000-0005-0000-0000-000072400000}"/>
    <cellStyle name="Normal 112 5 2 2" xfId="26973" xr:uid="{00000000-0005-0000-0000-000073400000}"/>
    <cellStyle name="Normal 112 5 3" xfId="22468" xr:uid="{00000000-0005-0000-0000-000074400000}"/>
    <cellStyle name="Normal 112 6" xfId="13028" xr:uid="{00000000-0005-0000-0000-000075400000}"/>
    <cellStyle name="Normal 112 6 2" xfId="25774" xr:uid="{00000000-0005-0000-0000-000076400000}"/>
    <cellStyle name="Normal 112 7" xfId="18898" xr:uid="{00000000-0005-0000-0000-000077400000}"/>
    <cellStyle name="Normal 112 8" xfId="21155" xr:uid="{00000000-0005-0000-0000-000078400000}"/>
    <cellStyle name="Normal 113" xfId="6398" xr:uid="{00000000-0005-0000-0000-000079400000}"/>
    <cellStyle name="Normal 113 2" xfId="8609" xr:uid="{00000000-0005-0000-0000-00007A400000}"/>
    <cellStyle name="Normal 113 2 2" xfId="15098" xr:uid="{00000000-0005-0000-0000-00007B400000}"/>
    <cellStyle name="Normal 113 2 2 2" xfId="27768" xr:uid="{00000000-0005-0000-0000-00007C400000}"/>
    <cellStyle name="Normal 113 2 3" xfId="22685" xr:uid="{00000000-0005-0000-0000-00007D400000}"/>
    <cellStyle name="Normal 113 3" xfId="9584" xr:uid="{00000000-0005-0000-0000-00007E400000}"/>
    <cellStyle name="Normal 113 3 2" xfId="15939" xr:uid="{00000000-0005-0000-0000-00007F400000}"/>
    <cellStyle name="Normal 113 3 2 2" xfId="28579" xr:uid="{00000000-0005-0000-0000-000080400000}"/>
    <cellStyle name="Normal 113 3 3" xfId="23568" xr:uid="{00000000-0005-0000-0000-000081400000}"/>
    <cellStyle name="Normal 113 4" xfId="7748" xr:uid="{00000000-0005-0000-0000-000082400000}"/>
    <cellStyle name="Normal 113 4 2" xfId="14249" xr:uid="{00000000-0005-0000-0000-000083400000}"/>
    <cellStyle name="Normal 113 4 2 2" xfId="26975" xr:uid="{00000000-0005-0000-0000-000084400000}"/>
    <cellStyle name="Normal 113 4 3" xfId="22470" xr:uid="{00000000-0005-0000-0000-000085400000}"/>
    <cellStyle name="Normal 113 5" xfId="13030" xr:uid="{00000000-0005-0000-0000-000086400000}"/>
    <cellStyle name="Normal 113 5 2" xfId="25776" xr:uid="{00000000-0005-0000-0000-000087400000}"/>
    <cellStyle name="Normal 113 6" xfId="18899" xr:uid="{00000000-0005-0000-0000-000088400000}"/>
    <cellStyle name="Normal 113 7" xfId="21157" xr:uid="{00000000-0005-0000-0000-000089400000}"/>
    <cellStyle name="Normal 114" xfId="6400" xr:uid="{00000000-0005-0000-0000-00008A400000}"/>
    <cellStyle name="Normal 114 2" xfId="8611" xr:uid="{00000000-0005-0000-0000-00008B400000}"/>
    <cellStyle name="Normal 114 2 2" xfId="15100" xr:uid="{00000000-0005-0000-0000-00008C400000}"/>
    <cellStyle name="Normal 114 2 2 2" xfId="27770" xr:uid="{00000000-0005-0000-0000-00008D400000}"/>
    <cellStyle name="Normal 114 2 3" xfId="22687" xr:uid="{00000000-0005-0000-0000-00008E400000}"/>
    <cellStyle name="Normal 114 3" xfId="9586" xr:uid="{00000000-0005-0000-0000-00008F400000}"/>
    <cellStyle name="Normal 114 3 2" xfId="15941" xr:uid="{00000000-0005-0000-0000-000090400000}"/>
    <cellStyle name="Normal 114 3 2 2" xfId="28581" xr:uid="{00000000-0005-0000-0000-000091400000}"/>
    <cellStyle name="Normal 114 3 3" xfId="23570" xr:uid="{00000000-0005-0000-0000-000092400000}"/>
    <cellStyle name="Normal 114 4" xfId="7750" xr:uid="{00000000-0005-0000-0000-000093400000}"/>
    <cellStyle name="Normal 114 4 2" xfId="14251" xr:uid="{00000000-0005-0000-0000-000094400000}"/>
    <cellStyle name="Normal 114 4 2 2" xfId="26977" xr:uid="{00000000-0005-0000-0000-000095400000}"/>
    <cellStyle name="Normal 114 4 3" xfId="22472" xr:uid="{00000000-0005-0000-0000-000096400000}"/>
    <cellStyle name="Normal 114 5" xfId="13032" xr:uid="{00000000-0005-0000-0000-000097400000}"/>
    <cellStyle name="Normal 114 5 2" xfId="25778" xr:uid="{00000000-0005-0000-0000-000098400000}"/>
    <cellStyle name="Normal 114 6" xfId="18900" xr:uid="{00000000-0005-0000-0000-000099400000}"/>
    <cellStyle name="Normal 114 7" xfId="21159" xr:uid="{00000000-0005-0000-0000-00009A400000}"/>
    <cellStyle name="Normal 115" xfId="6403" xr:uid="{00000000-0005-0000-0000-00009B400000}"/>
    <cellStyle name="Normal 115 2" xfId="8612" xr:uid="{00000000-0005-0000-0000-00009C400000}"/>
    <cellStyle name="Normal 115 2 2" xfId="15101" xr:uid="{00000000-0005-0000-0000-00009D400000}"/>
    <cellStyle name="Normal 115 2 2 2" xfId="27771" xr:uid="{00000000-0005-0000-0000-00009E400000}"/>
    <cellStyle name="Normal 115 2 3" xfId="22688" xr:uid="{00000000-0005-0000-0000-00009F400000}"/>
    <cellStyle name="Normal 115 3" xfId="9587" xr:uid="{00000000-0005-0000-0000-0000A0400000}"/>
    <cellStyle name="Normal 115 3 2" xfId="15942" xr:uid="{00000000-0005-0000-0000-0000A1400000}"/>
    <cellStyle name="Normal 115 3 2 2" xfId="28582" xr:uid="{00000000-0005-0000-0000-0000A2400000}"/>
    <cellStyle name="Normal 115 3 3" xfId="23571" xr:uid="{00000000-0005-0000-0000-0000A3400000}"/>
    <cellStyle name="Normal 115 4" xfId="7751" xr:uid="{00000000-0005-0000-0000-0000A4400000}"/>
    <cellStyle name="Normal 115 4 2" xfId="14252" xr:uid="{00000000-0005-0000-0000-0000A5400000}"/>
    <cellStyle name="Normal 115 4 2 2" xfId="26978" xr:uid="{00000000-0005-0000-0000-0000A6400000}"/>
    <cellStyle name="Normal 115 4 3" xfId="22473" xr:uid="{00000000-0005-0000-0000-0000A7400000}"/>
    <cellStyle name="Normal 115 5" xfId="13033" xr:uid="{00000000-0005-0000-0000-0000A8400000}"/>
    <cellStyle name="Normal 115 5 2" xfId="25779" xr:uid="{00000000-0005-0000-0000-0000A9400000}"/>
    <cellStyle name="Normal 115 6" xfId="18901" xr:uid="{00000000-0005-0000-0000-0000AA400000}"/>
    <cellStyle name="Normal 115 7" xfId="21160" xr:uid="{00000000-0005-0000-0000-0000AB400000}"/>
    <cellStyle name="Normal 116" xfId="6405" xr:uid="{00000000-0005-0000-0000-0000AC400000}"/>
    <cellStyle name="Normal 116 2" xfId="8614" xr:uid="{00000000-0005-0000-0000-0000AD400000}"/>
    <cellStyle name="Normal 116 2 2" xfId="15103" xr:uid="{00000000-0005-0000-0000-0000AE400000}"/>
    <cellStyle name="Normal 116 2 2 2" xfId="27773" xr:uid="{00000000-0005-0000-0000-0000AF400000}"/>
    <cellStyle name="Normal 116 2 3" xfId="22689" xr:uid="{00000000-0005-0000-0000-0000B0400000}"/>
    <cellStyle name="Normal 116 3" xfId="9589" xr:uid="{00000000-0005-0000-0000-0000B1400000}"/>
    <cellStyle name="Normal 116 3 2" xfId="15944" xr:uid="{00000000-0005-0000-0000-0000B2400000}"/>
    <cellStyle name="Normal 116 3 2 2" xfId="28584" xr:uid="{00000000-0005-0000-0000-0000B3400000}"/>
    <cellStyle name="Normal 116 3 3" xfId="23573" xr:uid="{00000000-0005-0000-0000-0000B4400000}"/>
    <cellStyle name="Normal 116 4" xfId="7753" xr:uid="{00000000-0005-0000-0000-0000B5400000}"/>
    <cellStyle name="Normal 116 4 2" xfId="14254" xr:uid="{00000000-0005-0000-0000-0000B6400000}"/>
    <cellStyle name="Normal 116 4 2 2" xfId="26980" xr:uid="{00000000-0005-0000-0000-0000B7400000}"/>
    <cellStyle name="Normal 116 4 3" xfId="22475" xr:uid="{00000000-0005-0000-0000-0000B8400000}"/>
    <cellStyle name="Normal 116 5" xfId="13035" xr:uid="{00000000-0005-0000-0000-0000B9400000}"/>
    <cellStyle name="Normal 116 5 2" xfId="25781" xr:uid="{00000000-0005-0000-0000-0000BA400000}"/>
    <cellStyle name="Normal 116 6" xfId="18902" xr:uid="{00000000-0005-0000-0000-0000BB400000}"/>
    <cellStyle name="Normal 116 7" xfId="21161" xr:uid="{00000000-0005-0000-0000-0000BC400000}"/>
    <cellStyle name="Normal 117" xfId="7754" xr:uid="{00000000-0005-0000-0000-0000BD400000}"/>
    <cellStyle name="Normal 117 2" xfId="14255" xr:uid="{00000000-0005-0000-0000-0000BE400000}"/>
    <cellStyle name="Normal 118" xfId="7755" xr:uid="{00000000-0005-0000-0000-0000BF400000}"/>
    <cellStyle name="Normal 118 2" xfId="14256" xr:uid="{00000000-0005-0000-0000-0000C0400000}"/>
    <cellStyle name="Normal 119" xfId="7756" xr:uid="{00000000-0005-0000-0000-0000C1400000}"/>
    <cellStyle name="Normal 119 2" xfId="14257" xr:uid="{00000000-0005-0000-0000-0000C2400000}"/>
    <cellStyle name="Normal 12" xfId="286" xr:uid="{00000000-0005-0000-0000-0000C3400000}"/>
    <cellStyle name="Normal 12 10" xfId="4792" xr:uid="{00000000-0005-0000-0000-0000C4400000}"/>
    <cellStyle name="Normal 12 10 2" xfId="8092" xr:uid="{00000000-0005-0000-0000-0000C5400000}"/>
    <cellStyle name="Normal 12 10 2 2" xfId="14585" xr:uid="{00000000-0005-0000-0000-0000C6400000}"/>
    <cellStyle name="Normal 12 10 2 2 2" xfId="27266" xr:uid="{00000000-0005-0000-0000-0000C7400000}"/>
    <cellStyle name="Normal 12 10 2 3" xfId="19362" xr:uid="{00000000-0005-0000-0000-0000C8400000}"/>
    <cellStyle name="Normal 12 10 2 4" xfId="32479" xr:uid="{00000000-0005-0000-0000-0000C9400000}"/>
    <cellStyle name="Normal 12 10 2 5" xfId="35494" xr:uid="{00000000-0005-0000-0000-0000CA400000}"/>
    <cellStyle name="Normal 12 10 3" xfId="9017" xr:uid="{00000000-0005-0000-0000-0000CB400000}"/>
    <cellStyle name="Normal 12 10 3 2" xfId="15427" xr:uid="{00000000-0005-0000-0000-0000CC400000}"/>
    <cellStyle name="Normal 12 10 3 2 2" xfId="28075" xr:uid="{00000000-0005-0000-0000-0000CD400000}"/>
    <cellStyle name="Normal 12 10 3 3" xfId="23034" xr:uid="{00000000-0005-0000-0000-0000CE400000}"/>
    <cellStyle name="Normal 12 10 4" xfId="7028" xr:uid="{00000000-0005-0000-0000-0000CF400000}"/>
    <cellStyle name="Normal 12 10 4 2" xfId="13570" xr:uid="{00000000-0005-0000-0000-0000D0400000}"/>
    <cellStyle name="Normal 12 10 4 2 2" xfId="26301" xr:uid="{00000000-0005-0000-0000-0000D1400000}"/>
    <cellStyle name="Normal 12 10 4 3" xfId="21760" xr:uid="{00000000-0005-0000-0000-0000D2400000}"/>
    <cellStyle name="Normal 12 10 5" xfId="12472" xr:uid="{00000000-0005-0000-0000-0000D3400000}"/>
    <cellStyle name="Normal 12 10 5 2" xfId="25218" xr:uid="{00000000-0005-0000-0000-0000D4400000}"/>
    <cellStyle name="Normal 12 10 6" xfId="17943" xr:uid="{00000000-0005-0000-0000-0000D5400000}"/>
    <cellStyle name="Normal 12 10 7" xfId="31293" xr:uid="{00000000-0005-0000-0000-0000D6400000}"/>
    <cellStyle name="Normal 12 10 8" xfId="34634" xr:uid="{00000000-0005-0000-0000-0000D7400000}"/>
    <cellStyle name="Normal 12 11" xfId="4793" xr:uid="{00000000-0005-0000-0000-0000D8400000}"/>
    <cellStyle name="Normal 12 11 2" xfId="8093" xr:uid="{00000000-0005-0000-0000-0000D9400000}"/>
    <cellStyle name="Normal 12 11 2 2" xfId="14586" xr:uid="{00000000-0005-0000-0000-0000DA400000}"/>
    <cellStyle name="Normal 12 11 2 2 2" xfId="27267" xr:uid="{00000000-0005-0000-0000-0000DB400000}"/>
    <cellStyle name="Normal 12 11 2 3" xfId="19363" xr:uid="{00000000-0005-0000-0000-0000DC400000}"/>
    <cellStyle name="Normal 12 11 2 4" xfId="32480" xr:uid="{00000000-0005-0000-0000-0000DD400000}"/>
    <cellStyle name="Normal 12 11 2 5" xfId="35495" xr:uid="{00000000-0005-0000-0000-0000DE400000}"/>
    <cellStyle name="Normal 12 11 3" xfId="9018" xr:uid="{00000000-0005-0000-0000-0000DF400000}"/>
    <cellStyle name="Normal 12 11 3 2" xfId="15428" xr:uid="{00000000-0005-0000-0000-0000E0400000}"/>
    <cellStyle name="Normal 12 11 3 2 2" xfId="28076" xr:uid="{00000000-0005-0000-0000-0000E1400000}"/>
    <cellStyle name="Normal 12 11 3 3" xfId="23035" xr:uid="{00000000-0005-0000-0000-0000E2400000}"/>
    <cellStyle name="Normal 12 11 4" xfId="7029" xr:uid="{00000000-0005-0000-0000-0000E3400000}"/>
    <cellStyle name="Normal 12 11 4 2" xfId="13571" xr:uid="{00000000-0005-0000-0000-0000E4400000}"/>
    <cellStyle name="Normal 12 11 4 2 2" xfId="26302" xr:uid="{00000000-0005-0000-0000-0000E5400000}"/>
    <cellStyle name="Normal 12 11 4 3" xfId="21761" xr:uid="{00000000-0005-0000-0000-0000E6400000}"/>
    <cellStyle name="Normal 12 11 5" xfId="12473" xr:uid="{00000000-0005-0000-0000-0000E7400000}"/>
    <cellStyle name="Normal 12 11 5 2" xfId="25219" xr:uid="{00000000-0005-0000-0000-0000E8400000}"/>
    <cellStyle name="Normal 12 11 6" xfId="17944" xr:uid="{00000000-0005-0000-0000-0000E9400000}"/>
    <cellStyle name="Normal 12 11 7" xfId="31294" xr:uid="{00000000-0005-0000-0000-0000EA400000}"/>
    <cellStyle name="Normal 12 11 8" xfId="34635" xr:uid="{00000000-0005-0000-0000-0000EB400000}"/>
    <cellStyle name="Normal 12 12" xfId="4794" xr:uid="{00000000-0005-0000-0000-0000EC400000}"/>
    <cellStyle name="Normal 12 12 2" xfId="8094" xr:uid="{00000000-0005-0000-0000-0000ED400000}"/>
    <cellStyle name="Normal 12 12 2 2" xfId="14587" xr:uid="{00000000-0005-0000-0000-0000EE400000}"/>
    <cellStyle name="Normal 12 12 2 2 2" xfId="27268" xr:uid="{00000000-0005-0000-0000-0000EF400000}"/>
    <cellStyle name="Normal 12 12 2 3" xfId="19364" xr:uid="{00000000-0005-0000-0000-0000F0400000}"/>
    <cellStyle name="Normal 12 12 2 4" xfId="32481" xr:uid="{00000000-0005-0000-0000-0000F1400000}"/>
    <cellStyle name="Normal 12 12 2 5" xfId="35496" xr:uid="{00000000-0005-0000-0000-0000F2400000}"/>
    <cellStyle name="Normal 12 12 3" xfId="9019" xr:uid="{00000000-0005-0000-0000-0000F3400000}"/>
    <cellStyle name="Normal 12 12 3 2" xfId="15429" xr:uid="{00000000-0005-0000-0000-0000F4400000}"/>
    <cellStyle name="Normal 12 12 3 2 2" xfId="28077" xr:uid="{00000000-0005-0000-0000-0000F5400000}"/>
    <cellStyle name="Normal 12 12 3 3" xfId="23036" xr:uid="{00000000-0005-0000-0000-0000F6400000}"/>
    <cellStyle name="Normal 12 12 4" xfId="7030" xr:uid="{00000000-0005-0000-0000-0000F7400000}"/>
    <cellStyle name="Normal 12 12 4 2" xfId="13572" xr:uid="{00000000-0005-0000-0000-0000F8400000}"/>
    <cellStyle name="Normal 12 12 4 2 2" xfId="26303" xr:uid="{00000000-0005-0000-0000-0000F9400000}"/>
    <cellStyle name="Normal 12 12 4 3" xfId="21762" xr:uid="{00000000-0005-0000-0000-0000FA400000}"/>
    <cellStyle name="Normal 12 12 5" xfId="12474" xr:uid="{00000000-0005-0000-0000-0000FB400000}"/>
    <cellStyle name="Normal 12 12 5 2" xfId="25220" xr:uid="{00000000-0005-0000-0000-0000FC400000}"/>
    <cellStyle name="Normal 12 12 6" xfId="17945" xr:uid="{00000000-0005-0000-0000-0000FD400000}"/>
    <cellStyle name="Normal 12 12 7" xfId="31295" xr:uid="{00000000-0005-0000-0000-0000FE400000}"/>
    <cellStyle name="Normal 12 12 8" xfId="34636" xr:uid="{00000000-0005-0000-0000-0000FF400000}"/>
    <cellStyle name="Normal 12 13" xfId="4795" xr:uid="{00000000-0005-0000-0000-000000410000}"/>
    <cellStyle name="Normal 12 13 2" xfId="8095" xr:uid="{00000000-0005-0000-0000-000001410000}"/>
    <cellStyle name="Normal 12 13 2 2" xfId="14588" xr:uid="{00000000-0005-0000-0000-000002410000}"/>
    <cellStyle name="Normal 12 13 2 2 2" xfId="27269" xr:uid="{00000000-0005-0000-0000-000003410000}"/>
    <cellStyle name="Normal 12 13 2 3" xfId="19365" xr:uid="{00000000-0005-0000-0000-000004410000}"/>
    <cellStyle name="Normal 12 13 2 4" xfId="32482" xr:uid="{00000000-0005-0000-0000-000005410000}"/>
    <cellStyle name="Normal 12 13 2 5" xfId="35497" xr:uid="{00000000-0005-0000-0000-000006410000}"/>
    <cellStyle name="Normal 12 13 3" xfId="9020" xr:uid="{00000000-0005-0000-0000-000007410000}"/>
    <cellStyle name="Normal 12 13 3 2" xfId="15430" xr:uid="{00000000-0005-0000-0000-000008410000}"/>
    <cellStyle name="Normal 12 13 3 2 2" xfId="28078" xr:uid="{00000000-0005-0000-0000-000009410000}"/>
    <cellStyle name="Normal 12 13 3 3" xfId="23037" xr:uid="{00000000-0005-0000-0000-00000A410000}"/>
    <cellStyle name="Normal 12 13 4" xfId="7031" xr:uid="{00000000-0005-0000-0000-00000B410000}"/>
    <cellStyle name="Normal 12 13 4 2" xfId="13573" xr:uid="{00000000-0005-0000-0000-00000C410000}"/>
    <cellStyle name="Normal 12 13 4 2 2" xfId="26304" xr:uid="{00000000-0005-0000-0000-00000D410000}"/>
    <cellStyle name="Normal 12 13 4 3" xfId="21763" xr:uid="{00000000-0005-0000-0000-00000E410000}"/>
    <cellStyle name="Normal 12 13 5" xfId="12475" xr:uid="{00000000-0005-0000-0000-00000F410000}"/>
    <cellStyle name="Normal 12 13 5 2" xfId="25221" xr:uid="{00000000-0005-0000-0000-000010410000}"/>
    <cellStyle name="Normal 12 13 6" xfId="17946" xr:uid="{00000000-0005-0000-0000-000011410000}"/>
    <cellStyle name="Normal 12 13 7" xfId="31296" xr:uid="{00000000-0005-0000-0000-000012410000}"/>
    <cellStyle name="Normal 12 13 8" xfId="34637" xr:uid="{00000000-0005-0000-0000-000013410000}"/>
    <cellStyle name="Normal 12 14" xfId="4796" xr:uid="{00000000-0005-0000-0000-000014410000}"/>
    <cellStyle name="Normal 12 14 2" xfId="8096" xr:uid="{00000000-0005-0000-0000-000015410000}"/>
    <cellStyle name="Normal 12 14 2 2" xfId="14589" xr:uid="{00000000-0005-0000-0000-000016410000}"/>
    <cellStyle name="Normal 12 14 2 2 2" xfId="27270" xr:uid="{00000000-0005-0000-0000-000017410000}"/>
    <cellStyle name="Normal 12 14 2 3" xfId="19366" xr:uid="{00000000-0005-0000-0000-000018410000}"/>
    <cellStyle name="Normal 12 14 2 4" xfId="32483" xr:uid="{00000000-0005-0000-0000-000019410000}"/>
    <cellStyle name="Normal 12 14 2 5" xfId="35498" xr:uid="{00000000-0005-0000-0000-00001A410000}"/>
    <cellStyle name="Normal 12 14 3" xfId="9021" xr:uid="{00000000-0005-0000-0000-00001B410000}"/>
    <cellStyle name="Normal 12 14 3 2" xfId="15431" xr:uid="{00000000-0005-0000-0000-00001C410000}"/>
    <cellStyle name="Normal 12 14 3 2 2" xfId="28079" xr:uid="{00000000-0005-0000-0000-00001D410000}"/>
    <cellStyle name="Normal 12 14 3 3" xfId="23038" xr:uid="{00000000-0005-0000-0000-00001E410000}"/>
    <cellStyle name="Normal 12 14 4" xfId="7032" xr:uid="{00000000-0005-0000-0000-00001F410000}"/>
    <cellStyle name="Normal 12 14 4 2" xfId="13574" xr:uid="{00000000-0005-0000-0000-000020410000}"/>
    <cellStyle name="Normal 12 14 4 2 2" xfId="26305" xr:uid="{00000000-0005-0000-0000-000021410000}"/>
    <cellStyle name="Normal 12 14 4 3" xfId="21764" xr:uid="{00000000-0005-0000-0000-000022410000}"/>
    <cellStyle name="Normal 12 14 5" xfId="12476" xr:uid="{00000000-0005-0000-0000-000023410000}"/>
    <cellStyle name="Normal 12 14 5 2" xfId="25222" xr:uid="{00000000-0005-0000-0000-000024410000}"/>
    <cellStyle name="Normal 12 14 6" xfId="17947" xr:uid="{00000000-0005-0000-0000-000025410000}"/>
    <cellStyle name="Normal 12 14 7" xfId="31297" xr:uid="{00000000-0005-0000-0000-000026410000}"/>
    <cellStyle name="Normal 12 14 8" xfId="34638" xr:uid="{00000000-0005-0000-0000-000027410000}"/>
    <cellStyle name="Normal 12 15" xfId="4797" xr:uid="{00000000-0005-0000-0000-000028410000}"/>
    <cellStyle name="Normal 12 15 2" xfId="8097" xr:uid="{00000000-0005-0000-0000-000029410000}"/>
    <cellStyle name="Normal 12 15 2 2" xfId="14590" xr:uid="{00000000-0005-0000-0000-00002A410000}"/>
    <cellStyle name="Normal 12 15 2 2 2" xfId="27271" xr:uid="{00000000-0005-0000-0000-00002B410000}"/>
    <cellStyle name="Normal 12 15 2 3" xfId="19367" xr:uid="{00000000-0005-0000-0000-00002C410000}"/>
    <cellStyle name="Normal 12 15 2 4" xfId="32484" xr:uid="{00000000-0005-0000-0000-00002D410000}"/>
    <cellStyle name="Normal 12 15 2 5" xfId="35499" xr:uid="{00000000-0005-0000-0000-00002E410000}"/>
    <cellStyle name="Normal 12 15 3" xfId="9022" xr:uid="{00000000-0005-0000-0000-00002F410000}"/>
    <cellStyle name="Normal 12 15 3 2" xfId="15432" xr:uid="{00000000-0005-0000-0000-000030410000}"/>
    <cellStyle name="Normal 12 15 3 2 2" xfId="28080" xr:uid="{00000000-0005-0000-0000-000031410000}"/>
    <cellStyle name="Normal 12 15 3 3" xfId="23039" xr:uid="{00000000-0005-0000-0000-000032410000}"/>
    <cellStyle name="Normal 12 15 4" xfId="7033" xr:uid="{00000000-0005-0000-0000-000033410000}"/>
    <cellStyle name="Normal 12 15 4 2" xfId="13575" xr:uid="{00000000-0005-0000-0000-000034410000}"/>
    <cellStyle name="Normal 12 15 4 2 2" xfId="26306" xr:uid="{00000000-0005-0000-0000-000035410000}"/>
    <cellStyle name="Normal 12 15 4 3" xfId="21765" xr:uid="{00000000-0005-0000-0000-000036410000}"/>
    <cellStyle name="Normal 12 15 5" xfId="12477" xr:uid="{00000000-0005-0000-0000-000037410000}"/>
    <cellStyle name="Normal 12 15 5 2" xfId="25223" xr:uid="{00000000-0005-0000-0000-000038410000}"/>
    <cellStyle name="Normal 12 15 6" xfId="17948" xr:uid="{00000000-0005-0000-0000-000039410000}"/>
    <cellStyle name="Normal 12 15 7" xfId="31298" xr:uid="{00000000-0005-0000-0000-00003A410000}"/>
    <cellStyle name="Normal 12 15 8" xfId="34639" xr:uid="{00000000-0005-0000-0000-00003B410000}"/>
    <cellStyle name="Normal 12 16" xfId="4798" xr:uid="{00000000-0005-0000-0000-00003C410000}"/>
    <cellStyle name="Normal 12 16 2" xfId="8098" xr:uid="{00000000-0005-0000-0000-00003D410000}"/>
    <cellStyle name="Normal 12 16 2 2" xfId="14591" xr:uid="{00000000-0005-0000-0000-00003E410000}"/>
    <cellStyle name="Normal 12 16 2 2 2" xfId="27272" xr:uid="{00000000-0005-0000-0000-00003F410000}"/>
    <cellStyle name="Normal 12 16 2 3" xfId="19368" xr:uid="{00000000-0005-0000-0000-000040410000}"/>
    <cellStyle name="Normal 12 16 2 4" xfId="32485" xr:uid="{00000000-0005-0000-0000-000041410000}"/>
    <cellStyle name="Normal 12 16 2 5" xfId="35500" xr:uid="{00000000-0005-0000-0000-000042410000}"/>
    <cellStyle name="Normal 12 16 3" xfId="9023" xr:uid="{00000000-0005-0000-0000-000043410000}"/>
    <cellStyle name="Normal 12 16 3 2" xfId="15433" xr:uid="{00000000-0005-0000-0000-000044410000}"/>
    <cellStyle name="Normal 12 16 3 2 2" xfId="28081" xr:uid="{00000000-0005-0000-0000-000045410000}"/>
    <cellStyle name="Normal 12 16 3 3" xfId="23040" xr:uid="{00000000-0005-0000-0000-000046410000}"/>
    <cellStyle name="Normal 12 16 4" xfId="7034" xr:uid="{00000000-0005-0000-0000-000047410000}"/>
    <cellStyle name="Normal 12 16 4 2" xfId="13576" xr:uid="{00000000-0005-0000-0000-000048410000}"/>
    <cellStyle name="Normal 12 16 4 2 2" xfId="26307" xr:uid="{00000000-0005-0000-0000-000049410000}"/>
    <cellStyle name="Normal 12 16 4 3" xfId="21766" xr:uid="{00000000-0005-0000-0000-00004A410000}"/>
    <cellStyle name="Normal 12 16 5" xfId="12478" xr:uid="{00000000-0005-0000-0000-00004B410000}"/>
    <cellStyle name="Normal 12 16 5 2" xfId="25224" xr:uid="{00000000-0005-0000-0000-00004C410000}"/>
    <cellStyle name="Normal 12 16 6" xfId="17949" xr:uid="{00000000-0005-0000-0000-00004D410000}"/>
    <cellStyle name="Normal 12 16 7" xfId="31299" xr:uid="{00000000-0005-0000-0000-00004E410000}"/>
    <cellStyle name="Normal 12 16 8" xfId="34640" xr:uid="{00000000-0005-0000-0000-00004F410000}"/>
    <cellStyle name="Normal 12 17" xfId="4799" xr:uid="{00000000-0005-0000-0000-000050410000}"/>
    <cellStyle name="Normal 12 17 2" xfId="8099" xr:uid="{00000000-0005-0000-0000-000051410000}"/>
    <cellStyle name="Normal 12 17 2 2" xfId="14592" xr:uid="{00000000-0005-0000-0000-000052410000}"/>
    <cellStyle name="Normal 12 17 2 2 2" xfId="27273" xr:uid="{00000000-0005-0000-0000-000053410000}"/>
    <cellStyle name="Normal 12 17 2 3" xfId="19369" xr:uid="{00000000-0005-0000-0000-000054410000}"/>
    <cellStyle name="Normal 12 17 2 4" xfId="32486" xr:uid="{00000000-0005-0000-0000-000055410000}"/>
    <cellStyle name="Normal 12 17 2 5" xfId="35501" xr:uid="{00000000-0005-0000-0000-000056410000}"/>
    <cellStyle name="Normal 12 17 3" xfId="9024" xr:uid="{00000000-0005-0000-0000-000057410000}"/>
    <cellStyle name="Normal 12 17 3 2" xfId="15434" xr:uid="{00000000-0005-0000-0000-000058410000}"/>
    <cellStyle name="Normal 12 17 3 2 2" xfId="28082" xr:uid="{00000000-0005-0000-0000-000059410000}"/>
    <cellStyle name="Normal 12 17 3 3" xfId="23041" xr:uid="{00000000-0005-0000-0000-00005A410000}"/>
    <cellStyle name="Normal 12 17 4" xfId="7035" xr:uid="{00000000-0005-0000-0000-00005B410000}"/>
    <cellStyle name="Normal 12 17 4 2" xfId="13577" xr:uid="{00000000-0005-0000-0000-00005C410000}"/>
    <cellStyle name="Normal 12 17 4 2 2" xfId="26308" xr:uid="{00000000-0005-0000-0000-00005D410000}"/>
    <cellStyle name="Normal 12 17 4 3" xfId="21767" xr:uid="{00000000-0005-0000-0000-00005E410000}"/>
    <cellStyle name="Normal 12 17 5" xfId="12479" xr:uid="{00000000-0005-0000-0000-00005F410000}"/>
    <cellStyle name="Normal 12 17 5 2" xfId="25225" xr:uid="{00000000-0005-0000-0000-000060410000}"/>
    <cellStyle name="Normal 12 17 6" xfId="17950" xr:uid="{00000000-0005-0000-0000-000061410000}"/>
    <cellStyle name="Normal 12 17 7" xfId="31300" xr:uid="{00000000-0005-0000-0000-000062410000}"/>
    <cellStyle name="Normal 12 17 8" xfId="34641" xr:uid="{00000000-0005-0000-0000-000063410000}"/>
    <cellStyle name="Normal 12 18" xfId="4800" xr:uid="{00000000-0005-0000-0000-000064410000}"/>
    <cellStyle name="Normal 12 18 2" xfId="8100" xr:uid="{00000000-0005-0000-0000-000065410000}"/>
    <cellStyle name="Normal 12 18 2 2" xfId="14593" xr:uid="{00000000-0005-0000-0000-000066410000}"/>
    <cellStyle name="Normal 12 18 2 2 2" xfId="27274" xr:uid="{00000000-0005-0000-0000-000067410000}"/>
    <cellStyle name="Normal 12 18 2 3" xfId="19370" xr:uid="{00000000-0005-0000-0000-000068410000}"/>
    <cellStyle name="Normal 12 18 2 4" xfId="32487" xr:uid="{00000000-0005-0000-0000-000069410000}"/>
    <cellStyle name="Normal 12 18 2 5" xfId="35502" xr:uid="{00000000-0005-0000-0000-00006A410000}"/>
    <cellStyle name="Normal 12 18 3" xfId="9025" xr:uid="{00000000-0005-0000-0000-00006B410000}"/>
    <cellStyle name="Normal 12 18 3 2" xfId="15435" xr:uid="{00000000-0005-0000-0000-00006C410000}"/>
    <cellStyle name="Normal 12 18 3 2 2" xfId="28083" xr:uid="{00000000-0005-0000-0000-00006D410000}"/>
    <cellStyle name="Normal 12 18 3 3" xfId="23042" xr:uid="{00000000-0005-0000-0000-00006E410000}"/>
    <cellStyle name="Normal 12 18 4" xfId="7036" xr:uid="{00000000-0005-0000-0000-00006F410000}"/>
    <cellStyle name="Normal 12 18 4 2" xfId="13578" xr:uid="{00000000-0005-0000-0000-000070410000}"/>
    <cellStyle name="Normal 12 18 4 2 2" xfId="26309" xr:uid="{00000000-0005-0000-0000-000071410000}"/>
    <cellStyle name="Normal 12 18 4 3" xfId="21768" xr:uid="{00000000-0005-0000-0000-000072410000}"/>
    <cellStyle name="Normal 12 18 5" xfId="12480" xr:uid="{00000000-0005-0000-0000-000073410000}"/>
    <cellStyle name="Normal 12 18 5 2" xfId="25226" xr:uid="{00000000-0005-0000-0000-000074410000}"/>
    <cellStyle name="Normal 12 18 6" xfId="17951" xr:uid="{00000000-0005-0000-0000-000075410000}"/>
    <cellStyle name="Normal 12 18 7" xfId="31301" xr:uid="{00000000-0005-0000-0000-000076410000}"/>
    <cellStyle name="Normal 12 18 8" xfId="34642" xr:uid="{00000000-0005-0000-0000-000077410000}"/>
    <cellStyle name="Normal 12 19" xfId="4801" xr:uid="{00000000-0005-0000-0000-000078410000}"/>
    <cellStyle name="Normal 12 19 2" xfId="8101" xr:uid="{00000000-0005-0000-0000-000079410000}"/>
    <cellStyle name="Normal 12 19 2 2" xfId="14594" xr:uid="{00000000-0005-0000-0000-00007A410000}"/>
    <cellStyle name="Normal 12 19 2 2 2" xfId="27275" xr:uid="{00000000-0005-0000-0000-00007B410000}"/>
    <cellStyle name="Normal 12 19 2 3" xfId="19371" xr:uid="{00000000-0005-0000-0000-00007C410000}"/>
    <cellStyle name="Normal 12 19 2 4" xfId="32488" xr:uid="{00000000-0005-0000-0000-00007D410000}"/>
    <cellStyle name="Normal 12 19 2 5" xfId="35503" xr:uid="{00000000-0005-0000-0000-00007E410000}"/>
    <cellStyle name="Normal 12 19 3" xfId="9026" xr:uid="{00000000-0005-0000-0000-00007F410000}"/>
    <cellStyle name="Normal 12 19 3 2" xfId="15436" xr:uid="{00000000-0005-0000-0000-000080410000}"/>
    <cellStyle name="Normal 12 19 3 2 2" xfId="28084" xr:uid="{00000000-0005-0000-0000-000081410000}"/>
    <cellStyle name="Normal 12 19 3 3" xfId="23043" xr:uid="{00000000-0005-0000-0000-000082410000}"/>
    <cellStyle name="Normal 12 19 4" xfId="7037" xr:uid="{00000000-0005-0000-0000-000083410000}"/>
    <cellStyle name="Normal 12 19 4 2" xfId="13579" xr:uid="{00000000-0005-0000-0000-000084410000}"/>
    <cellStyle name="Normal 12 19 4 2 2" xfId="26310" xr:uid="{00000000-0005-0000-0000-000085410000}"/>
    <cellStyle name="Normal 12 19 4 3" xfId="21769" xr:uid="{00000000-0005-0000-0000-000086410000}"/>
    <cellStyle name="Normal 12 19 5" xfId="12481" xr:uid="{00000000-0005-0000-0000-000087410000}"/>
    <cellStyle name="Normal 12 19 5 2" xfId="25227" xr:uid="{00000000-0005-0000-0000-000088410000}"/>
    <cellStyle name="Normal 12 19 6" xfId="17952" xr:uid="{00000000-0005-0000-0000-000089410000}"/>
    <cellStyle name="Normal 12 19 7" xfId="31302" xr:uid="{00000000-0005-0000-0000-00008A410000}"/>
    <cellStyle name="Normal 12 19 8" xfId="34643" xr:uid="{00000000-0005-0000-0000-00008B410000}"/>
    <cellStyle name="Normal 12 2" xfId="623" xr:uid="{00000000-0005-0000-0000-00008C410000}"/>
    <cellStyle name="Normal 12 2 10" xfId="4803" xr:uid="{00000000-0005-0000-0000-00008D410000}"/>
    <cellStyle name="Normal 12 2 10 2" xfId="8103" xr:uid="{00000000-0005-0000-0000-00008E410000}"/>
    <cellStyle name="Normal 12 2 10 2 2" xfId="14596" xr:uid="{00000000-0005-0000-0000-00008F410000}"/>
    <cellStyle name="Normal 12 2 10 2 2 2" xfId="27277" xr:uid="{00000000-0005-0000-0000-000090410000}"/>
    <cellStyle name="Normal 12 2 10 2 3" xfId="19373" xr:uid="{00000000-0005-0000-0000-000091410000}"/>
    <cellStyle name="Normal 12 2 10 2 4" xfId="32490" xr:uid="{00000000-0005-0000-0000-000092410000}"/>
    <cellStyle name="Normal 12 2 10 2 5" xfId="35505" xr:uid="{00000000-0005-0000-0000-000093410000}"/>
    <cellStyle name="Normal 12 2 10 3" xfId="9028" xr:uid="{00000000-0005-0000-0000-000094410000}"/>
    <cellStyle name="Normal 12 2 10 3 2" xfId="15438" xr:uid="{00000000-0005-0000-0000-000095410000}"/>
    <cellStyle name="Normal 12 2 10 3 2 2" xfId="28086" xr:uid="{00000000-0005-0000-0000-000096410000}"/>
    <cellStyle name="Normal 12 2 10 3 3" xfId="23044" xr:uid="{00000000-0005-0000-0000-000097410000}"/>
    <cellStyle name="Normal 12 2 10 4" xfId="7039" xr:uid="{00000000-0005-0000-0000-000098410000}"/>
    <cellStyle name="Normal 12 2 10 4 2" xfId="13581" xr:uid="{00000000-0005-0000-0000-000099410000}"/>
    <cellStyle name="Normal 12 2 10 4 2 2" xfId="26312" xr:uid="{00000000-0005-0000-0000-00009A410000}"/>
    <cellStyle name="Normal 12 2 10 4 3" xfId="21771" xr:uid="{00000000-0005-0000-0000-00009B410000}"/>
    <cellStyle name="Normal 12 2 10 5" xfId="12483" xr:uid="{00000000-0005-0000-0000-00009C410000}"/>
    <cellStyle name="Normal 12 2 10 5 2" xfId="25229" xr:uid="{00000000-0005-0000-0000-00009D410000}"/>
    <cellStyle name="Normal 12 2 10 6" xfId="17954" xr:uid="{00000000-0005-0000-0000-00009E410000}"/>
    <cellStyle name="Normal 12 2 10 7" xfId="31304" xr:uid="{00000000-0005-0000-0000-00009F410000}"/>
    <cellStyle name="Normal 12 2 10 8" xfId="34645" xr:uid="{00000000-0005-0000-0000-0000A0410000}"/>
    <cellStyle name="Normal 12 2 11" xfId="4804" xr:uid="{00000000-0005-0000-0000-0000A1410000}"/>
    <cellStyle name="Normal 12 2 11 2" xfId="8104" xr:uid="{00000000-0005-0000-0000-0000A2410000}"/>
    <cellStyle name="Normal 12 2 11 2 2" xfId="14597" xr:uid="{00000000-0005-0000-0000-0000A3410000}"/>
    <cellStyle name="Normal 12 2 11 2 2 2" xfId="27278" xr:uid="{00000000-0005-0000-0000-0000A4410000}"/>
    <cellStyle name="Normal 12 2 11 2 3" xfId="19374" xr:uid="{00000000-0005-0000-0000-0000A5410000}"/>
    <cellStyle name="Normal 12 2 11 2 4" xfId="32491" xr:uid="{00000000-0005-0000-0000-0000A6410000}"/>
    <cellStyle name="Normal 12 2 11 2 5" xfId="35506" xr:uid="{00000000-0005-0000-0000-0000A7410000}"/>
    <cellStyle name="Normal 12 2 11 3" xfId="9029" xr:uid="{00000000-0005-0000-0000-0000A8410000}"/>
    <cellStyle name="Normal 12 2 11 3 2" xfId="15439" xr:uid="{00000000-0005-0000-0000-0000A9410000}"/>
    <cellStyle name="Normal 12 2 11 3 2 2" xfId="28087" xr:uid="{00000000-0005-0000-0000-0000AA410000}"/>
    <cellStyle name="Normal 12 2 11 3 3" xfId="23045" xr:uid="{00000000-0005-0000-0000-0000AB410000}"/>
    <cellStyle name="Normal 12 2 11 4" xfId="7040" xr:uid="{00000000-0005-0000-0000-0000AC410000}"/>
    <cellStyle name="Normal 12 2 11 4 2" xfId="13582" xr:uid="{00000000-0005-0000-0000-0000AD410000}"/>
    <cellStyle name="Normal 12 2 11 4 2 2" xfId="26313" xr:uid="{00000000-0005-0000-0000-0000AE410000}"/>
    <cellStyle name="Normal 12 2 11 4 3" xfId="21772" xr:uid="{00000000-0005-0000-0000-0000AF410000}"/>
    <cellStyle name="Normal 12 2 11 5" xfId="12484" xr:uid="{00000000-0005-0000-0000-0000B0410000}"/>
    <cellStyle name="Normal 12 2 11 5 2" xfId="25230" xr:uid="{00000000-0005-0000-0000-0000B1410000}"/>
    <cellStyle name="Normal 12 2 11 6" xfId="17955" xr:uid="{00000000-0005-0000-0000-0000B2410000}"/>
    <cellStyle name="Normal 12 2 11 7" xfId="31305" xr:uid="{00000000-0005-0000-0000-0000B3410000}"/>
    <cellStyle name="Normal 12 2 11 8" xfId="34646" xr:uid="{00000000-0005-0000-0000-0000B4410000}"/>
    <cellStyle name="Normal 12 2 12" xfId="4805" xr:uid="{00000000-0005-0000-0000-0000B5410000}"/>
    <cellStyle name="Normal 12 2 12 2" xfId="8105" xr:uid="{00000000-0005-0000-0000-0000B6410000}"/>
    <cellStyle name="Normal 12 2 12 2 2" xfId="14598" xr:uid="{00000000-0005-0000-0000-0000B7410000}"/>
    <cellStyle name="Normal 12 2 12 2 2 2" xfId="27279" xr:uid="{00000000-0005-0000-0000-0000B8410000}"/>
    <cellStyle name="Normal 12 2 12 2 3" xfId="19375" xr:uid="{00000000-0005-0000-0000-0000B9410000}"/>
    <cellStyle name="Normal 12 2 12 2 4" xfId="32492" xr:uid="{00000000-0005-0000-0000-0000BA410000}"/>
    <cellStyle name="Normal 12 2 12 2 5" xfId="35507" xr:uid="{00000000-0005-0000-0000-0000BB410000}"/>
    <cellStyle name="Normal 12 2 12 3" xfId="9030" xr:uid="{00000000-0005-0000-0000-0000BC410000}"/>
    <cellStyle name="Normal 12 2 12 3 2" xfId="15440" xr:uid="{00000000-0005-0000-0000-0000BD410000}"/>
    <cellStyle name="Normal 12 2 12 3 2 2" xfId="28088" xr:uid="{00000000-0005-0000-0000-0000BE410000}"/>
    <cellStyle name="Normal 12 2 12 3 3" xfId="23046" xr:uid="{00000000-0005-0000-0000-0000BF410000}"/>
    <cellStyle name="Normal 12 2 12 4" xfId="7041" xr:uid="{00000000-0005-0000-0000-0000C0410000}"/>
    <cellStyle name="Normal 12 2 12 4 2" xfId="13583" xr:uid="{00000000-0005-0000-0000-0000C1410000}"/>
    <cellStyle name="Normal 12 2 12 4 2 2" xfId="26314" xr:uid="{00000000-0005-0000-0000-0000C2410000}"/>
    <cellStyle name="Normal 12 2 12 4 3" xfId="21773" xr:uid="{00000000-0005-0000-0000-0000C3410000}"/>
    <cellStyle name="Normal 12 2 12 5" xfId="12485" xr:uid="{00000000-0005-0000-0000-0000C4410000}"/>
    <cellStyle name="Normal 12 2 12 5 2" xfId="25231" xr:uid="{00000000-0005-0000-0000-0000C5410000}"/>
    <cellStyle name="Normal 12 2 12 6" xfId="17956" xr:uid="{00000000-0005-0000-0000-0000C6410000}"/>
    <cellStyle name="Normal 12 2 12 7" xfId="31306" xr:uid="{00000000-0005-0000-0000-0000C7410000}"/>
    <cellStyle name="Normal 12 2 12 8" xfId="34647" xr:uid="{00000000-0005-0000-0000-0000C8410000}"/>
    <cellStyle name="Normal 12 2 13" xfId="14" xr:uid="{00000000-0005-0000-0000-0000C9410000}"/>
    <cellStyle name="Normal 12 2 13 10" xfId="37429" xr:uid="{00000000-0005-0000-0000-0000CA410000}"/>
    <cellStyle name="Normal 12 2 13 2" xfId="8106" xr:uid="{00000000-0005-0000-0000-0000CB410000}"/>
    <cellStyle name="Normal 12 2 13 2 2" xfId="14599" xr:uid="{00000000-0005-0000-0000-0000CC410000}"/>
    <cellStyle name="Normal 12 2 13 2 2 2" xfId="27280" xr:uid="{00000000-0005-0000-0000-0000CD410000}"/>
    <cellStyle name="Normal 12 2 13 2 3" xfId="19376" xr:uid="{00000000-0005-0000-0000-0000CE410000}"/>
    <cellStyle name="Normal 12 2 13 2 4" xfId="32493" xr:uid="{00000000-0005-0000-0000-0000CF410000}"/>
    <cellStyle name="Normal 12 2 13 2 5" xfId="35508" xr:uid="{00000000-0005-0000-0000-0000D0410000}"/>
    <cellStyle name="Normal 12 2 13 3" xfId="9031" xr:uid="{00000000-0005-0000-0000-0000D1410000}"/>
    <cellStyle name="Normal 12 2 13 3 2" xfId="15441" xr:uid="{00000000-0005-0000-0000-0000D2410000}"/>
    <cellStyle name="Normal 12 2 13 3 2 2" xfId="28089" xr:uid="{00000000-0005-0000-0000-0000D3410000}"/>
    <cellStyle name="Normal 12 2 13 3 3" xfId="23047" xr:uid="{00000000-0005-0000-0000-0000D4410000}"/>
    <cellStyle name="Normal 12 2 13 4" xfId="7042" xr:uid="{00000000-0005-0000-0000-0000D5410000}"/>
    <cellStyle name="Normal 12 2 13 4 2" xfId="13584" xr:uid="{00000000-0005-0000-0000-0000D6410000}"/>
    <cellStyle name="Normal 12 2 13 4 2 2" xfId="26315" xr:uid="{00000000-0005-0000-0000-0000D7410000}"/>
    <cellStyle name="Normal 12 2 13 4 3" xfId="21774" xr:uid="{00000000-0005-0000-0000-0000D8410000}"/>
    <cellStyle name="Normal 12 2 13 5" xfId="12486" xr:uid="{00000000-0005-0000-0000-0000D9410000}"/>
    <cellStyle name="Normal 12 2 13 5 2" xfId="25232" xr:uid="{00000000-0005-0000-0000-0000DA410000}"/>
    <cellStyle name="Normal 12 2 13 6" xfId="17957" xr:uid="{00000000-0005-0000-0000-0000DB410000}"/>
    <cellStyle name="Normal 12 2 13 7" xfId="31307" xr:uid="{00000000-0005-0000-0000-0000DC410000}"/>
    <cellStyle name="Normal 12 2 13 8" xfId="34648" xr:uid="{00000000-0005-0000-0000-0000DD410000}"/>
    <cellStyle name="Normal 12 2 13 9" xfId="4806" xr:uid="{00000000-0005-0000-0000-0000DE410000}"/>
    <cellStyle name="Normal 12 2 14" xfId="4807" xr:uid="{00000000-0005-0000-0000-0000DF410000}"/>
    <cellStyle name="Normal 12 2 14 2" xfId="8107" xr:uid="{00000000-0005-0000-0000-0000E0410000}"/>
    <cellStyle name="Normal 12 2 14 2 2" xfId="14600" xr:uid="{00000000-0005-0000-0000-0000E1410000}"/>
    <cellStyle name="Normal 12 2 14 2 2 2" xfId="27281" xr:uid="{00000000-0005-0000-0000-0000E2410000}"/>
    <cellStyle name="Normal 12 2 14 2 3" xfId="19377" xr:uid="{00000000-0005-0000-0000-0000E3410000}"/>
    <cellStyle name="Normal 12 2 14 2 4" xfId="32494" xr:uid="{00000000-0005-0000-0000-0000E4410000}"/>
    <cellStyle name="Normal 12 2 14 2 5" xfId="35509" xr:uid="{00000000-0005-0000-0000-0000E5410000}"/>
    <cellStyle name="Normal 12 2 14 3" xfId="9032" xr:uid="{00000000-0005-0000-0000-0000E6410000}"/>
    <cellStyle name="Normal 12 2 14 3 2" xfId="15442" xr:uid="{00000000-0005-0000-0000-0000E7410000}"/>
    <cellStyle name="Normal 12 2 14 3 2 2" xfId="28090" xr:uid="{00000000-0005-0000-0000-0000E8410000}"/>
    <cellStyle name="Normal 12 2 14 3 3" xfId="23048" xr:uid="{00000000-0005-0000-0000-0000E9410000}"/>
    <cellStyle name="Normal 12 2 14 4" xfId="7043" xr:uid="{00000000-0005-0000-0000-0000EA410000}"/>
    <cellStyle name="Normal 12 2 14 4 2" xfId="13585" xr:uid="{00000000-0005-0000-0000-0000EB410000}"/>
    <cellStyle name="Normal 12 2 14 4 2 2" xfId="26316" xr:uid="{00000000-0005-0000-0000-0000EC410000}"/>
    <cellStyle name="Normal 12 2 14 4 3" xfId="21775" xr:uid="{00000000-0005-0000-0000-0000ED410000}"/>
    <cellStyle name="Normal 12 2 14 5" xfId="12487" xr:uid="{00000000-0005-0000-0000-0000EE410000}"/>
    <cellStyle name="Normal 12 2 14 5 2" xfId="25233" xr:uid="{00000000-0005-0000-0000-0000EF410000}"/>
    <cellStyle name="Normal 12 2 14 6" xfId="17958" xr:uid="{00000000-0005-0000-0000-0000F0410000}"/>
    <cellStyle name="Normal 12 2 14 7" xfId="31308" xr:uid="{00000000-0005-0000-0000-0000F1410000}"/>
    <cellStyle name="Normal 12 2 14 8" xfId="34649" xr:uid="{00000000-0005-0000-0000-0000F2410000}"/>
    <cellStyle name="Normal 12 2 15" xfId="4808" xr:uid="{00000000-0005-0000-0000-0000F3410000}"/>
    <cellStyle name="Normal 12 2 15 2" xfId="8108" xr:uid="{00000000-0005-0000-0000-0000F4410000}"/>
    <cellStyle name="Normal 12 2 15 2 2" xfId="14601" xr:uid="{00000000-0005-0000-0000-0000F5410000}"/>
    <cellStyle name="Normal 12 2 15 2 2 2" xfId="27282" xr:uid="{00000000-0005-0000-0000-0000F6410000}"/>
    <cellStyle name="Normal 12 2 15 2 3" xfId="19378" xr:uid="{00000000-0005-0000-0000-0000F7410000}"/>
    <cellStyle name="Normal 12 2 15 2 4" xfId="32495" xr:uid="{00000000-0005-0000-0000-0000F8410000}"/>
    <cellStyle name="Normal 12 2 15 2 5" xfId="35510" xr:uid="{00000000-0005-0000-0000-0000F9410000}"/>
    <cellStyle name="Normal 12 2 15 3" xfId="9033" xr:uid="{00000000-0005-0000-0000-0000FA410000}"/>
    <cellStyle name="Normal 12 2 15 3 2" xfId="15443" xr:uid="{00000000-0005-0000-0000-0000FB410000}"/>
    <cellStyle name="Normal 12 2 15 3 2 2" xfId="28091" xr:uid="{00000000-0005-0000-0000-0000FC410000}"/>
    <cellStyle name="Normal 12 2 15 3 3" xfId="23049" xr:uid="{00000000-0005-0000-0000-0000FD410000}"/>
    <cellStyle name="Normal 12 2 15 4" xfId="7044" xr:uid="{00000000-0005-0000-0000-0000FE410000}"/>
    <cellStyle name="Normal 12 2 15 4 2" xfId="13586" xr:uid="{00000000-0005-0000-0000-0000FF410000}"/>
    <cellStyle name="Normal 12 2 15 4 2 2" xfId="26317" xr:uid="{00000000-0005-0000-0000-000000420000}"/>
    <cellStyle name="Normal 12 2 15 4 3" xfId="21776" xr:uid="{00000000-0005-0000-0000-000001420000}"/>
    <cellStyle name="Normal 12 2 15 5" xfId="12488" xr:uid="{00000000-0005-0000-0000-000002420000}"/>
    <cellStyle name="Normal 12 2 15 5 2" xfId="25234" xr:uid="{00000000-0005-0000-0000-000003420000}"/>
    <cellStyle name="Normal 12 2 15 6" xfId="17959" xr:uid="{00000000-0005-0000-0000-000004420000}"/>
    <cellStyle name="Normal 12 2 15 7" xfId="31309" xr:uid="{00000000-0005-0000-0000-000005420000}"/>
    <cellStyle name="Normal 12 2 15 8" xfId="34650" xr:uid="{00000000-0005-0000-0000-000006420000}"/>
    <cellStyle name="Normal 12 2 16" xfId="4809" xr:uid="{00000000-0005-0000-0000-000007420000}"/>
    <cellStyle name="Normal 12 2 16 2" xfId="8109" xr:uid="{00000000-0005-0000-0000-000008420000}"/>
    <cellStyle name="Normal 12 2 16 2 2" xfId="14602" xr:uid="{00000000-0005-0000-0000-000009420000}"/>
    <cellStyle name="Normal 12 2 16 2 2 2" xfId="27283" xr:uid="{00000000-0005-0000-0000-00000A420000}"/>
    <cellStyle name="Normal 12 2 16 2 3" xfId="19379" xr:uid="{00000000-0005-0000-0000-00000B420000}"/>
    <cellStyle name="Normal 12 2 16 2 4" xfId="32496" xr:uid="{00000000-0005-0000-0000-00000C420000}"/>
    <cellStyle name="Normal 12 2 16 2 5" xfId="35511" xr:uid="{00000000-0005-0000-0000-00000D420000}"/>
    <cellStyle name="Normal 12 2 16 3" xfId="9034" xr:uid="{00000000-0005-0000-0000-00000E420000}"/>
    <cellStyle name="Normal 12 2 16 3 2" xfId="15444" xr:uid="{00000000-0005-0000-0000-00000F420000}"/>
    <cellStyle name="Normal 12 2 16 3 2 2" xfId="28092" xr:uid="{00000000-0005-0000-0000-000010420000}"/>
    <cellStyle name="Normal 12 2 16 3 3" xfId="23050" xr:uid="{00000000-0005-0000-0000-000011420000}"/>
    <cellStyle name="Normal 12 2 16 4" xfId="7045" xr:uid="{00000000-0005-0000-0000-000012420000}"/>
    <cellStyle name="Normal 12 2 16 4 2" xfId="13587" xr:uid="{00000000-0005-0000-0000-000013420000}"/>
    <cellStyle name="Normal 12 2 16 4 2 2" xfId="26318" xr:uid="{00000000-0005-0000-0000-000014420000}"/>
    <cellStyle name="Normal 12 2 16 4 3" xfId="21777" xr:uid="{00000000-0005-0000-0000-000015420000}"/>
    <cellStyle name="Normal 12 2 16 5" xfId="12489" xr:uid="{00000000-0005-0000-0000-000016420000}"/>
    <cellStyle name="Normal 12 2 16 5 2" xfId="25235" xr:uid="{00000000-0005-0000-0000-000017420000}"/>
    <cellStyle name="Normal 12 2 16 6" xfId="17960" xr:uid="{00000000-0005-0000-0000-000018420000}"/>
    <cellStyle name="Normal 12 2 16 7" xfId="31310" xr:uid="{00000000-0005-0000-0000-000019420000}"/>
    <cellStyle name="Normal 12 2 16 8" xfId="34651" xr:uid="{00000000-0005-0000-0000-00001A420000}"/>
    <cellStyle name="Normal 12 2 17" xfId="4810" xr:uid="{00000000-0005-0000-0000-00001B420000}"/>
    <cellStyle name="Normal 12 2 17 2" xfId="8110" xr:uid="{00000000-0005-0000-0000-00001C420000}"/>
    <cellStyle name="Normal 12 2 17 2 2" xfId="14603" xr:uid="{00000000-0005-0000-0000-00001D420000}"/>
    <cellStyle name="Normal 12 2 17 2 2 2" xfId="27284" xr:uid="{00000000-0005-0000-0000-00001E420000}"/>
    <cellStyle name="Normal 12 2 17 2 3" xfId="19380" xr:uid="{00000000-0005-0000-0000-00001F420000}"/>
    <cellStyle name="Normal 12 2 17 2 4" xfId="32497" xr:uid="{00000000-0005-0000-0000-000020420000}"/>
    <cellStyle name="Normal 12 2 17 2 5" xfId="35512" xr:uid="{00000000-0005-0000-0000-000021420000}"/>
    <cellStyle name="Normal 12 2 17 3" xfId="9035" xr:uid="{00000000-0005-0000-0000-000022420000}"/>
    <cellStyle name="Normal 12 2 17 3 2" xfId="15445" xr:uid="{00000000-0005-0000-0000-000023420000}"/>
    <cellStyle name="Normal 12 2 17 3 2 2" xfId="28093" xr:uid="{00000000-0005-0000-0000-000024420000}"/>
    <cellStyle name="Normal 12 2 17 3 3" xfId="23051" xr:uid="{00000000-0005-0000-0000-000025420000}"/>
    <cellStyle name="Normal 12 2 17 4" xfId="7046" xr:uid="{00000000-0005-0000-0000-000026420000}"/>
    <cellStyle name="Normal 12 2 17 4 2" xfId="13588" xr:uid="{00000000-0005-0000-0000-000027420000}"/>
    <cellStyle name="Normal 12 2 17 4 2 2" xfId="26319" xr:uid="{00000000-0005-0000-0000-000028420000}"/>
    <cellStyle name="Normal 12 2 17 4 3" xfId="21778" xr:uid="{00000000-0005-0000-0000-000029420000}"/>
    <cellStyle name="Normal 12 2 17 5" xfId="12490" xr:uid="{00000000-0005-0000-0000-00002A420000}"/>
    <cellStyle name="Normal 12 2 17 5 2" xfId="25236" xr:uid="{00000000-0005-0000-0000-00002B420000}"/>
    <cellStyle name="Normal 12 2 17 6" xfId="17961" xr:uid="{00000000-0005-0000-0000-00002C420000}"/>
    <cellStyle name="Normal 12 2 17 7" xfId="31311" xr:uid="{00000000-0005-0000-0000-00002D420000}"/>
    <cellStyle name="Normal 12 2 17 8" xfId="34652" xr:uid="{00000000-0005-0000-0000-00002E420000}"/>
    <cellStyle name="Normal 12 2 18" xfId="4811" xr:uid="{00000000-0005-0000-0000-00002F420000}"/>
    <cellStyle name="Normal 12 2 18 2" xfId="8111" xr:uid="{00000000-0005-0000-0000-000030420000}"/>
    <cellStyle name="Normal 12 2 18 2 2" xfId="14604" xr:uid="{00000000-0005-0000-0000-000031420000}"/>
    <cellStyle name="Normal 12 2 18 2 2 2" xfId="27285" xr:uid="{00000000-0005-0000-0000-000032420000}"/>
    <cellStyle name="Normal 12 2 18 2 3" xfId="19381" xr:uid="{00000000-0005-0000-0000-000033420000}"/>
    <cellStyle name="Normal 12 2 18 2 4" xfId="32498" xr:uid="{00000000-0005-0000-0000-000034420000}"/>
    <cellStyle name="Normal 12 2 18 2 5" xfId="35513" xr:uid="{00000000-0005-0000-0000-000035420000}"/>
    <cellStyle name="Normal 12 2 18 3" xfId="9036" xr:uid="{00000000-0005-0000-0000-000036420000}"/>
    <cellStyle name="Normal 12 2 18 3 2" xfId="15446" xr:uid="{00000000-0005-0000-0000-000037420000}"/>
    <cellStyle name="Normal 12 2 18 3 2 2" xfId="28094" xr:uid="{00000000-0005-0000-0000-000038420000}"/>
    <cellStyle name="Normal 12 2 18 3 3" xfId="23052" xr:uid="{00000000-0005-0000-0000-000039420000}"/>
    <cellStyle name="Normal 12 2 18 4" xfId="7047" xr:uid="{00000000-0005-0000-0000-00003A420000}"/>
    <cellStyle name="Normal 12 2 18 4 2" xfId="13589" xr:uid="{00000000-0005-0000-0000-00003B420000}"/>
    <cellStyle name="Normal 12 2 18 4 2 2" xfId="26320" xr:uid="{00000000-0005-0000-0000-00003C420000}"/>
    <cellStyle name="Normal 12 2 18 4 3" xfId="21779" xr:uid="{00000000-0005-0000-0000-00003D420000}"/>
    <cellStyle name="Normal 12 2 18 5" xfId="12491" xr:uid="{00000000-0005-0000-0000-00003E420000}"/>
    <cellStyle name="Normal 12 2 18 5 2" xfId="25237" xr:uid="{00000000-0005-0000-0000-00003F420000}"/>
    <cellStyle name="Normal 12 2 18 6" xfId="17962" xr:uid="{00000000-0005-0000-0000-000040420000}"/>
    <cellStyle name="Normal 12 2 18 7" xfId="31312" xr:uid="{00000000-0005-0000-0000-000041420000}"/>
    <cellStyle name="Normal 12 2 18 8" xfId="34653" xr:uid="{00000000-0005-0000-0000-000042420000}"/>
    <cellStyle name="Normal 12 2 19" xfId="4812" xr:uid="{00000000-0005-0000-0000-000043420000}"/>
    <cellStyle name="Normal 12 2 19 2" xfId="8112" xr:uid="{00000000-0005-0000-0000-000044420000}"/>
    <cellStyle name="Normal 12 2 19 2 2" xfId="14605" xr:uid="{00000000-0005-0000-0000-000045420000}"/>
    <cellStyle name="Normal 12 2 19 2 2 2" xfId="27286" xr:uid="{00000000-0005-0000-0000-000046420000}"/>
    <cellStyle name="Normal 12 2 19 2 3" xfId="19382" xr:uid="{00000000-0005-0000-0000-000047420000}"/>
    <cellStyle name="Normal 12 2 19 2 4" xfId="32499" xr:uid="{00000000-0005-0000-0000-000048420000}"/>
    <cellStyle name="Normal 12 2 19 2 5" xfId="35514" xr:uid="{00000000-0005-0000-0000-000049420000}"/>
    <cellStyle name="Normal 12 2 19 3" xfId="9037" xr:uid="{00000000-0005-0000-0000-00004A420000}"/>
    <cellStyle name="Normal 12 2 19 3 2" xfId="15447" xr:uid="{00000000-0005-0000-0000-00004B420000}"/>
    <cellStyle name="Normal 12 2 19 3 2 2" xfId="28095" xr:uid="{00000000-0005-0000-0000-00004C420000}"/>
    <cellStyle name="Normal 12 2 19 3 3" xfId="23053" xr:uid="{00000000-0005-0000-0000-00004D420000}"/>
    <cellStyle name="Normal 12 2 19 4" xfId="7048" xr:uid="{00000000-0005-0000-0000-00004E420000}"/>
    <cellStyle name="Normal 12 2 19 4 2" xfId="13590" xr:uid="{00000000-0005-0000-0000-00004F420000}"/>
    <cellStyle name="Normal 12 2 19 4 2 2" xfId="26321" xr:uid="{00000000-0005-0000-0000-000050420000}"/>
    <cellStyle name="Normal 12 2 19 4 3" xfId="21780" xr:uid="{00000000-0005-0000-0000-000051420000}"/>
    <cellStyle name="Normal 12 2 19 5" xfId="12492" xr:uid="{00000000-0005-0000-0000-000052420000}"/>
    <cellStyle name="Normal 12 2 19 5 2" xfId="25238" xr:uid="{00000000-0005-0000-0000-000053420000}"/>
    <cellStyle name="Normal 12 2 19 6" xfId="17963" xr:uid="{00000000-0005-0000-0000-000054420000}"/>
    <cellStyle name="Normal 12 2 19 7" xfId="31313" xr:uid="{00000000-0005-0000-0000-000055420000}"/>
    <cellStyle name="Normal 12 2 19 8" xfId="34654" xr:uid="{00000000-0005-0000-0000-000056420000}"/>
    <cellStyle name="Normal 12 2 2" xfId="1545" xr:uid="{00000000-0005-0000-0000-000057420000}"/>
    <cellStyle name="Normal 12 2 2 2" xfId="1546" xr:uid="{00000000-0005-0000-0000-000058420000}"/>
    <cellStyle name="Normal 12 2 2 2 2" xfId="1547" xr:uid="{00000000-0005-0000-0000-000059420000}"/>
    <cellStyle name="Normal 12 2 2 2 2 2" xfId="16548" xr:uid="{00000000-0005-0000-0000-00005A420000}"/>
    <cellStyle name="Normal 12 2 2 2 2 2 2" xfId="29087" xr:uid="{00000000-0005-0000-0000-00005B420000}"/>
    <cellStyle name="Normal 12 2 2 2 2 3" xfId="23995" xr:uid="{00000000-0005-0000-0000-00005C420000}"/>
    <cellStyle name="Normal 12 2 2 2 2 4" xfId="11142" xr:uid="{00000000-0005-0000-0000-00005D420000}"/>
    <cellStyle name="Normal 12 2 2 2 3" xfId="10526" xr:uid="{00000000-0005-0000-0000-00005E420000}"/>
    <cellStyle name="Normal 12 2 2 2 3 2" xfId="16181" xr:uid="{00000000-0005-0000-0000-00005F420000}"/>
    <cellStyle name="Normal 12 2 2 2 3 2 2" xfId="28803" xr:uid="{00000000-0005-0000-0000-000060420000}"/>
    <cellStyle name="Normal 12 2 2 2 3 3" xfId="23754" xr:uid="{00000000-0005-0000-0000-000061420000}"/>
    <cellStyle name="Normal 12 2 2 2 4" xfId="14606" xr:uid="{00000000-0005-0000-0000-000062420000}"/>
    <cellStyle name="Normal 12 2 2 2 4 2" xfId="27287" xr:uid="{00000000-0005-0000-0000-000063420000}"/>
    <cellStyle name="Normal 12 2 2 2 5" xfId="18805" xr:uid="{00000000-0005-0000-0000-000064420000}"/>
    <cellStyle name="Normal 12 2 2 2 6" xfId="22583" xr:uid="{00000000-0005-0000-0000-000065420000}"/>
    <cellStyle name="Normal 12 2 2 2 7" xfId="8113" xr:uid="{00000000-0005-0000-0000-000066420000}"/>
    <cellStyle name="Normal 12 2 2 3" xfId="1548" xr:uid="{00000000-0005-0000-0000-000067420000}"/>
    <cellStyle name="Normal 12 2 2 3 2" xfId="10882" xr:uid="{00000000-0005-0000-0000-000068420000}"/>
    <cellStyle name="Normal 12 2 2 3 2 2" xfId="16381" xr:uid="{00000000-0005-0000-0000-000069420000}"/>
    <cellStyle name="Normal 12 2 2 3 2 2 2" xfId="28923" xr:uid="{00000000-0005-0000-0000-00006A420000}"/>
    <cellStyle name="Normal 12 2 2 3 2 3" xfId="19383" xr:uid="{00000000-0005-0000-0000-00006B420000}"/>
    <cellStyle name="Normal 12 2 2 3 2 4" xfId="32500" xr:uid="{00000000-0005-0000-0000-00006C420000}"/>
    <cellStyle name="Normal 12 2 2 3 2 5" xfId="35515" xr:uid="{00000000-0005-0000-0000-00006D420000}"/>
    <cellStyle name="Normal 12 2 2 3 3" xfId="15448" xr:uid="{00000000-0005-0000-0000-00006E420000}"/>
    <cellStyle name="Normal 12 2 2 3 3 2" xfId="28096" xr:uid="{00000000-0005-0000-0000-00006F420000}"/>
    <cellStyle name="Normal 12 2 2 3 4" xfId="17964" xr:uid="{00000000-0005-0000-0000-000070420000}"/>
    <cellStyle name="Normal 12 2 2 3 5" xfId="31314" xr:uid="{00000000-0005-0000-0000-000071420000}"/>
    <cellStyle name="Normal 12 2 2 3 6" xfId="34655" xr:uid="{00000000-0005-0000-0000-000072420000}"/>
    <cellStyle name="Normal 12 2 2 3 7" xfId="9038" xr:uid="{00000000-0005-0000-0000-000073420000}"/>
    <cellStyle name="Normal 12 2 2 4" xfId="10476" xr:uid="{00000000-0005-0000-0000-000074420000}"/>
    <cellStyle name="Normal 12 2 2 5" xfId="11290" xr:uid="{00000000-0005-0000-0000-000075420000}"/>
    <cellStyle name="Normal 12 2 2 5 2" xfId="16633" xr:uid="{00000000-0005-0000-0000-000076420000}"/>
    <cellStyle name="Normal 12 2 2 5 2 2" xfId="29169" xr:uid="{00000000-0005-0000-0000-000077420000}"/>
    <cellStyle name="Normal 12 2 2 5 3" xfId="24077" xr:uid="{00000000-0005-0000-0000-000078420000}"/>
    <cellStyle name="Normal 12 2 2 6" xfId="7049" xr:uid="{00000000-0005-0000-0000-000079420000}"/>
    <cellStyle name="Normal 12 2 2 6 2" xfId="13591" xr:uid="{00000000-0005-0000-0000-00007A420000}"/>
    <cellStyle name="Normal 12 2 2 6 2 2" xfId="26322" xr:uid="{00000000-0005-0000-0000-00007B420000}"/>
    <cellStyle name="Normal 12 2 2 6 3" xfId="21781" xr:uid="{00000000-0005-0000-0000-00007C420000}"/>
    <cellStyle name="Normal 12 2 2 7" xfId="12493" xr:uid="{00000000-0005-0000-0000-00007D420000}"/>
    <cellStyle name="Normal 12 2 2 7 2" xfId="25239" xr:uid="{00000000-0005-0000-0000-00007E420000}"/>
    <cellStyle name="Normal 12 2 2 8" xfId="4813" xr:uid="{00000000-0005-0000-0000-00007F420000}"/>
    <cellStyle name="Normal 12 2 20" xfId="6323" xr:uid="{00000000-0005-0000-0000-000080420000}"/>
    <cellStyle name="Normal 12 2 20 2" xfId="19372" xr:uid="{00000000-0005-0000-0000-000081420000}"/>
    <cellStyle name="Normal 12 2 20 2 2" xfId="32489" xr:uid="{00000000-0005-0000-0000-000082420000}"/>
    <cellStyle name="Normal 12 2 20 2 3" xfId="35504" xr:uid="{00000000-0005-0000-0000-000083420000}"/>
    <cellStyle name="Normal 12 2 20 3" xfId="17953" xr:uid="{00000000-0005-0000-0000-000084420000}"/>
    <cellStyle name="Normal 12 2 20 4" xfId="31303" xr:uid="{00000000-0005-0000-0000-000085420000}"/>
    <cellStyle name="Normal 12 2 20 5" xfId="34644" xr:uid="{00000000-0005-0000-0000-000086420000}"/>
    <cellStyle name="Normal 12 2 21" xfId="8102" xr:uid="{00000000-0005-0000-0000-000087420000}"/>
    <cellStyle name="Normal 12 2 21 2" xfId="14595" xr:uid="{00000000-0005-0000-0000-000088420000}"/>
    <cellStyle name="Normal 12 2 21 2 2" xfId="27276" xr:uid="{00000000-0005-0000-0000-000089420000}"/>
    <cellStyle name="Normal 12 2 21 3" xfId="19081" xr:uid="{00000000-0005-0000-0000-00008A420000}"/>
    <cellStyle name="Normal 12 2 21 4" xfId="32203" xr:uid="{00000000-0005-0000-0000-00008B420000}"/>
    <cellStyle name="Normal 12 2 21 5" xfId="35224" xr:uid="{00000000-0005-0000-0000-00008C420000}"/>
    <cellStyle name="Normal 12 2 22" xfId="9027" xr:uid="{00000000-0005-0000-0000-00008D420000}"/>
    <cellStyle name="Normal 12 2 22 2" xfId="15437" xr:uid="{00000000-0005-0000-0000-00008E420000}"/>
    <cellStyle name="Normal 12 2 22 2 2" xfId="28085" xr:uid="{00000000-0005-0000-0000-00008F420000}"/>
    <cellStyle name="Normal 12 2 22 3" xfId="18961" xr:uid="{00000000-0005-0000-0000-000090420000}"/>
    <cellStyle name="Normal 12 2 22 4" xfId="32142" xr:uid="{00000000-0005-0000-0000-000091420000}"/>
    <cellStyle name="Normal 12 2 22 5" xfId="35164" xr:uid="{00000000-0005-0000-0000-000092420000}"/>
    <cellStyle name="Normal 12 2 23" xfId="9985" xr:uid="{00000000-0005-0000-0000-000093420000}"/>
    <cellStyle name="Normal 12 2 23 2" xfId="15990" xr:uid="{00000000-0005-0000-0000-000094420000}"/>
    <cellStyle name="Normal 12 2 23 2 2" xfId="28626" xr:uid="{00000000-0005-0000-0000-000095420000}"/>
    <cellStyle name="Normal 12 2 23 3" xfId="19943" xr:uid="{00000000-0005-0000-0000-000096420000}"/>
    <cellStyle name="Normal 12 2 23 4" xfId="33130" xr:uid="{00000000-0005-0000-0000-000097420000}"/>
    <cellStyle name="Normal 12 2 23 5" xfId="36014" xr:uid="{00000000-0005-0000-0000-000098420000}"/>
    <cellStyle name="Normal 12 2 24" xfId="7038" xr:uid="{00000000-0005-0000-0000-000099420000}"/>
    <cellStyle name="Normal 12 2 24 2" xfId="13580" xr:uid="{00000000-0005-0000-0000-00009A420000}"/>
    <cellStyle name="Normal 12 2 24 2 2" xfId="26311" xr:uid="{00000000-0005-0000-0000-00009B420000}"/>
    <cellStyle name="Normal 12 2 24 3" xfId="21770" xr:uid="{00000000-0005-0000-0000-00009C420000}"/>
    <cellStyle name="Normal 12 2 25" xfId="12482" xr:uid="{00000000-0005-0000-0000-00009D420000}"/>
    <cellStyle name="Normal 12 2 25 2" xfId="25228" xr:uid="{00000000-0005-0000-0000-00009E420000}"/>
    <cellStyle name="Normal 12 2 26" xfId="17462" xr:uid="{00000000-0005-0000-0000-00009F420000}"/>
    <cellStyle name="Normal 12 2 27" xfId="30697" xr:uid="{00000000-0005-0000-0000-0000A0420000}"/>
    <cellStyle name="Normal 12 2 28" xfId="34330" xr:uid="{00000000-0005-0000-0000-0000A1420000}"/>
    <cellStyle name="Normal 12 2 29" xfId="4802" xr:uid="{00000000-0005-0000-0000-0000A2420000}"/>
    <cellStyle name="Normal 12 2 3" xfId="1549" xr:uid="{00000000-0005-0000-0000-0000A3420000}"/>
    <cellStyle name="Normal 12 2 3 10" xfId="4814" xr:uid="{00000000-0005-0000-0000-0000A4420000}"/>
    <cellStyle name="Normal 12 2 3 2" xfId="1550" xr:uid="{00000000-0005-0000-0000-0000A5420000}"/>
    <cellStyle name="Normal 12 2 3 2 2" xfId="11161" xr:uid="{00000000-0005-0000-0000-0000A6420000}"/>
    <cellStyle name="Normal 12 2 3 2 2 2" xfId="16560" xr:uid="{00000000-0005-0000-0000-0000A7420000}"/>
    <cellStyle name="Normal 12 2 3 2 2 2 2" xfId="29099" xr:uid="{00000000-0005-0000-0000-0000A8420000}"/>
    <cellStyle name="Normal 12 2 3 2 2 3" xfId="20462" xr:uid="{00000000-0005-0000-0000-0000A9420000}"/>
    <cellStyle name="Normal 12 2 3 2 2 4" xfId="33715" xr:uid="{00000000-0005-0000-0000-0000AA420000}"/>
    <cellStyle name="Normal 12 2 3 2 2 5" xfId="36509" xr:uid="{00000000-0005-0000-0000-0000AB420000}"/>
    <cellStyle name="Normal 12 2 3 2 3" xfId="14607" xr:uid="{00000000-0005-0000-0000-0000AC420000}"/>
    <cellStyle name="Normal 12 2 3 2 3 2" xfId="20163" xr:uid="{00000000-0005-0000-0000-0000AD420000}"/>
    <cellStyle name="Normal 12 2 3 2 3 3" xfId="33420" xr:uid="{00000000-0005-0000-0000-0000AE420000}"/>
    <cellStyle name="Normal 12 2 3 2 3 4" xfId="36215" xr:uid="{00000000-0005-0000-0000-0000AF420000}"/>
    <cellStyle name="Normal 12 2 3 2 4" xfId="19384" xr:uid="{00000000-0005-0000-0000-0000B0420000}"/>
    <cellStyle name="Normal 12 2 3 2 5" xfId="32501" xr:uid="{00000000-0005-0000-0000-0000B1420000}"/>
    <cellStyle name="Normal 12 2 3 2 6" xfId="35516" xr:uid="{00000000-0005-0000-0000-0000B2420000}"/>
    <cellStyle name="Normal 12 2 3 2 7" xfId="8114" xr:uid="{00000000-0005-0000-0000-0000B3420000}"/>
    <cellStyle name="Normal 12 2 3 3" xfId="9039" xr:uid="{00000000-0005-0000-0000-0000B4420000}"/>
    <cellStyle name="Normal 12 2 3 3 2" xfId="15449" xr:uid="{00000000-0005-0000-0000-0000B5420000}"/>
    <cellStyle name="Normal 12 2 3 3 2 2" xfId="28097" xr:uid="{00000000-0005-0000-0000-0000B6420000}"/>
    <cellStyle name="Normal 12 2 3 3 3" xfId="20315" xr:uid="{00000000-0005-0000-0000-0000B7420000}"/>
    <cellStyle name="Normal 12 2 3 3 4" xfId="33569" xr:uid="{00000000-0005-0000-0000-0000B8420000}"/>
    <cellStyle name="Normal 12 2 3 3 5" xfId="36363" xr:uid="{00000000-0005-0000-0000-0000B9420000}"/>
    <cellStyle name="Normal 12 2 3 4" xfId="10703" xr:uid="{00000000-0005-0000-0000-0000BA420000}"/>
    <cellStyle name="Normal 12 2 3 4 2" xfId="16251" xr:uid="{00000000-0005-0000-0000-0000BB420000}"/>
    <cellStyle name="Normal 12 2 3 4 2 2" xfId="28853" xr:uid="{00000000-0005-0000-0000-0000BC420000}"/>
    <cellStyle name="Normal 12 2 3 4 3" xfId="20007" xr:uid="{00000000-0005-0000-0000-0000BD420000}"/>
    <cellStyle name="Normal 12 2 3 4 4" xfId="33271" xr:uid="{00000000-0005-0000-0000-0000BE420000}"/>
    <cellStyle name="Normal 12 2 3 4 5" xfId="36070" xr:uid="{00000000-0005-0000-0000-0000BF420000}"/>
    <cellStyle name="Normal 12 2 3 5" xfId="7050" xr:uid="{00000000-0005-0000-0000-0000C0420000}"/>
    <cellStyle name="Normal 12 2 3 5 2" xfId="13592" xr:uid="{00000000-0005-0000-0000-0000C1420000}"/>
    <cellStyle name="Normal 12 2 3 5 2 2" xfId="26323" xr:uid="{00000000-0005-0000-0000-0000C2420000}"/>
    <cellStyle name="Normal 12 2 3 5 3" xfId="21782" xr:uid="{00000000-0005-0000-0000-0000C3420000}"/>
    <cellStyle name="Normal 12 2 3 6" xfId="12494" xr:uid="{00000000-0005-0000-0000-0000C4420000}"/>
    <cellStyle name="Normal 12 2 3 6 2" xfId="25240" xr:uid="{00000000-0005-0000-0000-0000C5420000}"/>
    <cellStyle name="Normal 12 2 3 7" xfId="17965" xr:uid="{00000000-0005-0000-0000-0000C6420000}"/>
    <cellStyle name="Normal 12 2 3 8" xfId="31315" xr:uid="{00000000-0005-0000-0000-0000C7420000}"/>
    <cellStyle name="Normal 12 2 3 9" xfId="34656" xr:uid="{00000000-0005-0000-0000-0000C8420000}"/>
    <cellStyle name="Normal 12 2 30" xfId="37729" xr:uid="{00000000-0005-0000-0000-0000C9420000}"/>
    <cellStyle name="Normal 12 2 4" xfId="1551" xr:uid="{00000000-0005-0000-0000-0000CA420000}"/>
    <cellStyle name="Normal 12 2 4 10" xfId="4815" xr:uid="{00000000-0005-0000-0000-0000CB420000}"/>
    <cellStyle name="Normal 12 2 4 2" xfId="8115" xr:uid="{00000000-0005-0000-0000-0000CC420000}"/>
    <cellStyle name="Normal 12 2 4 2 2" xfId="14608" xr:uid="{00000000-0005-0000-0000-0000CD420000}"/>
    <cellStyle name="Normal 12 2 4 2 2 2" xfId="20408" xr:uid="{00000000-0005-0000-0000-0000CE420000}"/>
    <cellStyle name="Normal 12 2 4 2 2 3" xfId="33661" xr:uid="{00000000-0005-0000-0000-0000CF420000}"/>
    <cellStyle name="Normal 12 2 4 2 2 4" xfId="36455" xr:uid="{00000000-0005-0000-0000-0000D0420000}"/>
    <cellStyle name="Normal 12 2 4 2 3" xfId="19385" xr:uid="{00000000-0005-0000-0000-0000D1420000}"/>
    <cellStyle name="Normal 12 2 4 2 4" xfId="32502" xr:uid="{00000000-0005-0000-0000-0000D2420000}"/>
    <cellStyle name="Normal 12 2 4 2 5" xfId="35517" xr:uid="{00000000-0005-0000-0000-0000D3420000}"/>
    <cellStyle name="Normal 12 2 4 3" xfId="9040" xr:uid="{00000000-0005-0000-0000-0000D4420000}"/>
    <cellStyle name="Normal 12 2 4 3 2" xfId="15450" xr:uid="{00000000-0005-0000-0000-0000D5420000}"/>
    <cellStyle name="Normal 12 2 4 3 2 2" xfId="28098" xr:uid="{00000000-0005-0000-0000-0000D6420000}"/>
    <cellStyle name="Normal 12 2 4 3 3" xfId="20109" xr:uid="{00000000-0005-0000-0000-0000D7420000}"/>
    <cellStyle name="Normal 12 2 4 3 4" xfId="33366" xr:uid="{00000000-0005-0000-0000-0000D8420000}"/>
    <cellStyle name="Normal 12 2 4 3 5" xfId="36161" xr:uid="{00000000-0005-0000-0000-0000D9420000}"/>
    <cellStyle name="Normal 12 2 4 4" xfId="11066" xr:uid="{00000000-0005-0000-0000-0000DA420000}"/>
    <cellStyle name="Normal 12 2 4 4 2" xfId="16503" xr:uid="{00000000-0005-0000-0000-0000DB420000}"/>
    <cellStyle name="Normal 12 2 4 4 2 2" xfId="29043" xr:uid="{00000000-0005-0000-0000-0000DC420000}"/>
    <cellStyle name="Normal 12 2 4 4 3" xfId="23953" xr:uid="{00000000-0005-0000-0000-0000DD420000}"/>
    <cellStyle name="Normal 12 2 4 5" xfId="7051" xr:uid="{00000000-0005-0000-0000-0000DE420000}"/>
    <cellStyle name="Normal 12 2 4 5 2" xfId="13593" xr:uid="{00000000-0005-0000-0000-0000DF420000}"/>
    <cellStyle name="Normal 12 2 4 5 2 2" xfId="26324" xr:uid="{00000000-0005-0000-0000-0000E0420000}"/>
    <cellStyle name="Normal 12 2 4 5 3" xfId="21783" xr:uid="{00000000-0005-0000-0000-0000E1420000}"/>
    <cellStyle name="Normal 12 2 4 6" xfId="12495" xr:uid="{00000000-0005-0000-0000-0000E2420000}"/>
    <cellStyle name="Normal 12 2 4 6 2" xfId="25241" xr:uid="{00000000-0005-0000-0000-0000E3420000}"/>
    <cellStyle name="Normal 12 2 4 7" xfId="17966" xr:uid="{00000000-0005-0000-0000-0000E4420000}"/>
    <cellStyle name="Normal 12 2 4 8" xfId="31316" xr:uid="{00000000-0005-0000-0000-0000E5420000}"/>
    <cellStyle name="Normal 12 2 4 9" xfId="34657" xr:uid="{00000000-0005-0000-0000-0000E6420000}"/>
    <cellStyle name="Normal 12 2 5" xfId="1544" xr:uid="{00000000-0005-0000-0000-0000E7420000}"/>
    <cellStyle name="Normal 12 2 5 10" xfId="4816" xr:uid="{00000000-0005-0000-0000-0000E8420000}"/>
    <cellStyle name="Normal 12 2 5 2" xfId="8116" xr:uid="{00000000-0005-0000-0000-0000E9420000}"/>
    <cellStyle name="Normal 12 2 5 2 2" xfId="14609" xr:uid="{00000000-0005-0000-0000-0000EA420000}"/>
    <cellStyle name="Normal 12 2 5 2 2 2" xfId="27288" xr:uid="{00000000-0005-0000-0000-0000EB420000}"/>
    <cellStyle name="Normal 12 2 5 2 3" xfId="19386" xr:uid="{00000000-0005-0000-0000-0000EC420000}"/>
    <cellStyle name="Normal 12 2 5 2 4" xfId="32503" xr:uid="{00000000-0005-0000-0000-0000ED420000}"/>
    <cellStyle name="Normal 12 2 5 2 5" xfId="35518" xr:uid="{00000000-0005-0000-0000-0000EE420000}"/>
    <cellStyle name="Normal 12 2 5 3" xfId="9041" xr:uid="{00000000-0005-0000-0000-0000EF420000}"/>
    <cellStyle name="Normal 12 2 5 3 2" xfId="15451" xr:uid="{00000000-0005-0000-0000-0000F0420000}"/>
    <cellStyle name="Normal 12 2 5 3 2 2" xfId="28099" xr:uid="{00000000-0005-0000-0000-0000F1420000}"/>
    <cellStyle name="Normal 12 2 5 3 3" xfId="20261" xr:uid="{00000000-0005-0000-0000-0000F2420000}"/>
    <cellStyle name="Normal 12 2 5 3 4" xfId="33515" xr:uid="{00000000-0005-0000-0000-0000F3420000}"/>
    <cellStyle name="Normal 12 2 5 3 5" xfId="36309" xr:uid="{00000000-0005-0000-0000-0000F4420000}"/>
    <cellStyle name="Normal 12 2 5 4" xfId="11085" xr:uid="{00000000-0005-0000-0000-0000F5420000}"/>
    <cellStyle name="Normal 12 2 5 5" xfId="7052" xr:uid="{00000000-0005-0000-0000-0000F6420000}"/>
    <cellStyle name="Normal 12 2 5 5 2" xfId="13594" xr:uid="{00000000-0005-0000-0000-0000F7420000}"/>
    <cellStyle name="Normal 12 2 5 5 2 2" xfId="26325" xr:uid="{00000000-0005-0000-0000-0000F8420000}"/>
    <cellStyle name="Normal 12 2 5 5 3" xfId="21784" xr:uid="{00000000-0005-0000-0000-0000F9420000}"/>
    <cellStyle name="Normal 12 2 5 6" xfId="12496" xr:uid="{00000000-0005-0000-0000-0000FA420000}"/>
    <cellStyle name="Normal 12 2 5 6 2" xfId="25242" xr:uid="{00000000-0005-0000-0000-0000FB420000}"/>
    <cellStyle name="Normal 12 2 5 7" xfId="17967" xr:uid="{00000000-0005-0000-0000-0000FC420000}"/>
    <cellStyle name="Normal 12 2 5 8" xfId="31317" xr:uid="{00000000-0005-0000-0000-0000FD420000}"/>
    <cellStyle name="Normal 12 2 5 9" xfId="34658" xr:uid="{00000000-0005-0000-0000-0000FE420000}"/>
    <cellStyle name="Normal 12 2 6" xfId="4817" xr:uid="{00000000-0005-0000-0000-0000FF420000}"/>
    <cellStyle name="Normal 12 2 6 2" xfId="8117" xr:uid="{00000000-0005-0000-0000-000000430000}"/>
    <cellStyle name="Normal 12 2 6 2 2" xfId="14610" xr:uid="{00000000-0005-0000-0000-000001430000}"/>
    <cellStyle name="Normal 12 2 6 2 2 2" xfId="27289" xr:uid="{00000000-0005-0000-0000-000002430000}"/>
    <cellStyle name="Normal 12 2 6 2 3" xfId="19387" xr:uid="{00000000-0005-0000-0000-000003430000}"/>
    <cellStyle name="Normal 12 2 6 2 4" xfId="32504" xr:uid="{00000000-0005-0000-0000-000004430000}"/>
    <cellStyle name="Normal 12 2 6 2 5" xfId="35519" xr:uid="{00000000-0005-0000-0000-000005430000}"/>
    <cellStyle name="Normal 12 2 6 3" xfId="9042" xr:uid="{00000000-0005-0000-0000-000006430000}"/>
    <cellStyle name="Normal 12 2 6 3 2" xfId="15452" xr:uid="{00000000-0005-0000-0000-000007430000}"/>
    <cellStyle name="Normal 12 2 6 3 2 2" xfId="28100" xr:uid="{00000000-0005-0000-0000-000008430000}"/>
    <cellStyle name="Normal 12 2 6 3 3" xfId="23054" xr:uid="{00000000-0005-0000-0000-000009430000}"/>
    <cellStyle name="Normal 12 2 6 4" xfId="7053" xr:uid="{00000000-0005-0000-0000-00000A430000}"/>
    <cellStyle name="Normal 12 2 6 4 2" xfId="13595" xr:uid="{00000000-0005-0000-0000-00000B430000}"/>
    <cellStyle name="Normal 12 2 6 4 2 2" xfId="26326" xr:uid="{00000000-0005-0000-0000-00000C430000}"/>
    <cellStyle name="Normal 12 2 6 4 3" xfId="21785" xr:uid="{00000000-0005-0000-0000-00000D430000}"/>
    <cellStyle name="Normal 12 2 6 5" xfId="12497" xr:uid="{00000000-0005-0000-0000-00000E430000}"/>
    <cellStyle name="Normal 12 2 6 5 2" xfId="25243" xr:uid="{00000000-0005-0000-0000-00000F430000}"/>
    <cellStyle name="Normal 12 2 6 6" xfId="17968" xr:uid="{00000000-0005-0000-0000-000010430000}"/>
    <cellStyle name="Normal 12 2 6 7" xfId="31318" xr:uid="{00000000-0005-0000-0000-000011430000}"/>
    <cellStyle name="Normal 12 2 6 8" xfId="34659" xr:uid="{00000000-0005-0000-0000-000012430000}"/>
    <cellStyle name="Normal 12 2 7" xfId="4818" xr:uid="{00000000-0005-0000-0000-000013430000}"/>
    <cellStyle name="Normal 12 2 7 2" xfId="8118" xr:uid="{00000000-0005-0000-0000-000014430000}"/>
    <cellStyle name="Normal 12 2 7 2 2" xfId="14611" xr:uid="{00000000-0005-0000-0000-000015430000}"/>
    <cellStyle name="Normal 12 2 7 2 2 2" xfId="27290" xr:uid="{00000000-0005-0000-0000-000016430000}"/>
    <cellStyle name="Normal 12 2 7 2 3" xfId="19388" xr:uid="{00000000-0005-0000-0000-000017430000}"/>
    <cellStyle name="Normal 12 2 7 2 4" xfId="32505" xr:uid="{00000000-0005-0000-0000-000018430000}"/>
    <cellStyle name="Normal 12 2 7 2 5" xfId="35520" xr:uid="{00000000-0005-0000-0000-000019430000}"/>
    <cellStyle name="Normal 12 2 7 3" xfId="9043" xr:uid="{00000000-0005-0000-0000-00001A430000}"/>
    <cellStyle name="Normal 12 2 7 3 2" xfId="15453" xr:uid="{00000000-0005-0000-0000-00001B430000}"/>
    <cellStyle name="Normal 12 2 7 3 2 2" xfId="28101" xr:uid="{00000000-0005-0000-0000-00001C430000}"/>
    <cellStyle name="Normal 12 2 7 3 3" xfId="23055" xr:uid="{00000000-0005-0000-0000-00001D430000}"/>
    <cellStyle name="Normal 12 2 7 4" xfId="7054" xr:uid="{00000000-0005-0000-0000-00001E430000}"/>
    <cellStyle name="Normal 12 2 7 4 2" xfId="13596" xr:uid="{00000000-0005-0000-0000-00001F430000}"/>
    <cellStyle name="Normal 12 2 7 4 2 2" xfId="26327" xr:uid="{00000000-0005-0000-0000-000020430000}"/>
    <cellStyle name="Normal 12 2 7 4 3" xfId="21786" xr:uid="{00000000-0005-0000-0000-000021430000}"/>
    <cellStyle name="Normal 12 2 7 5" xfId="12498" xr:uid="{00000000-0005-0000-0000-000022430000}"/>
    <cellStyle name="Normal 12 2 7 5 2" xfId="25244" xr:uid="{00000000-0005-0000-0000-000023430000}"/>
    <cellStyle name="Normal 12 2 7 6" xfId="17969" xr:uid="{00000000-0005-0000-0000-000024430000}"/>
    <cellStyle name="Normal 12 2 7 7" xfId="31319" xr:uid="{00000000-0005-0000-0000-000025430000}"/>
    <cellStyle name="Normal 12 2 7 8" xfId="34660" xr:uid="{00000000-0005-0000-0000-000026430000}"/>
    <cellStyle name="Normal 12 2 8" xfId="4819" xr:uid="{00000000-0005-0000-0000-000027430000}"/>
    <cellStyle name="Normal 12 2 8 2" xfId="8119" xr:uid="{00000000-0005-0000-0000-000028430000}"/>
    <cellStyle name="Normal 12 2 8 2 2" xfId="14612" xr:uid="{00000000-0005-0000-0000-000029430000}"/>
    <cellStyle name="Normal 12 2 8 2 2 2" xfId="27291" xr:uid="{00000000-0005-0000-0000-00002A430000}"/>
    <cellStyle name="Normal 12 2 8 2 3" xfId="19389" xr:uid="{00000000-0005-0000-0000-00002B430000}"/>
    <cellStyle name="Normal 12 2 8 2 4" xfId="32506" xr:uid="{00000000-0005-0000-0000-00002C430000}"/>
    <cellStyle name="Normal 12 2 8 2 5" xfId="35521" xr:uid="{00000000-0005-0000-0000-00002D430000}"/>
    <cellStyle name="Normal 12 2 8 3" xfId="9044" xr:uid="{00000000-0005-0000-0000-00002E430000}"/>
    <cellStyle name="Normal 12 2 8 3 2" xfId="15454" xr:uid="{00000000-0005-0000-0000-00002F430000}"/>
    <cellStyle name="Normal 12 2 8 3 2 2" xfId="28102" xr:uid="{00000000-0005-0000-0000-000030430000}"/>
    <cellStyle name="Normal 12 2 8 3 3" xfId="23056" xr:uid="{00000000-0005-0000-0000-000031430000}"/>
    <cellStyle name="Normal 12 2 8 4" xfId="7055" xr:uid="{00000000-0005-0000-0000-000032430000}"/>
    <cellStyle name="Normal 12 2 8 4 2" xfId="13597" xr:uid="{00000000-0005-0000-0000-000033430000}"/>
    <cellStyle name="Normal 12 2 8 4 2 2" xfId="26328" xr:uid="{00000000-0005-0000-0000-000034430000}"/>
    <cellStyle name="Normal 12 2 8 4 3" xfId="21787" xr:uid="{00000000-0005-0000-0000-000035430000}"/>
    <cellStyle name="Normal 12 2 8 5" xfId="12499" xr:uid="{00000000-0005-0000-0000-000036430000}"/>
    <cellStyle name="Normal 12 2 8 5 2" xfId="25245" xr:uid="{00000000-0005-0000-0000-000037430000}"/>
    <cellStyle name="Normal 12 2 8 6" xfId="17970" xr:uid="{00000000-0005-0000-0000-000038430000}"/>
    <cellStyle name="Normal 12 2 8 7" xfId="31320" xr:uid="{00000000-0005-0000-0000-000039430000}"/>
    <cellStyle name="Normal 12 2 8 8" xfId="34661" xr:uid="{00000000-0005-0000-0000-00003A430000}"/>
    <cellStyle name="Normal 12 2 9" xfId="4820" xr:uid="{00000000-0005-0000-0000-00003B430000}"/>
    <cellStyle name="Normal 12 2 9 2" xfId="8120" xr:uid="{00000000-0005-0000-0000-00003C430000}"/>
    <cellStyle name="Normal 12 2 9 2 2" xfId="14613" xr:uid="{00000000-0005-0000-0000-00003D430000}"/>
    <cellStyle name="Normal 12 2 9 2 2 2" xfId="27292" xr:uid="{00000000-0005-0000-0000-00003E430000}"/>
    <cellStyle name="Normal 12 2 9 2 3" xfId="19390" xr:uid="{00000000-0005-0000-0000-00003F430000}"/>
    <cellStyle name="Normal 12 2 9 2 4" xfId="32507" xr:uid="{00000000-0005-0000-0000-000040430000}"/>
    <cellStyle name="Normal 12 2 9 2 5" xfId="35522" xr:uid="{00000000-0005-0000-0000-000041430000}"/>
    <cellStyle name="Normal 12 2 9 3" xfId="9045" xr:uid="{00000000-0005-0000-0000-000042430000}"/>
    <cellStyle name="Normal 12 2 9 3 2" xfId="15455" xr:uid="{00000000-0005-0000-0000-000043430000}"/>
    <cellStyle name="Normal 12 2 9 3 2 2" xfId="28103" xr:uid="{00000000-0005-0000-0000-000044430000}"/>
    <cellStyle name="Normal 12 2 9 3 3" xfId="23057" xr:uid="{00000000-0005-0000-0000-000045430000}"/>
    <cellStyle name="Normal 12 2 9 4" xfId="7056" xr:uid="{00000000-0005-0000-0000-000046430000}"/>
    <cellStyle name="Normal 12 2 9 4 2" xfId="13598" xr:uid="{00000000-0005-0000-0000-000047430000}"/>
    <cellStyle name="Normal 12 2 9 4 2 2" xfId="26329" xr:uid="{00000000-0005-0000-0000-000048430000}"/>
    <cellStyle name="Normal 12 2 9 4 3" xfId="21788" xr:uid="{00000000-0005-0000-0000-000049430000}"/>
    <cellStyle name="Normal 12 2 9 5" xfId="12500" xr:uid="{00000000-0005-0000-0000-00004A430000}"/>
    <cellStyle name="Normal 12 2 9 5 2" xfId="25246" xr:uid="{00000000-0005-0000-0000-00004B430000}"/>
    <cellStyle name="Normal 12 2 9 6" xfId="17971" xr:uid="{00000000-0005-0000-0000-00004C430000}"/>
    <cellStyle name="Normal 12 2 9 7" xfId="31321" xr:uid="{00000000-0005-0000-0000-00004D430000}"/>
    <cellStyle name="Normal 12 2 9 8" xfId="34662" xr:uid="{00000000-0005-0000-0000-00004E430000}"/>
    <cellStyle name="Normal 12 20" xfId="4821" xr:uid="{00000000-0005-0000-0000-00004F430000}"/>
    <cellStyle name="Normal 12 20 2" xfId="8121" xr:uid="{00000000-0005-0000-0000-000050430000}"/>
    <cellStyle name="Normal 12 20 2 2" xfId="14614" xr:uid="{00000000-0005-0000-0000-000051430000}"/>
    <cellStyle name="Normal 12 20 2 2 2" xfId="27293" xr:uid="{00000000-0005-0000-0000-000052430000}"/>
    <cellStyle name="Normal 12 20 2 3" xfId="19391" xr:uid="{00000000-0005-0000-0000-000053430000}"/>
    <cellStyle name="Normal 12 20 2 4" xfId="32508" xr:uid="{00000000-0005-0000-0000-000054430000}"/>
    <cellStyle name="Normal 12 20 2 5" xfId="35523" xr:uid="{00000000-0005-0000-0000-000055430000}"/>
    <cellStyle name="Normal 12 20 3" xfId="9046" xr:uid="{00000000-0005-0000-0000-000056430000}"/>
    <cellStyle name="Normal 12 20 3 2" xfId="15456" xr:uid="{00000000-0005-0000-0000-000057430000}"/>
    <cellStyle name="Normal 12 20 3 2 2" xfId="28104" xr:uid="{00000000-0005-0000-0000-000058430000}"/>
    <cellStyle name="Normal 12 20 3 3" xfId="23058" xr:uid="{00000000-0005-0000-0000-000059430000}"/>
    <cellStyle name="Normal 12 20 4" xfId="7057" xr:uid="{00000000-0005-0000-0000-00005A430000}"/>
    <cellStyle name="Normal 12 20 4 2" xfId="13599" xr:uid="{00000000-0005-0000-0000-00005B430000}"/>
    <cellStyle name="Normal 12 20 4 2 2" xfId="26330" xr:uid="{00000000-0005-0000-0000-00005C430000}"/>
    <cellStyle name="Normal 12 20 4 3" xfId="21789" xr:uid="{00000000-0005-0000-0000-00005D430000}"/>
    <cellStyle name="Normal 12 20 5" xfId="12501" xr:uid="{00000000-0005-0000-0000-00005E430000}"/>
    <cellStyle name="Normal 12 20 5 2" xfId="25247" xr:uid="{00000000-0005-0000-0000-00005F430000}"/>
    <cellStyle name="Normal 12 20 6" xfId="17972" xr:uid="{00000000-0005-0000-0000-000060430000}"/>
    <cellStyle name="Normal 12 20 7" xfId="31322" xr:uid="{00000000-0005-0000-0000-000061430000}"/>
    <cellStyle name="Normal 12 20 8" xfId="34663" xr:uid="{00000000-0005-0000-0000-000062430000}"/>
    <cellStyle name="Normal 12 21" xfId="4791" xr:uid="{00000000-0005-0000-0000-000063430000}"/>
    <cellStyle name="Normal 12 21 2" xfId="6233" xr:uid="{00000000-0005-0000-0000-000064430000}"/>
    <cellStyle name="Normal 12 21 3" xfId="18683" xr:uid="{00000000-0005-0000-0000-000065430000}"/>
    <cellStyle name="Normal 12 22" xfId="9749" xr:uid="{00000000-0005-0000-0000-000066430000}"/>
    <cellStyle name="Normal 12 22 2" xfId="17942" xr:uid="{00000000-0005-0000-0000-000067430000}"/>
    <cellStyle name="Normal 12 23" xfId="34308" xr:uid="{00000000-0005-0000-0000-000068430000}"/>
    <cellStyle name="Normal 12 24" xfId="2855" xr:uid="{00000000-0005-0000-0000-000069430000}"/>
    <cellStyle name="Normal 12 25" xfId="37322" xr:uid="{00000000-0005-0000-0000-00006A430000}"/>
    <cellStyle name="Normal 12 26" xfId="37855" xr:uid="{00000000-0005-0000-0000-00006B430000}"/>
    <cellStyle name="Normal 12 3" xfId="287" xr:uid="{00000000-0005-0000-0000-00006C430000}"/>
    <cellStyle name="Normal 12 3 2" xfId="561" xr:uid="{00000000-0005-0000-0000-00006D430000}"/>
    <cellStyle name="Normal 12 3 2 2" xfId="1554" xr:uid="{00000000-0005-0000-0000-00006E430000}"/>
    <cellStyle name="Normal 12 3 2 2 2" xfId="16425" xr:uid="{00000000-0005-0000-0000-00006F430000}"/>
    <cellStyle name="Normal 12 3 2 2 2 2" xfId="28967" xr:uid="{00000000-0005-0000-0000-000070430000}"/>
    <cellStyle name="Normal 12 3 2 2 3" xfId="23877" xr:uid="{00000000-0005-0000-0000-000071430000}"/>
    <cellStyle name="Normal 12 3 2 2 4" xfId="10946" xr:uid="{00000000-0005-0000-0000-000072430000}"/>
    <cellStyle name="Normal 12 3 2 3" xfId="1553" xr:uid="{00000000-0005-0000-0000-000073430000}"/>
    <cellStyle name="Normal 12 3 2 3 2" xfId="16437" xr:uid="{00000000-0005-0000-0000-000074430000}"/>
    <cellStyle name="Normal 12 3 2 3 2 2" xfId="28979" xr:uid="{00000000-0005-0000-0000-000075430000}"/>
    <cellStyle name="Normal 12 3 2 3 3" xfId="23890" xr:uid="{00000000-0005-0000-0000-000076430000}"/>
    <cellStyle name="Normal 12 3 2 3 4" xfId="10966" xr:uid="{00000000-0005-0000-0000-000077430000}"/>
    <cellStyle name="Normal 12 3 2 4" xfId="14615" xr:uid="{00000000-0005-0000-0000-000078430000}"/>
    <cellStyle name="Normal 12 3 2 4 2" xfId="27294" xr:uid="{00000000-0005-0000-0000-000079430000}"/>
    <cellStyle name="Normal 12 3 2 5" xfId="18760" xr:uid="{00000000-0005-0000-0000-00007A430000}"/>
    <cellStyle name="Normal 12 3 2 6" xfId="22584" xr:uid="{00000000-0005-0000-0000-00007B430000}"/>
    <cellStyle name="Normal 12 3 2 7" xfId="8122" xr:uid="{00000000-0005-0000-0000-00007C430000}"/>
    <cellStyle name="Normal 12 3 3" xfId="1555" xr:uid="{00000000-0005-0000-0000-00007D430000}"/>
    <cellStyle name="Normal 12 3 3 2" xfId="11132" xr:uid="{00000000-0005-0000-0000-00007E430000}"/>
    <cellStyle name="Normal 12 3 3 2 2" xfId="16538" xr:uid="{00000000-0005-0000-0000-00007F430000}"/>
    <cellStyle name="Normal 12 3 3 2 2 2" xfId="29077" xr:uid="{00000000-0005-0000-0000-000080430000}"/>
    <cellStyle name="Normal 12 3 3 2 3" xfId="19392" xr:uid="{00000000-0005-0000-0000-000081430000}"/>
    <cellStyle name="Normal 12 3 3 2 4" xfId="23986" xr:uid="{00000000-0005-0000-0000-000082430000}"/>
    <cellStyle name="Normal 12 3 3 2 5" xfId="32509" xr:uid="{00000000-0005-0000-0000-000083430000}"/>
    <cellStyle name="Normal 12 3 3 2 6" xfId="35524" xr:uid="{00000000-0005-0000-0000-000084430000}"/>
    <cellStyle name="Normal 12 3 3 3" xfId="15457" xr:uid="{00000000-0005-0000-0000-000085430000}"/>
    <cellStyle name="Normal 12 3 3 3 2" xfId="28105" xr:uid="{00000000-0005-0000-0000-000086430000}"/>
    <cellStyle name="Normal 12 3 3 4" xfId="17973" xr:uid="{00000000-0005-0000-0000-000087430000}"/>
    <cellStyle name="Normal 12 3 3 5" xfId="31323" xr:uid="{00000000-0005-0000-0000-000088430000}"/>
    <cellStyle name="Normal 12 3 3 6" xfId="34664" xr:uid="{00000000-0005-0000-0000-000089430000}"/>
    <cellStyle name="Normal 12 3 3 7" xfId="9047" xr:uid="{00000000-0005-0000-0000-00008A430000}"/>
    <cellStyle name="Normal 12 3 4" xfId="1552" xr:uid="{00000000-0005-0000-0000-00008B430000}"/>
    <cellStyle name="Normal 12 3 4 2" xfId="10764" xr:uid="{00000000-0005-0000-0000-00008C430000}"/>
    <cellStyle name="Normal 12 3 4 3" xfId="10060" xr:uid="{00000000-0005-0000-0000-00008D430000}"/>
    <cellStyle name="Normal 12 3 5" xfId="10074" xr:uid="{00000000-0005-0000-0000-00008E430000}"/>
    <cellStyle name="Normal 12 3 5 2" xfId="16018" xr:uid="{00000000-0005-0000-0000-00008F430000}"/>
    <cellStyle name="Normal 12 3 5 2 2" xfId="28646" xr:uid="{00000000-0005-0000-0000-000090430000}"/>
    <cellStyle name="Normal 12 3 5 3" xfId="23615" xr:uid="{00000000-0005-0000-0000-000091430000}"/>
    <cellStyle name="Normal 12 3 6" xfId="7058" xr:uid="{00000000-0005-0000-0000-000092430000}"/>
    <cellStyle name="Normal 12 3 6 2" xfId="13600" xr:uid="{00000000-0005-0000-0000-000093430000}"/>
    <cellStyle name="Normal 12 3 6 2 2" xfId="26331" xr:uid="{00000000-0005-0000-0000-000094430000}"/>
    <cellStyle name="Normal 12 3 6 3" xfId="21790" xr:uid="{00000000-0005-0000-0000-000095430000}"/>
    <cellStyle name="Normal 12 3 7" xfId="12502" xr:uid="{00000000-0005-0000-0000-000096430000}"/>
    <cellStyle name="Normal 12 3 7 2" xfId="25248" xr:uid="{00000000-0005-0000-0000-000097430000}"/>
    <cellStyle name="Normal 12 3 8" xfId="4822" xr:uid="{00000000-0005-0000-0000-000098430000}"/>
    <cellStyle name="Normal 12 4" xfId="816" xr:uid="{00000000-0005-0000-0000-000099430000}"/>
    <cellStyle name="Normal 12 4 10" xfId="4823" xr:uid="{00000000-0005-0000-0000-00009A430000}"/>
    <cellStyle name="Normal 12 4 11" xfId="37799" xr:uid="{00000000-0005-0000-0000-00009B430000}"/>
    <cellStyle name="Normal 12 4 2" xfId="1557" xr:uid="{00000000-0005-0000-0000-00009C430000}"/>
    <cellStyle name="Normal 12 4 2 2" xfId="11165" xr:uid="{00000000-0005-0000-0000-00009D430000}"/>
    <cellStyle name="Normal 12 4 2 2 2" xfId="16564" xr:uid="{00000000-0005-0000-0000-00009E430000}"/>
    <cellStyle name="Normal 12 4 2 2 2 2" xfId="29103" xr:uid="{00000000-0005-0000-0000-00009F430000}"/>
    <cellStyle name="Normal 12 4 2 2 3" xfId="24010" xr:uid="{00000000-0005-0000-0000-0000A0430000}"/>
    <cellStyle name="Normal 12 4 2 3" xfId="14616" xr:uid="{00000000-0005-0000-0000-0000A1430000}"/>
    <cellStyle name="Normal 12 4 2 3 2" xfId="27295" xr:uid="{00000000-0005-0000-0000-0000A2430000}"/>
    <cellStyle name="Normal 12 4 2 4" xfId="19393" xr:uid="{00000000-0005-0000-0000-0000A3430000}"/>
    <cellStyle name="Normal 12 4 2 5" xfId="32510" xr:uid="{00000000-0005-0000-0000-0000A4430000}"/>
    <cellStyle name="Normal 12 4 2 6" xfId="35525" xr:uid="{00000000-0005-0000-0000-0000A5430000}"/>
    <cellStyle name="Normal 12 4 2 7" xfId="8123" xr:uid="{00000000-0005-0000-0000-0000A6430000}"/>
    <cellStyle name="Normal 12 4 3" xfId="1556" xr:uid="{00000000-0005-0000-0000-0000A7430000}"/>
    <cellStyle name="Normal 12 4 3 2" xfId="15458" xr:uid="{00000000-0005-0000-0000-0000A8430000}"/>
    <cellStyle name="Normal 12 4 3 2 2" xfId="28106" xr:uid="{00000000-0005-0000-0000-0000A9430000}"/>
    <cellStyle name="Normal 12 4 3 3" xfId="23059" xr:uid="{00000000-0005-0000-0000-0000AA430000}"/>
    <cellStyle name="Normal 12 4 3 4" xfId="9048" xr:uid="{00000000-0005-0000-0000-0000AB430000}"/>
    <cellStyle name="Normal 12 4 4" xfId="10407" xr:uid="{00000000-0005-0000-0000-0000AC430000}"/>
    <cellStyle name="Normal 12 4 4 2" xfId="16126" xr:uid="{00000000-0005-0000-0000-0000AD430000}"/>
    <cellStyle name="Normal 12 4 4 2 2" xfId="28749" xr:uid="{00000000-0005-0000-0000-0000AE430000}"/>
    <cellStyle name="Normal 12 4 4 3" xfId="23707" xr:uid="{00000000-0005-0000-0000-0000AF430000}"/>
    <cellStyle name="Normal 12 4 5" xfId="7059" xr:uid="{00000000-0005-0000-0000-0000B0430000}"/>
    <cellStyle name="Normal 12 4 5 2" xfId="13601" xr:uid="{00000000-0005-0000-0000-0000B1430000}"/>
    <cellStyle name="Normal 12 4 5 2 2" xfId="26332" xr:uid="{00000000-0005-0000-0000-0000B2430000}"/>
    <cellStyle name="Normal 12 4 5 3" xfId="21791" xr:uid="{00000000-0005-0000-0000-0000B3430000}"/>
    <cellStyle name="Normal 12 4 6" xfId="12503" xr:uid="{00000000-0005-0000-0000-0000B4430000}"/>
    <cellStyle name="Normal 12 4 6 2" xfId="25249" xr:uid="{00000000-0005-0000-0000-0000B5430000}"/>
    <cellStyle name="Normal 12 4 7" xfId="17974" xr:uid="{00000000-0005-0000-0000-0000B6430000}"/>
    <cellStyle name="Normal 12 4 8" xfId="31324" xr:uid="{00000000-0005-0000-0000-0000B7430000}"/>
    <cellStyle name="Normal 12 4 9" xfId="34665" xr:uid="{00000000-0005-0000-0000-0000B8430000}"/>
    <cellStyle name="Normal 12 5" xfId="1558" xr:uid="{00000000-0005-0000-0000-0000B9430000}"/>
    <cellStyle name="Normal 12 5 10" xfId="4824" xr:uid="{00000000-0005-0000-0000-0000BA430000}"/>
    <cellStyle name="Normal 12 5 2" xfId="8124" xr:uid="{00000000-0005-0000-0000-0000BB430000}"/>
    <cellStyle name="Normal 12 5 2 2" xfId="10832" xr:uid="{00000000-0005-0000-0000-0000BC430000}"/>
    <cellStyle name="Normal 12 5 2 2 2" xfId="16353" xr:uid="{00000000-0005-0000-0000-0000BD430000}"/>
    <cellStyle name="Normal 12 5 2 2 2 2" xfId="28895" xr:uid="{00000000-0005-0000-0000-0000BE430000}"/>
    <cellStyle name="Normal 12 5 2 2 3" xfId="23814" xr:uid="{00000000-0005-0000-0000-0000BF430000}"/>
    <cellStyle name="Normal 12 5 2 3" xfId="14617" xr:uid="{00000000-0005-0000-0000-0000C0430000}"/>
    <cellStyle name="Normal 12 5 2 3 2" xfId="27296" xr:uid="{00000000-0005-0000-0000-0000C1430000}"/>
    <cellStyle name="Normal 12 5 2 4" xfId="19394" xr:uid="{00000000-0005-0000-0000-0000C2430000}"/>
    <cellStyle name="Normal 12 5 2 5" xfId="32511" xr:uid="{00000000-0005-0000-0000-0000C3430000}"/>
    <cellStyle name="Normal 12 5 2 6" xfId="35526" xr:uid="{00000000-0005-0000-0000-0000C4430000}"/>
    <cellStyle name="Normal 12 5 3" xfId="9049" xr:uid="{00000000-0005-0000-0000-0000C5430000}"/>
    <cellStyle name="Normal 12 5 3 2" xfId="15459" xr:uid="{00000000-0005-0000-0000-0000C6430000}"/>
    <cellStyle name="Normal 12 5 3 2 2" xfId="28107" xr:uid="{00000000-0005-0000-0000-0000C7430000}"/>
    <cellStyle name="Normal 12 5 3 3" xfId="23060" xr:uid="{00000000-0005-0000-0000-0000C8430000}"/>
    <cellStyle name="Normal 12 5 4" xfId="10883" xr:uid="{00000000-0005-0000-0000-0000C9430000}"/>
    <cellStyle name="Normal 12 5 4 2" xfId="16382" xr:uid="{00000000-0005-0000-0000-0000CA430000}"/>
    <cellStyle name="Normal 12 5 4 2 2" xfId="28924" xr:uid="{00000000-0005-0000-0000-0000CB430000}"/>
    <cellStyle name="Normal 12 5 4 3" xfId="23838" xr:uid="{00000000-0005-0000-0000-0000CC430000}"/>
    <cellStyle name="Normal 12 5 5" xfId="7060" xr:uid="{00000000-0005-0000-0000-0000CD430000}"/>
    <cellStyle name="Normal 12 5 5 2" xfId="13602" xr:uid="{00000000-0005-0000-0000-0000CE430000}"/>
    <cellStyle name="Normal 12 5 5 2 2" xfId="26333" xr:uid="{00000000-0005-0000-0000-0000CF430000}"/>
    <cellStyle name="Normal 12 5 5 3" xfId="21792" xr:uid="{00000000-0005-0000-0000-0000D0430000}"/>
    <cellStyle name="Normal 12 5 6" xfId="12504" xr:uid="{00000000-0005-0000-0000-0000D1430000}"/>
    <cellStyle name="Normal 12 5 6 2" xfId="25250" xr:uid="{00000000-0005-0000-0000-0000D2430000}"/>
    <cellStyle name="Normal 12 5 7" xfId="17975" xr:uid="{00000000-0005-0000-0000-0000D3430000}"/>
    <cellStyle name="Normal 12 5 8" xfId="31325" xr:uid="{00000000-0005-0000-0000-0000D4430000}"/>
    <cellStyle name="Normal 12 5 9" xfId="34666" xr:uid="{00000000-0005-0000-0000-0000D5430000}"/>
    <cellStyle name="Normal 12 6" xfId="1343" xr:uid="{00000000-0005-0000-0000-0000D6430000}"/>
    <cellStyle name="Normal 12 6 10" xfId="4825" xr:uid="{00000000-0005-0000-0000-0000D7430000}"/>
    <cellStyle name="Normal 12 6 2" xfId="8125" xr:uid="{00000000-0005-0000-0000-0000D8430000}"/>
    <cellStyle name="Normal 12 6 2 2" xfId="14618" xr:uid="{00000000-0005-0000-0000-0000D9430000}"/>
    <cellStyle name="Normal 12 6 2 2 2" xfId="27297" xr:uid="{00000000-0005-0000-0000-0000DA430000}"/>
    <cellStyle name="Normal 12 6 2 3" xfId="19395" xr:uid="{00000000-0005-0000-0000-0000DB430000}"/>
    <cellStyle name="Normal 12 6 2 4" xfId="32512" xr:uid="{00000000-0005-0000-0000-0000DC430000}"/>
    <cellStyle name="Normal 12 6 2 5" xfId="35527" xr:uid="{00000000-0005-0000-0000-0000DD430000}"/>
    <cellStyle name="Normal 12 6 3" xfId="9050" xr:uid="{00000000-0005-0000-0000-0000DE430000}"/>
    <cellStyle name="Normal 12 6 3 2" xfId="15460" xr:uid="{00000000-0005-0000-0000-0000DF430000}"/>
    <cellStyle name="Normal 12 6 3 2 2" xfId="28108" xr:uid="{00000000-0005-0000-0000-0000E0430000}"/>
    <cellStyle name="Normal 12 6 3 3" xfId="23061" xr:uid="{00000000-0005-0000-0000-0000E1430000}"/>
    <cellStyle name="Normal 12 6 4" xfId="10996" xr:uid="{00000000-0005-0000-0000-0000E2430000}"/>
    <cellStyle name="Normal 12 6 4 2" xfId="16453" xr:uid="{00000000-0005-0000-0000-0000E3430000}"/>
    <cellStyle name="Normal 12 6 4 2 2" xfId="28993" xr:uid="{00000000-0005-0000-0000-0000E4430000}"/>
    <cellStyle name="Normal 12 6 4 3" xfId="23903" xr:uid="{00000000-0005-0000-0000-0000E5430000}"/>
    <cellStyle name="Normal 12 6 5" xfId="7061" xr:uid="{00000000-0005-0000-0000-0000E6430000}"/>
    <cellStyle name="Normal 12 6 5 2" xfId="13603" xr:uid="{00000000-0005-0000-0000-0000E7430000}"/>
    <cellStyle name="Normal 12 6 5 2 2" xfId="26334" xr:uid="{00000000-0005-0000-0000-0000E8430000}"/>
    <cellStyle name="Normal 12 6 5 3" xfId="21793" xr:uid="{00000000-0005-0000-0000-0000E9430000}"/>
    <cellStyle name="Normal 12 6 6" xfId="12505" xr:uid="{00000000-0005-0000-0000-0000EA430000}"/>
    <cellStyle name="Normal 12 6 6 2" xfId="25251" xr:uid="{00000000-0005-0000-0000-0000EB430000}"/>
    <cellStyle name="Normal 12 6 7" xfId="17976" xr:uid="{00000000-0005-0000-0000-0000EC430000}"/>
    <cellStyle name="Normal 12 6 8" xfId="31326" xr:uid="{00000000-0005-0000-0000-0000ED430000}"/>
    <cellStyle name="Normal 12 6 9" xfId="34667" xr:uid="{00000000-0005-0000-0000-0000EE430000}"/>
    <cellStyle name="Normal 12 7" xfId="4826" xr:uid="{00000000-0005-0000-0000-0000EF430000}"/>
    <cellStyle name="Normal 12 7 2" xfId="8126" xr:uid="{00000000-0005-0000-0000-0000F0430000}"/>
    <cellStyle name="Normal 12 7 2 2" xfId="14619" xr:uid="{00000000-0005-0000-0000-0000F1430000}"/>
    <cellStyle name="Normal 12 7 2 2 2" xfId="27298" xr:uid="{00000000-0005-0000-0000-0000F2430000}"/>
    <cellStyle name="Normal 12 7 2 3" xfId="19396" xr:uid="{00000000-0005-0000-0000-0000F3430000}"/>
    <cellStyle name="Normal 12 7 2 4" xfId="32513" xr:uid="{00000000-0005-0000-0000-0000F4430000}"/>
    <cellStyle name="Normal 12 7 2 5" xfId="35528" xr:uid="{00000000-0005-0000-0000-0000F5430000}"/>
    <cellStyle name="Normal 12 7 3" xfId="9051" xr:uid="{00000000-0005-0000-0000-0000F6430000}"/>
    <cellStyle name="Normal 12 7 3 2" xfId="15461" xr:uid="{00000000-0005-0000-0000-0000F7430000}"/>
    <cellStyle name="Normal 12 7 3 2 2" xfId="28109" xr:uid="{00000000-0005-0000-0000-0000F8430000}"/>
    <cellStyle name="Normal 12 7 3 3" xfId="23062" xr:uid="{00000000-0005-0000-0000-0000F9430000}"/>
    <cellStyle name="Normal 12 7 4" xfId="11000" xr:uid="{00000000-0005-0000-0000-0000FA430000}"/>
    <cellStyle name="Normal 12 7 4 2" xfId="16456" xr:uid="{00000000-0005-0000-0000-0000FB430000}"/>
    <cellStyle name="Normal 12 7 4 2 2" xfId="28996" xr:uid="{00000000-0005-0000-0000-0000FC430000}"/>
    <cellStyle name="Normal 12 7 4 3" xfId="23906" xr:uid="{00000000-0005-0000-0000-0000FD430000}"/>
    <cellStyle name="Normal 12 7 5" xfId="7062" xr:uid="{00000000-0005-0000-0000-0000FE430000}"/>
    <cellStyle name="Normal 12 7 5 2" xfId="13604" xr:uid="{00000000-0005-0000-0000-0000FF430000}"/>
    <cellStyle name="Normal 12 7 5 2 2" xfId="26335" xr:uid="{00000000-0005-0000-0000-000000440000}"/>
    <cellStyle name="Normal 12 7 5 3" xfId="21794" xr:uid="{00000000-0005-0000-0000-000001440000}"/>
    <cellStyle name="Normal 12 7 6" xfId="12506" xr:uid="{00000000-0005-0000-0000-000002440000}"/>
    <cellStyle name="Normal 12 7 6 2" xfId="25252" xr:uid="{00000000-0005-0000-0000-000003440000}"/>
    <cellStyle name="Normal 12 7 7" xfId="17977" xr:uid="{00000000-0005-0000-0000-000004440000}"/>
    <cellStyle name="Normal 12 7 8" xfId="31327" xr:uid="{00000000-0005-0000-0000-000005440000}"/>
    <cellStyle name="Normal 12 7 9" xfId="34668" xr:uid="{00000000-0005-0000-0000-000006440000}"/>
    <cellStyle name="Normal 12 8" xfId="4827" xr:uid="{00000000-0005-0000-0000-000007440000}"/>
    <cellStyle name="Normal 12 8 2" xfId="8127" xr:uid="{00000000-0005-0000-0000-000008440000}"/>
    <cellStyle name="Normal 12 8 2 2" xfId="14620" xr:uid="{00000000-0005-0000-0000-000009440000}"/>
    <cellStyle name="Normal 12 8 2 2 2" xfId="27299" xr:uid="{00000000-0005-0000-0000-00000A440000}"/>
    <cellStyle name="Normal 12 8 2 3" xfId="19397" xr:uid="{00000000-0005-0000-0000-00000B440000}"/>
    <cellStyle name="Normal 12 8 2 4" xfId="32514" xr:uid="{00000000-0005-0000-0000-00000C440000}"/>
    <cellStyle name="Normal 12 8 2 5" xfId="35529" xr:uid="{00000000-0005-0000-0000-00000D440000}"/>
    <cellStyle name="Normal 12 8 3" xfId="9052" xr:uid="{00000000-0005-0000-0000-00000E440000}"/>
    <cellStyle name="Normal 12 8 3 2" xfId="15462" xr:uid="{00000000-0005-0000-0000-00000F440000}"/>
    <cellStyle name="Normal 12 8 3 2 2" xfId="28110" xr:uid="{00000000-0005-0000-0000-000010440000}"/>
    <cellStyle name="Normal 12 8 3 3" xfId="23063" xr:uid="{00000000-0005-0000-0000-000011440000}"/>
    <cellStyle name="Normal 12 8 4" xfId="7063" xr:uid="{00000000-0005-0000-0000-000012440000}"/>
    <cellStyle name="Normal 12 8 4 2" xfId="13605" xr:uid="{00000000-0005-0000-0000-000013440000}"/>
    <cellStyle name="Normal 12 8 4 2 2" xfId="26336" xr:uid="{00000000-0005-0000-0000-000014440000}"/>
    <cellStyle name="Normal 12 8 4 3" xfId="21795" xr:uid="{00000000-0005-0000-0000-000015440000}"/>
    <cellStyle name="Normal 12 8 5" xfId="12507" xr:uid="{00000000-0005-0000-0000-000016440000}"/>
    <cellStyle name="Normal 12 8 5 2" xfId="25253" xr:uid="{00000000-0005-0000-0000-000017440000}"/>
    <cellStyle name="Normal 12 8 6" xfId="17978" xr:uid="{00000000-0005-0000-0000-000018440000}"/>
    <cellStyle name="Normal 12 8 7" xfId="31328" xr:uid="{00000000-0005-0000-0000-000019440000}"/>
    <cellStyle name="Normal 12 8 8" xfId="34669" xr:uid="{00000000-0005-0000-0000-00001A440000}"/>
    <cellStyle name="Normal 12 9" xfId="4828" xr:uid="{00000000-0005-0000-0000-00001B440000}"/>
    <cellStyle name="Normal 12 9 2" xfId="8128" xr:uid="{00000000-0005-0000-0000-00001C440000}"/>
    <cellStyle name="Normal 12 9 2 2" xfId="14621" xr:uid="{00000000-0005-0000-0000-00001D440000}"/>
    <cellStyle name="Normal 12 9 2 2 2" xfId="27300" xr:uid="{00000000-0005-0000-0000-00001E440000}"/>
    <cellStyle name="Normal 12 9 2 3" xfId="19398" xr:uid="{00000000-0005-0000-0000-00001F440000}"/>
    <cellStyle name="Normal 12 9 2 4" xfId="32515" xr:uid="{00000000-0005-0000-0000-000020440000}"/>
    <cellStyle name="Normal 12 9 2 5" xfId="35530" xr:uid="{00000000-0005-0000-0000-000021440000}"/>
    <cellStyle name="Normal 12 9 3" xfId="9053" xr:uid="{00000000-0005-0000-0000-000022440000}"/>
    <cellStyle name="Normal 12 9 3 2" xfId="15463" xr:uid="{00000000-0005-0000-0000-000023440000}"/>
    <cellStyle name="Normal 12 9 3 2 2" xfId="28111" xr:uid="{00000000-0005-0000-0000-000024440000}"/>
    <cellStyle name="Normal 12 9 3 3" xfId="23064" xr:uid="{00000000-0005-0000-0000-000025440000}"/>
    <cellStyle name="Normal 12 9 4" xfId="7064" xr:uid="{00000000-0005-0000-0000-000026440000}"/>
    <cellStyle name="Normal 12 9 4 2" xfId="13606" xr:uid="{00000000-0005-0000-0000-000027440000}"/>
    <cellStyle name="Normal 12 9 4 2 2" xfId="26337" xr:uid="{00000000-0005-0000-0000-000028440000}"/>
    <cellStyle name="Normal 12 9 4 3" xfId="21796" xr:uid="{00000000-0005-0000-0000-000029440000}"/>
    <cellStyle name="Normal 12 9 5" xfId="12508" xr:uid="{00000000-0005-0000-0000-00002A440000}"/>
    <cellStyle name="Normal 12 9 5 2" xfId="25254" xr:uid="{00000000-0005-0000-0000-00002B440000}"/>
    <cellStyle name="Normal 12 9 6" xfId="17979" xr:uid="{00000000-0005-0000-0000-00002C440000}"/>
    <cellStyle name="Normal 12 9 7" xfId="31329" xr:uid="{00000000-0005-0000-0000-00002D440000}"/>
    <cellStyle name="Normal 12 9 8" xfId="34670" xr:uid="{00000000-0005-0000-0000-00002E440000}"/>
    <cellStyle name="Normal 120" xfId="7761" xr:uid="{00000000-0005-0000-0000-00002F440000}"/>
    <cellStyle name="Normal 120 2" xfId="14260" xr:uid="{00000000-0005-0000-0000-000030440000}"/>
    <cellStyle name="Normal 121" xfId="7763" xr:uid="{00000000-0005-0000-0000-000031440000}"/>
    <cellStyle name="Normal 121 2" xfId="14262" xr:uid="{00000000-0005-0000-0000-000032440000}"/>
    <cellStyle name="Normal 122" xfId="7765" xr:uid="{00000000-0005-0000-0000-000033440000}"/>
    <cellStyle name="Normal 122 2" xfId="14264" xr:uid="{00000000-0005-0000-0000-000034440000}"/>
    <cellStyle name="Normal 122 2 2" xfId="19118" xr:uid="{00000000-0005-0000-0000-000035440000}"/>
    <cellStyle name="Normal 122 2 3" xfId="32240" xr:uid="{00000000-0005-0000-0000-000036440000}"/>
    <cellStyle name="Normal 122 2 4" xfId="35261" xr:uid="{00000000-0005-0000-0000-000037440000}"/>
    <cellStyle name="Normal 122 3" xfId="17536" xr:uid="{00000000-0005-0000-0000-000038440000}"/>
    <cellStyle name="Normal 122 4" xfId="30961" xr:uid="{00000000-0005-0000-0000-000039440000}"/>
    <cellStyle name="Normal 122 5" xfId="34381" xr:uid="{00000000-0005-0000-0000-00003A440000}"/>
    <cellStyle name="Normal 123" xfId="7762" xr:uid="{00000000-0005-0000-0000-00003B440000}"/>
    <cellStyle name="Normal 123 2" xfId="14261" xr:uid="{00000000-0005-0000-0000-00003C440000}"/>
    <cellStyle name="Normal 123 2 2" xfId="26982" xr:uid="{00000000-0005-0000-0000-00003D440000}"/>
    <cellStyle name="Normal 123 3" xfId="18946" xr:uid="{00000000-0005-0000-0000-00003E440000}"/>
    <cellStyle name="Normal 123 4" xfId="22477" xr:uid="{00000000-0005-0000-0000-00003F440000}"/>
    <cellStyle name="Normal 124" xfId="7770" xr:uid="{00000000-0005-0000-0000-000040440000}"/>
    <cellStyle name="Normal 124 2" xfId="14269" xr:uid="{00000000-0005-0000-0000-000041440000}"/>
    <cellStyle name="Normal 124 2 2" xfId="26983" xr:uid="{00000000-0005-0000-0000-000042440000}"/>
    <cellStyle name="Normal 124 3" xfId="19865" xr:uid="{00000000-0005-0000-0000-000043440000}"/>
    <cellStyle name="Normal 124 4" xfId="22478" xr:uid="{00000000-0005-0000-0000-000044440000}"/>
    <cellStyle name="Normal 125" xfId="8557" xr:uid="{00000000-0005-0000-0000-000045440000}"/>
    <cellStyle name="Normal 125 2" xfId="15047" xr:uid="{00000000-0005-0000-0000-000046440000}"/>
    <cellStyle name="Normal 125 2 2" xfId="27718" xr:uid="{00000000-0005-0000-0000-000047440000}"/>
    <cellStyle name="Normal 125 3" xfId="19922" xr:uid="{00000000-0005-0000-0000-000048440000}"/>
    <cellStyle name="Normal 125 4" xfId="22635" xr:uid="{00000000-0005-0000-0000-000049440000}"/>
    <cellStyle name="Normal 126" xfId="8576" xr:uid="{00000000-0005-0000-0000-00004A440000}"/>
    <cellStyle name="Normal 126 2" xfId="15066" xr:uid="{00000000-0005-0000-0000-00004B440000}"/>
    <cellStyle name="Normal 126 2 2" xfId="27737" xr:uid="{00000000-0005-0000-0000-00004C440000}"/>
    <cellStyle name="Normal 126 3" xfId="19923" xr:uid="{00000000-0005-0000-0000-00004D440000}"/>
    <cellStyle name="Normal 126 4" xfId="22654" xr:uid="{00000000-0005-0000-0000-00004E440000}"/>
    <cellStyle name="Normal 127" xfId="8615" xr:uid="{00000000-0005-0000-0000-00004F440000}"/>
    <cellStyle name="Normal 127 2" xfId="15104" xr:uid="{00000000-0005-0000-0000-000050440000}"/>
    <cellStyle name="Normal 127 2 2" xfId="27774" xr:uid="{00000000-0005-0000-0000-000051440000}"/>
    <cellStyle name="Normal 127 3" xfId="18980" xr:uid="{00000000-0005-0000-0000-000052440000}"/>
    <cellStyle name="Normal 127 4" xfId="22690" xr:uid="{00000000-0005-0000-0000-000053440000}"/>
    <cellStyle name="Normal 128" xfId="8617" xr:uid="{00000000-0005-0000-0000-000054440000}"/>
    <cellStyle name="Normal 128 2" xfId="15106" xr:uid="{00000000-0005-0000-0000-000055440000}"/>
    <cellStyle name="Normal 128 2 2" xfId="27776" xr:uid="{00000000-0005-0000-0000-000056440000}"/>
    <cellStyle name="Normal 128 3" xfId="19764" xr:uid="{00000000-0005-0000-0000-000057440000}"/>
    <cellStyle name="Normal 128 4" xfId="22692" xr:uid="{00000000-0005-0000-0000-000058440000}"/>
    <cellStyle name="Normal 129" xfId="9590" xr:uid="{00000000-0005-0000-0000-000059440000}"/>
    <cellStyle name="Normal 129 2" xfId="19924" xr:uid="{00000000-0005-0000-0000-00005A440000}"/>
    <cellStyle name="Normal 129 3" xfId="33106" xr:uid="{00000000-0005-0000-0000-00005B440000}"/>
    <cellStyle name="Normal 129 4" xfId="35998" xr:uid="{00000000-0005-0000-0000-00005C440000}"/>
    <cellStyle name="Normal 13" xfId="288" xr:uid="{00000000-0005-0000-0000-00005D440000}"/>
    <cellStyle name="Normal 13 2" xfId="625" xr:uid="{00000000-0005-0000-0000-00005E440000}"/>
    <cellStyle name="Normal 13 2 2" xfId="1561" xr:uid="{00000000-0005-0000-0000-00005F440000}"/>
    <cellStyle name="Normal 13 2 2 2" xfId="1562" xr:uid="{00000000-0005-0000-0000-000060440000}"/>
    <cellStyle name="Normal 13 2 2 2 2" xfId="1563" xr:uid="{00000000-0005-0000-0000-000061440000}"/>
    <cellStyle name="Normal 13 2 2 2 2 2" xfId="16187" xr:uid="{00000000-0005-0000-0000-000062440000}"/>
    <cellStyle name="Normal 13 2 2 2 2 2 2" xfId="28809" xr:uid="{00000000-0005-0000-0000-000063440000}"/>
    <cellStyle name="Normal 13 2 2 2 2 3" xfId="23758" xr:uid="{00000000-0005-0000-0000-000064440000}"/>
    <cellStyle name="Normal 13 2 2 2 2 4" xfId="10551" xr:uid="{00000000-0005-0000-0000-000065440000}"/>
    <cellStyle name="Normal 13 2 2 2 3" xfId="10118" xr:uid="{00000000-0005-0000-0000-000066440000}"/>
    <cellStyle name="Normal 13 2 2 2 3 2" xfId="16036" xr:uid="{00000000-0005-0000-0000-000067440000}"/>
    <cellStyle name="Normal 13 2 2 2 3 2 2" xfId="28664" xr:uid="{00000000-0005-0000-0000-000068440000}"/>
    <cellStyle name="Normal 13 2 2 2 3 3" xfId="23632" xr:uid="{00000000-0005-0000-0000-000069440000}"/>
    <cellStyle name="Normal 13 2 2 2 4" xfId="6324" xr:uid="{00000000-0005-0000-0000-00006A440000}"/>
    <cellStyle name="Normal 13 2 2 3" xfId="1564" xr:uid="{00000000-0005-0000-0000-00006B440000}"/>
    <cellStyle name="Normal 13 2 2 3 2" xfId="16214" xr:uid="{00000000-0005-0000-0000-00006C440000}"/>
    <cellStyle name="Normal 13 2 2 3 2 2" xfId="28835" xr:uid="{00000000-0005-0000-0000-00006D440000}"/>
    <cellStyle name="Normal 13 2 2 3 3" xfId="23781" xr:uid="{00000000-0005-0000-0000-00006E440000}"/>
    <cellStyle name="Normal 13 2 2 3 4" xfId="10628" xr:uid="{00000000-0005-0000-0000-00006F440000}"/>
    <cellStyle name="Normal 13 2 2 4" xfId="11025" xr:uid="{00000000-0005-0000-0000-000070440000}"/>
    <cellStyle name="Normal 13 2 2 4 2" xfId="16472" xr:uid="{00000000-0005-0000-0000-000071440000}"/>
    <cellStyle name="Normal 13 2 2 4 2 2" xfId="29012" xr:uid="{00000000-0005-0000-0000-000072440000}"/>
    <cellStyle name="Normal 13 2 2 4 3" xfId="23923" xr:uid="{00000000-0005-0000-0000-000073440000}"/>
    <cellStyle name="Normal 13 2 2 5" xfId="18806" xr:uid="{00000000-0005-0000-0000-000074440000}"/>
    <cellStyle name="Normal 13 2 2 6" xfId="4830" xr:uid="{00000000-0005-0000-0000-000075440000}"/>
    <cellStyle name="Normal 13 2 3" xfId="1565" xr:uid="{00000000-0005-0000-0000-000076440000}"/>
    <cellStyle name="Normal 13 2 3 2" xfId="1566" xr:uid="{00000000-0005-0000-0000-000077440000}"/>
    <cellStyle name="Normal 13 2 3 2 2" xfId="16615" xr:uid="{00000000-0005-0000-0000-000078440000}"/>
    <cellStyle name="Normal 13 2 3 2 2 2" xfId="29154" xr:uid="{00000000-0005-0000-0000-000079440000}"/>
    <cellStyle name="Normal 13 2 3 2 3" xfId="24062" xr:uid="{00000000-0005-0000-0000-00007A440000}"/>
    <cellStyle name="Normal 13 2 3 2 4" xfId="11256" xr:uid="{00000000-0005-0000-0000-00007B440000}"/>
    <cellStyle name="Normal 13 2 3 3" xfId="16051" xr:uid="{00000000-0005-0000-0000-00007C440000}"/>
    <cellStyle name="Normal 13 2 3 3 2" xfId="28679" xr:uid="{00000000-0005-0000-0000-00007D440000}"/>
    <cellStyle name="Normal 13 2 3 4" xfId="17981" xr:uid="{00000000-0005-0000-0000-00007E440000}"/>
    <cellStyle name="Normal 13 2 3 5" xfId="23644" xr:uid="{00000000-0005-0000-0000-00007F440000}"/>
    <cellStyle name="Normal 13 2 3 6" xfId="10156" xr:uid="{00000000-0005-0000-0000-000080440000}"/>
    <cellStyle name="Normal 13 2 4" xfId="1567" xr:uid="{00000000-0005-0000-0000-000081440000}"/>
    <cellStyle name="Normal 13 2 4 2" xfId="16636" xr:uid="{00000000-0005-0000-0000-000082440000}"/>
    <cellStyle name="Normal 13 2 4 2 2" xfId="29172" xr:uid="{00000000-0005-0000-0000-000083440000}"/>
    <cellStyle name="Normal 13 2 4 3" xfId="24080" xr:uid="{00000000-0005-0000-0000-000084440000}"/>
    <cellStyle name="Normal 13 2 4 4" xfId="11293" xr:uid="{00000000-0005-0000-0000-000085440000}"/>
    <cellStyle name="Normal 13 2 5" xfId="1560" xr:uid="{00000000-0005-0000-0000-000086440000}"/>
    <cellStyle name="Normal 13 2 5 2" xfId="16491" xr:uid="{00000000-0005-0000-0000-000087440000}"/>
    <cellStyle name="Normal 13 2 5 2 2" xfId="29031" xr:uid="{00000000-0005-0000-0000-000088440000}"/>
    <cellStyle name="Normal 13 2 5 3" xfId="23940" xr:uid="{00000000-0005-0000-0000-000089440000}"/>
    <cellStyle name="Normal 13 2 5 4" xfId="11051" xr:uid="{00000000-0005-0000-0000-00008A440000}"/>
    <cellStyle name="Normal 13 2 6" xfId="2857" xr:uid="{00000000-0005-0000-0000-00008B440000}"/>
    <cellStyle name="Normal 13 2 7" xfId="37731" xr:uid="{00000000-0005-0000-0000-00008C440000}"/>
    <cellStyle name="Normal 13 3" xfId="650" xr:uid="{00000000-0005-0000-0000-00008D440000}"/>
    <cellStyle name="Normal 13 3 2" xfId="1569" xr:uid="{00000000-0005-0000-0000-00008E440000}"/>
    <cellStyle name="Normal 13 3 2 2" xfId="1570" xr:uid="{00000000-0005-0000-0000-00008F440000}"/>
    <cellStyle name="Normal 13 3 2 2 2" xfId="16427" xr:uid="{00000000-0005-0000-0000-000090440000}"/>
    <cellStyle name="Normal 13 3 2 2 2 2" xfId="28969" xr:uid="{00000000-0005-0000-0000-000091440000}"/>
    <cellStyle name="Normal 13 3 2 2 3" xfId="23879" xr:uid="{00000000-0005-0000-0000-000092440000}"/>
    <cellStyle name="Normal 13 3 2 2 4" xfId="10948" xr:uid="{00000000-0005-0000-0000-000093440000}"/>
    <cellStyle name="Normal 13 3 2 3" xfId="10802" xr:uid="{00000000-0005-0000-0000-000094440000}"/>
    <cellStyle name="Normal 13 3 2 3 2" xfId="16331" xr:uid="{00000000-0005-0000-0000-000095440000}"/>
    <cellStyle name="Normal 13 3 2 3 2 2" xfId="28873" xr:uid="{00000000-0005-0000-0000-000096440000}"/>
    <cellStyle name="Normal 13 3 2 3 3" xfId="23795" xr:uid="{00000000-0005-0000-0000-000097440000}"/>
    <cellStyle name="Normal 13 3 2 4" xfId="6288" xr:uid="{00000000-0005-0000-0000-000098440000}"/>
    <cellStyle name="Normal 13 3 3" xfId="1571" xr:uid="{00000000-0005-0000-0000-000099440000}"/>
    <cellStyle name="Normal 13 3 3 2" xfId="16534" xr:uid="{00000000-0005-0000-0000-00009A440000}"/>
    <cellStyle name="Normal 13 3 3 2 2" xfId="29073" xr:uid="{00000000-0005-0000-0000-00009B440000}"/>
    <cellStyle name="Normal 13 3 3 3" xfId="23983" xr:uid="{00000000-0005-0000-0000-00009C440000}"/>
    <cellStyle name="Normal 13 3 3 4" xfId="11123" xr:uid="{00000000-0005-0000-0000-00009D440000}"/>
    <cellStyle name="Normal 13 3 4" xfId="1568" xr:uid="{00000000-0005-0000-0000-00009E440000}"/>
    <cellStyle name="Normal 13 3 4 2" xfId="16143" xr:uid="{00000000-0005-0000-0000-00009F440000}"/>
    <cellStyle name="Normal 13 3 4 2 2" xfId="28765" xr:uid="{00000000-0005-0000-0000-0000A0440000}"/>
    <cellStyle name="Normal 13 3 4 3" xfId="23723" xr:uid="{00000000-0005-0000-0000-0000A1440000}"/>
    <cellStyle name="Normal 13 3 4 4" xfId="10446" xr:uid="{00000000-0005-0000-0000-0000A2440000}"/>
    <cellStyle name="Normal 13 3 5" xfId="2858" xr:uid="{00000000-0005-0000-0000-0000A3440000}"/>
    <cellStyle name="Normal 13 4" xfId="1572" xr:uid="{00000000-0005-0000-0000-0000A4440000}"/>
    <cellStyle name="Normal 13 4 2" xfId="1573" xr:uid="{00000000-0005-0000-0000-0000A5440000}"/>
    <cellStyle name="Normal 13 4 2 2" xfId="16050" xr:uid="{00000000-0005-0000-0000-0000A6440000}"/>
    <cellStyle name="Normal 13 4 2 2 2" xfId="28678" xr:uid="{00000000-0005-0000-0000-0000A7440000}"/>
    <cellStyle name="Normal 13 4 2 3" xfId="23643" xr:uid="{00000000-0005-0000-0000-0000A8440000}"/>
    <cellStyle name="Normal 13 4 2 4" xfId="10155" xr:uid="{00000000-0005-0000-0000-0000A9440000}"/>
    <cellStyle name="Normal 13 4 3" xfId="10136" xr:uid="{00000000-0005-0000-0000-0000AA440000}"/>
    <cellStyle name="Normal 13 4 3 2" xfId="16040" xr:uid="{00000000-0005-0000-0000-0000AB440000}"/>
    <cellStyle name="Normal 13 4 3 2 2" xfId="28668" xr:uid="{00000000-0005-0000-0000-0000AC440000}"/>
    <cellStyle name="Normal 13 4 3 3" xfId="23636" xr:uid="{00000000-0005-0000-0000-0000AD440000}"/>
    <cellStyle name="Normal 13 4 4" xfId="2859" xr:uid="{00000000-0005-0000-0000-0000AE440000}"/>
    <cellStyle name="Normal 13 5" xfId="1574" xr:uid="{00000000-0005-0000-0000-0000AF440000}"/>
    <cellStyle name="Normal 13 5 2" xfId="10649" xr:uid="{00000000-0005-0000-0000-0000B0440000}"/>
    <cellStyle name="Normal 13 5 2 2" xfId="16221" xr:uid="{00000000-0005-0000-0000-0000B1440000}"/>
    <cellStyle name="Normal 13 5 2 2 2" xfId="28842" xr:uid="{00000000-0005-0000-0000-0000B2440000}"/>
    <cellStyle name="Normal 13 5 2 3" xfId="23788" xr:uid="{00000000-0005-0000-0000-0000B3440000}"/>
    <cellStyle name="Normal 13 5 3" xfId="2860" xr:uid="{00000000-0005-0000-0000-0000B4440000}"/>
    <cellStyle name="Normal 13 6" xfId="1559" xr:uid="{00000000-0005-0000-0000-0000B5440000}"/>
    <cellStyle name="Normal 13 6 2" xfId="8129" xr:uid="{00000000-0005-0000-0000-0000B6440000}"/>
    <cellStyle name="Normal 13 6 2 2" xfId="14622" xr:uid="{00000000-0005-0000-0000-0000B7440000}"/>
    <cellStyle name="Normal 13 6 2 2 2" xfId="27301" xr:uid="{00000000-0005-0000-0000-0000B8440000}"/>
    <cellStyle name="Normal 13 6 2 3" xfId="22585" xr:uid="{00000000-0005-0000-0000-0000B9440000}"/>
    <cellStyle name="Normal 13 6 3" xfId="9054" xr:uid="{00000000-0005-0000-0000-0000BA440000}"/>
    <cellStyle name="Normal 13 6 3 2" xfId="15464" xr:uid="{00000000-0005-0000-0000-0000BB440000}"/>
    <cellStyle name="Normal 13 6 3 2 2" xfId="28112" xr:uid="{00000000-0005-0000-0000-0000BC440000}"/>
    <cellStyle name="Normal 13 6 3 3" xfId="23065" xr:uid="{00000000-0005-0000-0000-0000BD440000}"/>
    <cellStyle name="Normal 13 6 4" xfId="10477" xr:uid="{00000000-0005-0000-0000-0000BE440000}"/>
    <cellStyle name="Normal 13 6 5" xfId="10900" xr:uid="{00000000-0005-0000-0000-0000BF440000}"/>
    <cellStyle name="Normal 13 6 6" xfId="7065" xr:uid="{00000000-0005-0000-0000-0000C0440000}"/>
    <cellStyle name="Normal 13 6 6 2" xfId="13607" xr:uid="{00000000-0005-0000-0000-0000C1440000}"/>
    <cellStyle name="Normal 13 6 6 2 2" xfId="26338" xr:uid="{00000000-0005-0000-0000-0000C2440000}"/>
    <cellStyle name="Normal 13 6 6 3" xfId="21797" xr:uid="{00000000-0005-0000-0000-0000C3440000}"/>
    <cellStyle name="Normal 13 6 7" xfId="12509" xr:uid="{00000000-0005-0000-0000-0000C4440000}"/>
    <cellStyle name="Normal 13 6 7 2" xfId="25255" xr:uid="{00000000-0005-0000-0000-0000C5440000}"/>
    <cellStyle name="Normal 13 6 8" xfId="21058" xr:uid="{00000000-0005-0000-0000-0000C6440000}"/>
    <cellStyle name="Normal 13 6 9" xfId="4829" xr:uid="{00000000-0005-0000-0000-0000C7440000}"/>
    <cellStyle name="Normal 13 7" xfId="9750" xr:uid="{00000000-0005-0000-0000-0000C8440000}"/>
    <cellStyle name="Normal 13 8" xfId="10130" xr:uid="{00000000-0005-0000-0000-0000C9440000}"/>
    <cellStyle name="Normal 13 8 2" xfId="19399" xr:uid="{00000000-0005-0000-0000-0000CA440000}"/>
    <cellStyle name="Normal 13 8 2 2" xfId="32516" xr:uid="{00000000-0005-0000-0000-0000CB440000}"/>
    <cellStyle name="Normal 13 8 2 3" xfId="35531" xr:uid="{00000000-0005-0000-0000-0000CC440000}"/>
    <cellStyle name="Normal 13 8 3" xfId="17980" xr:uid="{00000000-0005-0000-0000-0000CD440000}"/>
    <cellStyle name="Normal 13 8 4" xfId="31330" xr:uid="{00000000-0005-0000-0000-0000CE440000}"/>
    <cellStyle name="Normal 13 8 5" xfId="34671" xr:uid="{00000000-0005-0000-0000-0000CF440000}"/>
    <cellStyle name="Normal 13 9" xfId="2856" xr:uid="{00000000-0005-0000-0000-0000D0440000}"/>
    <cellStyle name="Normal 130" xfId="10661" xr:uid="{00000000-0005-0000-0000-0000D1440000}"/>
    <cellStyle name="Normal 131" xfId="11303" xr:uid="{00000000-0005-0000-0000-0000D2440000}"/>
    <cellStyle name="Normal 132" xfId="10863" xr:uid="{00000000-0005-0000-0000-0000D3440000}"/>
    <cellStyle name="Normal 133" xfId="10418" xr:uid="{00000000-0005-0000-0000-0000D4440000}"/>
    <cellStyle name="Normal 134" xfId="10083" xr:uid="{00000000-0005-0000-0000-0000D5440000}"/>
    <cellStyle name="Normal 135" xfId="11082" xr:uid="{00000000-0005-0000-0000-0000D6440000}"/>
    <cellStyle name="Normal 136" xfId="10642" xr:uid="{00000000-0005-0000-0000-0000D7440000}"/>
    <cellStyle name="Normal 137" xfId="11273" xr:uid="{00000000-0005-0000-0000-0000D8440000}"/>
    <cellStyle name="Normal 138" xfId="10959" xr:uid="{00000000-0005-0000-0000-0000D9440000}"/>
    <cellStyle name="Normal 139" xfId="11386" xr:uid="{00000000-0005-0000-0000-0000DA440000}"/>
    <cellStyle name="Normal 14" xfId="289" xr:uid="{00000000-0005-0000-0000-0000DB440000}"/>
    <cellStyle name="Normal 14 10" xfId="2861" xr:uid="{00000000-0005-0000-0000-0000DC440000}"/>
    <cellStyle name="Normal 14 2" xfId="626" xr:uid="{00000000-0005-0000-0000-0000DD440000}"/>
    <cellStyle name="Normal 14 2 10" xfId="4833" xr:uid="{00000000-0005-0000-0000-0000DE440000}"/>
    <cellStyle name="Normal 14 2 10 2" xfId="8130" xr:uid="{00000000-0005-0000-0000-0000DF440000}"/>
    <cellStyle name="Normal 14 2 10 2 2" xfId="14623" xr:uid="{00000000-0005-0000-0000-0000E0440000}"/>
    <cellStyle name="Normal 14 2 10 2 2 2" xfId="27302" xr:uid="{00000000-0005-0000-0000-0000E1440000}"/>
    <cellStyle name="Normal 14 2 10 2 3" xfId="19400" xr:uid="{00000000-0005-0000-0000-0000E2440000}"/>
    <cellStyle name="Normal 14 2 10 2 4" xfId="32517" xr:uid="{00000000-0005-0000-0000-0000E3440000}"/>
    <cellStyle name="Normal 14 2 10 2 5" xfId="35532" xr:uid="{00000000-0005-0000-0000-0000E4440000}"/>
    <cellStyle name="Normal 14 2 10 3" xfId="9055" xr:uid="{00000000-0005-0000-0000-0000E5440000}"/>
    <cellStyle name="Normal 14 2 10 3 2" xfId="15465" xr:uid="{00000000-0005-0000-0000-0000E6440000}"/>
    <cellStyle name="Normal 14 2 10 3 2 2" xfId="28113" xr:uid="{00000000-0005-0000-0000-0000E7440000}"/>
    <cellStyle name="Normal 14 2 10 3 3" xfId="23066" xr:uid="{00000000-0005-0000-0000-0000E8440000}"/>
    <cellStyle name="Normal 14 2 10 4" xfId="7067" xr:uid="{00000000-0005-0000-0000-0000E9440000}"/>
    <cellStyle name="Normal 14 2 10 4 2" xfId="13609" xr:uid="{00000000-0005-0000-0000-0000EA440000}"/>
    <cellStyle name="Normal 14 2 10 4 2 2" xfId="26340" xr:uid="{00000000-0005-0000-0000-0000EB440000}"/>
    <cellStyle name="Normal 14 2 10 4 3" xfId="21799" xr:uid="{00000000-0005-0000-0000-0000EC440000}"/>
    <cellStyle name="Normal 14 2 10 5" xfId="12510" xr:uid="{00000000-0005-0000-0000-0000ED440000}"/>
    <cellStyle name="Normal 14 2 10 5 2" xfId="25256" xr:uid="{00000000-0005-0000-0000-0000EE440000}"/>
    <cellStyle name="Normal 14 2 10 6" xfId="17984" xr:uid="{00000000-0005-0000-0000-0000EF440000}"/>
    <cellStyle name="Normal 14 2 10 7" xfId="31331" xr:uid="{00000000-0005-0000-0000-0000F0440000}"/>
    <cellStyle name="Normal 14 2 10 8" xfId="34672" xr:uid="{00000000-0005-0000-0000-0000F1440000}"/>
    <cellStyle name="Normal 14 2 11" xfId="4834" xr:uid="{00000000-0005-0000-0000-0000F2440000}"/>
    <cellStyle name="Normal 14 2 11 2" xfId="8131" xr:uid="{00000000-0005-0000-0000-0000F3440000}"/>
    <cellStyle name="Normal 14 2 11 2 2" xfId="14624" xr:uid="{00000000-0005-0000-0000-0000F4440000}"/>
    <cellStyle name="Normal 14 2 11 2 2 2" xfId="27303" xr:uid="{00000000-0005-0000-0000-0000F5440000}"/>
    <cellStyle name="Normal 14 2 11 2 3" xfId="19401" xr:uid="{00000000-0005-0000-0000-0000F6440000}"/>
    <cellStyle name="Normal 14 2 11 2 4" xfId="32518" xr:uid="{00000000-0005-0000-0000-0000F7440000}"/>
    <cellStyle name="Normal 14 2 11 2 5" xfId="35533" xr:uid="{00000000-0005-0000-0000-0000F8440000}"/>
    <cellStyle name="Normal 14 2 11 3" xfId="9056" xr:uid="{00000000-0005-0000-0000-0000F9440000}"/>
    <cellStyle name="Normal 14 2 11 3 2" xfId="15466" xr:uid="{00000000-0005-0000-0000-0000FA440000}"/>
    <cellStyle name="Normal 14 2 11 3 2 2" xfId="28114" xr:uid="{00000000-0005-0000-0000-0000FB440000}"/>
    <cellStyle name="Normal 14 2 11 3 3" xfId="23067" xr:uid="{00000000-0005-0000-0000-0000FC440000}"/>
    <cellStyle name="Normal 14 2 11 4" xfId="7068" xr:uid="{00000000-0005-0000-0000-0000FD440000}"/>
    <cellStyle name="Normal 14 2 11 4 2" xfId="13610" xr:uid="{00000000-0005-0000-0000-0000FE440000}"/>
    <cellStyle name="Normal 14 2 11 4 2 2" xfId="26341" xr:uid="{00000000-0005-0000-0000-0000FF440000}"/>
    <cellStyle name="Normal 14 2 11 4 3" xfId="21800" xr:uid="{00000000-0005-0000-0000-000000450000}"/>
    <cellStyle name="Normal 14 2 11 5" xfId="12511" xr:uid="{00000000-0005-0000-0000-000001450000}"/>
    <cellStyle name="Normal 14 2 11 5 2" xfId="25257" xr:uid="{00000000-0005-0000-0000-000002450000}"/>
    <cellStyle name="Normal 14 2 11 6" xfId="17985" xr:uid="{00000000-0005-0000-0000-000003450000}"/>
    <cellStyle name="Normal 14 2 11 7" xfId="31332" xr:uid="{00000000-0005-0000-0000-000004450000}"/>
    <cellStyle name="Normal 14 2 11 8" xfId="34673" xr:uid="{00000000-0005-0000-0000-000005450000}"/>
    <cellStyle name="Normal 14 2 12" xfId="4835" xr:uid="{00000000-0005-0000-0000-000006450000}"/>
    <cellStyle name="Normal 14 2 12 2" xfId="8132" xr:uid="{00000000-0005-0000-0000-000007450000}"/>
    <cellStyle name="Normal 14 2 12 2 2" xfId="14625" xr:uid="{00000000-0005-0000-0000-000008450000}"/>
    <cellStyle name="Normal 14 2 12 2 2 2" xfId="27304" xr:uid="{00000000-0005-0000-0000-000009450000}"/>
    <cellStyle name="Normal 14 2 12 2 3" xfId="19402" xr:uid="{00000000-0005-0000-0000-00000A450000}"/>
    <cellStyle name="Normal 14 2 12 2 4" xfId="32519" xr:uid="{00000000-0005-0000-0000-00000B450000}"/>
    <cellStyle name="Normal 14 2 12 2 5" xfId="35534" xr:uid="{00000000-0005-0000-0000-00000C450000}"/>
    <cellStyle name="Normal 14 2 12 3" xfId="9057" xr:uid="{00000000-0005-0000-0000-00000D450000}"/>
    <cellStyle name="Normal 14 2 12 3 2" xfId="15467" xr:uid="{00000000-0005-0000-0000-00000E450000}"/>
    <cellStyle name="Normal 14 2 12 3 2 2" xfId="28115" xr:uid="{00000000-0005-0000-0000-00000F450000}"/>
    <cellStyle name="Normal 14 2 12 3 3" xfId="23068" xr:uid="{00000000-0005-0000-0000-000010450000}"/>
    <cellStyle name="Normal 14 2 12 4" xfId="7069" xr:uid="{00000000-0005-0000-0000-000011450000}"/>
    <cellStyle name="Normal 14 2 12 4 2" xfId="13611" xr:uid="{00000000-0005-0000-0000-000012450000}"/>
    <cellStyle name="Normal 14 2 12 4 2 2" xfId="26342" xr:uid="{00000000-0005-0000-0000-000013450000}"/>
    <cellStyle name="Normal 14 2 12 4 3" xfId="21801" xr:uid="{00000000-0005-0000-0000-000014450000}"/>
    <cellStyle name="Normal 14 2 12 5" xfId="12512" xr:uid="{00000000-0005-0000-0000-000015450000}"/>
    <cellStyle name="Normal 14 2 12 5 2" xfId="25258" xr:uid="{00000000-0005-0000-0000-000016450000}"/>
    <cellStyle name="Normal 14 2 12 6" xfId="17986" xr:uid="{00000000-0005-0000-0000-000017450000}"/>
    <cellStyle name="Normal 14 2 12 7" xfId="31333" xr:uid="{00000000-0005-0000-0000-000018450000}"/>
    <cellStyle name="Normal 14 2 12 8" xfId="34674" xr:uid="{00000000-0005-0000-0000-000019450000}"/>
    <cellStyle name="Normal 14 2 13" xfId="4836" xr:uid="{00000000-0005-0000-0000-00001A450000}"/>
    <cellStyle name="Normal 14 2 13 2" xfId="8133" xr:uid="{00000000-0005-0000-0000-00001B450000}"/>
    <cellStyle name="Normal 14 2 13 2 2" xfId="14626" xr:uid="{00000000-0005-0000-0000-00001C450000}"/>
    <cellStyle name="Normal 14 2 13 2 2 2" xfId="27305" xr:uid="{00000000-0005-0000-0000-00001D450000}"/>
    <cellStyle name="Normal 14 2 13 2 3" xfId="19403" xr:uid="{00000000-0005-0000-0000-00001E450000}"/>
    <cellStyle name="Normal 14 2 13 2 4" xfId="32520" xr:uid="{00000000-0005-0000-0000-00001F450000}"/>
    <cellStyle name="Normal 14 2 13 2 5" xfId="35535" xr:uid="{00000000-0005-0000-0000-000020450000}"/>
    <cellStyle name="Normal 14 2 13 3" xfId="9058" xr:uid="{00000000-0005-0000-0000-000021450000}"/>
    <cellStyle name="Normal 14 2 13 3 2" xfId="15468" xr:uid="{00000000-0005-0000-0000-000022450000}"/>
    <cellStyle name="Normal 14 2 13 3 2 2" xfId="28116" xr:uid="{00000000-0005-0000-0000-000023450000}"/>
    <cellStyle name="Normal 14 2 13 3 3" xfId="23069" xr:uid="{00000000-0005-0000-0000-000024450000}"/>
    <cellStyle name="Normal 14 2 13 4" xfId="7070" xr:uid="{00000000-0005-0000-0000-000025450000}"/>
    <cellStyle name="Normal 14 2 13 4 2" xfId="13612" xr:uid="{00000000-0005-0000-0000-000026450000}"/>
    <cellStyle name="Normal 14 2 13 4 2 2" xfId="26343" xr:uid="{00000000-0005-0000-0000-000027450000}"/>
    <cellStyle name="Normal 14 2 13 4 3" xfId="21802" xr:uid="{00000000-0005-0000-0000-000028450000}"/>
    <cellStyle name="Normal 14 2 13 5" xfId="12513" xr:uid="{00000000-0005-0000-0000-000029450000}"/>
    <cellStyle name="Normal 14 2 13 5 2" xfId="25259" xr:uid="{00000000-0005-0000-0000-00002A450000}"/>
    <cellStyle name="Normal 14 2 13 6" xfId="17987" xr:uid="{00000000-0005-0000-0000-00002B450000}"/>
    <cellStyle name="Normal 14 2 13 7" xfId="31334" xr:uid="{00000000-0005-0000-0000-00002C450000}"/>
    <cellStyle name="Normal 14 2 13 8" xfId="34675" xr:uid="{00000000-0005-0000-0000-00002D450000}"/>
    <cellStyle name="Normal 14 2 14" xfId="4837" xr:uid="{00000000-0005-0000-0000-00002E450000}"/>
    <cellStyle name="Normal 14 2 14 2" xfId="8134" xr:uid="{00000000-0005-0000-0000-00002F450000}"/>
    <cellStyle name="Normal 14 2 14 2 2" xfId="14627" xr:uid="{00000000-0005-0000-0000-000030450000}"/>
    <cellStyle name="Normal 14 2 14 2 2 2" xfId="27306" xr:uid="{00000000-0005-0000-0000-000031450000}"/>
    <cellStyle name="Normal 14 2 14 2 3" xfId="19404" xr:uid="{00000000-0005-0000-0000-000032450000}"/>
    <cellStyle name="Normal 14 2 14 2 4" xfId="32521" xr:uid="{00000000-0005-0000-0000-000033450000}"/>
    <cellStyle name="Normal 14 2 14 2 5" xfId="35536" xr:uid="{00000000-0005-0000-0000-000034450000}"/>
    <cellStyle name="Normal 14 2 14 3" xfId="9059" xr:uid="{00000000-0005-0000-0000-000035450000}"/>
    <cellStyle name="Normal 14 2 14 3 2" xfId="15469" xr:uid="{00000000-0005-0000-0000-000036450000}"/>
    <cellStyle name="Normal 14 2 14 3 2 2" xfId="28117" xr:uid="{00000000-0005-0000-0000-000037450000}"/>
    <cellStyle name="Normal 14 2 14 3 3" xfId="23070" xr:uid="{00000000-0005-0000-0000-000038450000}"/>
    <cellStyle name="Normal 14 2 14 4" xfId="7071" xr:uid="{00000000-0005-0000-0000-000039450000}"/>
    <cellStyle name="Normal 14 2 14 4 2" xfId="13613" xr:uid="{00000000-0005-0000-0000-00003A450000}"/>
    <cellStyle name="Normal 14 2 14 4 2 2" xfId="26344" xr:uid="{00000000-0005-0000-0000-00003B450000}"/>
    <cellStyle name="Normal 14 2 14 4 3" xfId="21803" xr:uid="{00000000-0005-0000-0000-00003C450000}"/>
    <cellStyle name="Normal 14 2 14 5" xfId="12514" xr:uid="{00000000-0005-0000-0000-00003D450000}"/>
    <cellStyle name="Normal 14 2 14 5 2" xfId="25260" xr:uid="{00000000-0005-0000-0000-00003E450000}"/>
    <cellStyle name="Normal 14 2 14 6" xfId="17988" xr:uid="{00000000-0005-0000-0000-00003F450000}"/>
    <cellStyle name="Normal 14 2 14 7" xfId="31335" xr:uid="{00000000-0005-0000-0000-000040450000}"/>
    <cellStyle name="Normal 14 2 14 8" xfId="34676" xr:uid="{00000000-0005-0000-0000-000041450000}"/>
    <cellStyle name="Normal 14 2 15" xfId="4838" xr:uid="{00000000-0005-0000-0000-000042450000}"/>
    <cellStyle name="Normal 14 2 15 2" xfId="8135" xr:uid="{00000000-0005-0000-0000-000043450000}"/>
    <cellStyle name="Normal 14 2 15 2 2" xfId="14628" xr:uid="{00000000-0005-0000-0000-000044450000}"/>
    <cellStyle name="Normal 14 2 15 2 2 2" xfId="27307" xr:uid="{00000000-0005-0000-0000-000045450000}"/>
    <cellStyle name="Normal 14 2 15 2 3" xfId="19405" xr:uid="{00000000-0005-0000-0000-000046450000}"/>
    <cellStyle name="Normal 14 2 15 2 4" xfId="32522" xr:uid="{00000000-0005-0000-0000-000047450000}"/>
    <cellStyle name="Normal 14 2 15 2 5" xfId="35537" xr:uid="{00000000-0005-0000-0000-000048450000}"/>
    <cellStyle name="Normal 14 2 15 3" xfId="9060" xr:uid="{00000000-0005-0000-0000-000049450000}"/>
    <cellStyle name="Normal 14 2 15 3 2" xfId="15470" xr:uid="{00000000-0005-0000-0000-00004A450000}"/>
    <cellStyle name="Normal 14 2 15 3 2 2" xfId="28118" xr:uid="{00000000-0005-0000-0000-00004B450000}"/>
    <cellStyle name="Normal 14 2 15 3 3" xfId="23071" xr:uid="{00000000-0005-0000-0000-00004C450000}"/>
    <cellStyle name="Normal 14 2 15 4" xfId="7072" xr:uid="{00000000-0005-0000-0000-00004D450000}"/>
    <cellStyle name="Normal 14 2 15 4 2" xfId="13614" xr:uid="{00000000-0005-0000-0000-00004E450000}"/>
    <cellStyle name="Normal 14 2 15 4 2 2" xfId="26345" xr:uid="{00000000-0005-0000-0000-00004F450000}"/>
    <cellStyle name="Normal 14 2 15 4 3" xfId="21804" xr:uid="{00000000-0005-0000-0000-000050450000}"/>
    <cellStyle name="Normal 14 2 15 5" xfId="12515" xr:uid="{00000000-0005-0000-0000-000051450000}"/>
    <cellStyle name="Normal 14 2 15 5 2" xfId="25261" xr:uid="{00000000-0005-0000-0000-000052450000}"/>
    <cellStyle name="Normal 14 2 15 6" xfId="17989" xr:uid="{00000000-0005-0000-0000-000053450000}"/>
    <cellStyle name="Normal 14 2 15 7" xfId="31336" xr:uid="{00000000-0005-0000-0000-000054450000}"/>
    <cellStyle name="Normal 14 2 15 8" xfId="34677" xr:uid="{00000000-0005-0000-0000-000055450000}"/>
    <cellStyle name="Normal 14 2 16" xfId="4839" xr:uid="{00000000-0005-0000-0000-000056450000}"/>
    <cellStyle name="Normal 14 2 16 2" xfId="8136" xr:uid="{00000000-0005-0000-0000-000057450000}"/>
    <cellStyle name="Normal 14 2 16 2 2" xfId="14629" xr:uid="{00000000-0005-0000-0000-000058450000}"/>
    <cellStyle name="Normal 14 2 16 2 2 2" xfId="27308" xr:uid="{00000000-0005-0000-0000-000059450000}"/>
    <cellStyle name="Normal 14 2 16 2 3" xfId="19406" xr:uid="{00000000-0005-0000-0000-00005A450000}"/>
    <cellStyle name="Normal 14 2 16 2 4" xfId="32523" xr:uid="{00000000-0005-0000-0000-00005B450000}"/>
    <cellStyle name="Normal 14 2 16 2 5" xfId="35538" xr:uid="{00000000-0005-0000-0000-00005C450000}"/>
    <cellStyle name="Normal 14 2 16 3" xfId="9061" xr:uid="{00000000-0005-0000-0000-00005D450000}"/>
    <cellStyle name="Normal 14 2 16 3 2" xfId="15471" xr:uid="{00000000-0005-0000-0000-00005E450000}"/>
    <cellStyle name="Normal 14 2 16 3 2 2" xfId="28119" xr:uid="{00000000-0005-0000-0000-00005F450000}"/>
    <cellStyle name="Normal 14 2 16 3 3" xfId="23072" xr:uid="{00000000-0005-0000-0000-000060450000}"/>
    <cellStyle name="Normal 14 2 16 4" xfId="7073" xr:uid="{00000000-0005-0000-0000-000061450000}"/>
    <cellStyle name="Normal 14 2 16 4 2" xfId="13615" xr:uid="{00000000-0005-0000-0000-000062450000}"/>
    <cellStyle name="Normal 14 2 16 4 2 2" xfId="26346" xr:uid="{00000000-0005-0000-0000-000063450000}"/>
    <cellStyle name="Normal 14 2 16 4 3" xfId="21805" xr:uid="{00000000-0005-0000-0000-000064450000}"/>
    <cellStyle name="Normal 14 2 16 5" xfId="12516" xr:uid="{00000000-0005-0000-0000-000065450000}"/>
    <cellStyle name="Normal 14 2 16 5 2" xfId="25262" xr:uid="{00000000-0005-0000-0000-000066450000}"/>
    <cellStyle name="Normal 14 2 16 6" xfId="17990" xr:uid="{00000000-0005-0000-0000-000067450000}"/>
    <cellStyle name="Normal 14 2 16 7" xfId="31337" xr:uid="{00000000-0005-0000-0000-000068450000}"/>
    <cellStyle name="Normal 14 2 16 8" xfId="34678" xr:uid="{00000000-0005-0000-0000-000069450000}"/>
    <cellStyle name="Normal 14 2 17" xfId="4840" xr:uid="{00000000-0005-0000-0000-00006A450000}"/>
    <cellStyle name="Normal 14 2 17 2" xfId="8137" xr:uid="{00000000-0005-0000-0000-00006B450000}"/>
    <cellStyle name="Normal 14 2 17 2 2" xfId="14630" xr:uid="{00000000-0005-0000-0000-00006C450000}"/>
    <cellStyle name="Normal 14 2 17 2 2 2" xfId="27309" xr:uid="{00000000-0005-0000-0000-00006D450000}"/>
    <cellStyle name="Normal 14 2 17 2 3" xfId="19407" xr:uid="{00000000-0005-0000-0000-00006E450000}"/>
    <cellStyle name="Normal 14 2 17 2 4" xfId="32524" xr:uid="{00000000-0005-0000-0000-00006F450000}"/>
    <cellStyle name="Normal 14 2 17 2 5" xfId="35539" xr:uid="{00000000-0005-0000-0000-000070450000}"/>
    <cellStyle name="Normal 14 2 17 3" xfId="9062" xr:uid="{00000000-0005-0000-0000-000071450000}"/>
    <cellStyle name="Normal 14 2 17 3 2" xfId="15472" xr:uid="{00000000-0005-0000-0000-000072450000}"/>
    <cellStyle name="Normal 14 2 17 3 2 2" xfId="28120" xr:uid="{00000000-0005-0000-0000-000073450000}"/>
    <cellStyle name="Normal 14 2 17 3 3" xfId="23073" xr:uid="{00000000-0005-0000-0000-000074450000}"/>
    <cellStyle name="Normal 14 2 17 4" xfId="7074" xr:uid="{00000000-0005-0000-0000-000075450000}"/>
    <cellStyle name="Normal 14 2 17 4 2" xfId="13616" xr:uid="{00000000-0005-0000-0000-000076450000}"/>
    <cellStyle name="Normal 14 2 17 4 2 2" xfId="26347" xr:uid="{00000000-0005-0000-0000-000077450000}"/>
    <cellStyle name="Normal 14 2 17 4 3" xfId="21806" xr:uid="{00000000-0005-0000-0000-000078450000}"/>
    <cellStyle name="Normal 14 2 17 5" xfId="12517" xr:uid="{00000000-0005-0000-0000-000079450000}"/>
    <cellStyle name="Normal 14 2 17 5 2" xfId="25263" xr:uid="{00000000-0005-0000-0000-00007A450000}"/>
    <cellStyle name="Normal 14 2 17 6" xfId="17991" xr:uid="{00000000-0005-0000-0000-00007B450000}"/>
    <cellStyle name="Normal 14 2 17 7" xfId="31338" xr:uid="{00000000-0005-0000-0000-00007C450000}"/>
    <cellStyle name="Normal 14 2 17 8" xfId="34679" xr:uid="{00000000-0005-0000-0000-00007D450000}"/>
    <cellStyle name="Normal 14 2 18" xfId="4841" xr:uid="{00000000-0005-0000-0000-00007E450000}"/>
    <cellStyle name="Normal 14 2 18 2" xfId="8138" xr:uid="{00000000-0005-0000-0000-00007F450000}"/>
    <cellStyle name="Normal 14 2 18 2 2" xfId="14631" xr:uid="{00000000-0005-0000-0000-000080450000}"/>
    <cellStyle name="Normal 14 2 18 2 2 2" xfId="27310" xr:uid="{00000000-0005-0000-0000-000081450000}"/>
    <cellStyle name="Normal 14 2 18 2 3" xfId="19408" xr:uid="{00000000-0005-0000-0000-000082450000}"/>
    <cellStyle name="Normal 14 2 18 2 4" xfId="32525" xr:uid="{00000000-0005-0000-0000-000083450000}"/>
    <cellStyle name="Normal 14 2 18 2 5" xfId="35540" xr:uid="{00000000-0005-0000-0000-000084450000}"/>
    <cellStyle name="Normal 14 2 18 3" xfId="9063" xr:uid="{00000000-0005-0000-0000-000085450000}"/>
    <cellStyle name="Normal 14 2 18 3 2" xfId="15473" xr:uid="{00000000-0005-0000-0000-000086450000}"/>
    <cellStyle name="Normal 14 2 18 3 2 2" xfId="28121" xr:uid="{00000000-0005-0000-0000-000087450000}"/>
    <cellStyle name="Normal 14 2 18 3 3" xfId="23074" xr:uid="{00000000-0005-0000-0000-000088450000}"/>
    <cellStyle name="Normal 14 2 18 4" xfId="7075" xr:uid="{00000000-0005-0000-0000-000089450000}"/>
    <cellStyle name="Normal 14 2 18 4 2" xfId="13617" xr:uid="{00000000-0005-0000-0000-00008A450000}"/>
    <cellStyle name="Normal 14 2 18 4 2 2" xfId="26348" xr:uid="{00000000-0005-0000-0000-00008B450000}"/>
    <cellStyle name="Normal 14 2 18 4 3" xfId="21807" xr:uid="{00000000-0005-0000-0000-00008C450000}"/>
    <cellStyle name="Normal 14 2 18 5" xfId="12518" xr:uid="{00000000-0005-0000-0000-00008D450000}"/>
    <cellStyle name="Normal 14 2 18 5 2" xfId="25264" xr:uid="{00000000-0005-0000-0000-00008E450000}"/>
    <cellStyle name="Normal 14 2 18 6" xfId="17992" xr:uid="{00000000-0005-0000-0000-00008F450000}"/>
    <cellStyle name="Normal 14 2 18 7" xfId="31339" xr:uid="{00000000-0005-0000-0000-000090450000}"/>
    <cellStyle name="Normal 14 2 18 8" xfId="34680" xr:uid="{00000000-0005-0000-0000-000091450000}"/>
    <cellStyle name="Normal 14 2 19" xfId="4842" xr:uid="{00000000-0005-0000-0000-000092450000}"/>
    <cellStyle name="Normal 14 2 19 2" xfId="8139" xr:uid="{00000000-0005-0000-0000-000093450000}"/>
    <cellStyle name="Normal 14 2 19 2 2" xfId="14632" xr:uid="{00000000-0005-0000-0000-000094450000}"/>
    <cellStyle name="Normal 14 2 19 2 2 2" xfId="27311" xr:uid="{00000000-0005-0000-0000-000095450000}"/>
    <cellStyle name="Normal 14 2 19 2 3" xfId="19409" xr:uid="{00000000-0005-0000-0000-000096450000}"/>
    <cellStyle name="Normal 14 2 19 2 4" xfId="32526" xr:uid="{00000000-0005-0000-0000-000097450000}"/>
    <cellStyle name="Normal 14 2 19 2 5" xfId="35541" xr:uid="{00000000-0005-0000-0000-000098450000}"/>
    <cellStyle name="Normal 14 2 19 3" xfId="9064" xr:uid="{00000000-0005-0000-0000-000099450000}"/>
    <cellStyle name="Normal 14 2 19 3 2" xfId="15474" xr:uid="{00000000-0005-0000-0000-00009A450000}"/>
    <cellStyle name="Normal 14 2 19 3 2 2" xfId="28122" xr:uid="{00000000-0005-0000-0000-00009B450000}"/>
    <cellStyle name="Normal 14 2 19 3 3" xfId="23075" xr:uid="{00000000-0005-0000-0000-00009C450000}"/>
    <cellStyle name="Normal 14 2 19 4" xfId="7076" xr:uid="{00000000-0005-0000-0000-00009D450000}"/>
    <cellStyle name="Normal 14 2 19 4 2" xfId="13618" xr:uid="{00000000-0005-0000-0000-00009E450000}"/>
    <cellStyle name="Normal 14 2 19 4 2 2" xfId="26349" xr:uid="{00000000-0005-0000-0000-00009F450000}"/>
    <cellStyle name="Normal 14 2 19 4 3" xfId="21808" xr:uid="{00000000-0005-0000-0000-0000A0450000}"/>
    <cellStyle name="Normal 14 2 19 5" xfId="12519" xr:uid="{00000000-0005-0000-0000-0000A1450000}"/>
    <cellStyle name="Normal 14 2 19 5 2" xfId="25265" xr:uid="{00000000-0005-0000-0000-0000A2450000}"/>
    <cellStyle name="Normal 14 2 19 6" xfId="17993" xr:uid="{00000000-0005-0000-0000-0000A3450000}"/>
    <cellStyle name="Normal 14 2 19 7" xfId="31340" xr:uid="{00000000-0005-0000-0000-0000A4450000}"/>
    <cellStyle name="Normal 14 2 19 8" xfId="34681" xr:uid="{00000000-0005-0000-0000-0000A5450000}"/>
    <cellStyle name="Normal 14 2 2" xfId="1577" xr:uid="{00000000-0005-0000-0000-0000A6450000}"/>
    <cellStyle name="Normal 14 2 2 10" xfId="4843" xr:uid="{00000000-0005-0000-0000-0000A7450000}"/>
    <cellStyle name="Normal 14 2 2 2" xfId="1578" xr:uid="{00000000-0005-0000-0000-0000A8450000}"/>
    <cellStyle name="Normal 14 2 2 2 2" xfId="1579" xr:uid="{00000000-0005-0000-0000-0000A9450000}"/>
    <cellStyle name="Normal 14 2 2 2 2 2" xfId="16377" xr:uid="{00000000-0005-0000-0000-0000AA450000}"/>
    <cellStyle name="Normal 14 2 2 2 2 2 2" xfId="28919" xr:uid="{00000000-0005-0000-0000-0000AB450000}"/>
    <cellStyle name="Normal 14 2 2 2 2 3" xfId="23835" xr:uid="{00000000-0005-0000-0000-0000AC450000}"/>
    <cellStyle name="Normal 14 2 2 2 2 4" xfId="10877" xr:uid="{00000000-0005-0000-0000-0000AD450000}"/>
    <cellStyle name="Normal 14 2 2 2 3" xfId="11158" xr:uid="{00000000-0005-0000-0000-0000AE450000}"/>
    <cellStyle name="Normal 14 2 2 2 3 2" xfId="16558" xr:uid="{00000000-0005-0000-0000-0000AF450000}"/>
    <cellStyle name="Normal 14 2 2 2 3 2 2" xfId="29097" xr:uid="{00000000-0005-0000-0000-0000B0450000}"/>
    <cellStyle name="Normal 14 2 2 2 3 3" xfId="24005" xr:uid="{00000000-0005-0000-0000-0000B1450000}"/>
    <cellStyle name="Normal 14 2 2 2 4" xfId="14633" xr:uid="{00000000-0005-0000-0000-0000B2450000}"/>
    <cellStyle name="Normal 14 2 2 2 4 2" xfId="27312" xr:uid="{00000000-0005-0000-0000-0000B3450000}"/>
    <cellStyle name="Normal 14 2 2 2 5" xfId="19410" xr:uid="{00000000-0005-0000-0000-0000B4450000}"/>
    <cellStyle name="Normal 14 2 2 2 6" xfId="32527" xr:uid="{00000000-0005-0000-0000-0000B5450000}"/>
    <cellStyle name="Normal 14 2 2 2 7" xfId="35542" xr:uid="{00000000-0005-0000-0000-0000B6450000}"/>
    <cellStyle name="Normal 14 2 2 2 8" xfId="8140" xr:uid="{00000000-0005-0000-0000-0000B7450000}"/>
    <cellStyle name="Normal 14 2 2 3" xfId="1580" xr:uid="{00000000-0005-0000-0000-0000B8450000}"/>
    <cellStyle name="Normal 14 2 2 3 2" xfId="10435" xr:uid="{00000000-0005-0000-0000-0000B9450000}"/>
    <cellStyle name="Normal 14 2 2 3 2 2" xfId="16135" xr:uid="{00000000-0005-0000-0000-0000BA450000}"/>
    <cellStyle name="Normal 14 2 2 3 2 2 2" xfId="28757" xr:uid="{00000000-0005-0000-0000-0000BB450000}"/>
    <cellStyle name="Normal 14 2 2 3 2 3" xfId="23716" xr:uid="{00000000-0005-0000-0000-0000BC450000}"/>
    <cellStyle name="Normal 14 2 2 3 3" xfId="15475" xr:uid="{00000000-0005-0000-0000-0000BD450000}"/>
    <cellStyle name="Normal 14 2 2 3 3 2" xfId="28123" xr:uid="{00000000-0005-0000-0000-0000BE450000}"/>
    <cellStyle name="Normal 14 2 2 3 4" xfId="23076" xr:uid="{00000000-0005-0000-0000-0000BF450000}"/>
    <cellStyle name="Normal 14 2 2 3 5" xfId="9065" xr:uid="{00000000-0005-0000-0000-0000C0450000}"/>
    <cellStyle name="Normal 14 2 2 4" xfId="11318" xr:uid="{00000000-0005-0000-0000-0000C1450000}"/>
    <cellStyle name="Normal 14 2 2 4 2" xfId="16652" xr:uid="{00000000-0005-0000-0000-0000C2450000}"/>
    <cellStyle name="Normal 14 2 2 4 2 2" xfId="29187" xr:uid="{00000000-0005-0000-0000-0000C3450000}"/>
    <cellStyle name="Normal 14 2 2 4 3" xfId="24094" xr:uid="{00000000-0005-0000-0000-0000C4450000}"/>
    <cellStyle name="Normal 14 2 2 5" xfId="7077" xr:uid="{00000000-0005-0000-0000-0000C5450000}"/>
    <cellStyle name="Normal 14 2 2 5 2" xfId="13619" xr:uid="{00000000-0005-0000-0000-0000C6450000}"/>
    <cellStyle name="Normal 14 2 2 5 2 2" xfId="26350" xr:uid="{00000000-0005-0000-0000-0000C7450000}"/>
    <cellStyle name="Normal 14 2 2 5 3" xfId="21809" xr:uid="{00000000-0005-0000-0000-0000C8450000}"/>
    <cellStyle name="Normal 14 2 2 6" xfId="12520" xr:uid="{00000000-0005-0000-0000-0000C9450000}"/>
    <cellStyle name="Normal 14 2 2 6 2" xfId="25266" xr:uid="{00000000-0005-0000-0000-0000CA450000}"/>
    <cellStyle name="Normal 14 2 2 7" xfId="17994" xr:uid="{00000000-0005-0000-0000-0000CB450000}"/>
    <cellStyle name="Normal 14 2 2 8" xfId="31341" xr:uid="{00000000-0005-0000-0000-0000CC450000}"/>
    <cellStyle name="Normal 14 2 2 9" xfId="34682" xr:uid="{00000000-0005-0000-0000-0000CD450000}"/>
    <cellStyle name="Normal 14 2 20" xfId="4832" xr:uid="{00000000-0005-0000-0000-0000CE450000}"/>
    <cellStyle name="Normal 14 2 20 2" xfId="18807" xr:uid="{00000000-0005-0000-0000-0000CF450000}"/>
    <cellStyle name="Normal 14 2 21" xfId="10242" xr:uid="{00000000-0005-0000-0000-0000D0450000}"/>
    <cellStyle name="Normal 14 2 21 2" xfId="16080" xr:uid="{00000000-0005-0000-0000-0000D1450000}"/>
    <cellStyle name="Normal 14 2 21 2 2" xfId="28707" xr:uid="{00000000-0005-0000-0000-0000D2450000}"/>
    <cellStyle name="Normal 14 2 21 3" xfId="17983" xr:uid="{00000000-0005-0000-0000-0000D3450000}"/>
    <cellStyle name="Normal 14 2 21 4" xfId="23671" xr:uid="{00000000-0005-0000-0000-0000D4450000}"/>
    <cellStyle name="Normal 14 2 22" xfId="2862" xr:uid="{00000000-0005-0000-0000-0000D5450000}"/>
    <cellStyle name="Normal 14 2 23" xfId="37732" xr:uid="{00000000-0005-0000-0000-0000D6450000}"/>
    <cellStyle name="Normal 14 2 3" xfId="1581" xr:uid="{00000000-0005-0000-0000-0000D7450000}"/>
    <cellStyle name="Normal 14 2 3 10" xfId="4844" xr:uid="{00000000-0005-0000-0000-0000D8450000}"/>
    <cellStyle name="Normal 14 2 3 2" xfId="1582" xr:uid="{00000000-0005-0000-0000-0000D9450000}"/>
    <cellStyle name="Normal 14 2 3 2 2" xfId="11319" xr:uid="{00000000-0005-0000-0000-0000DA450000}"/>
    <cellStyle name="Normal 14 2 3 2 2 2" xfId="16653" xr:uid="{00000000-0005-0000-0000-0000DB450000}"/>
    <cellStyle name="Normal 14 2 3 2 2 2 2" xfId="29188" xr:uid="{00000000-0005-0000-0000-0000DC450000}"/>
    <cellStyle name="Normal 14 2 3 2 2 3" xfId="24095" xr:uid="{00000000-0005-0000-0000-0000DD450000}"/>
    <cellStyle name="Normal 14 2 3 2 3" xfId="14634" xr:uid="{00000000-0005-0000-0000-0000DE450000}"/>
    <cellStyle name="Normal 14 2 3 2 3 2" xfId="27313" xr:uid="{00000000-0005-0000-0000-0000DF450000}"/>
    <cellStyle name="Normal 14 2 3 2 4" xfId="19411" xr:uid="{00000000-0005-0000-0000-0000E0450000}"/>
    <cellStyle name="Normal 14 2 3 2 5" xfId="32528" xr:uid="{00000000-0005-0000-0000-0000E1450000}"/>
    <cellStyle name="Normal 14 2 3 2 6" xfId="35543" xr:uid="{00000000-0005-0000-0000-0000E2450000}"/>
    <cellStyle name="Normal 14 2 3 2 7" xfId="8141" xr:uid="{00000000-0005-0000-0000-0000E3450000}"/>
    <cellStyle name="Normal 14 2 3 3" xfId="9066" xr:uid="{00000000-0005-0000-0000-0000E4450000}"/>
    <cellStyle name="Normal 14 2 3 3 2" xfId="15476" xr:uid="{00000000-0005-0000-0000-0000E5450000}"/>
    <cellStyle name="Normal 14 2 3 3 2 2" xfId="28124" xr:uid="{00000000-0005-0000-0000-0000E6450000}"/>
    <cellStyle name="Normal 14 2 3 3 3" xfId="23077" xr:uid="{00000000-0005-0000-0000-0000E7450000}"/>
    <cellStyle name="Normal 14 2 3 4" xfId="11106" xr:uid="{00000000-0005-0000-0000-0000E8450000}"/>
    <cellStyle name="Normal 14 2 3 4 2" xfId="16523" xr:uid="{00000000-0005-0000-0000-0000E9450000}"/>
    <cellStyle name="Normal 14 2 3 4 2 2" xfId="29063" xr:uid="{00000000-0005-0000-0000-0000EA450000}"/>
    <cellStyle name="Normal 14 2 3 4 3" xfId="23973" xr:uid="{00000000-0005-0000-0000-0000EB450000}"/>
    <cellStyle name="Normal 14 2 3 5" xfId="7078" xr:uid="{00000000-0005-0000-0000-0000EC450000}"/>
    <cellStyle name="Normal 14 2 3 5 2" xfId="13620" xr:uid="{00000000-0005-0000-0000-0000ED450000}"/>
    <cellStyle name="Normal 14 2 3 5 2 2" xfId="26351" xr:uid="{00000000-0005-0000-0000-0000EE450000}"/>
    <cellStyle name="Normal 14 2 3 5 3" xfId="21810" xr:uid="{00000000-0005-0000-0000-0000EF450000}"/>
    <cellStyle name="Normal 14 2 3 6" xfId="12521" xr:uid="{00000000-0005-0000-0000-0000F0450000}"/>
    <cellStyle name="Normal 14 2 3 6 2" xfId="25267" xr:uid="{00000000-0005-0000-0000-0000F1450000}"/>
    <cellStyle name="Normal 14 2 3 7" xfId="17995" xr:uid="{00000000-0005-0000-0000-0000F2450000}"/>
    <cellStyle name="Normal 14 2 3 8" xfId="31342" xr:uid="{00000000-0005-0000-0000-0000F3450000}"/>
    <cellStyle name="Normal 14 2 3 9" xfId="34683" xr:uid="{00000000-0005-0000-0000-0000F4450000}"/>
    <cellStyle name="Normal 14 2 4" xfId="1583" xr:uid="{00000000-0005-0000-0000-0000F5450000}"/>
    <cellStyle name="Normal 14 2 4 10" xfId="4845" xr:uid="{00000000-0005-0000-0000-0000F6450000}"/>
    <cellStyle name="Normal 14 2 4 2" xfId="8142" xr:uid="{00000000-0005-0000-0000-0000F7450000}"/>
    <cellStyle name="Normal 14 2 4 2 2" xfId="14635" xr:uid="{00000000-0005-0000-0000-0000F8450000}"/>
    <cellStyle name="Normal 14 2 4 2 2 2" xfId="27314" xr:uid="{00000000-0005-0000-0000-0000F9450000}"/>
    <cellStyle name="Normal 14 2 4 2 3" xfId="19412" xr:uid="{00000000-0005-0000-0000-0000FA450000}"/>
    <cellStyle name="Normal 14 2 4 2 4" xfId="32529" xr:uid="{00000000-0005-0000-0000-0000FB450000}"/>
    <cellStyle name="Normal 14 2 4 2 5" xfId="35544" xr:uid="{00000000-0005-0000-0000-0000FC450000}"/>
    <cellStyle name="Normal 14 2 4 3" xfId="9067" xr:uid="{00000000-0005-0000-0000-0000FD450000}"/>
    <cellStyle name="Normal 14 2 4 3 2" xfId="15477" xr:uid="{00000000-0005-0000-0000-0000FE450000}"/>
    <cellStyle name="Normal 14 2 4 3 2 2" xfId="28125" xr:uid="{00000000-0005-0000-0000-0000FF450000}"/>
    <cellStyle name="Normal 14 2 4 3 3" xfId="23078" xr:uid="{00000000-0005-0000-0000-000000460000}"/>
    <cellStyle name="Normal 14 2 4 4" xfId="10980" xr:uid="{00000000-0005-0000-0000-000001460000}"/>
    <cellStyle name="Normal 14 2 4 4 2" xfId="16441" xr:uid="{00000000-0005-0000-0000-000002460000}"/>
    <cellStyle name="Normal 14 2 4 4 2 2" xfId="28982" xr:uid="{00000000-0005-0000-0000-000003460000}"/>
    <cellStyle name="Normal 14 2 4 4 3" xfId="23893" xr:uid="{00000000-0005-0000-0000-000004460000}"/>
    <cellStyle name="Normal 14 2 4 5" xfId="7079" xr:uid="{00000000-0005-0000-0000-000005460000}"/>
    <cellStyle name="Normal 14 2 4 5 2" xfId="13621" xr:uid="{00000000-0005-0000-0000-000006460000}"/>
    <cellStyle name="Normal 14 2 4 5 2 2" xfId="26352" xr:uid="{00000000-0005-0000-0000-000007460000}"/>
    <cellStyle name="Normal 14 2 4 5 3" xfId="21811" xr:uid="{00000000-0005-0000-0000-000008460000}"/>
    <cellStyle name="Normal 14 2 4 6" xfId="12522" xr:uid="{00000000-0005-0000-0000-000009460000}"/>
    <cellStyle name="Normal 14 2 4 6 2" xfId="25268" xr:uid="{00000000-0005-0000-0000-00000A460000}"/>
    <cellStyle name="Normal 14 2 4 7" xfId="17996" xr:uid="{00000000-0005-0000-0000-00000B460000}"/>
    <cellStyle name="Normal 14 2 4 8" xfId="31343" xr:uid="{00000000-0005-0000-0000-00000C460000}"/>
    <cellStyle name="Normal 14 2 4 9" xfId="34684" xr:uid="{00000000-0005-0000-0000-00000D460000}"/>
    <cellStyle name="Normal 14 2 5" xfId="1576" xr:uid="{00000000-0005-0000-0000-00000E460000}"/>
    <cellStyle name="Normal 14 2 5 2" xfId="8143" xr:uid="{00000000-0005-0000-0000-00000F460000}"/>
    <cellStyle name="Normal 14 2 5 2 2" xfId="14636" xr:uid="{00000000-0005-0000-0000-000010460000}"/>
    <cellStyle name="Normal 14 2 5 2 2 2" xfId="27315" xr:uid="{00000000-0005-0000-0000-000011460000}"/>
    <cellStyle name="Normal 14 2 5 2 3" xfId="19413" xr:uid="{00000000-0005-0000-0000-000012460000}"/>
    <cellStyle name="Normal 14 2 5 2 4" xfId="32530" xr:uid="{00000000-0005-0000-0000-000013460000}"/>
    <cellStyle name="Normal 14 2 5 2 5" xfId="35545" xr:uid="{00000000-0005-0000-0000-000014460000}"/>
    <cellStyle name="Normal 14 2 5 3" xfId="9068" xr:uid="{00000000-0005-0000-0000-000015460000}"/>
    <cellStyle name="Normal 14 2 5 3 2" xfId="15478" xr:uid="{00000000-0005-0000-0000-000016460000}"/>
    <cellStyle name="Normal 14 2 5 3 2 2" xfId="28126" xr:uid="{00000000-0005-0000-0000-000017460000}"/>
    <cellStyle name="Normal 14 2 5 3 3" xfId="23079" xr:uid="{00000000-0005-0000-0000-000018460000}"/>
    <cellStyle name="Normal 14 2 5 4" xfId="7080" xr:uid="{00000000-0005-0000-0000-000019460000}"/>
    <cellStyle name="Normal 14 2 5 4 2" xfId="13622" xr:uid="{00000000-0005-0000-0000-00001A460000}"/>
    <cellStyle name="Normal 14 2 5 4 2 2" xfId="26353" xr:uid="{00000000-0005-0000-0000-00001B460000}"/>
    <cellStyle name="Normal 14 2 5 4 3" xfId="21812" xr:uid="{00000000-0005-0000-0000-00001C460000}"/>
    <cellStyle name="Normal 14 2 5 5" xfId="12523" xr:uid="{00000000-0005-0000-0000-00001D460000}"/>
    <cellStyle name="Normal 14 2 5 5 2" xfId="25269" xr:uid="{00000000-0005-0000-0000-00001E460000}"/>
    <cellStyle name="Normal 14 2 5 6" xfId="17997" xr:uid="{00000000-0005-0000-0000-00001F460000}"/>
    <cellStyle name="Normal 14 2 5 7" xfId="31344" xr:uid="{00000000-0005-0000-0000-000020460000}"/>
    <cellStyle name="Normal 14 2 5 8" xfId="34685" xr:uid="{00000000-0005-0000-0000-000021460000}"/>
    <cellStyle name="Normal 14 2 5 9" xfId="4846" xr:uid="{00000000-0005-0000-0000-000022460000}"/>
    <cellStyle name="Normal 14 2 6" xfId="4847" xr:uid="{00000000-0005-0000-0000-000023460000}"/>
    <cellStyle name="Normal 14 2 6 2" xfId="8144" xr:uid="{00000000-0005-0000-0000-000024460000}"/>
    <cellStyle name="Normal 14 2 6 2 2" xfId="14637" xr:uid="{00000000-0005-0000-0000-000025460000}"/>
    <cellStyle name="Normal 14 2 6 2 2 2" xfId="27316" xr:uid="{00000000-0005-0000-0000-000026460000}"/>
    <cellStyle name="Normal 14 2 6 2 3" xfId="19414" xr:uid="{00000000-0005-0000-0000-000027460000}"/>
    <cellStyle name="Normal 14 2 6 2 4" xfId="32531" xr:uid="{00000000-0005-0000-0000-000028460000}"/>
    <cellStyle name="Normal 14 2 6 2 5" xfId="35546" xr:uid="{00000000-0005-0000-0000-000029460000}"/>
    <cellStyle name="Normal 14 2 6 3" xfId="9069" xr:uid="{00000000-0005-0000-0000-00002A460000}"/>
    <cellStyle name="Normal 14 2 6 3 2" xfId="15479" xr:uid="{00000000-0005-0000-0000-00002B460000}"/>
    <cellStyle name="Normal 14 2 6 3 2 2" xfId="28127" xr:uid="{00000000-0005-0000-0000-00002C460000}"/>
    <cellStyle name="Normal 14 2 6 3 3" xfId="23080" xr:uid="{00000000-0005-0000-0000-00002D460000}"/>
    <cellStyle name="Normal 14 2 6 4" xfId="7081" xr:uid="{00000000-0005-0000-0000-00002E460000}"/>
    <cellStyle name="Normal 14 2 6 4 2" xfId="13623" xr:uid="{00000000-0005-0000-0000-00002F460000}"/>
    <cellStyle name="Normal 14 2 6 4 2 2" xfId="26354" xr:uid="{00000000-0005-0000-0000-000030460000}"/>
    <cellStyle name="Normal 14 2 6 4 3" xfId="21813" xr:uid="{00000000-0005-0000-0000-000031460000}"/>
    <cellStyle name="Normal 14 2 6 5" xfId="12524" xr:uid="{00000000-0005-0000-0000-000032460000}"/>
    <cellStyle name="Normal 14 2 6 5 2" xfId="25270" xr:uid="{00000000-0005-0000-0000-000033460000}"/>
    <cellStyle name="Normal 14 2 6 6" xfId="17998" xr:uid="{00000000-0005-0000-0000-000034460000}"/>
    <cellStyle name="Normal 14 2 6 7" xfId="31345" xr:uid="{00000000-0005-0000-0000-000035460000}"/>
    <cellStyle name="Normal 14 2 6 8" xfId="34686" xr:uid="{00000000-0005-0000-0000-000036460000}"/>
    <cellStyle name="Normal 14 2 7" xfId="4848" xr:uid="{00000000-0005-0000-0000-000037460000}"/>
    <cellStyle name="Normal 14 2 7 2" xfId="8145" xr:uid="{00000000-0005-0000-0000-000038460000}"/>
    <cellStyle name="Normal 14 2 7 2 2" xfId="14638" xr:uid="{00000000-0005-0000-0000-000039460000}"/>
    <cellStyle name="Normal 14 2 7 2 2 2" xfId="27317" xr:uid="{00000000-0005-0000-0000-00003A460000}"/>
    <cellStyle name="Normal 14 2 7 2 3" xfId="19415" xr:uid="{00000000-0005-0000-0000-00003B460000}"/>
    <cellStyle name="Normal 14 2 7 2 4" xfId="32532" xr:uid="{00000000-0005-0000-0000-00003C460000}"/>
    <cellStyle name="Normal 14 2 7 2 5" xfId="35547" xr:uid="{00000000-0005-0000-0000-00003D460000}"/>
    <cellStyle name="Normal 14 2 7 3" xfId="9070" xr:uid="{00000000-0005-0000-0000-00003E460000}"/>
    <cellStyle name="Normal 14 2 7 3 2" xfId="15480" xr:uid="{00000000-0005-0000-0000-00003F460000}"/>
    <cellStyle name="Normal 14 2 7 3 2 2" xfId="28128" xr:uid="{00000000-0005-0000-0000-000040460000}"/>
    <cellStyle name="Normal 14 2 7 3 3" xfId="23081" xr:uid="{00000000-0005-0000-0000-000041460000}"/>
    <cellStyle name="Normal 14 2 7 4" xfId="7082" xr:uid="{00000000-0005-0000-0000-000042460000}"/>
    <cellStyle name="Normal 14 2 7 4 2" xfId="13624" xr:uid="{00000000-0005-0000-0000-000043460000}"/>
    <cellStyle name="Normal 14 2 7 4 2 2" xfId="26355" xr:uid="{00000000-0005-0000-0000-000044460000}"/>
    <cellStyle name="Normal 14 2 7 4 3" xfId="21814" xr:uid="{00000000-0005-0000-0000-000045460000}"/>
    <cellStyle name="Normal 14 2 7 5" xfId="12525" xr:uid="{00000000-0005-0000-0000-000046460000}"/>
    <cellStyle name="Normal 14 2 7 5 2" xfId="25271" xr:uid="{00000000-0005-0000-0000-000047460000}"/>
    <cellStyle name="Normal 14 2 7 6" xfId="17999" xr:uid="{00000000-0005-0000-0000-000048460000}"/>
    <cellStyle name="Normal 14 2 7 7" xfId="31346" xr:uid="{00000000-0005-0000-0000-000049460000}"/>
    <cellStyle name="Normal 14 2 7 8" xfId="34687" xr:uid="{00000000-0005-0000-0000-00004A460000}"/>
    <cellStyle name="Normal 14 2 8" xfId="4849" xr:uid="{00000000-0005-0000-0000-00004B460000}"/>
    <cellStyle name="Normal 14 2 8 2" xfId="8146" xr:uid="{00000000-0005-0000-0000-00004C460000}"/>
    <cellStyle name="Normal 14 2 8 2 2" xfId="14639" xr:uid="{00000000-0005-0000-0000-00004D460000}"/>
    <cellStyle name="Normal 14 2 8 2 2 2" xfId="27318" xr:uid="{00000000-0005-0000-0000-00004E460000}"/>
    <cellStyle name="Normal 14 2 8 2 3" xfId="19416" xr:uid="{00000000-0005-0000-0000-00004F460000}"/>
    <cellStyle name="Normal 14 2 8 2 4" xfId="32533" xr:uid="{00000000-0005-0000-0000-000050460000}"/>
    <cellStyle name="Normal 14 2 8 2 5" xfId="35548" xr:uid="{00000000-0005-0000-0000-000051460000}"/>
    <cellStyle name="Normal 14 2 8 3" xfId="9071" xr:uid="{00000000-0005-0000-0000-000052460000}"/>
    <cellStyle name="Normal 14 2 8 3 2" xfId="15481" xr:uid="{00000000-0005-0000-0000-000053460000}"/>
    <cellStyle name="Normal 14 2 8 3 2 2" xfId="28129" xr:uid="{00000000-0005-0000-0000-000054460000}"/>
    <cellStyle name="Normal 14 2 8 3 3" xfId="23082" xr:uid="{00000000-0005-0000-0000-000055460000}"/>
    <cellStyle name="Normal 14 2 8 4" xfId="7083" xr:uid="{00000000-0005-0000-0000-000056460000}"/>
    <cellStyle name="Normal 14 2 8 4 2" xfId="13625" xr:uid="{00000000-0005-0000-0000-000057460000}"/>
    <cellStyle name="Normal 14 2 8 4 2 2" xfId="26356" xr:uid="{00000000-0005-0000-0000-000058460000}"/>
    <cellStyle name="Normal 14 2 8 4 3" xfId="21815" xr:uid="{00000000-0005-0000-0000-000059460000}"/>
    <cellStyle name="Normal 14 2 8 5" xfId="12526" xr:uid="{00000000-0005-0000-0000-00005A460000}"/>
    <cellStyle name="Normal 14 2 8 5 2" xfId="25272" xr:uid="{00000000-0005-0000-0000-00005B460000}"/>
    <cellStyle name="Normal 14 2 8 6" xfId="18000" xr:uid="{00000000-0005-0000-0000-00005C460000}"/>
    <cellStyle name="Normal 14 2 8 7" xfId="31347" xr:uid="{00000000-0005-0000-0000-00005D460000}"/>
    <cellStyle name="Normal 14 2 8 8" xfId="34688" xr:uid="{00000000-0005-0000-0000-00005E460000}"/>
    <cellStyle name="Normal 14 2 9" xfId="4850" xr:uid="{00000000-0005-0000-0000-00005F460000}"/>
    <cellStyle name="Normal 14 2 9 2" xfId="8147" xr:uid="{00000000-0005-0000-0000-000060460000}"/>
    <cellStyle name="Normal 14 2 9 2 2" xfId="14640" xr:uid="{00000000-0005-0000-0000-000061460000}"/>
    <cellStyle name="Normal 14 2 9 2 2 2" xfId="27319" xr:uid="{00000000-0005-0000-0000-000062460000}"/>
    <cellStyle name="Normal 14 2 9 2 3" xfId="19417" xr:uid="{00000000-0005-0000-0000-000063460000}"/>
    <cellStyle name="Normal 14 2 9 2 4" xfId="32534" xr:uid="{00000000-0005-0000-0000-000064460000}"/>
    <cellStyle name="Normal 14 2 9 2 5" xfId="35549" xr:uid="{00000000-0005-0000-0000-000065460000}"/>
    <cellStyle name="Normal 14 2 9 3" xfId="9072" xr:uid="{00000000-0005-0000-0000-000066460000}"/>
    <cellStyle name="Normal 14 2 9 3 2" xfId="15482" xr:uid="{00000000-0005-0000-0000-000067460000}"/>
    <cellStyle name="Normal 14 2 9 3 2 2" xfId="28130" xr:uid="{00000000-0005-0000-0000-000068460000}"/>
    <cellStyle name="Normal 14 2 9 3 3" xfId="23083" xr:uid="{00000000-0005-0000-0000-000069460000}"/>
    <cellStyle name="Normal 14 2 9 4" xfId="7084" xr:uid="{00000000-0005-0000-0000-00006A460000}"/>
    <cellStyle name="Normal 14 2 9 4 2" xfId="13626" xr:uid="{00000000-0005-0000-0000-00006B460000}"/>
    <cellStyle name="Normal 14 2 9 4 2 2" xfId="26357" xr:uid="{00000000-0005-0000-0000-00006C460000}"/>
    <cellStyle name="Normal 14 2 9 4 3" xfId="21816" xr:uid="{00000000-0005-0000-0000-00006D460000}"/>
    <cellStyle name="Normal 14 2 9 5" xfId="12527" xr:uid="{00000000-0005-0000-0000-00006E460000}"/>
    <cellStyle name="Normal 14 2 9 5 2" xfId="25273" xr:uid="{00000000-0005-0000-0000-00006F460000}"/>
    <cellStyle name="Normal 14 2 9 6" xfId="18001" xr:uid="{00000000-0005-0000-0000-000070460000}"/>
    <cellStyle name="Normal 14 2 9 7" xfId="31348" xr:uid="{00000000-0005-0000-0000-000071460000}"/>
    <cellStyle name="Normal 14 2 9 8" xfId="34689" xr:uid="{00000000-0005-0000-0000-000072460000}"/>
    <cellStyle name="Normal 14 3" xfId="1584" xr:uid="{00000000-0005-0000-0000-000073460000}"/>
    <cellStyle name="Normal 14 3 2" xfId="1585" xr:uid="{00000000-0005-0000-0000-000074460000}"/>
    <cellStyle name="Normal 14 3 2 2" xfId="1586" xr:uid="{00000000-0005-0000-0000-000075460000}"/>
    <cellStyle name="Normal 14 3 2 2 2" xfId="16686" xr:uid="{00000000-0005-0000-0000-000076460000}"/>
    <cellStyle name="Normal 14 3 2 2 2 2" xfId="29221" xr:uid="{00000000-0005-0000-0000-000077460000}"/>
    <cellStyle name="Normal 14 3 2 2 3" xfId="24129" xr:uid="{00000000-0005-0000-0000-000078460000}"/>
    <cellStyle name="Normal 14 3 2 2 4" xfId="11361" xr:uid="{00000000-0005-0000-0000-000079460000}"/>
    <cellStyle name="Normal 14 3 2 3" xfId="10262" xr:uid="{00000000-0005-0000-0000-00007A460000}"/>
    <cellStyle name="Normal 14 3 2 3 2" xfId="16086" xr:uid="{00000000-0005-0000-0000-00007B460000}"/>
    <cellStyle name="Normal 14 3 2 3 2 2" xfId="28713" xr:uid="{00000000-0005-0000-0000-00007C460000}"/>
    <cellStyle name="Normal 14 3 2 3 3" xfId="23677" xr:uid="{00000000-0005-0000-0000-00007D460000}"/>
    <cellStyle name="Normal 14 3 2 4" xfId="6289" xr:uid="{00000000-0005-0000-0000-00007E460000}"/>
    <cellStyle name="Normal 14 3 3" xfId="1587" xr:uid="{00000000-0005-0000-0000-00007F460000}"/>
    <cellStyle name="Normal 14 3 3 2" xfId="16448" xr:uid="{00000000-0005-0000-0000-000080460000}"/>
    <cellStyle name="Normal 14 3 3 2 2" xfId="28989" xr:uid="{00000000-0005-0000-0000-000081460000}"/>
    <cellStyle name="Normal 14 3 3 3" xfId="23899" xr:uid="{00000000-0005-0000-0000-000082460000}"/>
    <cellStyle name="Normal 14 3 3 4" xfId="10989" xr:uid="{00000000-0005-0000-0000-000083460000}"/>
    <cellStyle name="Normal 14 3 4" xfId="10596" xr:uid="{00000000-0005-0000-0000-000084460000}"/>
    <cellStyle name="Normal 14 3 4 2" xfId="16196" xr:uid="{00000000-0005-0000-0000-000085460000}"/>
    <cellStyle name="Normal 14 3 4 2 2" xfId="28818" xr:uid="{00000000-0005-0000-0000-000086460000}"/>
    <cellStyle name="Normal 14 3 4 3" xfId="23764" xr:uid="{00000000-0005-0000-0000-000087460000}"/>
    <cellStyle name="Normal 14 3 5" xfId="2863" xr:uid="{00000000-0005-0000-0000-000088460000}"/>
    <cellStyle name="Normal 14 4" xfId="1588" xr:uid="{00000000-0005-0000-0000-000089460000}"/>
    <cellStyle name="Normal 14 4 2" xfId="1589" xr:uid="{00000000-0005-0000-0000-00008A460000}"/>
    <cellStyle name="Normal 14 4 2 2" xfId="16057" xr:uid="{00000000-0005-0000-0000-00008B460000}"/>
    <cellStyle name="Normal 14 4 2 2 2" xfId="28685" xr:uid="{00000000-0005-0000-0000-00008C460000}"/>
    <cellStyle name="Normal 14 4 2 3" xfId="23650" xr:uid="{00000000-0005-0000-0000-00008D460000}"/>
    <cellStyle name="Normal 14 4 2 4" xfId="10166" xr:uid="{00000000-0005-0000-0000-00008E460000}"/>
    <cellStyle name="Normal 14 4 3" xfId="11091" xr:uid="{00000000-0005-0000-0000-00008F460000}"/>
    <cellStyle name="Normal 14 4 3 2" xfId="16517" xr:uid="{00000000-0005-0000-0000-000090460000}"/>
    <cellStyle name="Normal 14 4 3 2 2" xfId="29057" xr:uid="{00000000-0005-0000-0000-000091460000}"/>
    <cellStyle name="Normal 14 4 3 3" xfId="23967" xr:uid="{00000000-0005-0000-0000-000092460000}"/>
    <cellStyle name="Normal 14 4 4" xfId="2864" xr:uid="{00000000-0005-0000-0000-000093460000}"/>
    <cellStyle name="Normal 14 5" xfId="1590" xr:uid="{00000000-0005-0000-0000-000094460000}"/>
    <cellStyle name="Normal 14 5 2" xfId="10451" xr:uid="{00000000-0005-0000-0000-000095460000}"/>
    <cellStyle name="Normal 14 5 2 2" xfId="16145" xr:uid="{00000000-0005-0000-0000-000096460000}"/>
    <cellStyle name="Normal 14 5 2 2 2" xfId="28767" xr:uid="{00000000-0005-0000-0000-000097460000}"/>
    <cellStyle name="Normal 14 5 2 3" xfId="23725" xr:uid="{00000000-0005-0000-0000-000098460000}"/>
    <cellStyle name="Normal 14 5 3" xfId="2865" xr:uid="{00000000-0005-0000-0000-000099460000}"/>
    <cellStyle name="Normal 14 6" xfId="1575" xr:uid="{00000000-0005-0000-0000-00009A460000}"/>
    <cellStyle name="Normal 14 6 2" xfId="10482" xr:uid="{00000000-0005-0000-0000-00009B460000}"/>
    <cellStyle name="Normal 14 6 3" xfId="4831" xr:uid="{00000000-0005-0000-0000-00009C460000}"/>
    <cellStyle name="Normal 14 7" xfId="9751" xr:uid="{00000000-0005-0000-0000-00009D460000}"/>
    <cellStyle name="Normal 14 8" xfId="18922" xr:uid="{00000000-0005-0000-0000-00009E460000}"/>
    <cellStyle name="Normal 14 9" xfId="17982" xr:uid="{00000000-0005-0000-0000-00009F460000}"/>
    <cellStyle name="Normal 140" xfId="10854" xr:uid="{00000000-0005-0000-0000-0000A0460000}"/>
    <cellStyle name="Normal 140 2" xfId="16365" xr:uid="{00000000-0005-0000-0000-0000A1460000}"/>
    <cellStyle name="Normal 140 2 2" xfId="28907" xr:uid="{00000000-0005-0000-0000-0000A2460000}"/>
    <cellStyle name="Normal 140 3" xfId="23825" xr:uid="{00000000-0005-0000-0000-0000A3460000}"/>
    <cellStyle name="Normal 141" xfId="11376" xr:uid="{00000000-0005-0000-0000-0000A4460000}"/>
    <cellStyle name="Normal 141 2" xfId="16694" xr:uid="{00000000-0005-0000-0000-0000A5460000}"/>
    <cellStyle name="Normal 141 2 2" xfId="29229" xr:uid="{00000000-0005-0000-0000-0000A6460000}"/>
    <cellStyle name="Normal 141 3" xfId="24138" xr:uid="{00000000-0005-0000-0000-0000A7460000}"/>
    <cellStyle name="Normal 142" xfId="11383" xr:uid="{00000000-0005-0000-0000-0000A8460000}"/>
    <cellStyle name="Normal 142 2" xfId="16701" xr:uid="{00000000-0005-0000-0000-0000A9460000}"/>
    <cellStyle name="Normal 142 2 2" xfId="29236" xr:uid="{00000000-0005-0000-0000-0000AA460000}"/>
    <cellStyle name="Normal 142 3" xfId="24145" xr:uid="{00000000-0005-0000-0000-0000AB460000}"/>
    <cellStyle name="Normal 143" xfId="11378" xr:uid="{00000000-0005-0000-0000-0000AC460000}"/>
    <cellStyle name="Normal 143 2" xfId="16696" xr:uid="{00000000-0005-0000-0000-0000AD460000}"/>
    <cellStyle name="Normal 143 2 2" xfId="29231" xr:uid="{00000000-0005-0000-0000-0000AE460000}"/>
    <cellStyle name="Normal 143 3" xfId="24140" xr:uid="{00000000-0005-0000-0000-0000AF460000}"/>
    <cellStyle name="Normal 144" xfId="11380" xr:uid="{00000000-0005-0000-0000-0000B0460000}"/>
    <cellStyle name="Normal 144 2" xfId="16698" xr:uid="{00000000-0005-0000-0000-0000B1460000}"/>
    <cellStyle name="Normal 144 2 2" xfId="29233" xr:uid="{00000000-0005-0000-0000-0000B2460000}"/>
    <cellStyle name="Normal 144 3" xfId="24142" xr:uid="{00000000-0005-0000-0000-0000B3460000}"/>
    <cellStyle name="Normal 145" xfId="11381" xr:uid="{00000000-0005-0000-0000-0000B4460000}"/>
    <cellStyle name="Normal 145 2" xfId="16699" xr:uid="{00000000-0005-0000-0000-0000B5460000}"/>
    <cellStyle name="Normal 145 2 2" xfId="29234" xr:uid="{00000000-0005-0000-0000-0000B6460000}"/>
    <cellStyle name="Normal 145 3" xfId="24143" xr:uid="{00000000-0005-0000-0000-0000B7460000}"/>
    <cellStyle name="Normal 146" xfId="11387" xr:uid="{00000000-0005-0000-0000-0000B8460000}"/>
    <cellStyle name="Normal 146 2" xfId="16703" xr:uid="{00000000-0005-0000-0000-0000B9460000}"/>
    <cellStyle name="Normal 146 2 2" xfId="29238" xr:uid="{00000000-0005-0000-0000-0000BA460000}"/>
    <cellStyle name="Normal 146 3" xfId="24147" xr:uid="{00000000-0005-0000-0000-0000BB460000}"/>
    <cellStyle name="Normal 147" xfId="11071" xr:uid="{00000000-0005-0000-0000-0000BC460000}"/>
    <cellStyle name="Normal 147 2" xfId="16508" xr:uid="{00000000-0005-0000-0000-0000BD460000}"/>
    <cellStyle name="Normal 147 2 2" xfId="29048" xr:uid="{00000000-0005-0000-0000-0000BE460000}"/>
    <cellStyle name="Normal 147 3" xfId="23957" xr:uid="{00000000-0005-0000-0000-0000BF460000}"/>
    <cellStyle name="Normal 148" xfId="10847" xr:uid="{00000000-0005-0000-0000-0000C0460000}"/>
    <cellStyle name="Normal 148 2" xfId="16361" xr:uid="{00000000-0005-0000-0000-0000C1460000}"/>
    <cellStyle name="Normal 148 2 2" xfId="28903" xr:uid="{00000000-0005-0000-0000-0000C2460000}"/>
    <cellStyle name="Normal 148 3" xfId="23821" xr:uid="{00000000-0005-0000-0000-0000C3460000}"/>
    <cellStyle name="Normal 149" xfId="12014" xr:uid="{00000000-0005-0000-0000-0000C4460000}"/>
    <cellStyle name="Normal 149 2" xfId="17147" xr:uid="{00000000-0005-0000-0000-0000C5460000}"/>
    <cellStyle name="Normal 149 2 2" xfId="29678" xr:uid="{00000000-0005-0000-0000-0000C6460000}"/>
    <cellStyle name="Normal 149 3" xfId="24763" xr:uid="{00000000-0005-0000-0000-0000C7460000}"/>
    <cellStyle name="Normal 15" xfId="290" xr:uid="{00000000-0005-0000-0000-0000C8460000}"/>
    <cellStyle name="Normal 15 2" xfId="1592" xr:uid="{00000000-0005-0000-0000-0000C9460000}"/>
    <cellStyle name="Normal 15 2 10" xfId="4853" xr:uid="{00000000-0005-0000-0000-0000CA460000}"/>
    <cellStyle name="Normal 15 2 11" xfId="4854" xr:uid="{00000000-0005-0000-0000-0000CB460000}"/>
    <cellStyle name="Normal 15 2 12" xfId="4855" xr:uid="{00000000-0005-0000-0000-0000CC460000}"/>
    <cellStyle name="Normal 15 2 13" xfId="4856" xr:uid="{00000000-0005-0000-0000-0000CD460000}"/>
    <cellStyle name="Normal 15 2 14" xfId="4857" xr:uid="{00000000-0005-0000-0000-0000CE460000}"/>
    <cellStyle name="Normal 15 2 15" xfId="4858" xr:uid="{00000000-0005-0000-0000-0000CF460000}"/>
    <cellStyle name="Normal 15 2 16" xfId="4859" xr:uid="{00000000-0005-0000-0000-0000D0460000}"/>
    <cellStyle name="Normal 15 2 17" xfId="4860" xr:uid="{00000000-0005-0000-0000-0000D1460000}"/>
    <cellStyle name="Normal 15 2 18" xfId="4861" xr:uid="{00000000-0005-0000-0000-0000D2460000}"/>
    <cellStyle name="Normal 15 2 19" xfId="4862" xr:uid="{00000000-0005-0000-0000-0000D3460000}"/>
    <cellStyle name="Normal 15 2 2" xfId="1593" xr:uid="{00000000-0005-0000-0000-0000D4460000}"/>
    <cellStyle name="Normal 15 2 2 2" xfId="1594" xr:uid="{00000000-0005-0000-0000-0000D5460000}"/>
    <cellStyle name="Normal 15 2 2 2 2" xfId="1595" xr:uid="{00000000-0005-0000-0000-0000D6460000}"/>
    <cellStyle name="Normal 15 2 2 2 2 2" xfId="16224" xr:uid="{00000000-0005-0000-0000-0000D7460000}"/>
    <cellStyle name="Normal 15 2 2 2 2 2 2" xfId="28845" xr:uid="{00000000-0005-0000-0000-0000D8460000}"/>
    <cellStyle name="Normal 15 2 2 2 2 3" xfId="23791" xr:uid="{00000000-0005-0000-0000-0000D9460000}"/>
    <cellStyle name="Normal 15 2 2 2 2 4" xfId="10652" xr:uid="{00000000-0005-0000-0000-0000DA460000}"/>
    <cellStyle name="Normal 15 2 2 2 3" xfId="16526" xr:uid="{00000000-0005-0000-0000-0000DB460000}"/>
    <cellStyle name="Normal 15 2 2 2 3 2" xfId="29066" xr:uid="{00000000-0005-0000-0000-0000DC460000}"/>
    <cellStyle name="Normal 15 2 2 2 4" xfId="23976" xr:uid="{00000000-0005-0000-0000-0000DD460000}"/>
    <cellStyle name="Normal 15 2 2 2 5" xfId="11113" xr:uid="{00000000-0005-0000-0000-0000DE460000}"/>
    <cellStyle name="Normal 15 2 2 3" xfId="1596" xr:uid="{00000000-0005-0000-0000-0000DF460000}"/>
    <cellStyle name="Normal 15 2 2 3 2" xfId="16206" xr:uid="{00000000-0005-0000-0000-0000E0460000}"/>
    <cellStyle name="Normal 15 2 2 3 2 2" xfId="28828" xr:uid="{00000000-0005-0000-0000-0000E1460000}"/>
    <cellStyle name="Normal 15 2 2 3 3" xfId="23772" xr:uid="{00000000-0005-0000-0000-0000E2460000}"/>
    <cellStyle name="Normal 15 2 2 3 4" xfId="10608" xr:uid="{00000000-0005-0000-0000-0000E3460000}"/>
    <cellStyle name="Normal 15 2 2 4" xfId="11068" xr:uid="{00000000-0005-0000-0000-0000E4460000}"/>
    <cellStyle name="Normal 15 2 2 4 2" xfId="16505" xr:uid="{00000000-0005-0000-0000-0000E5460000}"/>
    <cellStyle name="Normal 15 2 2 4 2 2" xfId="29045" xr:uid="{00000000-0005-0000-0000-0000E6460000}"/>
    <cellStyle name="Normal 15 2 2 4 3" xfId="23955" xr:uid="{00000000-0005-0000-0000-0000E7460000}"/>
    <cellStyle name="Normal 15 2 2 5" xfId="4863" xr:uid="{00000000-0005-0000-0000-0000E8460000}"/>
    <cellStyle name="Normal 15 2 20" xfId="4852" xr:uid="{00000000-0005-0000-0000-0000E9460000}"/>
    <cellStyle name="Normal 15 2 20 2" xfId="18808" xr:uid="{00000000-0005-0000-0000-0000EA460000}"/>
    <cellStyle name="Normal 15 2 21" xfId="10455" xr:uid="{00000000-0005-0000-0000-0000EB460000}"/>
    <cellStyle name="Normal 15 2 21 2" xfId="16147" xr:uid="{00000000-0005-0000-0000-0000EC460000}"/>
    <cellStyle name="Normal 15 2 21 2 2" xfId="28769" xr:uid="{00000000-0005-0000-0000-0000ED460000}"/>
    <cellStyle name="Normal 15 2 21 3" xfId="18003" xr:uid="{00000000-0005-0000-0000-0000EE460000}"/>
    <cellStyle name="Normal 15 2 21 4" xfId="23727" xr:uid="{00000000-0005-0000-0000-0000EF460000}"/>
    <cellStyle name="Normal 15 2 22" xfId="2867" xr:uid="{00000000-0005-0000-0000-0000F0460000}"/>
    <cellStyle name="Normal 15 2 3" xfId="1597" xr:uid="{00000000-0005-0000-0000-0000F1460000}"/>
    <cellStyle name="Normal 15 2 3 2" xfId="1598" xr:uid="{00000000-0005-0000-0000-0000F2460000}"/>
    <cellStyle name="Normal 15 2 3 2 2" xfId="15998" xr:uid="{00000000-0005-0000-0000-0000F3460000}"/>
    <cellStyle name="Normal 15 2 3 2 2 2" xfId="28634" xr:uid="{00000000-0005-0000-0000-0000F4460000}"/>
    <cellStyle name="Normal 15 2 3 2 3" xfId="23605" xr:uid="{00000000-0005-0000-0000-0000F5460000}"/>
    <cellStyle name="Normal 15 2 3 2 4" xfId="10028" xr:uid="{00000000-0005-0000-0000-0000F6460000}"/>
    <cellStyle name="Normal 15 2 3 3" xfId="11133" xr:uid="{00000000-0005-0000-0000-0000F7460000}"/>
    <cellStyle name="Normal 15 2 3 3 2" xfId="16539" xr:uid="{00000000-0005-0000-0000-0000F8460000}"/>
    <cellStyle name="Normal 15 2 3 3 2 2" xfId="29078" xr:uid="{00000000-0005-0000-0000-0000F9460000}"/>
    <cellStyle name="Normal 15 2 3 3 3" xfId="23987" xr:uid="{00000000-0005-0000-0000-0000FA460000}"/>
    <cellStyle name="Normal 15 2 3 4" xfId="4864" xr:uid="{00000000-0005-0000-0000-0000FB460000}"/>
    <cellStyle name="Normal 15 2 4" xfId="1599" xr:uid="{00000000-0005-0000-0000-0000FC460000}"/>
    <cellStyle name="Normal 15 2 4 2" xfId="10825" xr:uid="{00000000-0005-0000-0000-0000FD460000}"/>
    <cellStyle name="Normal 15 2 4 2 2" xfId="16348" xr:uid="{00000000-0005-0000-0000-0000FE460000}"/>
    <cellStyle name="Normal 15 2 4 2 2 2" xfId="28890" xr:uid="{00000000-0005-0000-0000-0000FF460000}"/>
    <cellStyle name="Normal 15 2 4 2 3" xfId="23810" xr:uid="{00000000-0005-0000-0000-000000470000}"/>
    <cellStyle name="Normal 15 2 4 3" xfId="4865" xr:uid="{00000000-0005-0000-0000-000001470000}"/>
    <cellStyle name="Normal 15 2 5" xfId="4866" xr:uid="{00000000-0005-0000-0000-000002470000}"/>
    <cellStyle name="Normal 15 2 6" xfId="4867" xr:uid="{00000000-0005-0000-0000-000003470000}"/>
    <cellStyle name="Normal 15 2 7" xfId="4868" xr:uid="{00000000-0005-0000-0000-000004470000}"/>
    <cellStyle name="Normal 15 2 8" xfId="4869" xr:uid="{00000000-0005-0000-0000-000005470000}"/>
    <cellStyle name="Normal 15 2 9" xfId="4870" xr:uid="{00000000-0005-0000-0000-000006470000}"/>
    <cellStyle name="Normal 15 3" xfId="1600" xr:uid="{00000000-0005-0000-0000-000007470000}"/>
    <cellStyle name="Normal 15 3 2" xfId="1601" xr:uid="{00000000-0005-0000-0000-000008470000}"/>
    <cellStyle name="Normal 15 3 2 2" xfId="1602" xr:uid="{00000000-0005-0000-0000-000009470000}"/>
    <cellStyle name="Normal 15 3 2 2 2" xfId="16035" xr:uid="{00000000-0005-0000-0000-00000A470000}"/>
    <cellStyle name="Normal 15 3 2 2 2 2" xfId="28663" xr:uid="{00000000-0005-0000-0000-00000B470000}"/>
    <cellStyle name="Normal 15 3 2 2 3" xfId="23631" xr:uid="{00000000-0005-0000-0000-00000C470000}"/>
    <cellStyle name="Normal 15 3 2 2 4" xfId="10117" xr:uid="{00000000-0005-0000-0000-00000D470000}"/>
    <cellStyle name="Normal 15 3 2 3" xfId="16510" xr:uid="{00000000-0005-0000-0000-00000E470000}"/>
    <cellStyle name="Normal 15 3 2 3 2" xfId="29050" xr:uid="{00000000-0005-0000-0000-00000F470000}"/>
    <cellStyle name="Normal 15 3 2 4" xfId="23960" xr:uid="{00000000-0005-0000-0000-000010470000}"/>
    <cellStyle name="Normal 15 3 2 5" xfId="11074" xr:uid="{00000000-0005-0000-0000-000011470000}"/>
    <cellStyle name="Normal 15 3 3" xfId="1603" xr:uid="{00000000-0005-0000-0000-000012470000}"/>
    <cellStyle name="Normal 15 3 3 2" xfId="15989" xr:uid="{00000000-0005-0000-0000-000013470000}"/>
    <cellStyle name="Normal 15 3 3 2 2" xfId="28625" xr:uid="{00000000-0005-0000-0000-000014470000}"/>
    <cellStyle name="Normal 15 3 3 3" xfId="23588" xr:uid="{00000000-0005-0000-0000-000015470000}"/>
    <cellStyle name="Normal 15 3 3 4" xfId="9970" xr:uid="{00000000-0005-0000-0000-000016470000}"/>
    <cellStyle name="Normal 15 3 4" xfId="10606" xr:uid="{00000000-0005-0000-0000-000017470000}"/>
    <cellStyle name="Normal 15 3 4 2" xfId="16205" xr:uid="{00000000-0005-0000-0000-000018470000}"/>
    <cellStyle name="Normal 15 3 4 2 2" xfId="28827" xr:uid="{00000000-0005-0000-0000-000019470000}"/>
    <cellStyle name="Normal 15 3 4 3" xfId="23771" xr:uid="{00000000-0005-0000-0000-00001A470000}"/>
    <cellStyle name="Normal 15 3 5" xfId="2868" xr:uid="{00000000-0005-0000-0000-00001B470000}"/>
    <cellStyle name="Normal 15 4" xfId="1604" xr:uid="{00000000-0005-0000-0000-00001C470000}"/>
    <cellStyle name="Normal 15 4 2" xfId="1605" xr:uid="{00000000-0005-0000-0000-00001D470000}"/>
    <cellStyle name="Normal 15 4 2 2" xfId="16389" xr:uid="{00000000-0005-0000-0000-00001E470000}"/>
    <cellStyle name="Normal 15 4 2 2 2" xfId="28931" xr:uid="{00000000-0005-0000-0000-00001F470000}"/>
    <cellStyle name="Normal 15 4 2 3" xfId="23845" xr:uid="{00000000-0005-0000-0000-000020470000}"/>
    <cellStyle name="Normal 15 4 2 4" xfId="10893" xr:uid="{00000000-0005-0000-0000-000021470000}"/>
    <cellStyle name="Normal 15 4 3" xfId="11160" xr:uid="{00000000-0005-0000-0000-000022470000}"/>
    <cellStyle name="Normal 15 4 3 2" xfId="16559" xr:uid="{00000000-0005-0000-0000-000023470000}"/>
    <cellStyle name="Normal 15 4 3 2 2" xfId="29098" xr:uid="{00000000-0005-0000-0000-000024470000}"/>
    <cellStyle name="Normal 15 4 3 3" xfId="24006" xr:uid="{00000000-0005-0000-0000-000025470000}"/>
    <cellStyle name="Normal 15 4 4" xfId="2869" xr:uid="{00000000-0005-0000-0000-000026470000}"/>
    <cellStyle name="Normal 15 5" xfId="1606" xr:uid="{00000000-0005-0000-0000-000027470000}"/>
    <cellStyle name="Normal 15 5 2" xfId="10097" xr:uid="{00000000-0005-0000-0000-000028470000}"/>
    <cellStyle name="Normal 15 5 2 2" xfId="16028" xr:uid="{00000000-0005-0000-0000-000029470000}"/>
    <cellStyle name="Normal 15 5 2 2 2" xfId="28656" xr:uid="{00000000-0005-0000-0000-00002A470000}"/>
    <cellStyle name="Normal 15 5 2 3" xfId="23625" xr:uid="{00000000-0005-0000-0000-00002B470000}"/>
    <cellStyle name="Normal 15 5 3" xfId="2870" xr:uid="{00000000-0005-0000-0000-00002C470000}"/>
    <cellStyle name="Normal 15 6" xfId="1591" xr:uid="{00000000-0005-0000-0000-00002D470000}"/>
    <cellStyle name="Normal 15 6 2" xfId="10487" xr:uid="{00000000-0005-0000-0000-00002E470000}"/>
    <cellStyle name="Normal 15 6 3" xfId="4851" xr:uid="{00000000-0005-0000-0000-00002F470000}"/>
    <cellStyle name="Normal 15 7" xfId="9752" xr:uid="{00000000-0005-0000-0000-000030470000}"/>
    <cellStyle name="Normal 15 8" xfId="10367" xr:uid="{00000000-0005-0000-0000-000031470000}"/>
    <cellStyle name="Normal 15 8 2" xfId="18002" xr:uid="{00000000-0005-0000-0000-000032470000}"/>
    <cellStyle name="Normal 15 9" xfId="2866" xr:uid="{00000000-0005-0000-0000-000033470000}"/>
    <cellStyle name="Normal 150" xfId="12015" xr:uid="{00000000-0005-0000-0000-000034470000}"/>
    <cellStyle name="Normal 150 2" xfId="17148" xr:uid="{00000000-0005-0000-0000-000035470000}"/>
    <cellStyle name="Normal 150 2 2" xfId="29679" xr:uid="{00000000-0005-0000-0000-000036470000}"/>
    <cellStyle name="Normal 150 3" xfId="24764" xr:uid="{00000000-0005-0000-0000-000037470000}"/>
    <cellStyle name="Normal 151" xfId="12016" xr:uid="{00000000-0005-0000-0000-000038470000}"/>
    <cellStyle name="Normal 151 2" xfId="17149" xr:uid="{00000000-0005-0000-0000-000039470000}"/>
    <cellStyle name="Normal 151 2 2" xfId="29680" xr:uid="{00000000-0005-0000-0000-00003A470000}"/>
    <cellStyle name="Normal 151 3" xfId="24765" xr:uid="{00000000-0005-0000-0000-00003B470000}"/>
    <cellStyle name="Normal 152" xfId="12017" xr:uid="{00000000-0005-0000-0000-00003C470000}"/>
    <cellStyle name="Normal 152 2" xfId="17150" xr:uid="{00000000-0005-0000-0000-00003D470000}"/>
    <cellStyle name="Normal 152 2 2" xfId="29681" xr:uid="{00000000-0005-0000-0000-00003E470000}"/>
    <cellStyle name="Normal 152 3" xfId="24766" xr:uid="{00000000-0005-0000-0000-00003F470000}"/>
    <cellStyle name="Normal 153" xfId="12018" xr:uid="{00000000-0005-0000-0000-000040470000}"/>
    <cellStyle name="Normal 153 2" xfId="17151" xr:uid="{00000000-0005-0000-0000-000041470000}"/>
    <cellStyle name="Normal 153 2 2" xfId="29682" xr:uid="{00000000-0005-0000-0000-000042470000}"/>
    <cellStyle name="Normal 153 3" xfId="24767" xr:uid="{00000000-0005-0000-0000-000043470000}"/>
    <cellStyle name="Normal 154" xfId="12019" xr:uid="{00000000-0005-0000-0000-000044470000}"/>
    <cellStyle name="Normal 154 2" xfId="17152" xr:uid="{00000000-0005-0000-0000-000045470000}"/>
    <cellStyle name="Normal 154 2 2" xfId="29683" xr:uid="{00000000-0005-0000-0000-000046470000}"/>
    <cellStyle name="Normal 154 3" xfId="24768" xr:uid="{00000000-0005-0000-0000-000047470000}"/>
    <cellStyle name="Normal 155" xfId="12020" xr:uid="{00000000-0005-0000-0000-000048470000}"/>
    <cellStyle name="Normal 155 2" xfId="17153" xr:uid="{00000000-0005-0000-0000-000049470000}"/>
    <cellStyle name="Normal 155 2 2" xfId="29684" xr:uid="{00000000-0005-0000-0000-00004A470000}"/>
    <cellStyle name="Normal 155 3" xfId="24769" xr:uid="{00000000-0005-0000-0000-00004B470000}"/>
    <cellStyle name="Normal 156" xfId="12035" xr:uid="{00000000-0005-0000-0000-00004C470000}"/>
    <cellStyle name="Normal 157" xfId="12021" xr:uid="{00000000-0005-0000-0000-00004D470000}"/>
    <cellStyle name="Normal 157 2" xfId="24770" xr:uid="{00000000-0005-0000-0000-00004E470000}"/>
    <cellStyle name="Normal 158" xfId="12965" xr:uid="{00000000-0005-0000-0000-00004F470000}"/>
    <cellStyle name="Normal 158 2" xfId="25711" xr:uid="{00000000-0005-0000-0000-000050470000}"/>
    <cellStyle name="Normal 159" xfId="12261" xr:uid="{00000000-0005-0000-0000-000051470000}"/>
    <cellStyle name="Normal 159 2" xfId="25007" xr:uid="{00000000-0005-0000-0000-000052470000}"/>
    <cellStyle name="Normal 16" xfId="291" xr:uid="{00000000-0005-0000-0000-000053470000}"/>
    <cellStyle name="Normal 16 2" xfId="627" xr:uid="{00000000-0005-0000-0000-000054470000}"/>
    <cellStyle name="Normal 16 2 2" xfId="1609" xr:uid="{00000000-0005-0000-0000-000055470000}"/>
    <cellStyle name="Normal 16 2 2 2" xfId="1610" xr:uid="{00000000-0005-0000-0000-000056470000}"/>
    <cellStyle name="Normal 16 2 2 2 2" xfId="1611" xr:uid="{00000000-0005-0000-0000-000057470000}"/>
    <cellStyle name="Normal 16 2 2 2 2 2" xfId="16416" xr:uid="{00000000-0005-0000-0000-000058470000}"/>
    <cellStyle name="Normal 16 2 2 2 2 2 2" xfId="28958" xr:uid="{00000000-0005-0000-0000-000059470000}"/>
    <cellStyle name="Normal 16 2 2 2 2 3" xfId="23868" xr:uid="{00000000-0005-0000-0000-00005A470000}"/>
    <cellStyle name="Normal 16 2 2 2 2 4" xfId="10933" xr:uid="{00000000-0005-0000-0000-00005B470000}"/>
    <cellStyle name="Normal 16 2 2 2 3" xfId="16462" xr:uid="{00000000-0005-0000-0000-00005C470000}"/>
    <cellStyle name="Normal 16 2 2 2 3 2" xfId="29002" xr:uid="{00000000-0005-0000-0000-00005D470000}"/>
    <cellStyle name="Normal 16 2 2 2 4" xfId="23912" xr:uid="{00000000-0005-0000-0000-00005E470000}"/>
    <cellStyle name="Normal 16 2 2 2 5" xfId="11012" xr:uid="{00000000-0005-0000-0000-00005F470000}"/>
    <cellStyle name="Normal 16 2 2 3" xfId="1612" xr:uid="{00000000-0005-0000-0000-000060470000}"/>
    <cellStyle name="Normal 16 2 2 3 2" xfId="16414" xr:uid="{00000000-0005-0000-0000-000061470000}"/>
    <cellStyle name="Normal 16 2 2 3 2 2" xfId="28956" xr:uid="{00000000-0005-0000-0000-000062470000}"/>
    <cellStyle name="Normal 16 2 2 3 3" xfId="23866" xr:uid="{00000000-0005-0000-0000-000063470000}"/>
    <cellStyle name="Normal 16 2 2 3 4" xfId="10930" xr:uid="{00000000-0005-0000-0000-000064470000}"/>
    <cellStyle name="Normal 16 2 2 4" xfId="10387" xr:uid="{00000000-0005-0000-0000-000065470000}"/>
    <cellStyle name="Normal 16 2 2 4 2" xfId="16121" xr:uid="{00000000-0005-0000-0000-000066470000}"/>
    <cellStyle name="Normal 16 2 2 4 2 2" xfId="28744" xr:uid="{00000000-0005-0000-0000-000067470000}"/>
    <cellStyle name="Normal 16 2 2 4 3" xfId="23703" xr:uid="{00000000-0005-0000-0000-000068470000}"/>
    <cellStyle name="Normal 16 2 2 5" xfId="18809" xr:uid="{00000000-0005-0000-0000-000069470000}"/>
    <cellStyle name="Normal 16 2 2 6" xfId="4872" xr:uid="{00000000-0005-0000-0000-00006A470000}"/>
    <cellStyle name="Normal 16 2 3" xfId="1613" xr:uid="{00000000-0005-0000-0000-00006B470000}"/>
    <cellStyle name="Normal 16 2 3 2" xfId="1614" xr:uid="{00000000-0005-0000-0000-00006C470000}"/>
    <cellStyle name="Normal 16 2 3 2 2" xfId="16413" xr:uid="{00000000-0005-0000-0000-00006D470000}"/>
    <cellStyle name="Normal 16 2 3 2 2 2" xfId="28955" xr:uid="{00000000-0005-0000-0000-00006E470000}"/>
    <cellStyle name="Normal 16 2 3 2 3" xfId="23865" xr:uid="{00000000-0005-0000-0000-00006F470000}"/>
    <cellStyle name="Normal 16 2 3 2 4" xfId="10929" xr:uid="{00000000-0005-0000-0000-000070470000}"/>
    <cellStyle name="Normal 16 2 3 3" xfId="16053" xr:uid="{00000000-0005-0000-0000-000071470000}"/>
    <cellStyle name="Normal 16 2 3 3 2" xfId="28681" xr:uid="{00000000-0005-0000-0000-000072470000}"/>
    <cellStyle name="Normal 16 2 3 4" xfId="18020" xr:uid="{00000000-0005-0000-0000-000073470000}"/>
    <cellStyle name="Normal 16 2 3 5" xfId="23646" xr:uid="{00000000-0005-0000-0000-000074470000}"/>
    <cellStyle name="Normal 16 2 3 6" xfId="10159" xr:uid="{00000000-0005-0000-0000-000075470000}"/>
    <cellStyle name="Normal 16 2 4" xfId="1615" xr:uid="{00000000-0005-0000-0000-000076470000}"/>
    <cellStyle name="Normal 16 2 4 2" xfId="16148" xr:uid="{00000000-0005-0000-0000-000077470000}"/>
    <cellStyle name="Normal 16 2 4 2 2" xfId="28770" xr:uid="{00000000-0005-0000-0000-000078470000}"/>
    <cellStyle name="Normal 16 2 4 3" xfId="23728" xr:uid="{00000000-0005-0000-0000-000079470000}"/>
    <cellStyle name="Normal 16 2 4 4" xfId="10456" xr:uid="{00000000-0005-0000-0000-00007A470000}"/>
    <cellStyle name="Normal 16 2 5" xfId="1608" xr:uid="{00000000-0005-0000-0000-00007B470000}"/>
    <cellStyle name="Normal 16 2 5 2" xfId="16483" xr:uid="{00000000-0005-0000-0000-00007C470000}"/>
    <cellStyle name="Normal 16 2 5 2 2" xfId="29023" xr:uid="{00000000-0005-0000-0000-00007D470000}"/>
    <cellStyle name="Normal 16 2 5 3" xfId="23932" xr:uid="{00000000-0005-0000-0000-00007E470000}"/>
    <cellStyle name="Normal 16 2 5 4" xfId="11041" xr:uid="{00000000-0005-0000-0000-00007F470000}"/>
    <cellStyle name="Normal 16 2 6" xfId="2872" xr:uid="{00000000-0005-0000-0000-000080470000}"/>
    <cellStyle name="Normal 16 2 7" xfId="37733" xr:uid="{00000000-0005-0000-0000-000081470000}"/>
    <cellStyle name="Normal 16 3" xfId="1616" xr:uid="{00000000-0005-0000-0000-000082470000}"/>
    <cellStyle name="Normal 16 3 2" xfId="1617" xr:uid="{00000000-0005-0000-0000-000083470000}"/>
    <cellStyle name="Normal 16 3 2 2" xfId="1618" xr:uid="{00000000-0005-0000-0000-000084470000}"/>
    <cellStyle name="Normal 16 3 2 2 2" xfId="16535" xr:uid="{00000000-0005-0000-0000-000085470000}"/>
    <cellStyle name="Normal 16 3 2 2 2 2" xfId="29074" xr:uid="{00000000-0005-0000-0000-000086470000}"/>
    <cellStyle name="Normal 16 3 2 2 3" xfId="23984" xr:uid="{00000000-0005-0000-0000-000087470000}"/>
    <cellStyle name="Normal 16 3 2 2 4" xfId="11124" xr:uid="{00000000-0005-0000-0000-000088470000}"/>
    <cellStyle name="Normal 16 3 2 3" xfId="10992" xr:uid="{00000000-0005-0000-0000-000089470000}"/>
    <cellStyle name="Normal 16 3 2 3 2" xfId="16451" xr:uid="{00000000-0005-0000-0000-00008A470000}"/>
    <cellStyle name="Normal 16 3 2 3 2 2" xfId="28992" xr:uid="{00000000-0005-0000-0000-00008B470000}"/>
    <cellStyle name="Normal 16 3 2 3 3" xfId="23902" xr:uid="{00000000-0005-0000-0000-00008C470000}"/>
    <cellStyle name="Normal 16 3 2 4" xfId="18810" xr:uid="{00000000-0005-0000-0000-00008D470000}"/>
    <cellStyle name="Normal 16 3 2 5" xfId="4873" xr:uid="{00000000-0005-0000-0000-00008E470000}"/>
    <cellStyle name="Normal 16 3 3" xfId="1619" xr:uid="{00000000-0005-0000-0000-00008F470000}"/>
    <cellStyle name="Normal 16 3 3 2" xfId="16587" xr:uid="{00000000-0005-0000-0000-000090470000}"/>
    <cellStyle name="Normal 16 3 3 2 2" xfId="29126" xr:uid="{00000000-0005-0000-0000-000091470000}"/>
    <cellStyle name="Normal 16 3 3 3" xfId="18021" xr:uid="{00000000-0005-0000-0000-000092470000}"/>
    <cellStyle name="Normal 16 3 3 4" xfId="24032" xr:uid="{00000000-0005-0000-0000-000093470000}"/>
    <cellStyle name="Normal 16 3 3 5" xfId="11205" xr:uid="{00000000-0005-0000-0000-000094470000}"/>
    <cellStyle name="Normal 16 3 4" xfId="11336" xr:uid="{00000000-0005-0000-0000-000095470000}"/>
    <cellStyle name="Normal 16 3 4 2" xfId="16667" xr:uid="{00000000-0005-0000-0000-000096470000}"/>
    <cellStyle name="Normal 16 3 4 2 2" xfId="29202" xr:uid="{00000000-0005-0000-0000-000097470000}"/>
    <cellStyle name="Normal 16 3 4 3" xfId="24109" xr:uid="{00000000-0005-0000-0000-000098470000}"/>
    <cellStyle name="Normal 16 3 5" xfId="2873" xr:uid="{00000000-0005-0000-0000-000099470000}"/>
    <cellStyle name="Normal 16 4" xfId="1620" xr:uid="{00000000-0005-0000-0000-00009A470000}"/>
    <cellStyle name="Normal 16 4 2" xfId="1621" xr:uid="{00000000-0005-0000-0000-00009B470000}"/>
    <cellStyle name="Normal 16 4 2 2" xfId="16423" xr:uid="{00000000-0005-0000-0000-00009C470000}"/>
    <cellStyle name="Normal 16 4 2 2 2" xfId="28965" xr:uid="{00000000-0005-0000-0000-00009D470000}"/>
    <cellStyle name="Normal 16 4 2 3" xfId="23874" xr:uid="{00000000-0005-0000-0000-00009E470000}"/>
    <cellStyle name="Normal 16 4 2 4" xfId="10942" xr:uid="{00000000-0005-0000-0000-00009F470000}"/>
    <cellStyle name="Normal 16 4 3" xfId="10273" xr:uid="{00000000-0005-0000-0000-0000A0470000}"/>
    <cellStyle name="Normal 16 4 3 2" xfId="16090" xr:uid="{00000000-0005-0000-0000-0000A1470000}"/>
    <cellStyle name="Normal 16 4 3 2 2" xfId="28717" xr:uid="{00000000-0005-0000-0000-0000A2470000}"/>
    <cellStyle name="Normal 16 4 3 3" xfId="23681" xr:uid="{00000000-0005-0000-0000-0000A3470000}"/>
    <cellStyle name="Normal 16 4 4" xfId="2874" xr:uid="{00000000-0005-0000-0000-0000A4470000}"/>
    <cellStyle name="Normal 16 5" xfId="1622" xr:uid="{00000000-0005-0000-0000-0000A5470000}"/>
    <cellStyle name="Normal 16 5 2" xfId="10846" xr:uid="{00000000-0005-0000-0000-0000A6470000}"/>
    <cellStyle name="Normal 16 5 2 2" xfId="16360" xr:uid="{00000000-0005-0000-0000-0000A7470000}"/>
    <cellStyle name="Normal 16 5 2 2 2" xfId="28902" xr:uid="{00000000-0005-0000-0000-0000A8470000}"/>
    <cellStyle name="Normal 16 5 2 3" xfId="23820" xr:uid="{00000000-0005-0000-0000-0000A9470000}"/>
    <cellStyle name="Normal 16 5 3" xfId="2875" xr:uid="{00000000-0005-0000-0000-0000AA470000}"/>
    <cellStyle name="Normal 16 6" xfId="1607" xr:uid="{00000000-0005-0000-0000-0000AB470000}"/>
    <cellStyle name="Normal 16 6 2" xfId="10492" xr:uid="{00000000-0005-0000-0000-0000AC470000}"/>
    <cellStyle name="Normal 16 6 3" xfId="10838" xr:uid="{00000000-0005-0000-0000-0000AD470000}"/>
    <cellStyle name="Normal 16 6 4" xfId="4871" xr:uid="{00000000-0005-0000-0000-0000AE470000}"/>
    <cellStyle name="Normal 16 7" xfId="9753" xr:uid="{00000000-0005-0000-0000-0000AF470000}"/>
    <cellStyle name="Normal 16 8" xfId="10623" xr:uid="{00000000-0005-0000-0000-0000B0470000}"/>
    <cellStyle name="Normal 16 8 2" xfId="16213" xr:uid="{00000000-0005-0000-0000-0000B1470000}"/>
    <cellStyle name="Normal 16 8 2 2" xfId="28834" xr:uid="{00000000-0005-0000-0000-0000B2470000}"/>
    <cellStyle name="Normal 16 8 3" xfId="18019" xr:uid="{00000000-0005-0000-0000-0000B3470000}"/>
    <cellStyle name="Normal 16 8 4" xfId="23780" xr:uid="{00000000-0005-0000-0000-0000B4470000}"/>
    <cellStyle name="Normal 16 9" xfId="2871" xr:uid="{00000000-0005-0000-0000-0000B5470000}"/>
    <cellStyle name="Normal 160" xfId="12221" xr:uid="{00000000-0005-0000-0000-0000B6470000}"/>
    <cellStyle name="Normal 160 2" xfId="24967" xr:uid="{00000000-0005-0000-0000-0000B7470000}"/>
    <cellStyle name="Normal 161" xfId="12116" xr:uid="{00000000-0005-0000-0000-0000B8470000}"/>
    <cellStyle name="Normal 161 2" xfId="24862" xr:uid="{00000000-0005-0000-0000-0000B9470000}"/>
    <cellStyle name="Normal 162" xfId="12189" xr:uid="{00000000-0005-0000-0000-0000BA470000}"/>
    <cellStyle name="Normal 162 2" xfId="24935" xr:uid="{00000000-0005-0000-0000-0000BB470000}"/>
    <cellStyle name="Normal 163" xfId="16410" xr:uid="{00000000-0005-0000-0000-0000BC470000}"/>
    <cellStyle name="Normal 163 2" xfId="28952" xr:uid="{00000000-0005-0000-0000-0000BD470000}"/>
    <cellStyle name="Normal 164" xfId="12289" xr:uid="{00000000-0005-0000-0000-0000BE470000}"/>
    <cellStyle name="Normal 164 2" xfId="25035" xr:uid="{00000000-0005-0000-0000-0000BF470000}"/>
    <cellStyle name="Normal 165" xfId="17398" xr:uid="{00000000-0005-0000-0000-0000C0470000}"/>
    <cellStyle name="Normal 165 2" xfId="29929" xr:uid="{00000000-0005-0000-0000-0000C1470000}"/>
    <cellStyle name="Normal 166" xfId="17230" xr:uid="{00000000-0005-0000-0000-0000C2470000}"/>
    <cellStyle name="Normal 166 2" xfId="29761" xr:uid="{00000000-0005-0000-0000-0000C3470000}"/>
    <cellStyle name="Normal 167" xfId="12691" xr:uid="{00000000-0005-0000-0000-0000C4470000}"/>
    <cellStyle name="Normal 167 2" xfId="25437" xr:uid="{00000000-0005-0000-0000-0000C5470000}"/>
    <cellStyle name="Normal 168" xfId="17426" xr:uid="{00000000-0005-0000-0000-0000C6470000}"/>
    <cellStyle name="Normal 168 2" xfId="29957" xr:uid="{00000000-0005-0000-0000-0000C7470000}"/>
    <cellStyle name="Normal 169" xfId="17430" xr:uid="{00000000-0005-0000-0000-0000C8470000}"/>
    <cellStyle name="Normal 17" xfId="292" xr:uid="{00000000-0005-0000-0000-0000C9470000}"/>
    <cellStyle name="Normal 17 2" xfId="628" xr:uid="{00000000-0005-0000-0000-0000CA470000}"/>
    <cellStyle name="Normal 17 2 2" xfId="1625" xr:uid="{00000000-0005-0000-0000-0000CB470000}"/>
    <cellStyle name="Normal 17 2 2 2" xfId="1626" xr:uid="{00000000-0005-0000-0000-0000CC470000}"/>
    <cellStyle name="Normal 17 2 2 2 2" xfId="1627" xr:uid="{00000000-0005-0000-0000-0000CD470000}"/>
    <cellStyle name="Normal 17 2 2 2 2 2" xfId="16617" xr:uid="{00000000-0005-0000-0000-0000CE470000}"/>
    <cellStyle name="Normal 17 2 2 2 2 2 2" xfId="29156" xr:uid="{00000000-0005-0000-0000-0000CF470000}"/>
    <cellStyle name="Normal 17 2 2 2 2 3" xfId="24064" xr:uid="{00000000-0005-0000-0000-0000D0470000}"/>
    <cellStyle name="Normal 17 2 2 2 2 4" xfId="11264" xr:uid="{00000000-0005-0000-0000-0000D1470000}"/>
    <cellStyle name="Normal 17 2 2 2 3" xfId="16572" xr:uid="{00000000-0005-0000-0000-0000D2470000}"/>
    <cellStyle name="Normal 17 2 2 2 3 2" xfId="29111" xr:uid="{00000000-0005-0000-0000-0000D3470000}"/>
    <cellStyle name="Normal 17 2 2 2 4" xfId="24020" xr:uid="{00000000-0005-0000-0000-0000D4470000}"/>
    <cellStyle name="Normal 17 2 2 2 5" xfId="11179" xr:uid="{00000000-0005-0000-0000-0000D5470000}"/>
    <cellStyle name="Normal 17 2 2 3" xfId="1628" xr:uid="{00000000-0005-0000-0000-0000D6470000}"/>
    <cellStyle name="Normal 17 2 2 3 2" xfId="16424" xr:uid="{00000000-0005-0000-0000-0000D7470000}"/>
    <cellStyle name="Normal 17 2 2 3 2 2" xfId="28966" xr:uid="{00000000-0005-0000-0000-0000D8470000}"/>
    <cellStyle name="Normal 17 2 2 3 3" xfId="23875" xr:uid="{00000000-0005-0000-0000-0000D9470000}"/>
    <cellStyle name="Normal 17 2 2 3 4" xfId="10943" xr:uid="{00000000-0005-0000-0000-0000DA470000}"/>
    <cellStyle name="Normal 17 2 2 4" xfId="11265" xr:uid="{00000000-0005-0000-0000-0000DB470000}"/>
    <cellStyle name="Normal 17 2 2 4 2" xfId="16618" xr:uid="{00000000-0005-0000-0000-0000DC470000}"/>
    <cellStyle name="Normal 17 2 2 4 2 2" xfId="29157" xr:uid="{00000000-0005-0000-0000-0000DD470000}"/>
    <cellStyle name="Normal 17 2 2 4 3" xfId="24065" xr:uid="{00000000-0005-0000-0000-0000DE470000}"/>
    <cellStyle name="Normal 17 2 2 5" xfId="6290" xr:uid="{00000000-0005-0000-0000-0000DF470000}"/>
    <cellStyle name="Normal 17 2 3" xfId="1629" xr:uid="{00000000-0005-0000-0000-0000E0470000}"/>
    <cellStyle name="Normal 17 2 3 2" xfId="1630" xr:uid="{00000000-0005-0000-0000-0000E1470000}"/>
    <cellStyle name="Normal 17 2 3 2 2" xfId="16514" xr:uid="{00000000-0005-0000-0000-0000E2470000}"/>
    <cellStyle name="Normal 17 2 3 2 2 2" xfId="29054" xr:uid="{00000000-0005-0000-0000-0000E3470000}"/>
    <cellStyle name="Normal 17 2 3 2 3" xfId="23964" xr:uid="{00000000-0005-0000-0000-0000E4470000}"/>
    <cellStyle name="Normal 17 2 3 2 4" xfId="11080" xr:uid="{00000000-0005-0000-0000-0000E5470000}"/>
    <cellStyle name="Normal 17 2 3 3" xfId="16516" xr:uid="{00000000-0005-0000-0000-0000E6470000}"/>
    <cellStyle name="Normal 17 2 3 3 2" xfId="29056" xr:uid="{00000000-0005-0000-0000-0000E7470000}"/>
    <cellStyle name="Normal 17 2 3 4" xfId="23966" xr:uid="{00000000-0005-0000-0000-0000E8470000}"/>
    <cellStyle name="Normal 17 2 3 5" xfId="11088" xr:uid="{00000000-0005-0000-0000-0000E9470000}"/>
    <cellStyle name="Normal 17 2 4" xfId="1631" xr:uid="{00000000-0005-0000-0000-0000EA470000}"/>
    <cellStyle name="Normal 17 2 4 2" xfId="16108" xr:uid="{00000000-0005-0000-0000-0000EB470000}"/>
    <cellStyle name="Normal 17 2 4 2 2" xfId="28734" xr:uid="{00000000-0005-0000-0000-0000EC470000}"/>
    <cellStyle name="Normal 17 2 4 3" xfId="23696" xr:uid="{00000000-0005-0000-0000-0000ED470000}"/>
    <cellStyle name="Normal 17 2 4 4" xfId="10348" xr:uid="{00000000-0005-0000-0000-0000EE470000}"/>
    <cellStyle name="Normal 17 2 5" xfId="1624" xr:uid="{00000000-0005-0000-0000-0000EF470000}"/>
    <cellStyle name="Normal 17 2 5 2" xfId="16580" xr:uid="{00000000-0005-0000-0000-0000F0470000}"/>
    <cellStyle name="Normal 17 2 5 2 2" xfId="29119" xr:uid="{00000000-0005-0000-0000-0000F1470000}"/>
    <cellStyle name="Normal 17 2 5 3" xfId="24025" xr:uid="{00000000-0005-0000-0000-0000F2470000}"/>
    <cellStyle name="Normal 17 2 5 4" xfId="11196" xr:uid="{00000000-0005-0000-0000-0000F3470000}"/>
    <cellStyle name="Normal 17 2 6" xfId="2877" xr:uid="{00000000-0005-0000-0000-0000F4470000}"/>
    <cellStyle name="Normal 17 2 7" xfId="37734" xr:uid="{00000000-0005-0000-0000-0000F5470000}"/>
    <cellStyle name="Normal 17 3" xfId="1632" xr:uid="{00000000-0005-0000-0000-0000F6470000}"/>
    <cellStyle name="Normal 17 3 2" xfId="1633" xr:uid="{00000000-0005-0000-0000-0000F7470000}"/>
    <cellStyle name="Normal 17 3 2 2" xfId="1634" xr:uid="{00000000-0005-0000-0000-0000F8470000}"/>
    <cellStyle name="Normal 17 3 2 2 2" xfId="16471" xr:uid="{00000000-0005-0000-0000-0000F9470000}"/>
    <cellStyle name="Normal 17 3 2 2 2 2" xfId="29011" xr:uid="{00000000-0005-0000-0000-0000FA470000}"/>
    <cellStyle name="Normal 17 3 2 2 3" xfId="23922" xr:uid="{00000000-0005-0000-0000-0000FB470000}"/>
    <cellStyle name="Normal 17 3 2 2 4" xfId="11024" xr:uid="{00000000-0005-0000-0000-0000FC470000}"/>
    <cellStyle name="Normal 17 3 2 3" xfId="10430" xr:uid="{00000000-0005-0000-0000-0000FD470000}"/>
    <cellStyle name="Normal 17 3 2 3 2" xfId="16134" xr:uid="{00000000-0005-0000-0000-0000FE470000}"/>
    <cellStyle name="Normal 17 3 2 3 2 2" xfId="28756" xr:uid="{00000000-0005-0000-0000-0000FF470000}"/>
    <cellStyle name="Normal 17 3 2 3 3" xfId="23714" xr:uid="{00000000-0005-0000-0000-000000480000}"/>
    <cellStyle name="Normal 17 3 2 4" xfId="10494" xr:uid="{00000000-0005-0000-0000-000001480000}"/>
    <cellStyle name="Normal 17 3 3" xfId="1635" xr:uid="{00000000-0005-0000-0000-000002480000}"/>
    <cellStyle name="Normal 17 3 3 2" xfId="16149" xr:uid="{00000000-0005-0000-0000-000003480000}"/>
    <cellStyle name="Normal 17 3 3 2 2" xfId="28771" xr:uid="{00000000-0005-0000-0000-000004480000}"/>
    <cellStyle name="Normal 17 3 3 3" xfId="23729" xr:uid="{00000000-0005-0000-0000-000005480000}"/>
    <cellStyle name="Normal 17 3 3 4" xfId="10457" xr:uid="{00000000-0005-0000-0000-000006480000}"/>
    <cellStyle name="Normal 17 3 4" xfId="11022" xr:uid="{00000000-0005-0000-0000-000007480000}"/>
    <cellStyle name="Normal 17 3 4 2" xfId="16469" xr:uid="{00000000-0005-0000-0000-000008480000}"/>
    <cellStyle name="Normal 17 3 4 2 2" xfId="29009" xr:uid="{00000000-0005-0000-0000-000009480000}"/>
    <cellStyle name="Normal 17 3 4 3" xfId="23920" xr:uid="{00000000-0005-0000-0000-00000A480000}"/>
    <cellStyle name="Normal 17 3 5" xfId="4874" xr:uid="{00000000-0005-0000-0000-00000B480000}"/>
    <cellStyle name="Normal 17 4" xfId="1636" xr:uid="{00000000-0005-0000-0000-00000C480000}"/>
    <cellStyle name="Normal 17 4 2" xfId="1637" xr:uid="{00000000-0005-0000-0000-00000D480000}"/>
    <cellStyle name="Normal 17 4 2 2" xfId="16470" xr:uid="{00000000-0005-0000-0000-00000E480000}"/>
    <cellStyle name="Normal 17 4 2 2 2" xfId="29010" xr:uid="{00000000-0005-0000-0000-00000F480000}"/>
    <cellStyle name="Normal 17 4 2 3" xfId="23921" xr:uid="{00000000-0005-0000-0000-000010480000}"/>
    <cellStyle name="Normal 17 4 2 4" xfId="11023" xr:uid="{00000000-0005-0000-0000-000011480000}"/>
    <cellStyle name="Normal 17 4 3" xfId="10218" xr:uid="{00000000-0005-0000-0000-000012480000}"/>
    <cellStyle name="Normal 17 4 3 2" xfId="16073" xr:uid="{00000000-0005-0000-0000-000013480000}"/>
    <cellStyle name="Normal 17 4 3 2 2" xfId="28700" xr:uid="{00000000-0005-0000-0000-000014480000}"/>
    <cellStyle name="Normal 17 4 3 3" xfId="23664" xr:uid="{00000000-0005-0000-0000-000015480000}"/>
    <cellStyle name="Normal 17 4 4" xfId="9754" xr:uid="{00000000-0005-0000-0000-000016480000}"/>
    <cellStyle name="Normal 17 5" xfId="1638" xr:uid="{00000000-0005-0000-0000-000017480000}"/>
    <cellStyle name="Normal 17 5 2" xfId="16671" xr:uid="{00000000-0005-0000-0000-000018480000}"/>
    <cellStyle name="Normal 17 5 2 2" xfId="29206" xr:uid="{00000000-0005-0000-0000-000019480000}"/>
    <cellStyle name="Normal 17 5 3" xfId="18930" xr:uid="{00000000-0005-0000-0000-00001A480000}"/>
    <cellStyle name="Normal 17 5 4" xfId="24113" xr:uid="{00000000-0005-0000-0000-00001B480000}"/>
    <cellStyle name="Normal 17 5 5" xfId="11342" xr:uid="{00000000-0005-0000-0000-00001C480000}"/>
    <cellStyle name="Normal 17 6" xfId="1623" xr:uid="{00000000-0005-0000-0000-00001D480000}"/>
    <cellStyle name="Normal 17 6 2" xfId="18022" xr:uid="{00000000-0005-0000-0000-00001E480000}"/>
    <cellStyle name="Normal 17 6 3" xfId="10879" xr:uid="{00000000-0005-0000-0000-00001F480000}"/>
    <cellStyle name="Normal 17 7" xfId="11117" xr:uid="{00000000-0005-0000-0000-000020480000}"/>
    <cellStyle name="Normal 17 7 2" xfId="16529" xr:uid="{00000000-0005-0000-0000-000021480000}"/>
    <cellStyle name="Normal 17 7 2 2" xfId="29069" xr:uid="{00000000-0005-0000-0000-000022480000}"/>
    <cellStyle name="Normal 17 7 3" xfId="23979" xr:uid="{00000000-0005-0000-0000-000023480000}"/>
    <cellStyle name="Normal 17 8" xfId="2876" xr:uid="{00000000-0005-0000-0000-000024480000}"/>
    <cellStyle name="Normal 170" xfId="18580" xr:uid="{00000000-0005-0000-0000-000025480000}"/>
    <cellStyle name="Normal 171" xfId="30597" xr:uid="{00000000-0005-0000-0000-000026480000}"/>
    <cellStyle name="Normal 172" xfId="30598" xr:uid="{00000000-0005-0000-0000-000027480000}"/>
    <cellStyle name="Normal 173" xfId="30609" xr:uid="{00000000-0005-0000-0000-000028480000}"/>
    <cellStyle name="Normal 174" xfId="31949" xr:uid="{00000000-0005-0000-0000-000029480000}"/>
    <cellStyle name="Normal 175" xfId="33835" xr:uid="{00000000-0005-0000-0000-00002A480000}"/>
    <cellStyle name="Normal 176" xfId="34265" xr:uid="{00000000-0005-0000-0000-00002B480000}"/>
    <cellStyle name="Normal 177" xfId="34278" xr:uid="{00000000-0005-0000-0000-00002C480000}"/>
    <cellStyle name="Normal 178" xfId="11375" xr:uid="{00000000-0005-0000-0000-00002D480000}"/>
    <cellStyle name="Normal 179" xfId="34281" xr:uid="{00000000-0005-0000-0000-00002E480000}"/>
    <cellStyle name="Normal 18" xfId="293" xr:uid="{00000000-0005-0000-0000-00002F480000}"/>
    <cellStyle name="Normal 18 10" xfId="4876" xr:uid="{00000000-0005-0000-0000-000030480000}"/>
    <cellStyle name="Normal 18 10 2" xfId="8149" xr:uid="{00000000-0005-0000-0000-000031480000}"/>
    <cellStyle name="Normal 18 10 2 2" xfId="14642" xr:uid="{00000000-0005-0000-0000-000032480000}"/>
    <cellStyle name="Normal 18 10 2 2 2" xfId="27321" xr:uid="{00000000-0005-0000-0000-000033480000}"/>
    <cellStyle name="Normal 18 10 2 3" xfId="19419" xr:uid="{00000000-0005-0000-0000-000034480000}"/>
    <cellStyle name="Normal 18 10 2 4" xfId="32536" xr:uid="{00000000-0005-0000-0000-000035480000}"/>
    <cellStyle name="Normal 18 10 2 5" xfId="35551" xr:uid="{00000000-0005-0000-0000-000036480000}"/>
    <cellStyle name="Normal 18 10 3" xfId="9074" xr:uid="{00000000-0005-0000-0000-000037480000}"/>
    <cellStyle name="Normal 18 10 3 2" xfId="15484" xr:uid="{00000000-0005-0000-0000-000038480000}"/>
    <cellStyle name="Normal 18 10 3 2 2" xfId="28132" xr:uid="{00000000-0005-0000-0000-000039480000}"/>
    <cellStyle name="Normal 18 10 3 3" xfId="23085" xr:uid="{00000000-0005-0000-0000-00003A480000}"/>
    <cellStyle name="Normal 18 10 4" xfId="7090" xr:uid="{00000000-0005-0000-0000-00003B480000}"/>
    <cellStyle name="Normal 18 10 4 2" xfId="13629" xr:uid="{00000000-0005-0000-0000-00003C480000}"/>
    <cellStyle name="Normal 18 10 4 2 2" xfId="26360" xr:uid="{00000000-0005-0000-0000-00003D480000}"/>
    <cellStyle name="Normal 18 10 4 3" xfId="21822" xr:uid="{00000000-0005-0000-0000-00003E480000}"/>
    <cellStyle name="Normal 18 10 5" xfId="12529" xr:uid="{00000000-0005-0000-0000-00003F480000}"/>
    <cellStyle name="Normal 18 10 5 2" xfId="25275" xr:uid="{00000000-0005-0000-0000-000040480000}"/>
    <cellStyle name="Normal 18 10 6" xfId="18024" xr:uid="{00000000-0005-0000-0000-000041480000}"/>
    <cellStyle name="Normal 18 10 7" xfId="31351" xr:uid="{00000000-0005-0000-0000-000042480000}"/>
    <cellStyle name="Normal 18 10 8" xfId="34692" xr:uid="{00000000-0005-0000-0000-000043480000}"/>
    <cellStyle name="Normal 18 11" xfId="4877" xr:uid="{00000000-0005-0000-0000-000044480000}"/>
    <cellStyle name="Normal 18 11 2" xfId="8150" xr:uid="{00000000-0005-0000-0000-000045480000}"/>
    <cellStyle name="Normal 18 11 2 2" xfId="14643" xr:uid="{00000000-0005-0000-0000-000046480000}"/>
    <cellStyle name="Normal 18 11 2 2 2" xfId="27322" xr:uid="{00000000-0005-0000-0000-000047480000}"/>
    <cellStyle name="Normal 18 11 2 3" xfId="19420" xr:uid="{00000000-0005-0000-0000-000048480000}"/>
    <cellStyle name="Normal 18 11 2 4" xfId="32537" xr:uid="{00000000-0005-0000-0000-000049480000}"/>
    <cellStyle name="Normal 18 11 2 5" xfId="35552" xr:uid="{00000000-0005-0000-0000-00004A480000}"/>
    <cellStyle name="Normal 18 11 3" xfId="9075" xr:uid="{00000000-0005-0000-0000-00004B480000}"/>
    <cellStyle name="Normal 18 11 3 2" xfId="15485" xr:uid="{00000000-0005-0000-0000-00004C480000}"/>
    <cellStyle name="Normal 18 11 3 2 2" xfId="28133" xr:uid="{00000000-0005-0000-0000-00004D480000}"/>
    <cellStyle name="Normal 18 11 3 3" xfId="23086" xr:uid="{00000000-0005-0000-0000-00004E480000}"/>
    <cellStyle name="Normal 18 11 4" xfId="7091" xr:uid="{00000000-0005-0000-0000-00004F480000}"/>
    <cellStyle name="Normal 18 11 4 2" xfId="13630" xr:uid="{00000000-0005-0000-0000-000050480000}"/>
    <cellStyle name="Normal 18 11 4 2 2" xfId="26361" xr:uid="{00000000-0005-0000-0000-000051480000}"/>
    <cellStyle name="Normal 18 11 4 3" xfId="21823" xr:uid="{00000000-0005-0000-0000-000052480000}"/>
    <cellStyle name="Normal 18 11 5" xfId="12530" xr:uid="{00000000-0005-0000-0000-000053480000}"/>
    <cellStyle name="Normal 18 11 5 2" xfId="25276" xr:uid="{00000000-0005-0000-0000-000054480000}"/>
    <cellStyle name="Normal 18 11 6" xfId="18025" xr:uid="{00000000-0005-0000-0000-000055480000}"/>
    <cellStyle name="Normal 18 11 7" xfId="31352" xr:uid="{00000000-0005-0000-0000-000056480000}"/>
    <cellStyle name="Normal 18 11 8" xfId="34693" xr:uid="{00000000-0005-0000-0000-000057480000}"/>
    <cellStyle name="Normal 18 12" xfId="4878" xr:uid="{00000000-0005-0000-0000-000058480000}"/>
    <cellStyle name="Normal 18 12 2" xfId="8151" xr:uid="{00000000-0005-0000-0000-000059480000}"/>
    <cellStyle name="Normal 18 12 2 2" xfId="14644" xr:uid="{00000000-0005-0000-0000-00005A480000}"/>
    <cellStyle name="Normal 18 12 2 2 2" xfId="27323" xr:uid="{00000000-0005-0000-0000-00005B480000}"/>
    <cellStyle name="Normal 18 12 2 3" xfId="19421" xr:uid="{00000000-0005-0000-0000-00005C480000}"/>
    <cellStyle name="Normal 18 12 2 4" xfId="32538" xr:uid="{00000000-0005-0000-0000-00005D480000}"/>
    <cellStyle name="Normal 18 12 2 5" xfId="35553" xr:uid="{00000000-0005-0000-0000-00005E480000}"/>
    <cellStyle name="Normal 18 12 3" xfId="9076" xr:uid="{00000000-0005-0000-0000-00005F480000}"/>
    <cellStyle name="Normal 18 12 3 2" xfId="15486" xr:uid="{00000000-0005-0000-0000-000060480000}"/>
    <cellStyle name="Normal 18 12 3 2 2" xfId="28134" xr:uid="{00000000-0005-0000-0000-000061480000}"/>
    <cellStyle name="Normal 18 12 3 3" xfId="23087" xr:uid="{00000000-0005-0000-0000-000062480000}"/>
    <cellStyle name="Normal 18 12 4" xfId="7092" xr:uid="{00000000-0005-0000-0000-000063480000}"/>
    <cellStyle name="Normal 18 12 4 2" xfId="13631" xr:uid="{00000000-0005-0000-0000-000064480000}"/>
    <cellStyle name="Normal 18 12 4 2 2" xfId="26362" xr:uid="{00000000-0005-0000-0000-000065480000}"/>
    <cellStyle name="Normal 18 12 4 3" xfId="21824" xr:uid="{00000000-0005-0000-0000-000066480000}"/>
    <cellStyle name="Normal 18 12 5" xfId="12531" xr:uid="{00000000-0005-0000-0000-000067480000}"/>
    <cellStyle name="Normal 18 12 5 2" xfId="25277" xr:uid="{00000000-0005-0000-0000-000068480000}"/>
    <cellStyle name="Normal 18 12 6" xfId="18026" xr:uid="{00000000-0005-0000-0000-000069480000}"/>
    <cellStyle name="Normal 18 12 7" xfId="31353" xr:uid="{00000000-0005-0000-0000-00006A480000}"/>
    <cellStyle name="Normal 18 12 8" xfId="34694" xr:uid="{00000000-0005-0000-0000-00006B480000}"/>
    <cellStyle name="Normal 18 13" xfId="4879" xr:uid="{00000000-0005-0000-0000-00006C480000}"/>
    <cellStyle name="Normal 18 13 2" xfId="8152" xr:uid="{00000000-0005-0000-0000-00006D480000}"/>
    <cellStyle name="Normal 18 13 2 2" xfId="14645" xr:uid="{00000000-0005-0000-0000-00006E480000}"/>
    <cellStyle name="Normal 18 13 2 2 2" xfId="27324" xr:uid="{00000000-0005-0000-0000-00006F480000}"/>
    <cellStyle name="Normal 18 13 2 3" xfId="19422" xr:uid="{00000000-0005-0000-0000-000070480000}"/>
    <cellStyle name="Normal 18 13 2 4" xfId="32539" xr:uid="{00000000-0005-0000-0000-000071480000}"/>
    <cellStyle name="Normal 18 13 2 5" xfId="35554" xr:uid="{00000000-0005-0000-0000-000072480000}"/>
    <cellStyle name="Normal 18 13 3" xfId="9077" xr:uid="{00000000-0005-0000-0000-000073480000}"/>
    <cellStyle name="Normal 18 13 3 2" xfId="15487" xr:uid="{00000000-0005-0000-0000-000074480000}"/>
    <cellStyle name="Normal 18 13 3 2 2" xfId="28135" xr:uid="{00000000-0005-0000-0000-000075480000}"/>
    <cellStyle name="Normal 18 13 3 3" xfId="23088" xr:uid="{00000000-0005-0000-0000-000076480000}"/>
    <cellStyle name="Normal 18 13 4" xfId="7093" xr:uid="{00000000-0005-0000-0000-000077480000}"/>
    <cellStyle name="Normal 18 13 4 2" xfId="13632" xr:uid="{00000000-0005-0000-0000-000078480000}"/>
    <cellStyle name="Normal 18 13 4 2 2" xfId="26363" xr:uid="{00000000-0005-0000-0000-000079480000}"/>
    <cellStyle name="Normal 18 13 4 3" xfId="21825" xr:uid="{00000000-0005-0000-0000-00007A480000}"/>
    <cellStyle name="Normal 18 13 5" xfId="12532" xr:uid="{00000000-0005-0000-0000-00007B480000}"/>
    <cellStyle name="Normal 18 13 5 2" xfId="25278" xr:uid="{00000000-0005-0000-0000-00007C480000}"/>
    <cellStyle name="Normal 18 13 6" xfId="18027" xr:uid="{00000000-0005-0000-0000-00007D480000}"/>
    <cellStyle name="Normal 18 13 7" xfId="31354" xr:uid="{00000000-0005-0000-0000-00007E480000}"/>
    <cellStyle name="Normal 18 13 8" xfId="34695" xr:uid="{00000000-0005-0000-0000-00007F480000}"/>
    <cellStyle name="Normal 18 14" xfId="4880" xr:uid="{00000000-0005-0000-0000-000080480000}"/>
    <cellStyle name="Normal 18 14 2" xfId="8153" xr:uid="{00000000-0005-0000-0000-000081480000}"/>
    <cellStyle name="Normal 18 14 2 2" xfId="14646" xr:uid="{00000000-0005-0000-0000-000082480000}"/>
    <cellStyle name="Normal 18 14 2 2 2" xfId="27325" xr:uid="{00000000-0005-0000-0000-000083480000}"/>
    <cellStyle name="Normal 18 14 2 3" xfId="19423" xr:uid="{00000000-0005-0000-0000-000084480000}"/>
    <cellStyle name="Normal 18 14 2 4" xfId="32540" xr:uid="{00000000-0005-0000-0000-000085480000}"/>
    <cellStyle name="Normal 18 14 2 5" xfId="35555" xr:uid="{00000000-0005-0000-0000-000086480000}"/>
    <cellStyle name="Normal 18 14 3" xfId="9078" xr:uid="{00000000-0005-0000-0000-000087480000}"/>
    <cellStyle name="Normal 18 14 3 2" xfId="15488" xr:uid="{00000000-0005-0000-0000-000088480000}"/>
    <cellStyle name="Normal 18 14 3 2 2" xfId="28136" xr:uid="{00000000-0005-0000-0000-000089480000}"/>
    <cellStyle name="Normal 18 14 3 3" xfId="23089" xr:uid="{00000000-0005-0000-0000-00008A480000}"/>
    <cellStyle name="Normal 18 14 4" xfId="7094" xr:uid="{00000000-0005-0000-0000-00008B480000}"/>
    <cellStyle name="Normal 18 14 4 2" xfId="13633" xr:uid="{00000000-0005-0000-0000-00008C480000}"/>
    <cellStyle name="Normal 18 14 4 2 2" xfId="26364" xr:uid="{00000000-0005-0000-0000-00008D480000}"/>
    <cellStyle name="Normal 18 14 4 3" xfId="21826" xr:uid="{00000000-0005-0000-0000-00008E480000}"/>
    <cellStyle name="Normal 18 14 5" xfId="12533" xr:uid="{00000000-0005-0000-0000-00008F480000}"/>
    <cellStyle name="Normal 18 14 5 2" xfId="25279" xr:uid="{00000000-0005-0000-0000-000090480000}"/>
    <cellStyle name="Normal 18 14 6" xfId="18028" xr:uid="{00000000-0005-0000-0000-000091480000}"/>
    <cellStyle name="Normal 18 14 7" xfId="31355" xr:uid="{00000000-0005-0000-0000-000092480000}"/>
    <cellStyle name="Normal 18 14 8" xfId="34696" xr:uid="{00000000-0005-0000-0000-000093480000}"/>
    <cellStyle name="Normal 18 15" xfId="4881" xr:uid="{00000000-0005-0000-0000-000094480000}"/>
    <cellStyle name="Normal 18 15 2" xfId="8154" xr:uid="{00000000-0005-0000-0000-000095480000}"/>
    <cellStyle name="Normal 18 15 2 2" xfId="14647" xr:uid="{00000000-0005-0000-0000-000096480000}"/>
    <cellStyle name="Normal 18 15 2 2 2" xfId="27326" xr:uid="{00000000-0005-0000-0000-000097480000}"/>
    <cellStyle name="Normal 18 15 2 3" xfId="19424" xr:uid="{00000000-0005-0000-0000-000098480000}"/>
    <cellStyle name="Normal 18 15 2 4" xfId="32541" xr:uid="{00000000-0005-0000-0000-000099480000}"/>
    <cellStyle name="Normal 18 15 2 5" xfId="35556" xr:uid="{00000000-0005-0000-0000-00009A480000}"/>
    <cellStyle name="Normal 18 15 3" xfId="9079" xr:uid="{00000000-0005-0000-0000-00009B480000}"/>
    <cellStyle name="Normal 18 15 3 2" xfId="15489" xr:uid="{00000000-0005-0000-0000-00009C480000}"/>
    <cellStyle name="Normal 18 15 3 2 2" xfId="28137" xr:uid="{00000000-0005-0000-0000-00009D480000}"/>
    <cellStyle name="Normal 18 15 3 3" xfId="23090" xr:uid="{00000000-0005-0000-0000-00009E480000}"/>
    <cellStyle name="Normal 18 15 4" xfId="7095" xr:uid="{00000000-0005-0000-0000-00009F480000}"/>
    <cellStyle name="Normal 18 15 4 2" xfId="13634" xr:uid="{00000000-0005-0000-0000-0000A0480000}"/>
    <cellStyle name="Normal 18 15 4 2 2" xfId="26365" xr:uid="{00000000-0005-0000-0000-0000A1480000}"/>
    <cellStyle name="Normal 18 15 4 3" xfId="21827" xr:uid="{00000000-0005-0000-0000-0000A2480000}"/>
    <cellStyle name="Normal 18 15 5" xfId="12534" xr:uid="{00000000-0005-0000-0000-0000A3480000}"/>
    <cellStyle name="Normal 18 15 5 2" xfId="25280" xr:uid="{00000000-0005-0000-0000-0000A4480000}"/>
    <cellStyle name="Normal 18 15 6" xfId="18029" xr:uid="{00000000-0005-0000-0000-0000A5480000}"/>
    <cellStyle name="Normal 18 15 7" xfId="31356" xr:uid="{00000000-0005-0000-0000-0000A6480000}"/>
    <cellStyle name="Normal 18 15 8" xfId="34697" xr:uid="{00000000-0005-0000-0000-0000A7480000}"/>
    <cellStyle name="Normal 18 16" xfId="4882" xr:uid="{00000000-0005-0000-0000-0000A8480000}"/>
    <cellStyle name="Normal 18 16 2" xfId="8155" xr:uid="{00000000-0005-0000-0000-0000A9480000}"/>
    <cellStyle name="Normal 18 16 2 2" xfId="14648" xr:uid="{00000000-0005-0000-0000-0000AA480000}"/>
    <cellStyle name="Normal 18 16 2 2 2" xfId="27327" xr:uid="{00000000-0005-0000-0000-0000AB480000}"/>
    <cellStyle name="Normal 18 16 2 3" xfId="19425" xr:uid="{00000000-0005-0000-0000-0000AC480000}"/>
    <cellStyle name="Normal 18 16 2 4" xfId="32542" xr:uid="{00000000-0005-0000-0000-0000AD480000}"/>
    <cellStyle name="Normal 18 16 2 5" xfId="35557" xr:uid="{00000000-0005-0000-0000-0000AE480000}"/>
    <cellStyle name="Normal 18 16 3" xfId="9080" xr:uid="{00000000-0005-0000-0000-0000AF480000}"/>
    <cellStyle name="Normal 18 16 3 2" xfId="15490" xr:uid="{00000000-0005-0000-0000-0000B0480000}"/>
    <cellStyle name="Normal 18 16 3 2 2" xfId="28138" xr:uid="{00000000-0005-0000-0000-0000B1480000}"/>
    <cellStyle name="Normal 18 16 3 3" xfId="23091" xr:uid="{00000000-0005-0000-0000-0000B2480000}"/>
    <cellStyle name="Normal 18 16 4" xfId="7096" xr:uid="{00000000-0005-0000-0000-0000B3480000}"/>
    <cellStyle name="Normal 18 16 4 2" xfId="13635" xr:uid="{00000000-0005-0000-0000-0000B4480000}"/>
    <cellStyle name="Normal 18 16 4 2 2" xfId="26366" xr:uid="{00000000-0005-0000-0000-0000B5480000}"/>
    <cellStyle name="Normal 18 16 4 3" xfId="21828" xr:uid="{00000000-0005-0000-0000-0000B6480000}"/>
    <cellStyle name="Normal 18 16 5" xfId="12535" xr:uid="{00000000-0005-0000-0000-0000B7480000}"/>
    <cellStyle name="Normal 18 16 5 2" xfId="25281" xr:uid="{00000000-0005-0000-0000-0000B8480000}"/>
    <cellStyle name="Normal 18 16 6" xfId="18030" xr:uid="{00000000-0005-0000-0000-0000B9480000}"/>
    <cellStyle name="Normal 18 16 7" xfId="31357" xr:uid="{00000000-0005-0000-0000-0000BA480000}"/>
    <cellStyle name="Normal 18 16 8" xfId="34698" xr:uid="{00000000-0005-0000-0000-0000BB480000}"/>
    <cellStyle name="Normal 18 17" xfId="4883" xr:uid="{00000000-0005-0000-0000-0000BC480000}"/>
    <cellStyle name="Normal 18 17 2" xfId="8156" xr:uid="{00000000-0005-0000-0000-0000BD480000}"/>
    <cellStyle name="Normal 18 17 2 2" xfId="14649" xr:uid="{00000000-0005-0000-0000-0000BE480000}"/>
    <cellStyle name="Normal 18 17 2 2 2" xfId="27328" xr:uid="{00000000-0005-0000-0000-0000BF480000}"/>
    <cellStyle name="Normal 18 17 2 3" xfId="19426" xr:uid="{00000000-0005-0000-0000-0000C0480000}"/>
    <cellStyle name="Normal 18 17 2 4" xfId="32543" xr:uid="{00000000-0005-0000-0000-0000C1480000}"/>
    <cellStyle name="Normal 18 17 2 5" xfId="35558" xr:uid="{00000000-0005-0000-0000-0000C2480000}"/>
    <cellStyle name="Normal 18 17 3" xfId="9081" xr:uid="{00000000-0005-0000-0000-0000C3480000}"/>
    <cellStyle name="Normal 18 17 3 2" xfId="15491" xr:uid="{00000000-0005-0000-0000-0000C4480000}"/>
    <cellStyle name="Normal 18 17 3 2 2" xfId="28139" xr:uid="{00000000-0005-0000-0000-0000C5480000}"/>
    <cellStyle name="Normal 18 17 3 3" xfId="23092" xr:uid="{00000000-0005-0000-0000-0000C6480000}"/>
    <cellStyle name="Normal 18 17 4" xfId="7097" xr:uid="{00000000-0005-0000-0000-0000C7480000}"/>
    <cellStyle name="Normal 18 17 4 2" xfId="13636" xr:uid="{00000000-0005-0000-0000-0000C8480000}"/>
    <cellStyle name="Normal 18 17 4 2 2" xfId="26367" xr:uid="{00000000-0005-0000-0000-0000C9480000}"/>
    <cellStyle name="Normal 18 17 4 3" xfId="21829" xr:uid="{00000000-0005-0000-0000-0000CA480000}"/>
    <cellStyle name="Normal 18 17 5" xfId="12536" xr:uid="{00000000-0005-0000-0000-0000CB480000}"/>
    <cellStyle name="Normal 18 17 5 2" xfId="25282" xr:uid="{00000000-0005-0000-0000-0000CC480000}"/>
    <cellStyle name="Normal 18 17 6" xfId="18031" xr:uid="{00000000-0005-0000-0000-0000CD480000}"/>
    <cellStyle name="Normal 18 17 7" xfId="31358" xr:uid="{00000000-0005-0000-0000-0000CE480000}"/>
    <cellStyle name="Normal 18 17 8" xfId="34699" xr:uid="{00000000-0005-0000-0000-0000CF480000}"/>
    <cellStyle name="Normal 18 18" xfId="4884" xr:uid="{00000000-0005-0000-0000-0000D0480000}"/>
    <cellStyle name="Normal 18 18 2" xfId="8157" xr:uid="{00000000-0005-0000-0000-0000D1480000}"/>
    <cellStyle name="Normal 18 18 2 2" xfId="14650" xr:uid="{00000000-0005-0000-0000-0000D2480000}"/>
    <cellStyle name="Normal 18 18 2 2 2" xfId="27329" xr:uid="{00000000-0005-0000-0000-0000D3480000}"/>
    <cellStyle name="Normal 18 18 2 3" xfId="19427" xr:uid="{00000000-0005-0000-0000-0000D4480000}"/>
    <cellStyle name="Normal 18 18 2 4" xfId="32544" xr:uid="{00000000-0005-0000-0000-0000D5480000}"/>
    <cellStyle name="Normal 18 18 2 5" xfId="35559" xr:uid="{00000000-0005-0000-0000-0000D6480000}"/>
    <cellStyle name="Normal 18 18 3" xfId="9082" xr:uid="{00000000-0005-0000-0000-0000D7480000}"/>
    <cellStyle name="Normal 18 18 3 2" xfId="15492" xr:uid="{00000000-0005-0000-0000-0000D8480000}"/>
    <cellStyle name="Normal 18 18 3 2 2" xfId="28140" xr:uid="{00000000-0005-0000-0000-0000D9480000}"/>
    <cellStyle name="Normal 18 18 3 3" xfId="23093" xr:uid="{00000000-0005-0000-0000-0000DA480000}"/>
    <cellStyle name="Normal 18 18 4" xfId="7098" xr:uid="{00000000-0005-0000-0000-0000DB480000}"/>
    <cellStyle name="Normal 18 18 4 2" xfId="13637" xr:uid="{00000000-0005-0000-0000-0000DC480000}"/>
    <cellStyle name="Normal 18 18 4 2 2" xfId="26368" xr:uid="{00000000-0005-0000-0000-0000DD480000}"/>
    <cellStyle name="Normal 18 18 4 3" xfId="21830" xr:uid="{00000000-0005-0000-0000-0000DE480000}"/>
    <cellStyle name="Normal 18 18 5" xfId="12537" xr:uid="{00000000-0005-0000-0000-0000DF480000}"/>
    <cellStyle name="Normal 18 18 5 2" xfId="25283" xr:uid="{00000000-0005-0000-0000-0000E0480000}"/>
    <cellStyle name="Normal 18 18 6" xfId="18032" xr:uid="{00000000-0005-0000-0000-0000E1480000}"/>
    <cellStyle name="Normal 18 18 7" xfId="31359" xr:uid="{00000000-0005-0000-0000-0000E2480000}"/>
    <cellStyle name="Normal 18 18 8" xfId="34700" xr:uid="{00000000-0005-0000-0000-0000E3480000}"/>
    <cellStyle name="Normal 18 19" xfId="4885" xr:uid="{00000000-0005-0000-0000-0000E4480000}"/>
    <cellStyle name="Normal 18 19 2" xfId="8158" xr:uid="{00000000-0005-0000-0000-0000E5480000}"/>
    <cellStyle name="Normal 18 19 2 2" xfId="14651" xr:uid="{00000000-0005-0000-0000-0000E6480000}"/>
    <cellStyle name="Normal 18 19 2 2 2" xfId="27330" xr:uid="{00000000-0005-0000-0000-0000E7480000}"/>
    <cellStyle name="Normal 18 19 2 3" xfId="19428" xr:uid="{00000000-0005-0000-0000-0000E8480000}"/>
    <cellStyle name="Normal 18 19 2 4" xfId="32545" xr:uid="{00000000-0005-0000-0000-0000E9480000}"/>
    <cellStyle name="Normal 18 19 2 5" xfId="35560" xr:uid="{00000000-0005-0000-0000-0000EA480000}"/>
    <cellStyle name="Normal 18 19 3" xfId="9083" xr:uid="{00000000-0005-0000-0000-0000EB480000}"/>
    <cellStyle name="Normal 18 19 3 2" xfId="15493" xr:uid="{00000000-0005-0000-0000-0000EC480000}"/>
    <cellStyle name="Normal 18 19 3 2 2" xfId="28141" xr:uid="{00000000-0005-0000-0000-0000ED480000}"/>
    <cellStyle name="Normal 18 19 3 3" xfId="23094" xr:uid="{00000000-0005-0000-0000-0000EE480000}"/>
    <cellStyle name="Normal 18 19 4" xfId="7099" xr:uid="{00000000-0005-0000-0000-0000EF480000}"/>
    <cellStyle name="Normal 18 19 4 2" xfId="13638" xr:uid="{00000000-0005-0000-0000-0000F0480000}"/>
    <cellStyle name="Normal 18 19 4 2 2" xfId="26369" xr:uid="{00000000-0005-0000-0000-0000F1480000}"/>
    <cellStyle name="Normal 18 19 4 3" xfId="21831" xr:uid="{00000000-0005-0000-0000-0000F2480000}"/>
    <cellStyle name="Normal 18 19 5" xfId="12538" xr:uid="{00000000-0005-0000-0000-0000F3480000}"/>
    <cellStyle name="Normal 18 19 5 2" xfId="25284" xr:uid="{00000000-0005-0000-0000-0000F4480000}"/>
    <cellStyle name="Normal 18 19 6" xfId="18033" xr:uid="{00000000-0005-0000-0000-0000F5480000}"/>
    <cellStyle name="Normal 18 19 7" xfId="31360" xr:uid="{00000000-0005-0000-0000-0000F6480000}"/>
    <cellStyle name="Normal 18 19 8" xfId="34701" xr:uid="{00000000-0005-0000-0000-0000F7480000}"/>
    <cellStyle name="Normal 18 2" xfId="629" xr:uid="{00000000-0005-0000-0000-0000F8480000}"/>
    <cellStyle name="Normal 18 2 10" xfId="4887" xr:uid="{00000000-0005-0000-0000-0000F9480000}"/>
    <cellStyle name="Normal 18 2 11" xfId="4888" xr:uid="{00000000-0005-0000-0000-0000FA480000}"/>
    <cellStyle name="Normal 18 2 12" xfId="4889" xr:uid="{00000000-0005-0000-0000-0000FB480000}"/>
    <cellStyle name="Normal 18 2 13" xfId="4890" xr:uid="{00000000-0005-0000-0000-0000FC480000}"/>
    <cellStyle name="Normal 18 2 14" xfId="4891" xr:uid="{00000000-0005-0000-0000-0000FD480000}"/>
    <cellStyle name="Normal 18 2 15" xfId="4892" xr:uid="{00000000-0005-0000-0000-0000FE480000}"/>
    <cellStyle name="Normal 18 2 16" xfId="4893" xr:uid="{00000000-0005-0000-0000-0000FF480000}"/>
    <cellStyle name="Normal 18 2 17" xfId="4894" xr:uid="{00000000-0005-0000-0000-000000490000}"/>
    <cellStyle name="Normal 18 2 18" xfId="4895" xr:uid="{00000000-0005-0000-0000-000001490000}"/>
    <cellStyle name="Normal 18 2 19" xfId="4896" xr:uid="{00000000-0005-0000-0000-000002490000}"/>
    <cellStyle name="Normal 18 2 2" xfId="1641" xr:uid="{00000000-0005-0000-0000-000003490000}"/>
    <cellStyle name="Normal 18 2 2 2" xfId="1642" xr:uid="{00000000-0005-0000-0000-000004490000}"/>
    <cellStyle name="Normal 18 2 2 2 2" xfId="1643" xr:uid="{00000000-0005-0000-0000-000005490000}"/>
    <cellStyle name="Normal 18 2 2 2 2 2" xfId="16054" xr:uid="{00000000-0005-0000-0000-000006490000}"/>
    <cellStyle name="Normal 18 2 2 2 2 2 2" xfId="28682" xr:uid="{00000000-0005-0000-0000-000007490000}"/>
    <cellStyle name="Normal 18 2 2 2 2 3" xfId="23647" xr:uid="{00000000-0005-0000-0000-000008490000}"/>
    <cellStyle name="Normal 18 2 2 2 2 4" xfId="10160" xr:uid="{00000000-0005-0000-0000-000009490000}"/>
    <cellStyle name="Normal 18 2 2 2 3" xfId="11037" xr:uid="{00000000-0005-0000-0000-00000A490000}"/>
    <cellStyle name="Normal 18 2 2 2 3 2" xfId="16478" xr:uid="{00000000-0005-0000-0000-00000B490000}"/>
    <cellStyle name="Normal 18 2 2 2 3 2 2" xfId="29018" xr:uid="{00000000-0005-0000-0000-00000C490000}"/>
    <cellStyle name="Normal 18 2 2 2 3 3" xfId="23929" xr:uid="{00000000-0005-0000-0000-00000D490000}"/>
    <cellStyle name="Normal 18 2 2 2 4" xfId="18813" xr:uid="{00000000-0005-0000-0000-00000E490000}"/>
    <cellStyle name="Normal 18 2 2 2 5" xfId="4897" xr:uid="{00000000-0005-0000-0000-00000F490000}"/>
    <cellStyle name="Normal 18 2 2 3" xfId="1644" xr:uid="{00000000-0005-0000-0000-000010490000}"/>
    <cellStyle name="Normal 18 2 2 3 2" xfId="16370" xr:uid="{00000000-0005-0000-0000-000011490000}"/>
    <cellStyle name="Normal 18 2 2 3 2 2" xfId="28912" xr:uid="{00000000-0005-0000-0000-000012490000}"/>
    <cellStyle name="Normal 18 2 2 3 3" xfId="18035" xr:uid="{00000000-0005-0000-0000-000013490000}"/>
    <cellStyle name="Normal 18 2 2 3 4" xfId="23829" xr:uid="{00000000-0005-0000-0000-000014490000}"/>
    <cellStyle name="Normal 18 2 2 3 5" xfId="10866" xr:uid="{00000000-0005-0000-0000-000015490000}"/>
    <cellStyle name="Normal 18 2 2 4" xfId="10458" xr:uid="{00000000-0005-0000-0000-000016490000}"/>
    <cellStyle name="Normal 18 2 2 4 2" xfId="16150" xr:uid="{00000000-0005-0000-0000-000017490000}"/>
    <cellStyle name="Normal 18 2 2 4 2 2" xfId="28772" xr:uid="{00000000-0005-0000-0000-000018490000}"/>
    <cellStyle name="Normal 18 2 2 4 3" xfId="23730" xr:uid="{00000000-0005-0000-0000-000019490000}"/>
    <cellStyle name="Normal 18 2 2 5" xfId="2880" xr:uid="{00000000-0005-0000-0000-00001A490000}"/>
    <cellStyle name="Normal 18 2 20" xfId="4886" xr:uid="{00000000-0005-0000-0000-00001B490000}"/>
    <cellStyle name="Normal 18 2 20 2" xfId="18812" xr:uid="{00000000-0005-0000-0000-00001C490000}"/>
    <cellStyle name="Normal 18 2 21" xfId="10459" xr:uid="{00000000-0005-0000-0000-00001D490000}"/>
    <cellStyle name="Normal 18 2 21 2" xfId="16151" xr:uid="{00000000-0005-0000-0000-00001E490000}"/>
    <cellStyle name="Normal 18 2 21 2 2" xfId="28773" xr:uid="{00000000-0005-0000-0000-00001F490000}"/>
    <cellStyle name="Normal 18 2 21 3" xfId="18034" xr:uid="{00000000-0005-0000-0000-000020490000}"/>
    <cellStyle name="Normal 18 2 21 4" xfId="23731" xr:uid="{00000000-0005-0000-0000-000021490000}"/>
    <cellStyle name="Normal 18 2 22" xfId="2879" xr:uid="{00000000-0005-0000-0000-000022490000}"/>
    <cellStyle name="Normal 18 2 23" xfId="37735" xr:uid="{00000000-0005-0000-0000-000023490000}"/>
    <cellStyle name="Normal 18 2 3" xfId="1645" xr:uid="{00000000-0005-0000-0000-000024490000}"/>
    <cellStyle name="Normal 18 2 3 2" xfId="1646" xr:uid="{00000000-0005-0000-0000-000025490000}"/>
    <cellStyle name="Normal 18 2 3 2 2" xfId="16586" xr:uid="{00000000-0005-0000-0000-000026490000}"/>
    <cellStyle name="Normal 18 2 3 2 2 2" xfId="29125" xr:uid="{00000000-0005-0000-0000-000027490000}"/>
    <cellStyle name="Normal 18 2 3 2 3" xfId="24031" xr:uid="{00000000-0005-0000-0000-000028490000}"/>
    <cellStyle name="Normal 18 2 3 2 4" xfId="11203" xr:uid="{00000000-0005-0000-0000-000029490000}"/>
    <cellStyle name="Normal 18 2 3 3" xfId="11298" xr:uid="{00000000-0005-0000-0000-00002A490000}"/>
    <cellStyle name="Normal 18 2 3 3 2" xfId="16640" xr:uid="{00000000-0005-0000-0000-00002B490000}"/>
    <cellStyle name="Normal 18 2 3 3 2 2" xfId="29175" xr:uid="{00000000-0005-0000-0000-00002C490000}"/>
    <cellStyle name="Normal 18 2 3 3 3" xfId="24083" xr:uid="{00000000-0005-0000-0000-00002D490000}"/>
    <cellStyle name="Normal 18 2 3 4" xfId="4898" xr:uid="{00000000-0005-0000-0000-00002E490000}"/>
    <cellStyle name="Normal 18 2 4" xfId="1647" xr:uid="{00000000-0005-0000-0000-00002F490000}"/>
    <cellStyle name="Normal 18 2 4 2" xfId="10936" xr:uid="{00000000-0005-0000-0000-000030490000}"/>
    <cellStyle name="Normal 18 2 4 2 2" xfId="16418" xr:uid="{00000000-0005-0000-0000-000031490000}"/>
    <cellStyle name="Normal 18 2 4 2 2 2" xfId="28960" xr:uid="{00000000-0005-0000-0000-000032490000}"/>
    <cellStyle name="Normal 18 2 4 2 3" xfId="23870" xr:uid="{00000000-0005-0000-0000-000033490000}"/>
    <cellStyle name="Normal 18 2 4 3" xfId="4899" xr:uid="{00000000-0005-0000-0000-000034490000}"/>
    <cellStyle name="Normal 18 2 5" xfId="1640" xr:uid="{00000000-0005-0000-0000-000035490000}"/>
    <cellStyle name="Normal 18 2 5 2" xfId="4900" xr:uid="{00000000-0005-0000-0000-000036490000}"/>
    <cellStyle name="Normal 18 2 6" xfId="4901" xr:uid="{00000000-0005-0000-0000-000037490000}"/>
    <cellStyle name="Normal 18 2 7" xfId="4902" xr:uid="{00000000-0005-0000-0000-000038490000}"/>
    <cellStyle name="Normal 18 2 8" xfId="4903" xr:uid="{00000000-0005-0000-0000-000039490000}"/>
    <cellStyle name="Normal 18 2 9" xfId="4904" xr:uid="{00000000-0005-0000-0000-00003A490000}"/>
    <cellStyle name="Normal 18 20" xfId="4875" xr:uid="{00000000-0005-0000-0000-00003B490000}"/>
    <cellStyle name="Normal 18 20 2" xfId="8148" xr:uid="{00000000-0005-0000-0000-00003C490000}"/>
    <cellStyle name="Normal 18 20 2 2" xfId="14641" xr:uid="{00000000-0005-0000-0000-00003D490000}"/>
    <cellStyle name="Normal 18 20 2 2 2" xfId="27320" xr:uid="{00000000-0005-0000-0000-00003E490000}"/>
    <cellStyle name="Normal 18 20 2 3" xfId="22586" xr:uid="{00000000-0005-0000-0000-00003F490000}"/>
    <cellStyle name="Normal 18 20 3" xfId="9073" xr:uid="{00000000-0005-0000-0000-000040490000}"/>
    <cellStyle name="Normal 18 20 3 2" xfId="15483" xr:uid="{00000000-0005-0000-0000-000041490000}"/>
    <cellStyle name="Normal 18 20 3 2 2" xfId="28131" xr:uid="{00000000-0005-0000-0000-000042490000}"/>
    <cellStyle name="Normal 18 20 3 3" xfId="23084" xr:uid="{00000000-0005-0000-0000-000043490000}"/>
    <cellStyle name="Normal 18 20 4" xfId="7089" xr:uid="{00000000-0005-0000-0000-000044490000}"/>
    <cellStyle name="Normal 18 20 4 2" xfId="13628" xr:uid="{00000000-0005-0000-0000-000045490000}"/>
    <cellStyle name="Normal 18 20 4 2 2" xfId="26359" xr:uid="{00000000-0005-0000-0000-000046490000}"/>
    <cellStyle name="Normal 18 20 4 3" xfId="21821" xr:uid="{00000000-0005-0000-0000-000047490000}"/>
    <cellStyle name="Normal 18 20 5" xfId="12528" xr:uid="{00000000-0005-0000-0000-000048490000}"/>
    <cellStyle name="Normal 18 20 5 2" xfId="25274" xr:uid="{00000000-0005-0000-0000-000049490000}"/>
    <cellStyle name="Normal 18 20 6" xfId="18684" xr:uid="{00000000-0005-0000-0000-00004A490000}"/>
    <cellStyle name="Normal 18 20 7" xfId="21059" xr:uid="{00000000-0005-0000-0000-00004B490000}"/>
    <cellStyle name="Normal 18 21" xfId="9755" xr:uid="{00000000-0005-0000-0000-00004C490000}"/>
    <cellStyle name="Normal 18 21 2" xfId="18925" xr:uid="{00000000-0005-0000-0000-00004D490000}"/>
    <cellStyle name="Normal 18 22" xfId="11296" xr:uid="{00000000-0005-0000-0000-00004E490000}"/>
    <cellStyle name="Normal 18 22 2" xfId="16638" xr:uid="{00000000-0005-0000-0000-00004F490000}"/>
    <cellStyle name="Normal 18 22 2 2" xfId="19418" xr:uid="{00000000-0005-0000-0000-000050490000}"/>
    <cellStyle name="Normal 18 22 2 3" xfId="32535" xr:uid="{00000000-0005-0000-0000-000051490000}"/>
    <cellStyle name="Normal 18 22 2 4" xfId="35550" xr:uid="{00000000-0005-0000-0000-000052490000}"/>
    <cellStyle name="Normal 18 22 3" xfId="18023" xr:uid="{00000000-0005-0000-0000-000053490000}"/>
    <cellStyle name="Normal 18 22 4" xfId="31350" xr:uid="{00000000-0005-0000-0000-000054490000}"/>
    <cellStyle name="Normal 18 22 5" xfId="34691" xr:uid="{00000000-0005-0000-0000-000055490000}"/>
    <cellStyle name="Normal 18 23" xfId="2878" xr:uid="{00000000-0005-0000-0000-000056490000}"/>
    <cellStyle name="Normal 18 3" xfId="1648" xr:uid="{00000000-0005-0000-0000-000057490000}"/>
    <cellStyle name="Normal 18 3 2" xfId="1649" xr:uid="{00000000-0005-0000-0000-000058490000}"/>
    <cellStyle name="Normal 18 3 2 2" xfId="1650" xr:uid="{00000000-0005-0000-0000-000059490000}"/>
    <cellStyle name="Normal 18 3 2 2 2" xfId="15949" xr:uid="{00000000-0005-0000-0000-00005A490000}"/>
    <cellStyle name="Normal 18 3 2 2 2 2" xfId="28589" xr:uid="{00000000-0005-0000-0000-00005B490000}"/>
    <cellStyle name="Normal 18 3 2 2 3" xfId="23578" xr:uid="{00000000-0005-0000-0000-00005C490000}"/>
    <cellStyle name="Normal 18 3 2 2 4" xfId="9597" xr:uid="{00000000-0005-0000-0000-00005D490000}"/>
    <cellStyle name="Normal 18 3 2 3" xfId="11047" xr:uid="{00000000-0005-0000-0000-00005E490000}"/>
    <cellStyle name="Normal 18 3 2 3 2" xfId="16489" xr:uid="{00000000-0005-0000-0000-00005F490000}"/>
    <cellStyle name="Normal 18 3 2 3 2 2" xfId="29029" xr:uid="{00000000-0005-0000-0000-000060490000}"/>
    <cellStyle name="Normal 18 3 2 3 3" xfId="23938" xr:uid="{00000000-0005-0000-0000-000061490000}"/>
    <cellStyle name="Normal 18 3 2 4" xfId="14652" xr:uid="{00000000-0005-0000-0000-000062490000}"/>
    <cellStyle name="Normal 18 3 2 4 2" xfId="27331" xr:uid="{00000000-0005-0000-0000-000063490000}"/>
    <cellStyle name="Normal 18 3 2 5" xfId="18811" xr:uid="{00000000-0005-0000-0000-000064490000}"/>
    <cellStyle name="Normal 18 3 2 6" xfId="22587" xr:uid="{00000000-0005-0000-0000-000065490000}"/>
    <cellStyle name="Normal 18 3 2 7" xfId="8159" xr:uid="{00000000-0005-0000-0000-000066490000}"/>
    <cellStyle name="Normal 18 3 3" xfId="1651" xr:uid="{00000000-0005-0000-0000-000067490000}"/>
    <cellStyle name="Normal 18 3 3 2" xfId="10460" xr:uid="{00000000-0005-0000-0000-000068490000}"/>
    <cellStyle name="Normal 18 3 3 2 2" xfId="16152" xr:uid="{00000000-0005-0000-0000-000069490000}"/>
    <cellStyle name="Normal 18 3 3 2 2 2" xfId="28774" xr:uid="{00000000-0005-0000-0000-00006A490000}"/>
    <cellStyle name="Normal 18 3 3 2 3" xfId="19429" xr:uid="{00000000-0005-0000-0000-00006B490000}"/>
    <cellStyle name="Normal 18 3 3 2 4" xfId="32546" xr:uid="{00000000-0005-0000-0000-00006C490000}"/>
    <cellStyle name="Normal 18 3 3 2 5" xfId="35561" xr:uid="{00000000-0005-0000-0000-00006D490000}"/>
    <cellStyle name="Normal 18 3 3 3" xfId="15494" xr:uid="{00000000-0005-0000-0000-00006E490000}"/>
    <cellStyle name="Normal 18 3 3 3 2" xfId="28142" xr:uid="{00000000-0005-0000-0000-00006F490000}"/>
    <cellStyle name="Normal 18 3 3 4" xfId="18036" xr:uid="{00000000-0005-0000-0000-000070490000}"/>
    <cellStyle name="Normal 18 3 3 5" xfId="31370" xr:uid="{00000000-0005-0000-0000-000071490000}"/>
    <cellStyle name="Normal 18 3 3 6" xfId="34702" xr:uid="{00000000-0005-0000-0000-000072490000}"/>
    <cellStyle name="Normal 18 3 3 7" xfId="9084" xr:uid="{00000000-0005-0000-0000-000073490000}"/>
    <cellStyle name="Normal 18 3 4" xfId="10496" xr:uid="{00000000-0005-0000-0000-000074490000}"/>
    <cellStyle name="Normal 18 3 5" xfId="10146" xr:uid="{00000000-0005-0000-0000-000075490000}"/>
    <cellStyle name="Normal 18 3 5 2" xfId="16046" xr:uid="{00000000-0005-0000-0000-000076490000}"/>
    <cellStyle name="Normal 18 3 5 2 2" xfId="28674" xr:uid="{00000000-0005-0000-0000-000077490000}"/>
    <cellStyle name="Normal 18 3 5 3" xfId="23640" xr:uid="{00000000-0005-0000-0000-000078490000}"/>
    <cellStyle name="Normal 18 3 6" xfId="7103" xr:uid="{00000000-0005-0000-0000-000079490000}"/>
    <cellStyle name="Normal 18 3 6 2" xfId="13642" xr:uid="{00000000-0005-0000-0000-00007A490000}"/>
    <cellStyle name="Normal 18 3 6 2 2" xfId="26373" xr:uid="{00000000-0005-0000-0000-00007B490000}"/>
    <cellStyle name="Normal 18 3 6 3" xfId="21835" xr:uid="{00000000-0005-0000-0000-00007C490000}"/>
    <cellStyle name="Normal 18 3 7" xfId="12539" xr:uid="{00000000-0005-0000-0000-00007D490000}"/>
    <cellStyle name="Normal 18 3 7 2" xfId="25285" xr:uid="{00000000-0005-0000-0000-00007E490000}"/>
    <cellStyle name="Normal 18 3 8" xfId="4905" xr:uid="{00000000-0005-0000-0000-00007F490000}"/>
    <cellStyle name="Normal 18 4" xfId="1652" xr:uid="{00000000-0005-0000-0000-000080490000}"/>
    <cellStyle name="Normal 18 4 10" xfId="4906" xr:uid="{00000000-0005-0000-0000-000081490000}"/>
    <cellStyle name="Normal 18 4 2" xfId="1653" xr:uid="{00000000-0005-0000-0000-000082490000}"/>
    <cellStyle name="Normal 18 4 2 2" xfId="11271" xr:uid="{00000000-0005-0000-0000-000083490000}"/>
    <cellStyle name="Normal 18 4 2 2 2" xfId="16622" xr:uid="{00000000-0005-0000-0000-000084490000}"/>
    <cellStyle name="Normal 18 4 2 2 2 2" xfId="29160" xr:uid="{00000000-0005-0000-0000-000085490000}"/>
    <cellStyle name="Normal 18 4 2 2 3" xfId="24068" xr:uid="{00000000-0005-0000-0000-000086490000}"/>
    <cellStyle name="Normal 18 4 2 3" xfId="14653" xr:uid="{00000000-0005-0000-0000-000087490000}"/>
    <cellStyle name="Normal 18 4 2 3 2" xfId="27332" xr:uid="{00000000-0005-0000-0000-000088490000}"/>
    <cellStyle name="Normal 18 4 2 4" xfId="19430" xr:uid="{00000000-0005-0000-0000-000089490000}"/>
    <cellStyle name="Normal 18 4 2 5" xfId="32547" xr:uid="{00000000-0005-0000-0000-00008A490000}"/>
    <cellStyle name="Normal 18 4 2 6" xfId="35562" xr:uid="{00000000-0005-0000-0000-00008B490000}"/>
    <cellStyle name="Normal 18 4 2 7" xfId="8160" xr:uid="{00000000-0005-0000-0000-00008C490000}"/>
    <cellStyle name="Normal 18 4 3" xfId="9085" xr:uid="{00000000-0005-0000-0000-00008D490000}"/>
    <cellStyle name="Normal 18 4 3 2" xfId="15495" xr:uid="{00000000-0005-0000-0000-00008E490000}"/>
    <cellStyle name="Normal 18 4 3 2 2" xfId="28143" xr:uid="{00000000-0005-0000-0000-00008F490000}"/>
    <cellStyle name="Normal 18 4 3 3" xfId="23095" xr:uid="{00000000-0005-0000-0000-000090490000}"/>
    <cellStyle name="Normal 18 4 4" xfId="10803" xr:uid="{00000000-0005-0000-0000-000091490000}"/>
    <cellStyle name="Normal 18 4 4 2" xfId="16332" xr:uid="{00000000-0005-0000-0000-000092490000}"/>
    <cellStyle name="Normal 18 4 4 2 2" xfId="28874" xr:uid="{00000000-0005-0000-0000-000093490000}"/>
    <cellStyle name="Normal 18 4 4 3" xfId="23796" xr:uid="{00000000-0005-0000-0000-000094490000}"/>
    <cellStyle name="Normal 18 4 5" xfId="7104" xr:uid="{00000000-0005-0000-0000-000095490000}"/>
    <cellStyle name="Normal 18 4 5 2" xfId="13643" xr:uid="{00000000-0005-0000-0000-000096490000}"/>
    <cellStyle name="Normal 18 4 5 2 2" xfId="26374" xr:uid="{00000000-0005-0000-0000-000097490000}"/>
    <cellStyle name="Normal 18 4 5 3" xfId="21836" xr:uid="{00000000-0005-0000-0000-000098490000}"/>
    <cellStyle name="Normal 18 4 6" xfId="12540" xr:uid="{00000000-0005-0000-0000-000099490000}"/>
    <cellStyle name="Normal 18 4 6 2" xfId="25286" xr:uid="{00000000-0005-0000-0000-00009A490000}"/>
    <cellStyle name="Normal 18 4 7" xfId="18037" xr:uid="{00000000-0005-0000-0000-00009B490000}"/>
    <cellStyle name="Normal 18 4 8" xfId="31371" xr:uid="{00000000-0005-0000-0000-00009C490000}"/>
    <cellStyle name="Normal 18 4 9" xfId="34703" xr:uid="{00000000-0005-0000-0000-00009D490000}"/>
    <cellStyle name="Normal 18 5" xfId="1654" xr:uid="{00000000-0005-0000-0000-00009E490000}"/>
    <cellStyle name="Normal 18 5 10" xfId="4907" xr:uid="{00000000-0005-0000-0000-00009F490000}"/>
    <cellStyle name="Normal 18 5 2" xfId="8161" xr:uid="{00000000-0005-0000-0000-0000A0490000}"/>
    <cellStyle name="Normal 18 5 2 2" xfId="14654" xr:uid="{00000000-0005-0000-0000-0000A1490000}"/>
    <cellStyle name="Normal 18 5 2 2 2" xfId="27333" xr:uid="{00000000-0005-0000-0000-0000A2490000}"/>
    <cellStyle name="Normal 18 5 2 3" xfId="19431" xr:uid="{00000000-0005-0000-0000-0000A3490000}"/>
    <cellStyle name="Normal 18 5 2 4" xfId="32548" xr:uid="{00000000-0005-0000-0000-0000A4490000}"/>
    <cellStyle name="Normal 18 5 2 5" xfId="35563" xr:uid="{00000000-0005-0000-0000-0000A5490000}"/>
    <cellStyle name="Normal 18 5 3" xfId="9086" xr:uid="{00000000-0005-0000-0000-0000A6490000}"/>
    <cellStyle name="Normal 18 5 3 2" xfId="15496" xr:uid="{00000000-0005-0000-0000-0000A7490000}"/>
    <cellStyle name="Normal 18 5 3 2 2" xfId="28144" xr:uid="{00000000-0005-0000-0000-0000A8490000}"/>
    <cellStyle name="Normal 18 5 3 3" xfId="23096" xr:uid="{00000000-0005-0000-0000-0000A9490000}"/>
    <cellStyle name="Normal 18 5 4" xfId="11284" xr:uid="{00000000-0005-0000-0000-0000AA490000}"/>
    <cellStyle name="Normal 18 5 4 2" xfId="16628" xr:uid="{00000000-0005-0000-0000-0000AB490000}"/>
    <cellStyle name="Normal 18 5 4 2 2" xfId="29164" xr:uid="{00000000-0005-0000-0000-0000AC490000}"/>
    <cellStyle name="Normal 18 5 4 3" xfId="24072" xr:uid="{00000000-0005-0000-0000-0000AD490000}"/>
    <cellStyle name="Normal 18 5 5" xfId="7105" xr:uid="{00000000-0005-0000-0000-0000AE490000}"/>
    <cellStyle name="Normal 18 5 5 2" xfId="13644" xr:uid="{00000000-0005-0000-0000-0000AF490000}"/>
    <cellStyle name="Normal 18 5 5 2 2" xfId="26375" xr:uid="{00000000-0005-0000-0000-0000B0490000}"/>
    <cellStyle name="Normal 18 5 5 3" xfId="21837" xr:uid="{00000000-0005-0000-0000-0000B1490000}"/>
    <cellStyle name="Normal 18 5 6" xfId="12541" xr:uid="{00000000-0005-0000-0000-0000B2490000}"/>
    <cellStyle name="Normal 18 5 6 2" xfId="25287" xr:uid="{00000000-0005-0000-0000-0000B3490000}"/>
    <cellStyle name="Normal 18 5 7" xfId="18038" xr:uid="{00000000-0005-0000-0000-0000B4490000}"/>
    <cellStyle name="Normal 18 5 8" xfId="31372" xr:uid="{00000000-0005-0000-0000-0000B5490000}"/>
    <cellStyle name="Normal 18 5 9" xfId="34704" xr:uid="{00000000-0005-0000-0000-0000B6490000}"/>
    <cellStyle name="Normal 18 6" xfId="1639" xr:uid="{00000000-0005-0000-0000-0000B7490000}"/>
    <cellStyle name="Normal 18 6 2" xfId="8162" xr:uid="{00000000-0005-0000-0000-0000B8490000}"/>
    <cellStyle name="Normal 18 6 2 2" xfId="14655" xr:uid="{00000000-0005-0000-0000-0000B9490000}"/>
    <cellStyle name="Normal 18 6 2 2 2" xfId="27334" xr:uid="{00000000-0005-0000-0000-0000BA490000}"/>
    <cellStyle name="Normal 18 6 2 3" xfId="19432" xr:uid="{00000000-0005-0000-0000-0000BB490000}"/>
    <cellStyle name="Normal 18 6 2 4" xfId="32549" xr:uid="{00000000-0005-0000-0000-0000BC490000}"/>
    <cellStyle name="Normal 18 6 2 5" xfId="35564" xr:uid="{00000000-0005-0000-0000-0000BD490000}"/>
    <cellStyle name="Normal 18 6 3" xfId="9087" xr:uid="{00000000-0005-0000-0000-0000BE490000}"/>
    <cellStyle name="Normal 18 6 3 2" xfId="15497" xr:uid="{00000000-0005-0000-0000-0000BF490000}"/>
    <cellStyle name="Normal 18 6 3 2 2" xfId="28145" xr:uid="{00000000-0005-0000-0000-0000C0490000}"/>
    <cellStyle name="Normal 18 6 3 3" xfId="23097" xr:uid="{00000000-0005-0000-0000-0000C1490000}"/>
    <cellStyle name="Normal 18 6 4" xfId="7106" xr:uid="{00000000-0005-0000-0000-0000C2490000}"/>
    <cellStyle name="Normal 18 6 4 2" xfId="13645" xr:uid="{00000000-0005-0000-0000-0000C3490000}"/>
    <cellStyle name="Normal 18 6 4 2 2" xfId="26376" xr:uid="{00000000-0005-0000-0000-0000C4490000}"/>
    <cellStyle name="Normal 18 6 4 3" xfId="21838" xr:uid="{00000000-0005-0000-0000-0000C5490000}"/>
    <cellStyle name="Normal 18 6 5" xfId="12542" xr:uid="{00000000-0005-0000-0000-0000C6490000}"/>
    <cellStyle name="Normal 18 6 5 2" xfId="25288" xr:uid="{00000000-0005-0000-0000-0000C7490000}"/>
    <cellStyle name="Normal 18 6 6" xfId="18039" xr:uid="{00000000-0005-0000-0000-0000C8490000}"/>
    <cellStyle name="Normal 18 6 7" xfId="31373" xr:uid="{00000000-0005-0000-0000-0000C9490000}"/>
    <cellStyle name="Normal 18 6 8" xfId="34705" xr:uid="{00000000-0005-0000-0000-0000CA490000}"/>
    <cellStyle name="Normal 18 6 9" xfId="4908" xr:uid="{00000000-0005-0000-0000-0000CB490000}"/>
    <cellStyle name="Normal 18 7" xfId="4909" xr:uid="{00000000-0005-0000-0000-0000CC490000}"/>
    <cellStyle name="Normal 18 7 2" xfId="8163" xr:uid="{00000000-0005-0000-0000-0000CD490000}"/>
    <cellStyle name="Normal 18 7 2 2" xfId="14656" xr:uid="{00000000-0005-0000-0000-0000CE490000}"/>
    <cellStyle name="Normal 18 7 2 2 2" xfId="27335" xr:uid="{00000000-0005-0000-0000-0000CF490000}"/>
    <cellStyle name="Normal 18 7 2 3" xfId="19433" xr:uid="{00000000-0005-0000-0000-0000D0490000}"/>
    <cellStyle name="Normal 18 7 2 4" xfId="32550" xr:uid="{00000000-0005-0000-0000-0000D1490000}"/>
    <cellStyle name="Normal 18 7 2 5" xfId="35565" xr:uid="{00000000-0005-0000-0000-0000D2490000}"/>
    <cellStyle name="Normal 18 7 3" xfId="9088" xr:uid="{00000000-0005-0000-0000-0000D3490000}"/>
    <cellStyle name="Normal 18 7 3 2" xfId="15498" xr:uid="{00000000-0005-0000-0000-0000D4490000}"/>
    <cellStyle name="Normal 18 7 3 2 2" xfId="28146" xr:uid="{00000000-0005-0000-0000-0000D5490000}"/>
    <cellStyle name="Normal 18 7 3 3" xfId="23098" xr:uid="{00000000-0005-0000-0000-0000D6490000}"/>
    <cellStyle name="Normal 18 7 4" xfId="7107" xr:uid="{00000000-0005-0000-0000-0000D7490000}"/>
    <cellStyle name="Normal 18 7 4 2" xfId="13646" xr:uid="{00000000-0005-0000-0000-0000D8490000}"/>
    <cellStyle name="Normal 18 7 4 2 2" xfId="26377" xr:uid="{00000000-0005-0000-0000-0000D9490000}"/>
    <cellStyle name="Normal 18 7 4 3" xfId="21839" xr:uid="{00000000-0005-0000-0000-0000DA490000}"/>
    <cellStyle name="Normal 18 7 5" xfId="12543" xr:uid="{00000000-0005-0000-0000-0000DB490000}"/>
    <cellStyle name="Normal 18 7 5 2" xfId="25289" xr:uid="{00000000-0005-0000-0000-0000DC490000}"/>
    <cellStyle name="Normal 18 7 6" xfId="18040" xr:uid="{00000000-0005-0000-0000-0000DD490000}"/>
    <cellStyle name="Normal 18 7 7" xfId="31374" xr:uid="{00000000-0005-0000-0000-0000DE490000}"/>
    <cellStyle name="Normal 18 7 8" xfId="34706" xr:uid="{00000000-0005-0000-0000-0000DF490000}"/>
    <cellStyle name="Normal 18 8" xfId="4910" xr:uid="{00000000-0005-0000-0000-0000E0490000}"/>
    <cellStyle name="Normal 18 8 2" xfId="8164" xr:uid="{00000000-0005-0000-0000-0000E1490000}"/>
    <cellStyle name="Normal 18 8 2 2" xfId="14657" xr:uid="{00000000-0005-0000-0000-0000E2490000}"/>
    <cellStyle name="Normal 18 8 2 2 2" xfId="27336" xr:uid="{00000000-0005-0000-0000-0000E3490000}"/>
    <cellStyle name="Normal 18 8 2 3" xfId="19434" xr:uid="{00000000-0005-0000-0000-0000E4490000}"/>
    <cellStyle name="Normal 18 8 2 4" xfId="32551" xr:uid="{00000000-0005-0000-0000-0000E5490000}"/>
    <cellStyle name="Normal 18 8 2 5" xfId="35566" xr:uid="{00000000-0005-0000-0000-0000E6490000}"/>
    <cellStyle name="Normal 18 8 3" xfId="9089" xr:uid="{00000000-0005-0000-0000-0000E7490000}"/>
    <cellStyle name="Normal 18 8 3 2" xfId="15499" xr:uid="{00000000-0005-0000-0000-0000E8490000}"/>
    <cellStyle name="Normal 18 8 3 2 2" xfId="28147" xr:uid="{00000000-0005-0000-0000-0000E9490000}"/>
    <cellStyle name="Normal 18 8 3 3" xfId="23099" xr:uid="{00000000-0005-0000-0000-0000EA490000}"/>
    <cellStyle name="Normal 18 8 4" xfId="7108" xr:uid="{00000000-0005-0000-0000-0000EB490000}"/>
    <cellStyle name="Normal 18 8 4 2" xfId="13647" xr:uid="{00000000-0005-0000-0000-0000EC490000}"/>
    <cellStyle name="Normal 18 8 4 2 2" xfId="26378" xr:uid="{00000000-0005-0000-0000-0000ED490000}"/>
    <cellStyle name="Normal 18 8 4 3" xfId="21840" xr:uid="{00000000-0005-0000-0000-0000EE490000}"/>
    <cellStyle name="Normal 18 8 5" xfId="12544" xr:uid="{00000000-0005-0000-0000-0000EF490000}"/>
    <cellStyle name="Normal 18 8 5 2" xfId="25290" xr:uid="{00000000-0005-0000-0000-0000F0490000}"/>
    <cellStyle name="Normal 18 8 6" xfId="18041" xr:uid="{00000000-0005-0000-0000-0000F1490000}"/>
    <cellStyle name="Normal 18 8 7" xfId="31375" xr:uid="{00000000-0005-0000-0000-0000F2490000}"/>
    <cellStyle name="Normal 18 8 8" xfId="34707" xr:uid="{00000000-0005-0000-0000-0000F3490000}"/>
    <cellStyle name="Normal 18 9" xfId="4911" xr:uid="{00000000-0005-0000-0000-0000F4490000}"/>
    <cellStyle name="Normal 18 9 2" xfId="8165" xr:uid="{00000000-0005-0000-0000-0000F5490000}"/>
    <cellStyle name="Normal 18 9 2 2" xfId="14658" xr:uid="{00000000-0005-0000-0000-0000F6490000}"/>
    <cellStyle name="Normal 18 9 2 2 2" xfId="27337" xr:uid="{00000000-0005-0000-0000-0000F7490000}"/>
    <cellStyle name="Normal 18 9 2 3" xfId="19435" xr:uid="{00000000-0005-0000-0000-0000F8490000}"/>
    <cellStyle name="Normal 18 9 2 4" xfId="32552" xr:uid="{00000000-0005-0000-0000-0000F9490000}"/>
    <cellStyle name="Normal 18 9 2 5" xfId="35567" xr:uid="{00000000-0005-0000-0000-0000FA490000}"/>
    <cellStyle name="Normal 18 9 3" xfId="9090" xr:uid="{00000000-0005-0000-0000-0000FB490000}"/>
    <cellStyle name="Normal 18 9 3 2" xfId="15500" xr:uid="{00000000-0005-0000-0000-0000FC490000}"/>
    <cellStyle name="Normal 18 9 3 2 2" xfId="28148" xr:uid="{00000000-0005-0000-0000-0000FD490000}"/>
    <cellStyle name="Normal 18 9 3 3" xfId="23100" xr:uid="{00000000-0005-0000-0000-0000FE490000}"/>
    <cellStyle name="Normal 18 9 4" xfId="7109" xr:uid="{00000000-0005-0000-0000-0000FF490000}"/>
    <cellStyle name="Normal 18 9 4 2" xfId="13648" xr:uid="{00000000-0005-0000-0000-0000004A0000}"/>
    <cellStyle name="Normal 18 9 4 2 2" xfId="26379" xr:uid="{00000000-0005-0000-0000-0000014A0000}"/>
    <cellStyle name="Normal 18 9 4 3" xfId="21841" xr:uid="{00000000-0005-0000-0000-0000024A0000}"/>
    <cellStyle name="Normal 18 9 5" xfId="12545" xr:uid="{00000000-0005-0000-0000-0000034A0000}"/>
    <cellStyle name="Normal 18 9 5 2" xfId="25291" xr:uid="{00000000-0005-0000-0000-0000044A0000}"/>
    <cellStyle name="Normal 18 9 6" xfId="18042" xr:uid="{00000000-0005-0000-0000-0000054A0000}"/>
    <cellStyle name="Normal 18 9 7" xfId="31376" xr:uid="{00000000-0005-0000-0000-0000064A0000}"/>
    <cellStyle name="Normal 18 9 8" xfId="34708" xr:uid="{00000000-0005-0000-0000-0000074A0000}"/>
    <cellStyle name="Normal 180" xfId="34272" xr:uid="{00000000-0005-0000-0000-0000084A0000}"/>
    <cellStyle name="Normal 181" xfId="34279" xr:uid="{00000000-0005-0000-0000-0000094A0000}"/>
    <cellStyle name="Normal 182" xfId="34270" xr:uid="{00000000-0005-0000-0000-00000A4A0000}"/>
    <cellStyle name="Normal 183" xfId="34282" xr:uid="{00000000-0005-0000-0000-00000B4A0000}"/>
    <cellStyle name="Normal 184" xfId="34276" xr:uid="{00000000-0005-0000-0000-00000C4A0000}"/>
    <cellStyle name="Normal 185" xfId="34284" xr:uid="{00000000-0005-0000-0000-00000D4A0000}"/>
    <cellStyle name="Normal 186" xfId="34300" xr:uid="{00000000-0005-0000-0000-00000E4A0000}"/>
    <cellStyle name="Normal 187" xfId="34301" xr:uid="{00000000-0005-0000-0000-00000F4A0000}"/>
    <cellStyle name="Normal 188" xfId="34305" xr:uid="{00000000-0005-0000-0000-0000104A0000}"/>
    <cellStyle name="Normal 189" xfId="34307" xr:uid="{00000000-0005-0000-0000-0000114A0000}"/>
    <cellStyle name="Normal 19" xfId="294" xr:uid="{00000000-0005-0000-0000-0000124A0000}"/>
    <cellStyle name="Normal 19 2" xfId="562" xr:uid="{00000000-0005-0000-0000-0000134A0000}"/>
    <cellStyle name="Normal 19 2 2" xfId="1657" xr:uid="{00000000-0005-0000-0000-0000144A0000}"/>
    <cellStyle name="Normal 19 2 2 2" xfId="1658" xr:uid="{00000000-0005-0000-0000-0000154A0000}"/>
    <cellStyle name="Normal 19 2 2 2 2" xfId="1659" xr:uid="{00000000-0005-0000-0000-0000164A0000}"/>
    <cellStyle name="Normal 19 2 2 2 2 2" xfId="16388" xr:uid="{00000000-0005-0000-0000-0000174A0000}"/>
    <cellStyle name="Normal 19 2 2 2 2 2 2" xfId="28930" xr:uid="{00000000-0005-0000-0000-0000184A0000}"/>
    <cellStyle name="Normal 19 2 2 2 2 3" xfId="23844" xr:uid="{00000000-0005-0000-0000-0000194A0000}"/>
    <cellStyle name="Normal 19 2 2 2 2 4" xfId="10892" xr:uid="{00000000-0005-0000-0000-00001A4A0000}"/>
    <cellStyle name="Normal 19 2 2 2 3" xfId="16581" xr:uid="{00000000-0005-0000-0000-00001B4A0000}"/>
    <cellStyle name="Normal 19 2 2 2 3 2" xfId="29120" xr:uid="{00000000-0005-0000-0000-00001C4A0000}"/>
    <cellStyle name="Normal 19 2 2 2 4" xfId="24026" xr:uid="{00000000-0005-0000-0000-00001D4A0000}"/>
    <cellStyle name="Normal 19 2 2 2 5" xfId="11197" xr:uid="{00000000-0005-0000-0000-00001E4A0000}"/>
    <cellStyle name="Normal 19 2 2 3" xfId="1660" xr:uid="{00000000-0005-0000-0000-00001F4A0000}"/>
    <cellStyle name="Normal 19 2 2 3 2" xfId="16092" xr:uid="{00000000-0005-0000-0000-0000204A0000}"/>
    <cellStyle name="Normal 19 2 2 3 2 2" xfId="28719" xr:uid="{00000000-0005-0000-0000-0000214A0000}"/>
    <cellStyle name="Normal 19 2 2 3 3" xfId="23683" xr:uid="{00000000-0005-0000-0000-0000224A0000}"/>
    <cellStyle name="Normal 19 2 2 3 4" xfId="10281" xr:uid="{00000000-0005-0000-0000-0000234A0000}"/>
    <cellStyle name="Normal 19 2 2 4" xfId="11355" xr:uid="{00000000-0005-0000-0000-0000244A0000}"/>
    <cellStyle name="Normal 19 2 2 4 2" xfId="16680" xr:uid="{00000000-0005-0000-0000-0000254A0000}"/>
    <cellStyle name="Normal 19 2 2 4 2 2" xfId="29215" xr:uid="{00000000-0005-0000-0000-0000264A0000}"/>
    <cellStyle name="Normal 19 2 2 4 3" xfId="24123" xr:uid="{00000000-0005-0000-0000-0000274A0000}"/>
    <cellStyle name="Normal 19 2 2 5" xfId="6309" xr:uid="{00000000-0005-0000-0000-0000284A0000}"/>
    <cellStyle name="Normal 19 2 3" xfId="1661" xr:uid="{00000000-0005-0000-0000-0000294A0000}"/>
    <cellStyle name="Normal 19 2 3 2" xfId="1662" xr:uid="{00000000-0005-0000-0000-00002A4A0000}"/>
    <cellStyle name="Normal 19 2 3 2 2" xfId="16130" xr:uid="{00000000-0005-0000-0000-00002B4A0000}"/>
    <cellStyle name="Normal 19 2 3 2 2 2" xfId="28752" xr:uid="{00000000-0005-0000-0000-00002C4A0000}"/>
    <cellStyle name="Normal 19 2 3 2 3" xfId="23710" xr:uid="{00000000-0005-0000-0000-00002D4A0000}"/>
    <cellStyle name="Normal 19 2 3 2 4" xfId="10420" xr:uid="{00000000-0005-0000-0000-00002E4A0000}"/>
    <cellStyle name="Normal 19 2 3 3" xfId="10940" xr:uid="{00000000-0005-0000-0000-00002F4A0000}"/>
    <cellStyle name="Normal 19 2 3 3 2" xfId="16422" xr:uid="{00000000-0005-0000-0000-0000304A0000}"/>
    <cellStyle name="Normal 19 2 3 3 2 2" xfId="28964" xr:uid="{00000000-0005-0000-0000-0000314A0000}"/>
    <cellStyle name="Normal 19 2 3 3 3" xfId="23873" xr:uid="{00000000-0005-0000-0000-0000324A0000}"/>
    <cellStyle name="Normal 19 2 3 4" xfId="10498" xr:uid="{00000000-0005-0000-0000-0000334A0000}"/>
    <cellStyle name="Normal 19 2 4" xfId="1663" xr:uid="{00000000-0005-0000-0000-0000344A0000}"/>
    <cellStyle name="Normal 19 2 4 2" xfId="16371" xr:uid="{00000000-0005-0000-0000-0000354A0000}"/>
    <cellStyle name="Normal 19 2 4 2 2" xfId="28913" xr:uid="{00000000-0005-0000-0000-0000364A0000}"/>
    <cellStyle name="Normal 19 2 4 3" xfId="23830" xr:uid="{00000000-0005-0000-0000-0000374A0000}"/>
    <cellStyle name="Normal 19 2 4 4" xfId="10868" xr:uid="{00000000-0005-0000-0000-0000384A0000}"/>
    <cellStyle name="Normal 19 2 5" xfId="1656" xr:uid="{00000000-0005-0000-0000-0000394A0000}"/>
    <cellStyle name="Normal 19 2 5 2" xfId="16386" xr:uid="{00000000-0005-0000-0000-00003A4A0000}"/>
    <cellStyle name="Normal 19 2 5 2 2" xfId="28928" xr:uid="{00000000-0005-0000-0000-00003B4A0000}"/>
    <cellStyle name="Normal 19 2 5 3" xfId="23842" xr:uid="{00000000-0005-0000-0000-00003C4A0000}"/>
    <cellStyle name="Normal 19 2 5 4" xfId="10890" xr:uid="{00000000-0005-0000-0000-00003D4A0000}"/>
    <cellStyle name="Normal 19 2 6" xfId="4912" xr:uid="{00000000-0005-0000-0000-00003E4A0000}"/>
    <cellStyle name="Normal 19 3" xfId="630" xr:uid="{00000000-0005-0000-0000-00003F4A0000}"/>
    <cellStyle name="Normal 19 3 2" xfId="1665" xr:uid="{00000000-0005-0000-0000-0000404A0000}"/>
    <cellStyle name="Normal 19 3 2 2" xfId="1666" xr:uid="{00000000-0005-0000-0000-0000414A0000}"/>
    <cellStyle name="Normal 19 3 2 2 2" xfId="16387" xr:uid="{00000000-0005-0000-0000-0000424A0000}"/>
    <cellStyle name="Normal 19 3 2 2 2 2" xfId="28929" xr:uid="{00000000-0005-0000-0000-0000434A0000}"/>
    <cellStyle name="Normal 19 3 2 2 3" xfId="23843" xr:uid="{00000000-0005-0000-0000-0000444A0000}"/>
    <cellStyle name="Normal 19 3 2 2 4" xfId="10891" xr:uid="{00000000-0005-0000-0000-0000454A0000}"/>
    <cellStyle name="Normal 19 3 2 3" xfId="16537" xr:uid="{00000000-0005-0000-0000-0000464A0000}"/>
    <cellStyle name="Normal 19 3 2 3 2" xfId="29076" xr:uid="{00000000-0005-0000-0000-0000474A0000}"/>
    <cellStyle name="Normal 19 3 2 4" xfId="23985" xr:uid="{00000000-0005-0000-0000-0000484A0000}"/>
    <cellStyle name="Normal 19 3 2 5" xfId="11127" xr:uid="{00000000-0005-0000-0000-0000494A0000}"/>
    <cellStyle name="Normal 19 3 3" xfId="1667" xr:uid="{00000000-0005-0000-0000-00004A4A0000}"/>
    <cellStyle name="Normal 19 3 3 2" xfId="16222" xr:uid="{00000000-0005-0000-0000-00004B4A0000}"/>
    <cellStyle name="Normal 19 3 3 2 2" xfId="28843" xr:uid="{00000000-0005-0000-0000-00004C4A0000}"/>
    <cellStyle name="Normal 19 3 3 3" xfId="23789" xr:uid="{00000000-0005-0000-0000-00004D4A0000}"/>
    <cellStyle name="Normal 19 3 3 4" xfId="10650" xr:uid="{00000000-0005-0000-0000-00004E4A0000}"/>
    <cellStyle name="Normal 19 3 4" xfId="1664" xr:uid="{00000000-0005-0000-0000-00004F4A0000}"/>
    <cellStyle name="Normal 19 3 4 2" xfId="16440" xr:uid="{00000000-0005-0000-0000-0000504A0000}"/>
    <cellStyle name="Normal 19 3 4 2 2" xfId="28981" xr:uid="{00000000-0005-0000-0000-0000514A0000}"/>
    <cellStyle name="Normal 19 3 4 3" xfId="23892" xr:uid="{00000000-0005-0000-0000-0000524A0000}"/>
    <cellStyle name="Normal 19 3 4 4" xfId="10977" xr:uid="{00000000-0005-0000-0000-0000534A0000}"/>
    <cellStyle name="Normal 19 3 5" xfId="9756" xr:uid="{00000000-0005-0000-0000-0000544A0000}"/>
    <cellStyle name="Normal 19 3 6" xfId="37736" xr:uid="{00000000-0005-0000-0000-0000554A0000}"/>
    <cellStyle name="Normal 19 4" xfId="780" xr:uid="{00000000-0005-0000-0000-0000564A0000}"/>
    <cellStyle name="Normal 19 4 2" xfId="1669" xr:uid="{00000000-0005-0000-0000-0000574A0000}"/>
    <cellStyle name="Normal 19 4 2 2" xfId="16000" xr:uid="{00000000-0005-0000-0000-0000584A0000}"/>
    <cellStyle name="Normal 19 4 2 2 2" xfId="28636" xr:uid="{00000000-0005-0000-0000-0000594A0000}"/>
    <cellStyle name="Normal 19 4 2 3" xfId="23607" xr:uid="{00000000-0005-0000-0000-00005A4A0000}"/>
    <cellStyle name="Normal 19 4 2 4" xfId="10030" xr:uid="{00000000-0005-0000-0000-00005B4A0000}"/>
    <cellStyle name="Normal 19 4 3" xfId="1668" xr:uid="{00000000-0005-0000-0000-00005C4A0000}"/>
    <cellStyle name="Normal 19 4 3 2" xfId="29182" xr:uid="{00000000-0005-0000-0000-00005D4A0000}"/>
    <cellStyle name="Normal 19 4 3 3" xfId="16647" xr:uid="{00000000-0005-0000-0000-00005E4A0000}"/>
    <cellStyle name="Normal 19 4 4" xfId="18043" xr:uid="{00000000-0005-0000-0000-00005F4A0000}"/>
    <cellStyle name="Normal 19 4 5" xfId="24089" xr:uid="{00000000-0005-0000-0000-0000604A0000}"/>
    <cellStyle name="Normal 19 4 6" xfId="11311" xr:uid="{00000000-0005-0000-0000-0000614A0000}"/>
    <cellStyle name="Normal 19 5" xfId="1670" xr:uid="{00000000-0005-0000-0000-0000624A0000}"/>
    <cellStyle name="Normal 19 5 2" xfId="16127" xr:uid="{00000000-0005-0000-0000-0000634A0000}"/>
    <cellStyle name="Normal 19 5 2 2" xfId="28750" xr:uid="{00000000-0005-0000-0000-0000644A0000}"/>
    <cellStyle name="Normal 19 5 3" xfId="23708" xr:uid="{00000000-0005-0000-0000-0000654A0000}"/>
    <cellStyle name="Normal 19 5 4" xfId="10408" xr:uid="{00000000-0005-0000-0000-0000664A0000}"/>
    <cellStyle name="Normal 19 5 5" xfId="37623" xr:uid="{00000000-0005-0000-0000-0000674A0000}"/>
    <cellStyle name="Normal 19 6" xfId="1655" xr:uid="{00000000-0005-0000-0000-0000684A0000}"/>
    <cellStyle name="Normal 19 6 2" xfId="16338" xr:uid="{00000000-0005-0000-0000-0000694A0000}"/>
    <cellStyle name="Normal 19 6 2 2" xfId="28880" xr:uid="{00000000-0005-0000-0000-00006A4A0000}"/>
    <cellStyle name="Normal 19 6 3" xfId="23802" xr:uid="{00000000-0005-0000-0000-00006B4A0000}"/>
    <cellStyle name="Normal 19 6 4" xfId="10811" xr:uid="{00000000-0005-0000-0000-00006C4A0000}"/>
    <cellStyle name="Normal 19 7" xfId="2881" xr:uid="{00000000-0005-0000-0000-00006D4A0000}"/>
    <cellStyle name="Normal 19 8" xfId="37323" xr:uid="{00000000-0005-0000-0000-00006E4A0000}"/>
    <cellStyle name="Normal 19 9" xfId="37856" xr:uid="{00000000-0005-0000-0000-00006F4A0000}"/>
    <cellStyle name="Normal 190" xfId="34309" xr:uid="{00000000-0005-0000-0000-0000704A0000}"/>
    <cellStyle name="Normal 191" xfId="35108" xr:uid="{00000000-0005-0000-0000-0000714A0000}"/>
    <cellStyle name="Normal 192" xfId="34345" xr:uid="{00000000-0005-0000-0000-0000724A0000}"/>
    <cellStyle name="Normal 193" xfId="35103" xr:uid="{00000000-0005-0000-0000-0000734A0000}"/>
    <cellStyle name="Normal 194" xfId="34455" xr:uid="{00000000-0005-0000-0000-0000744A0000}"/>
    <cellStyle name="Normal 195" xfId="36618" xr:uid="{00000000-0005-0000-0000-0000754A0000}"/>
    <cellStyle name="Normal 196" xfId="34326" xr:uid="{00000000-0005-0000-0000-0000764A0000}"/>
    <cellStyle name="Normal 197" xfId="34318" xr:uid="{00000000-0005-0000-0000-0000774A0000}"/>
    <cellStyle name="Normal 198" xfId="34431" xr:uid="{00000000-0005-0000-0000-0000784A0000}"/>
    <cellStyle name="Normal 199" xfId="34529" xr:uid="{00000000-0005-0000-0000-0000794A0000}"/>
    <cellStyle name="Normal 2" xfId="3" xr:uid="{00000000-0005-0000-0000-00007A4A0000}"/>
    <cellStyle name="Normal 2 10" xfId="563" xr:uid="{00000000-0005-0000-0000-00007B4A0000}"/>
    <cellStyle name="Normal 2 10 2" xfId="1671" xr:uid="{00000000-0005-0000-0000-00007C4A0000}"/>
    <cellStyle name="Normal 2 10 2 2" xfId="4914" xr:uid="{00000000-0005-0000-0000-00007D4A0000}"/>
    <cellStyle name="Normal 2 10 2 2 2" xfId="18816" xr:uid="{00000000-0005-0000-0000-00007E4A0000}"/>
    <cellStyle name="Normal 2 10 2 3" xfId="10590" xr:uid="{00000000-0005-0000-0000-00007F4A0000}"/>
    <cellStyle name="Normal 2 10 2 3 2" xfId="16194" xr:uid="{00000000-0005-0000-0000-0000804A0000}"/>
    <cellStyle name="Normal 2 10 2 3 2 2" xfId="28816" xr:uid="{00000000-0005-0000-0000-0000814A0000}"/>
    <cellStyle name="Normal 2 10 2 3 3" xfId="18045" xr:uid="{00000000-0005-0000-0000-0000824A0000}"/>
    <cellStyle name="Normal 2 10 2 3 4" xfId="23762" xr:uid="{00000000-0005-0000-0000-0000834A0000}"/>
    <cellStyle name="Normal 2 10 2 4" xfId="2884" xr:uid="{00000000-0005-0000-0000-0000844A0000}"/>
    <cellStyle name="Normal 2 10 3" xfId="4915" xr:uid="{00000000-0005-0000-0000-0000854A0000}"/>
    <cellStyle name="Normal 2 10 3 2" xfId="11241" xr:uid="{00000000-0005-0000-0000-0000864A0000}"/>
    <cellStyle name="Normal 2 10 3 2 2" xfId="16604" xr:uid="{00000000-0005-0000-0000-0000874A0000}"/>
    <cellStyle name="Normal 2 10 3 2 2 2" xfId="29143" xr:uid="{00000000-0005-0000-0000-0000884A0000}"/>
    <cellStyle name="Normal 2 10 3 2 3" xfId="24051" xr:uid="{00000000-0005-0000-0000-0000894A0000}"/>
    <cellStyle name="Normal 2 10 4" xfId="4913" xr:uid="{00000000-0005-0000-0000-00008A4A0000}"/>
    <cellStyle name="Normal 2 10 4 2" xfId="18815" xr:uid="{00000000-0005-0000-0000-00008B4A0000}"/>
    <cellStyle name="Normal 2 10 5" xfId="11087" xr:uid="{00000000-0005-0000-0000-00008C4A0000}"/>
    <cellStyle name="Normal 2 10 5 2" xfId="18044" xr:uid="{00000000-0005-0000-0000-00008D4A0000}"/>
    <cellStyle name="Normal 2 10 6" xfId="2883" xr:uid="{00000000-0005-0000-0000-00008E4A0000}"/>
    <cellStyle name="Normal 2 10 7" xfId="37679" xr:uid="{00000000-0005-0000-0000-00008F4A0000}"/>
    <cellStyle name="Normal 2 11" xfId="634" xr:uid="{00000000-0005-0000-0000-0000904A0000}"/>
    <cellStyle name="Normal 2 11 10" xfId="20921" xr:uid="{00000000-0005-0000-0000-0000914A0000}"/>
    <cellStyle name="Normal 2 11 11" xfId="2185" xr:uid="{00000000-0005-0000-0000-0000924A0000}"/>
    <cellStyle name="Normal 2 11 2" xfId="1296" xr:uid="{00000000-0005-0000-0000-0000934A0000}"/>
    <cellStyle name="Normal 2 11 2 10" xfId="37843" xr:uid="{00000000-0005-0000-0000-0000944A0000}"/>
    <cellStyle name="Normal 2 11 2 2" xfId="2886" xr:uid="{00000000-0005-0000-0000-0000954A0000}"/>
    <cellStyle name="Normal 2 11 2 3" xfId="7780" xr:uid="{00000000-0005-0000-0000-0000964A0000}"/>
    <cellStyle name="Normal 2 11 2 3 2" xfId="14279" xr:uid="{00000000-0005-0000-0000-0000974A0000}"/>
    <cellStyle name="Normal 2 11 2 3 2 2" xfId="26993" xr:uid="{00000000-0005-0000-0000-0000984A0000}"/>
    <cellStyle name="Normal 2 11 2 3 3" xfId="22486" xr:uid="{00000000-0005-0000-0000-0000994A0000}"/>
    <cellStyle name="Normal 2 11 2 4" xfId="8627" xr:uid="{00000000-0005-0000-0000-00009A4A0000}"/>
    <cellStyle name="Normal 2 11 2 4 2" xfId="15116" xr:uid="{00000000-0005-0000-0000-00009B4A0000}"/>
    <cellStyle name="Normal 2 11 2 4 2 2" xfId="27786" xr:uid="{00000000-0005-0000-0000-00009C4A0000}"/>
    <cellStyle name="Normal 2 11 2 4 3" xfId="22700" xr:uid="{00000000-0005-0000-0000-00009D4A0000}"/>
    <cellStyle name="Normal 2 11 2 5" xfId="6416" xr:uid="{00000000-0005-0000-0000-00009E4A0000}"/>
    <cellStyle name="Normal 2 11 2 5 2" xfId="13045" xr:uid="{00000000-0005-0000-0000-00009F4A0000}"/>
    <cellStyle name="Normal 2 11 2 5 2 2" xfId="25791" xr:uid="{00000000-0005-0000-0000-0000A04A0000}"/>
    <cellStyle name="Normal 2 11 2 5 3" xfId="21171" xr:uid="{00000000-0005-0000-0000-0000A14A0000}"/>
    <cellStyle name="Normal 2 11 2 6" xfId="12046" xr:uid="{00000000-0005-0000-0000-0000A24A0000}"/>
    <cellStyle name="Normal 2 11 2 6 2" xfId="24792" xr:uid="{00000000-0005-0000-0000-0000A34A0000}"/>
    <cellStyle name="Normal 2 11 2 7" xfId="20923" xr:uid="{00000000-0005-0000-0000-0000A44A0000}"/>
    <cellStyle name="Normal 2 11 2 8" xfId="2187" xr:uid="{00000000-0005-0000-0000-0000A54A0000}"/>
    <cellStyle name="Normal 2 11 2 9" xfId="37355" xr:uid="{00000000-0005-0000-0000-0000A64A0000}"/>
    <cellStyle name="Normal 2 11 3" xfId="1672" xr:uid="{00000000-0005-0000-0000-0000A74A0000}"/>
    <cellStyle name="Normal 2 11 3 2" xfId="18817" xr:uid="{00000000-0005-0000-0000-0000A84A0000}"/>
    <cellStyle name="Normal 2 11 3 3" xfId="4916" xr:uid="{00000000-0005-0000-0000-0000A94A0000}"/>
    <cellStyle name="Normal 2 11 4" xfId="2885" xr:uid="{00000000-0005-0000-0000-0000AA4A0000}"/>
    <cellStyle name="Normal 2 11 4 2" xfId="18046" xr:uid="{00000000-0005-0000-0000-0000AB4A0000}"/>
    <cellStyle name="Normal 2 11 5" xfId="7778" xr:uid="{00000000-0005-0000-0000-0000AC4A0000}"/>
    <cellStyle name="Normal 2 11 5 2" xfId="14277" xr:uid="{00000000-0005-0000-0000-0000AD4A0000}"/>
    <cellStyle name="Normal 2 11 5 2 2" xfId="26991" xr:uid="{00000000-0005-0000-0000-0000AE4A0000}"/>
    <cellStyle name="Normal 2 11 5 3" xfId="22484" xr:uid="{00000000-0005-0000-0000-0000AF4A0000}"/>
    <cellStyle name="Normal 2 11 6" xfId="8625" xr:uid="{00000000-0005-0000-0000-0000B04A0000}"/>
    <cellStyle name="Normal 2 11 6 2" xfId="15114" xr:uid="{00000000-0005-0000-0000-0000B14A0000}"/>
    <cellStyle name="Normal 2 11 6 2 2" xfId="27784" xr:uid="{00000000-0005-0000-0000-0000B24A0000}"/>
    <cellStyle name="Normal 2 11 6 3" xfId="22698" xr:uid="{00000000-0005-0000-0000-0000B34A0000}"/>
    <cellStyle name="Normal 2 11 7" xfId="10974" xr:uid="{00000000-0005-0000-0000-0000B44A0000}"/>
    <cellStyle name="Normal 2 11 8" xfId="6414" xr:uid="{00000000-0005-0000-0000-0000B54A0000}"/>
    <cellStyle name="Normal 2 11 8 2" xfId="13043" xr:uid="{00000000-0005-0000-0000-0000B64A0000}"/>
    <cellStyle name="Normal 2 11 8 2 2" xfId="25789" xr:uid="{00000000-0005-0000-0000-0000B74A0000}"/>
    <cellStyle name="Normal 2 11 8 3" xfId="21169" xr:uid="{00000000-0005-0000-0000-0000B84A0000}"/>
    <cellStyle name="Normal 2 11 9" xfId="12044" xr:uid="{00000000-0005-0000-0000-0000B94A0000}"/>
    <cellStyle name="Normal 2 11 9 2" xfId="24790" xr:uid="{00000000-0005-0000-0000-0000BA4A0000}"/>
    <cellStyle name="Normal 2 12" xfId="643" xr:uid="{00000000-0005-0000-0000-0000BB4A0000}"/>
    <cellStyle name="Normal 2 12 2" xfId="1673" xr:uid="{00000000-0005-0000-0000-0000BC4A0000}"/>
    <cellStyle name="Normal 2 12 2 2" xfId="2888" xr:uid="{00000000-0005-0000-0000-0000BD4A0000}"/>
    <cellStyle name="Normal 2 12 3" xfId="4917" xr:uid="{00000000-0005-0000-0000-0000BE4A0000}"/>
    <cellStyle name="Normal 2 12 3 2" xfId="18818" xr:uid="{00000000-0005-0000-0000-0000BF4A0000}"/>
    <cellStyle name="Normal 2 12 4" xfId="11128" xr:uid="{00000000-0005-0000-0000-0000C04A0000}"/>
    <cellStyle name="Normal 2 12 4 2" xfId="18047" xr:uid="{00000000-0005-0000-0000-0000C14A0000}"/>
    <cellStyle name="Normal 2 12 5" xfId="2887" xr:uid="{00000000-0005-0000-0000-0000C24A0000}"/>
    <cellStyle name="Normal 2 12 6" xfId="37747" xr:uid="{00000000-0005-0000-0000-0000C34A0000}"/>
    <cellStyle name="Normal 2 12 7" xfId="37846" xr:uid="{00000000-0005-0000-0000-0000C44A0000}"/>
    <cellStyle name="Normal 2 13" xfId="691" xr:uid="{00000000-0005-0000-0000-0000C54A0000}"/>
    <cellStyle name="Normal 2 13 2" xfId="1674" xr:uid="{00000000-0005-0000-0000-0000C64A0000}"/>
    <cellStyle name="Normal 2 13 2 2" xfId="18819" xr:uid="{00000000-0005-0000-0000-0000C74A0000}"/>
    <cellStyle name="Normal 2 13 2 3" xfId="4918" xr:uid="{00000000-0005-0000-0000-0000C84A0000}"/>
    <cellStyle name="Normal 2 13 3" xfId="10824" xr:uid="{00000000-0005-0000-0000-0000C94A0000}"/>
    <cellStyle name="Normal 2 13 3 2" xfId="18048" xr:uid="{00000000-0005-0000-0000-0000CA4A0000}"/>
    <cellStyle name="Normal 2 13 4" xfId="2889" xr:uid="{00000000-0005-0000-0000-0000CB4A0000}"/>
    <cellStyle name="Normal 2 13 5" xfId="37771" xr:uid="{00000000-0005-0000-0000-0000CC4A0000}"/>
    <cellStyle name="Normal 2 14" xfId="1234" xr:uid="{00000000-0005-0000-0000-0000CD4A0000}"/>
    <cellStyle name="Normal 2 14 2" xfId="1675" xr:uid="{00000000-0005-0000-0000-0000CE4A0000}"/>
    <cellStyle name="Normal 2 14 2 2" xfId="18820" xr:uid="{00000000-0005-0000-0000-0000CF4A0000}"/>
    <cellStyle name="Normal 2 14 2 3" xfId="4919" xr:uid="{00000000-0005-0000-0000-0000D04A0000}"/>
    <cellStyle name="Normal 2 14 3" xfId="11094" xr:uid="{00000000-0005-0000-0000-0000D14A0000}"/>
    <cellStyle name="Normal 2 14 3 2" xfId="18049" xr:uid="{00000000-0005-0000-0000-0000D24A0000}"/>
    <cellStyle name="Normal 2 14 4" xfId="2890" xr:uid="{00000000-0005-0000-0000-0000D34A0000}"/>
    <cellStyle name="Normal 2 14 5" xfId="37819" xr:uid="{00000000-0005-0000-0000-0000D44A0000}"/>
    <cellStyle name="Normal 2 15" xfId="1676" xr:uid="{00000000-0005-0000-0000-0000D54A0000}"/>
    <cellStyle name="Normal 2 15 2" xfId="4920" xr:uid="{00000000-0005-0000-0000-0000D64A0000}"/>
    <cellStyle name="Normal 2 15 2 2" xfId="18821" xr:uid="{00000000-0005-0000-0000-0000D74A0000}"/>
    <cellStyle name="Normal 2 15 3" xfId="11192" xr:uid="{00000000-0005-0000-0000-0000D84A0000}"/>
    <cellStyle name="Normal 2 15 3 2" xfId="18050" xr:uid="{00000000-0005-0000-0000-0000D94A0000}"/>
    <cellStyle name="Normal 2 15 4" xfId="2891" xr:uid="{00000000-0005-0000-0000-0000DA4A0000}"/>
    <cellStyle name="Normal 2 15 5" xfId="37421" xr:uid="{00000000-0005-0000-0000-0000DB4A0000}"/>
    <cellStyle name="Normal 2 16" xfId="1677" xr:uid="{00000000-0005-0000-0000-0000DC4A0000}"/>
    <cellStyle name="Normal 2 16 2" xfId="4921" xr:uid="{00000000-0005-0000-0000-0000DD4A0000}"/>
    <cellStyle name="Normal 2 16 2 2" xfId="8166" xr:uid="{00000000-0005-0000-0000-0000DE4A0000}"/>
    <cellStyle name="Normal 2 16 2 2 2" xfId="14659" xr:uid="{00000000-0005-0000-0000-0000DF4A0000}"/>
    <cellStyle name="Normal 2 16 2 2 2 2" xfId="27338" xr:uid="{00000000-0005-0000-0000-0000E04A0000}"/>
    <cellStyle name="Normal 2 16 2 2 3" xfId="22588" xr:uid="{00000000-0005-0000-0000-0000E14A0000}"/>
    <cellStyle name="Normal 2 16 2 3" xfId="9091" xr:uid="{00000000-0005-0000-0000-0000E24A0000}"/>
    <cellStyle name="Normal 2 16 2 3 2" xfId="15501" xr:uid="{00000000-0005-0000-0000-0000E34A0000}"/>
    <cellStyle name="Normal 2 16 2 3 2 2" xfId="28149" xr:uid="{00000000-0005-0000-0000-0000E44A0000}"/>
    <cellStyle name="Normal 2 16 2 3 3" xfId="23101" xr:uid="{00000000-0005-0000-0000-0000E54A0000}"/>
    <cellStyle name="Normal 2 16 2 4" xfId="7110" xr:uid="{00000000-0005-0000-0000-0000E64A0000}"/>
    <cellStyle name="Normal 2 16 2 4 2" xfId="13649" xr:uid="{00000000-0005-0000-0000-0000E74A0000}"/>
    <cellStyle name="Normal 2 16 2 4 2 2" xfId="26380" xr:uid="{00000000-0005-0000-0000-0000E84A0000}"/>
    <cellStyle name="Normal 2 16 2 4 3" xfId="21842" xr:uid="{00000000-0005-0000-0000-0000E94A0000}"/>
    <cellStyle name="Normal 2 16 2 5" xfId="12547" xr:uid="{00000000-0005-0000-0000-0000EA4A0000}"/>
    <cellStyle name="Normal 2 16 2 5 2" xfId="25293" xr:uid="{00000000-0005-0000-0000-0000EB4A0000}"/>
    <cellStyle name="Normal 2 16 2 6" xfId="18822" xr:uid="{00000000-0005-0000-0000-0000EC4A0000}"/>
    <cellStyle name="Normal 2 16 2 7" xfId="21060" xr:uid="{00000000-0005-0000-0000-0000ED4A0000}"/>
    <cellStyle name="Normal 2 16 3" xfId="10427" xr:uid="{00000000-0005-0000-0000-0000EE4A0000}"/>
    <cellStyle name="Normal 2 16 3 2" xfId="19436" xr:uid="{00000000-0005-0000-0000-0000EF4A0000}"/>
    <cellStyle name="Normal 2 16 3 2 2" xfId="32553" xr:uid="{00000000-0005-0000-0000-0000F04A0000}"/>
    <cellStyle name="Normal 2 16 3 2 3" xfId="35568" xr:uid="{00000000-0005-0000-0000-0000F14A0000}"/>
    <cellStyle name="Normal 2 16 3 3" xfId="18051" xr:uid="{00000000-0005-0000-0000-0000F24A0000}"/>
    <cellStyle name="Normal 2 16 3 4" xfId="31377" xr:uid="{00000000-0005-0000-0000-0000F34A0000}"/>
    <cellStyle name="Normal 2 16 3 5" xfId="34709" xr:uid="{00000000-0005-0000-0000-0000F44A0000}"/>
    <cellStyle name="Normal 2 16 4" xfId="2892" xr:uid="{00000000-0005-0000-0000-0000F54A0000}"/>
    <cellStyle name="Normal 2 17" xfId="1678" xr:uid="{00000000-0005-0000-0000-0000F64A0000}"/>
    <cellStyle name="Normal 2 17 2" xfId="4922" xr:uid="{00000000-0005-0000-0000-0000F74A0000}"/>
    <cellStyle name="Normal 2 17 2 2" xfId="18823" xr:uid="{00000000-0005-0000-0000-0000F84A0000}"/>
    <cellStyle name="Normal 2 17 3" xfId="11112" xr:uid="{00000000-0005-0000-0000-0000F94A0000}"/>
    <cellStyle name="Normal 2 17 3 2" xfId="18052" xr:uid="{00000000-0005-0000-0000-0000FA4A0000}"/>
    <cellStyle name="Normal 2 17 4" xfId="2893" xr:uid="{00000000-0005-0000-0000-0000FB4A0000}"/>
    <cellStyle name="Normal 2 18" xfId="1679" xr:uid="{00000000-0005-0000-0000-0000FC4A0000}"/>
    <cellStyle name="Normal 2 18 10" xfId="17512" xr:uid="{00000000-0005-0000-0000-0000FD4A0000}"/>
    <cellStyle name="Normal 2 18 11" xfId="30863" xr:uid="{00000000-0005-0000-0000-0000FE4A0000}"/>
    <cellStyle name="Normal 2 18 12" xfId="34359" xr:uid="{00000000-0005-0000-0000-0000FF4A0000}"/>
    <cellStyle name="Normal 2 18 13" xfId="2894" xr:uid="{00000000-0005-0000-0000-0000004B0000}"/>
    <cellStyle name="Normal 2 18 2" xfId="3146" xr:uid="{00000000-0005-0000-0000-0000014B0000}"/>
    <cellStyle name="Normal 2 18 2 2" xfId="7841" xr:uid="{00000000-0005-0000-0000-0000024B0000}"/>
    <cellStyle name="Normal 2 18 2 2 2" xfId="14340" xr:uid="{00000000-0005-0000-0000-0000034B0000}"/>
    <cellStyle name="Normal 2 18 2 2 2 2" xfId="20482" xr:uid="{00000000-0005-0000-0000-0000044B0000}"/>
    <cellStyle name="Normal 2 18 2 2 2 3" xfId="33735" xr:uid="{00000000-0005-0000-0000-0000054B0000}"/>
    <cellStyle name="Normal 2 18 2 2 2 4" xfId="36529" xr:uid="{00000000-0005-0000-0000-0000064B0000}"/>
    <cellStyle name="Normal 2 18 2 2 3" xfId="20183" xr:uid="{00000000-0005-0000-0000-0000074B0000}"/>
    <cellStyle name="Normal 2 18 2 2 3 2" xfId="33440" xr:uid="{00000000-0005-0000-0000-0000084B0000}"/>
    <cellStyle name="Normal 2 18 2 2 3 3" xfId="36235" xr:uid="{00000000-0005-0000-0000-0000094B0000}"/>
    <cellStyle name="Normal 2 18 2 2 4" xfId="19897" xr:uid="{00000000-0005-0000-0000-00000A4B0000}"/>
    <cellStyle name="Normal 2 18 2 2 5" xfId="33051" xr:uid="{00000000-0005-0000-0000-00000B4B0000}"/>
    <cellStyle name="Normal 2 18 2 2 6" xfId="35984" xr:uid="{00000000-0005-0000-0000-00000C4B0000}"/>
    <cellStyle name="Normal 2 18 2 3" xfId="8763" xr:uid="{00000000-0005-0000-0000-00000D4B0000}"/>
    <cellStyle name="Normal 2 18 2 3 2" xfId="15182" xr:uid="{00000000-0005-0000-0000-00000E4B0000}"/>
    <cellStyle name="Normal 2 18 2 3 2 2" xfId="27843" xr:uid="{00000000-0005-0000-0000-00000F4B0000}"/>
    <cellStyle name="Normal 2 18 2 3 3" xfId="20335" xr:uid="{00000000-0005-0000-0000-0000104B0000}"/>
    <cellStyle name="Normal 2 18 2 3 4" xfId="33589" xr:uid="{00000000-0005-0000-0000-0000114B0000}"/>
    <cellStyle name="Normal 2 18 2 3 5" xfId="36383" xr:uid="{00000000-0005-0000-0000-0000124B0000}"/>
    <cellStyle name="Normal 2 18 2 4" xfId="10723" xr:uid="{00000000-0005-0000-0000-0000134B0000}"/>
    <cellStyle name="Normal 2 18 2 4 2" xfId="16271" xr:uid="{00000000-0005-0000-0000-0000144B0000}"/>
    <cellStyle name="Normal 2 18 2 4 2 2" xfId="28859" xr:uid="{00000000-0005-0000-0000-0000154B0000}"/>
    <cellStyle name="Normal 2 18 2 4 3" xfId="20027" xr:uid="{00000000-0005-0000-0000-0000164B0000}"/>
    <cellStyle name="Normal 2 18 2 4 4" xfId="33291" xr:uid="{00000000-0005-0000-0000-0000174B0000}"/>
    <cellStyle name="Normal 2 18 2 4 5" xfId="36090" xr:uid="{00000000-0005-0000-0000-0000184B0000}"/>
    <cellStyle name="Normal 2 18 2 5" xfId="6618" xr:uid="{00000000-0005-0000-0000-0000194B0000}"/>
    <cellStyle name="Normal 2 18 2 5 2" xfId="13212" xr:uid="{00000000-0005-0000-0000-00001A4B0000}"/>
    <cellStyle name="Normal 2 18 2 5 2 2" xfId="25956" xr:uid="{00000000-0005-0000-0000-00001B4B0000}"/>
    <cellStyle name="Normal 2 18 2 5 3" xfId="21364" xr:uid="{00000000-0005-0000-0000-00001C4B0000}"/>
    <cellStyle name="Normal 2 18 2 6" xfId="12143" xr:uid="{00000000-0005-0000-0000-00001D4B0000}"/>
    <cellStyle name="Normal 2 18 2 6 2" xfId="24889" xr:uid="{00000000-0005-0000-0000-00001E4B0000}"/>
    <cellStyle name="Normal 2 18 2 7" xfId="18824" xr:uid="{00000000-0005-0000-0000-00001F4B0000}"/>
    <cellStyle name="Normal 2 18 2 8" xfId="32059" xr:uid="{00000000-0005-0000-0000-0000204B0000}"/>
    <cellStyle name="Normal 2 18 2 9" xfId="35135" xr:uid="{00000000-0005-0000-0000-0000214B0000}"/>
    <cellStyle name="Normal 2 18 3" xfId="4923" xr:uid="{00000000-0005-0000-0000-0000224B0000}"/>
    <cellStyle name="Normal 2 18 3 2" xfId="20428" xr:uid="{00000000-0005-0000-0000-0000234B0000}"/>
    <cellStyle name="Normal 2 18 3 2 2" xfId="33681" xr:uid="{00000000-0005-0000-0000-0000244B0000}"/>
    <cellStyle name="Normal 2 18 3 2 3" xfId="36475" xr:uid="{00000000-0005-0000-0000-0000254B0000}"/>
    <cellStyle name="Normal 2 18 3 3" xfId="20129" xr:uid="{00000000-0005-0000-0000-0000264B0000}"/>
    <cellStyle name="Normal 2 18 3 3 2" xfId="33386" xr:uid="{00000000-0005-0000-0000-0000274B0000}"/>
    <cellStyle name="Normal 2 18 3 3 3" xfId="36181" xr:uid="{00000000-0005-0000-0000-0000284B0000}"/>
    <cellStyle name="Normal 2 18 4" xfId="7819" xr:uid="{00000000-0005-0000-0000-0000294B0000}"/>
    <cellStyle name="Normal 2 18 4 2" xfId="14318" xr:uid="{00000000-0005-0000-0000-00002A4B0000}"/>
    <cellStyle name="Normal 2 18 4 2 2" xfId="20281" xr:uid="{00000000-0005-0000-0000-00002B4B0000}"/>
    <cellStyle name="Normal 2 18 4 2 3" xfId="33535" xr:uid="{00000000-0005-0000-0000-00002C4B0000}"/>
    <cellStyle name="Normal 2 18 4 2 4" xfId="36329" xr:uid="{00000000-0005-0000-0000-00002D4B0000}"/>
    <cellStyle name="Normal 2 18 4 3" xfId="19101" xr:uid="{00000000-0005-0000-0000-00002E4B0000}"/>
    <cellStyle name="Normal 2 18 4 4" xfId="32223" xr:uid="{00000000-0005-0000-0000-00002F4B0000}"/>
    <cellStyle name="Normal 2 18 4 5" xfId="35244" xr:uid="{00000000-0005-0000-0000-0000304B0000}"/>
    <cellStyle name="Normal 2 18 5" xfId="8696" xr:uid="{00000000-0005-0000-0000-0000314B0000}"/>
    <cellStyle name="Normal 2 18 5 2" xfId="15158" xr:uid="{00000000-0005-0000-0000-0000324B0000}"/>
    <cellStyle name="Normal 2 18 5 2 2" xfId="27825" xr:uid="{00000000-0005-0000-0000-0000334B0000}"/>
    <cellStyle name="Normal 2 18 5 3" xfId="18982" xr:uid="{00000000-0005-0000-0000-0000344B0000}"/>
    <cellStyle name="Normal 2 18 5 4" xfId="32162" xr:uid="{00000000-0005-0000-0000-0000354B0000}"/>
    <cellStyle name="Normal 2 18 5 5" xfId="35184" xr:uid="{00000000-0005-0000-0000-0000364B0000}"/>
    <cellStyle name="Normal 2 18 6" xfId="10510" xr:uid="{00000000-0005-0000-0000-0000374B0000}"/>
    <cellStyle name="Normal 2 18 6 2" xfId="16173" xr:uid="{00000000-0005-0000-0000-0000384B0000}"/>
    <cellStyle name="Normal 2 18 6 2 2" xfId="28795" xr:uid="{00000000-0005-0000-0000-0000394B0000}"/>
    <cellStyle name="Normal 2 18 6 3" xfId="19966" xr:uid="{00000000-0005-0000-0000-00003A4B0000}"/>
    <cellStyle name="Normal 2 18 6 4" xfId="33191" xr:uid="{00000000-0005-0000-0000-00003B4B0000}"/>
    <cellStyle name="Normal 2 18 6 5" xfId="36035" xr:uid="{00000000-0005-0000-0000-00003C4B0000}"/>
    <cellStyle name="Normal 2 18 7" xfId="11312" xr:uid="{00000000-0005-0000-0000-00003D4B0000}"/>
    <cellStyle name="Normal 2 18 8" xfId="6532" xr:uid="{00000000-0005-0000-0000-00003E4B0000}"/>
    <cellStyle name="Normal 2 18 8 2" xfId="13131" xr:uid="{00000000-0005-0000-0000-00003F4B0000}"/>
    <cellStyle name="Normal 2 18 8 2 2" xfId="25876" xr:uid="{00000000-0005-0000-0000-0000404B0000}"/>
    <cellStyle name="Normal 2 18 8 3" xfId="21282" xr:uid="{00000000-0005-0000-0000-0000414B0000}"/>
    <cellStyle name="Normal 2 18 9" xfId="12107" xr:uid="{00000000-0005-0000-0000-0000424B0000}"/>
    <cellStyle name="Normal 2 18 9 2" xfId="24853" xr:uid="{00000000-0005-0000-0000-0000434B0000}"/>
    <cellStyle name="Normal 2 19" xfId="1680" xr:uid="{00000000-0005-0000-0000-0000444B0000}"/>
    <cellStyle name="Normal 2 19 10" xfId="17513" xr:uid="{00000000-0005-0000-0000-0000454B0000}"/>
    <cellStyle name="Normal 2 19 11" xfId="30864" xr:uid="{00000000-0005-0000-0000-0000464B0000}"/>
    <cellStyle name="Normal 2 19 12" xfId="34360" xr:uid="{00000000-0005-0000-0000-0000474B0000}"/>
    <cellStyle name="Normal 2 19 13" xfId="2895" xr:uid="{00000000-0005-0000-0000-0000484B0000}"/>
    <cellStyle name="Normal 2 19 2" xfId="3147" xr:uid="{00000000-0005-0000-0000-0000494B0000}"/>
    <cellStyle name="Normal 2 19 2 2" xfId="7842" xr:uid="{00000000-0005-0000-0000-00004A4B0000}"/>
    <cellStyle name="Normal 2 19 2 2 2" xfId="14341" xr:uid="{00000000-0005-0000-0000-00004B4B0000}"/>
    <cellStyle name="Normal 2 19 2 2 2 2" xfId="20483" xr:uid="{00000000-0005-0000-0000-00004C4B0000}"/>
    <cellStyle name="Normal 2 19 2 2 2 3" xfId="33736" xr:uid="{00000000-0005-0000-0000-00004D4B0000}"/>
    <cellStyle name="Normal 2 19 2 2 2 4" xfId="36530" xr:uid="{00000000-0005-0000-0000-00004E4B0000}"/>
    <cellStyle name="Normal 2 19 2 2 3" xfId="20184" xr:uid="{00000000-0005-0000-0000-00004F4B0000}"/>
    <cellStyle name="Normal 2 19 2 2 3 2" xfId="33441" xr:uid="{00000000-0005-0000-0000-0000504B0000}"/>
    <cellStyle name="Normal 2 19 2 2 3 3" xfId="36236" xr:uid="{00000000-0005-0000-0000-0000514B0000}"/>
    <cellStyle name="Normal 2 19 2 2 4" xfId="19898" xr:uid="{00000000-0005-0000-0000-0000524B0000}"/>
    <cellStyle name="Normal 2 19 2 2 5" xfId="33052" xr:uid="{00000000-0005-0000-0000-0000534B0000}"/>
    <cellStyle name="Normal 2 19 2 2 6" xfId="35985" xr:uid="{00000000-0005-0000-0000-0000544B0000}"/>
    <cellStyle name="Normal 2 19 2 3" xfId="8764" xr:uid="{00000000-0005-0000-0000-0000554B0000}"/>
    <cellStyle name="Normal 2 19 2 3 2" xfId="15183" xr:uid="{00000000-0005-0000-0000-0000564B0000}"/>
    <cellStyle name="Normal 2 19 2 3 2 2" xfId="27844" xr:uid="{00000000-0005-0000-0000-0000574B0000}"/>
    <cellStyle name="Normal 2 19 2 3 3" xfId="20336" xr:uid="{00000000-0005-0000-0000-0000584B0000}"/>
    <cellStyle name="Normal 2 19 2 3 4" xfId="33590" xr:uid="{00000000-0005-0000-0000-0000594B0000}"/>
    <cellStyle name="Normal 2 19 2 3 5" xfId="36384" xr:uid="{00000000-0005-0000-0000-00005A4B0000}"/>
    <cellStyle name="Normal 2 19 2 4" xfId="10724" xr:uid="{00000000-0005-0000-0000-00005B4B0000}"/>
    <cellStyle name="Normal 2 19 2 4 2" xfId="16272" xr:uid="{00000000-0005-0000-0000-00005C4B0000}"/>
    <cellStyle name="Normal 2 19 2 4 2 2" xfId="28860" xr:uid="{00000000-0005-0000-0000-00005D4B0000}"/>
    <cellStyle name="Normal 2 19 2 4 3" xfId="20028" xr:uid="{00000000-0005-0000-0000-00005E4B0000}"/>
    <cellStyle name="Normal 2 19 2 4 4" xfId="33292" xr:uid="{00000000-0005-0000-0000-00005F4B0000}"/>
    <cellStyle name="Normal 2 19 2 4 5" xfId="36091" xr:uid="{00000000-0005-0000-0000-0000604B0000}"/>
    <cellStyle name="Normal 2 19 2 5" xfId="6619" xr:uid="{00000000-0005-0000-0000-0000614B0000}"/>
    <cellStyle name="Normal 2 19 2 5 2" xfId="13213" xr:uid="{00000000-0005-0000-0000-0000624B0000}"/>
    <cellStyle name="Normal 2 19 2 5 2 2" xfId="25957" xr:uid="{00000000-0005-0000-0000-0000634B0000}"/>
    <cellStyle name="Normal 2 19 2 5 3" xfId="21365" xr:uid="{00000000-0005-0000-0000-0000644B0000}"/>
    <cellStyle name="Normal 2 19 2 6" xfId="12144" xr:uid="{00000000-0005-0000-0000-0000654B0000}"/>
    <cellStyle name="Normal 2 19 2 6 2" xfId="24890" xr:uid="{00000000-0005-0000-0000-0000664B0000}"/>
    <cellStyle name="Normal 2 19 2 7" xfId="18825" xr:uid="{00000000-0005-0000-0000-0000674B0000}"/>
    <cellStyle name="Normal 2 19 2 8" xfId="32060" xr:uid="{00000000-0005-0000-0000-0000684B0000}"/>
    <cellStyle name="Normal 2 19 2 9" xfId="35136" xr:uid="{00000000-0005-0000-0000-0000694B0000}"/>
    <cellStyle name="Normal 2 19 3" xfId="4924" xr:uid="{00000000-0005-0000-0000-00006A4B0000}"/>
    <cellStyle name="Normal 2 19 3 2" xfId="20429" xr:uid="{00000000-0005-0000-0000-00006B4B0000}"/>
    <cellStyle name="Normal 2 19 3 2 2" xfId="33682" xr:uid="{00000000-0005-0000-0000-00006C4B0000}"/>
    <cellStyle name="Normal 2 19 3 2 3" xfId="36476" xr:uid="{00000000-0005-0000-0000-00006D4B0000}"/>
    <cellStyle name="Normal 2 19 3 3" xfId="20130" xr:uid="{00000000-0005-0000-0000-00006E4B0000}"/>
    <cellStyle name="Normal 2 19 3 3 2" xfId="33387" xr:uid="{00000000-0005-0000-0000-00006F4B0000}"/>
    <cellStyle name="Normal 2 19 3 3 3" xfId="36182" xr:uid="{00000000-0005-0000-0000-0000704B0000}"/>
    <cellStyle name="Normal 2 19 4" xfId="7820" xr:uid="{00000000-0005-0000-0000-0000714B0000}"/>
    <cellStyle name="Normal 2 19 4 2" xfId="14319" xr:uid="{00000000-0005-0000-0000-0000724B0000}"/>
    <cellStyle name="Normal 2 19 4 2 2" xfId="20282" xr:uid="{00000000-0005-0000-0000-0000734B0000}"/>
    <cellStyle name="Normal 2 19 4 2 3" xfId="33536" xr:uid="{00000000-0005-0000-0000-0000744B0000}"/>
    <cellStyle name="Normal 2 19 4 2 4" xfId="36330" xr:uid="{00000000-0005-0000-0000-0000754B0000}"/>
    <cellStyle name="Normal 2 19 4 3" xfId="19102" xr:uid="{00000000-0005-0000-0000-0000764B0000}"/>
    <cellStyle name="Normal 2 19 4 4" xfId="32224" xr:uid="{00000000-0005-0000-0000-0000774B0000}"/>
    <cellStyle name="Normal 2 19 4 5" xfId="35245" xr:uid="{00000000-0005-0000-0000-0000784B0000}"/>
    <cellStyle name="Normal 2 19 5" xfId="8697" xr:uid="{00000000-0005-0000-0000-0000794B0000}"/>
    <cellStyle name="Normal 2 19 5 2" xfId="15159" xr:uid="{00000000-0005-0000-0000-00007A4B0000}"/>
    <cellStyle name="Normal 2 19 5 2 2" xfId="27826" xr:uid="{00000000-0005-0000-0000-00007B4B0000}"/>
    <cellStyle name="Normal 2 19 5 3" xfId="18983" xr:uid="{00000000-0005-0000-0000-00007C4B0000}"/>
    <cellStyle name="Normal 2 19 5 4" xfId="32163" xr:uid="{00000000-0005-0000-0000-00007D4B0000}"/>
    <cellStyle name="Normal 2 19 5 5" xfId="35185" xr:uid="{00000000-0005-0000-0000-00007E4B0000}"/>
    <cellStyle name="Normal 2 19 6" xfId="10511" xr:uid="{00000000-0005-0000-0000-00007F4B0000}"/>
    <cellStyle name="Normal 2 19 6 2" xfId="16174" xr:uid="{00000000-0005-0000-0000-0000804B0000}"/>
    <cellStyle name="Normal 2 19 6 2 2" xfId="28796" xr:uid="{00000000-0005-0000-0000-0000814B0000}"/>
    <cellStyle name="Normal 2 19 6 3" xfId="19967" xr:uid="{00000000-0005-0000-0000-0000824B0000}"/>
    <cellStyle name="Normal 2 19 6 4" xfId="33192" xr:uid="{00000000-0005-0000-0000-0000834B0000}"/>
    <cellStyle name="Normal 2 19 6 5" xfId="36036" xr:uid="{00000000-0005-0000-0000-0000844B0000}"/>
    <cellStyle name="Normal 2 19 7" xfId="11125" xr:uid="{00000000-0005-0000-0000-0000854B0000}"/>
    <cellStyle name="Normal 2 19 8" xfId="6533" xr:uid="{00000000-0005-0000-0000-0000864B0000}"/>
    <cellStyle name="Normal 2 19 8 2" xfId="13132" xr:uid="{00000000-0005-0000-0000-0000874B0000}"/>
    <cellStyle name="Normal 2 19 8 2 2" xfId="25877" xr:uid="{00000000-0005-0000-0000-0000884B0000}"/>
    <cellStyle name="Normal 2 19 8 3" xfId="21283" xr:uid="{00000000-0005-0000-0000-0000894B0000}"/>
    <cellStyle name="Normal 2 19 9" xfId="12108" xr:uid="{00000000-0005-0000-0000-00008A4B0000}"/>
    <cellStyle name="Normal 2 19 9 2" xfId="24854" xr:uid="{00000000-0005-0000-0000-00008B4B0000}"/>
    <cellStyle name="Normal 2 2" xfId="11" xr:uid="{00000000-0005-0000-0000-00008C4B0000}"/>
    <cellStyle name="Normal 2 2 10" xfId="4926" xr:uid="{00000000-0005-0000-0000-00008D4B0000}"/>
    <cellStyle name="Normal 2 2 10 10" xfId="4927" xr:uid="{00000000-0005-0000-0000-00008E4B0000}"/>
    <cellStyle name="Normal 2 2 10 10 2" xfId="8169" xr:uid="{00000000-0005-0000-0000-00008F4B0000}"/>
    <cellStyle name="Normal 2 2 10 10 2 2" xfId="14662" xr:uid="{00000000-0005-0000-0000-0000904B0000}"/>
    <cellStyle name="Normal 2 2 10 10 2 2 2" xfId="27341" xr:uid="{00000000-0005-0000-0000-0000914B0000}"/>
    <cellStyle name="Normal 2 2 10 10 2 3" xfId="19439" xr:uid="{00000000-0005-0000-0000-0000924B0000}"/>
    <cellStyle name="Normal 2 2 10 10 2 4" xfId="32556" xr:uid="{00000000-0005-0000-0000-0000934B0000}"/>
    <cellStyle name="Normal 2 2 10 10 2 5" xfId="35571" xr:uid="{00000000-0005-0000-0000-0000944B0000}"/>
    <cellStyle name="Normal 2 2 10 10 3" xfId="9094" xr:uid="{00000000-0005-0000-0000-0000954B0000}"/>
    <cellStyle name="Normal 2 2 10 10 3 2" xfId="15504" xr:uid="{00000000-0005-0000-0000-0000964B0000}"/>
    <cellStyle name="Normal 2 2 10 10 3 2 2" xfId="28152" xr:uid="{00000000-0005-0000-0000-0000974B0000}"/>
    <cellStyle name="Normal 2 2 10 10 3 3" xfId="23104" xr:uid="{00000000-0005-0000-0000-0000984B0000}"/>
    <cellStyle name="Normal 2 2 10 10 4" xfId="7113" xr:uid="{00000000-0005-0000-0000-0000994B0000}"/>
    <cellStyle name="Normal 2 2 10 10 4 2" xfId="13652" xr:uid="{00000000-0005-0000-0000-00009A4B0000}"/>
    <cellStyle name="Normal 2 2 10 10 4 2 2" xfId="26383" xr:uid="{00000000-0005-0000-0000-00009B4B0000}"/>
    <cellStyle name="Normal 2 2 10 10 4 3" xfId="21845" xr:uid="{00000000-0005-0000-0000-00009C4B0000}"/>
    <cellStyle name="Normal 2 2 10 10 5" xfId="12551" xr:uid="{00000000-0005-0000-0000-00009D4B0000}"/>
    <cellStyle name="Normal 2 2 10 10 5 2" xfId="25297" xr:uid="{00000000-0005-0000-0000-00009E4B0000}"/>
    <cellStyle name="Normal 2 2 10 10 6" xfId="18055" xr:uid="{00000000-0005-0000-0000-00009F4B0000}"/>
    <cellStyle name="Normal 2 2 10 10 7" xfId="31380" xr:uid="{00000000-0005-0000-0000-0000A04B0000}"/>
    <cellStyle name="Normal 2 2 10 10 8" xfId="34712" xr:uid="{00000000-0005-0000-0000-0000A14B0000}"/>
    <cellStyle name="Normal 2 2 10 11" xfId="4928" xr:uid="{00000000-0005-0000-0000-0000A24B0000}"/>
    <cellStyle name="Normal 2 2 10 11 2" xfId="8170" xr:uid="{00000000-0005-0000-0000-0000A34B0000}"/>
    <cellStyle name="Normal 2 2 10 11 2 2" xfId="14663" xr:uid="{00000000-0005-0000-0000-0000A44B0000}"/>
    <cellStyle name="Normal 2 2 10 11 2 2 2" xfId="27342" xr:uid="{00000000-0005-0000-0000-0000A54B0000}"/>
    <cellStyle name="Normal 2 2 10 11 2 3" xfId="19440" xr:uid="{00000000-0005-0000-0000-0000A64B0000}"/>
    <cellStyle name="Normal 2 2 10 11 2 4" xfId="32557" xr:uid="{00000000-0005-0000-0000-0000A74B0000}"/>
    <cellStyle name="Normal 2 2 10 11 2 5" xfId="35572" xr:uid="{00000000-0005-0000-0000-0000A84B0000}"/>
    <cellStyle name="Normal 2 2 10 11 3" xfId="9095" xr:uid="{00000000-0005-0000-0000-0000A94B0000}"/>
    <cellStyle name="Normal 2 2 10 11 3 2" xfId="15505" xr:uid="{00000000-0005-0000-0000-0000AA4B0000}"/>
    <cellStyle name="Normal 2 2 10 11 3 2 2" xfId="28153" xr:uid="{00000000-0005-0000-0000-0000AB4B0000}"/>
    <cellStyle name="Normal 2 2 10 11 3 3" xfId="23105" xr:uid="{00000000-0005-0000-0000-0000AC4B0000}"/>
    <cellStyle name="Normal 2 2 10 11 4" xfId="7114" xr:uid="{00000000-0005-0000-0000-0000AD4B0000}"/>
    <cellStyle name="Normal 2 2 10 11 4 2" xfId="13653" xr:uid="{00000000-0005-0000-0000-0000AE4B0000}"/>
    <cellStyle name="Normal 2 2 10 11 4 2 2" xfId="26384" xr:uid="{00000000-0005-0000-0000-0000AF4B0000}"/>
    <cellStyle name="Normal 2 2 10 11 4 3" xfId="21846" xr:uid="{00000000-0005-0000-0000-0000B04B0000}"/>
    <cellStyle name="Normal 2 2 10 11 5" xfId="12552" xr:uid="{00000000-0005-0000-0000-0000B14B0000}"/>
    <cellStyle name="Normal 2 2 10 11 5 2" xfId="25298" xr:uid="{00000000-0005-0000-0000-0000B24B0000}"/>
    <cellStyle name="Normal 2 2 10 11 6" xfId="18056" xr:uid="{00000000-0005-0000-0000-0000B34B0000}"/>
    <cellStyle name="Normal 2 2 10 11 7" xfId="31381" xr:uid="{00000000-0005-0000-0000-0000B44B0000}"/>
    <cellStyle name="Normal 2 2 10 11 8" xfId="34713" xr:uid="{00000000-0005-0000-0000-0000B54B0000}"/>
    <cellStyle name="Normal 2 2 10 12" xfId="4929" xr:uid="{00000000-0005-0000-0000-0000B64B0000}"/>
    <cellStyle name="Normal 2 2 10 12 2" xfId="8171" xr:uid="{00000000-0005-0000-0000-0000B74B0000}"/>
    <cellStyle name="Normal 2 2 10 12 2 2" xfId="14664" xr:uid="{00000000-0005-0000-0000-0000B84B0000}"/>
    <cellStyle name="Normal 2 2 10 12 2 2 2" xfId="27343" xr:uid="{00000000-0005-0000-0000-0000B94B0000}"/>
    <cellStyle name="Normal 2 2 10 12 2 3" xfId="19441" xr:uid="{00000000-0005-0000-0000-0000BA4B0000}"/>
    <cellStyle name="Normal 2 2 10 12 2 4" xfId="32558" xr:uid="{00000000-0005-0000-0000-0000BB4B0000}"/>
    <cellStyle name="Normal 2 2 10 12 2 5" xfId="35573" xr:uid="{00000000-0005-0000-0000-0000BC4B0000}"/>
    <cellStyle name="Normal 2 2 10 12 3" xfId="9096" xr:uid="{00000000-0005-0000-0000-0000BD4B0000}"/>
    <cellStyle name="Normal 2 2 10 12 3 2" xfId="15506" xr:uid="{00000000-0005-0000-0000-0000BE4B0000}"/>
    <cellStyle name="Normal 2 2 10 12 3 2 2" xfId="28154" xr:uid="{00000000-0005-0000-0000-0000BF4B0000}"/>
    <cellStyle name="Normal 2 2 10 12 3 3" xfId="23106" xr:uid="{00000000-0005-0000-0000-0000C04B0000}"/>
    <cellStyle name="Normal 2 2 10 12 4" xfId="7115" xr:uid="{00000000-0005-0000-0000-0000C14B0000}"/>
    <cellStyle name="Normal 2 2 10 12 4 2" xfId="13654" xr:uid="{00000000-0005-0000-0000-0000C24B0000}"/>
    <cellStyle name="Normal 2 2 10 12 4 2 2" xfId="26385" xr:uid="{00000000-0005-0000-0000-0000C34B0000}"/>
    <cellStyle name="Normal 2 2 10 12 4 3" xfId="21847" xr:uid="{00000000-0005-0000-0000-0000C44B0000}"/>
    <cellStyle name="Normal 2 2 10 12 5" xfId="12553" xr:uid="{00000000-0005-0000-0000-0000C54B0000}"/>
    <cellStyle name="Normal 2 2 10 12 5 2" xfId="25299" xr:uid="{00000000-0005-0000-0000-0000C64B0000}"/>
    <cellStyle name="Normal 2 2 10 12 6" xfId="18057" xr:uid="{00000000-0005-0000-0000-0000C74B0000}"/>
    <cellStyle name="Normal 2 2 10 12 7" xfId="31382" xr:uid="{00000000-0005-0000-0000-0000C84B0000}"/>
    <cellStyle name="Normal 2 2 10 12 8" xfId="34714" xr:uid="{00000000-0005-0000-0000-0000C94B0000}"/>
    <cellStyle name="Normal 2 2 10 13" xfId="4930" xr:uid="{00000000-0005-0000-0000-0000CA4B0000}"/>
    <cellStyle name="Normal 2 2 10 13 2" xfId="8172" xr:uid="{00000000-0005-0000-0000-0000CB4B0000}"/>
    <cellStyle name="Normal 2 2 10 13 2 2" xfId="14665" xr:uid="{00000000-0005-0000-0000-0000CC4B0000}"/>
    <cellStyle name="Normal 2 2 10 13 2 2 2" xfId="27344" xr:uid="{00000000-0005-0000-0000-0000CD4B0000}"/>
    <cellStyle name="Normal 2 2 10 13 2 3" xfId="19442" xr:uid="{00000000-0005-0000-0000-0000CE4B0000}"/>
    <cellStyle name="Normal 2 2 10 13 2 4" xfId="32559" xr:uid="{00000000-0005-0000-0000-0000CF4B0000}"/>
    <cellStyle name="Normal 2 2 10 13 2 5" xfId="35574" xr:uid="{00000000-0005-0000-0000-0000D04B0000}"/>
    <cellStyle name="Normal 2 2 10 13 3" xfId="9097" xr:uid="{00000000-0005-0000-0000-0000D14B0000}"/>
    <cellStyle name="Normal 2 2 10 13 3 2" xfId="15507" xr:uid="{00000000-0005-0000-0000-0000D24B0000}"/>
    <cellStyle name="Normal 2 2 10 13 3 2 2" xfId="28155" xr:uid="{00000000-0005-0000-0000-0000D34B0000}"/>
    <cellStyle name="Normal 2 2 10 13 3 3" xfId="23107" xr:uid="{00000000-0005-0000-0000-0000D44B0000}"/>
    <cellStyle name="Normal 2 2 10 13 4" xfId="7116" xr:uid="{00000000-0005-0000-0000-0000D54B0000}"/>
    <cellStyle name="Normal 2 2 10 13 4 2" xfId="13655" xr:uid="{00000000-0005-0000-0000-0000D64B0000}"/>
    <cellStyle name="Normal 2 2 10 13 4 2 2" xfId="26386" xr:uid="{00000000-0005-0000-0000-0000D74B0000}"/>
    <cellStyle name="Normal 2 2 10 13 4 3" xfId="21848" xr:uid="{00000000-0005-0000-0000-0000D84B0000}"/>
    <cellStyle name="Normal 2 2 10 13 5" xfId="12554" xr:uid="{00000000-0005-0000-0000-0000D94B0000}"/>
    <cellStyle name="Normal 2 2 10 13 5 2" xfId="25300" xr:uid="{00000000-0005-0000-0000-0000DA4B0000}"/>
    <cellStyle name="Normal 2 2 10 13 6" xfId="18058" xr:uid="{00000000-0005-0000-0000-0000DB4B0000}"/>
    <cellStyle name="Normal 2 2 10 13 7" xfId="31383" xr:uid="{00000000-0005-0000-0000-0000DC4B0000}"/>
    <cellStyle name="Normal 2 2 10 13 8" xfId="34715" xr:uid="{00000000-0005-0000-0000-0000DD4B0000}"/>
    <cellStyle name="Normal 2 2 10 14" xfId="4931" xr:uid="{00000000-0005-0000-0000-0000DE4B0000}"/>
    <cellStyle name="Normal 2 2 10 14 2" xfId="8173" xr:uid="{00000000-0005-0000-0000-0000DF4B0000}"/>
    <cellStyle name="Normal 2 2 10 14 2 2" xfId="14666" xr:uid="{00000000-0005-0000-0000-0000E04B0000}"/>
    <cellStyle name="Normal 2 2 10 14 2 2 2" xfId="27345" xr:uid="{00000000-0005-0000-0000-0000E14B0000}"/>
    <cellStyle name="Normal 2 2 10 14 2 3" xfId="19443" xr:uid="{00000000-0005-0000-0000-0000E24B0000}"/>
    <cellStyle name="Normal 2 2 10 14 2 4" xfId="32560" xr:uid="{00000000-0005-0000-0000-0000E34B0000}"/>
    <cellStyle name="Normal 2 2 10 14 2 5" xfId="35575" xr:uid="{00000000-0005-0000-0000-0000E44B0000}"/>
    <cellStyle name="Normal 2 2 10 14 3" xfId="9098" xr:uid="{00000000-0005-0000-0000-0000E54B0000}"/>
    <cellStyle name="Normal 2 2 10 14 3 2" xfId="15508" xr:uid="{00000000-0005-0000-0000-0000E64B0000}"/>
    <cellStyle name="Normal 2 2 10 14 3 2 2" xfId="28156" xr:uid="{00000000-0005-0000-0000-0000E74B0000}"/>
    <cellStyle name="Normal 2 2 10 14 3 3" xfId="23108" xr:uid="{00000000-0005-0000-0000-0000E84B0000}"/>
    <cellStyle name="Normal 2 2 10 14 4" xfId="7117" xr:uid="{00000000-0005-0000-0000-0000E94B0000}"/>
    <cellStyle name="Normal 2 2 10 14 4 2" xfId="13656" xr:uid="{00000000-0005-0000-0000-0000EA4B0000}"/>
    <cellStyle name="Normal 2 2 10 14 4 2 2" xfId="26387" xr:uid="{00000000-0005-0000-0000-0000EB4B0000}"/>
    <cellStyle name="Normal 2 2 10 14 4 3" xfId="21849" xr:uid="{00000000-0005-0000-0000-0000EC4B0000}"/>
    <cellStyle name="Normal 2 2 10 14 5" xfId="12555" xr:uid="{00000000-0005-0000-0000-0000ED4B0000}"/>
    <cellStyle name="Normal 2 2 10 14 5 2" xfId="25301" xr:uid="{00000000-0005-0000-0000-0000EE4B0000}"/>
    <cellStyle name="Normal 2 2 10 14 6" xfId="18059" xr:uid="{00000000-0005-0000-0000-0000EF4B0000}"/>
    <cellStyle name="Normal 2 2 10 14 7" xfId="31384" xr:uid="{00000000-0005-0000-0000-0000F04B0000}"/>
    <cellStyle name="Normal 2 2 10 14 8" xfId="34716" xr:uid="{00000000-0005-0000-0000-0000F14B0000}"/>
    <cellStyle name="Normal 2 2 10 15" xfId="4932" xr:uid="{00000000-0005-0000-0000-0000F24B0000}"/>
    <cellStyle name="Normal 2 2 10 15 2" xfId="8174" xr:uid="{00000000-0005-0000-0000-0000F34B0000}"/>
    <cellStyle name="Normal 2 2 10 15 2 2" xfId="14667" xr:uid="{00000000-0005-0000-0000-0000F44B0000}"/>
    <cellStyle name="Normal 2 2 10 15 2 2 2" xfId="27346" xr:uid="{00000000-0005-0000-0000-0000F54B0000}"/>
    <cellStyle name="Normal 2 2 10 15 2 3" xfId="19444" xr:uid="{00000000-0005-0000-0000-0000F64B0000}"/>
    <cellStyle name="Normal 2 2 10 15 2 4" xfId="32561" xr:uid="{00000000-0005-0000-0000-0000F74B0000}"/>
    <cellStyle name="Normal 2 2 10 15 2 5" xfId="35576" xr:uid="{00000000-0005-0000-0000-0000F84B0000}"/>
    <cellStyle name="Normal 2 2 10 15 3" xfId="9099" xr:uid="{00000000-0005-0000-0000-0000F94B0000}"/>
    <cellStyle name="Normal 2 2 10 15 3 2" xfId="15509" xr:uid="{00000000-0005-0000-0000-0000FA4B0000}"/>
    <cellStyle name="Normal 2 2 10 15 3 2 2" xfId="28157" xr:uid="{00000000-0005-0000-0000-0000FB4B0000}"/>
    <cellStyle name="Normal 2 2 10 15 3 3" xfId="23109" xr:uid="{00000000-0005-0000-0000-0000FC4B0000}"/>
    <cellStyle name="Normal 2 2 10 15 4" xfId="7118" xr:uid="{00000000-0005-0000-0000-0000FD4B0000}"/>
    <cellStyle name="Normal 2 2 10 15 4 2" xfId="13657" xr:uid="{00000000-0005-0000-0000-0000FE4B0000}"/>
    <cellStyle name="Normal 2 2 10 15 4 2 2" xfId="26388" xr:uid="{00000000-0005-0000-0000-0000FF4B0000}"/>
    <cellStyle name="Normal 2 2 10 15 4 3" xfId="21850" xr:uid="{00000000-0005-0000-0000-0000004C0000}"/>
    <cellStyle name="Normal 2 2 10 15 5" xfId="12556" xr:uid="{00000000-0005-0000-0000-0000014C0000}"/>
    <cellStyle name="Normal 2 2 10 15 5 2" xfId="25302" xr:uid="{00000000-0005-0000-0000-0000024C0000}"/>
    <cellStyle name="Normal 2 2 10 15 6" xfId="18060" xr:uid="{00000000-0005-0000-0000-0000034C0000}"/>
    <cellStyle name="Normal 2 2 10 15 7" xfId="31385" xr:uid="{00000000-0005-0000-0000-0000044C0000}"/>
    <cellStyle name="Normal 2 2 10 15 8" xfId="34717" xr:uid="{00000000-0005-0000-0000-0000054C0000}"/>
    <cellStyle name="Normal 2 2 10 16" xfId="4933" xr:uid="{00000000-0005-0000-0000-0000064C0000}"/>
    <cellStyle name="Normal 2 2 10 16 2" xfId="8175" xr:uid="{00000000-0005-0000-0000-0000074C0000}"/>
    <cellStyle name="Normal 2 2 10 16 2 2" xfId="14668" xr:uid="{00000000-0005-0000-0000-0000084C0000}"/>
    <cellStyle name="Normal 2 2 10 16 2 2 2" xfId="27347" xr:uid="{00000000-0005-0000-0000-0000094C0000}"/>
    <cellStyle name="Normal 2 2 10 16 2 3" xfId="19445" xr:uid="{00000000-0005-0000-0000-00000A4C0000}"/>
    <cellStyle name="Normal 2 2 10 16 2 4" xfId="32562" xr:uid="{00000000-0005-0000-0000-00000B4C0000}"/>
    <cellStyle name="Normal 2 2 10 16 2 5" xfId="35577" xr:uid="{00000000-0005-0000-0000-00000C4C0000}"/>
    <cellStyle name="Normal 2 2 10 16 3" xfId="9100" xr:uid="{00000000-0005-0000-0000-00000D4C0000}"/>
    <cellStyle name="Normal 2 2 10 16 3 2" xfId="15510" xr:uid="{00000000-0005-0000-0000-00000E4C0000}"/>
    <cellStyle name="Normal 2 2 10 16 3 2 2" xfId="28158" xr:uid="{00000000-0005-0000-0000-00000F4C0000}"/>
    <cellStyle name="Normal 2 2 10 16 3 3" xfId="23110" xr:uid="{00000000-0005-0000-0000-0000104C0000}"/>
    <cellStyle name="Normal 2 2 10 16 4" xfId="7119" xr:uid="{00000000-0005-0000-0000-0000114C0000}"/>
    <cellStyle name="Normal 2 2 10 16 4 2" xfId="13658" xr:uid="{00000000-0005-0000-0000-0000124C0000}"/>
    <cellStyle name="Normal 2 2 10 16 4 2 2" xfId="26389" xr:uid="{00000000-0005-0000-0000-0000134C0000}"/>
    <cellStyle name="Normal 2 2 10 16 4 3" xfId="21851" xr:uid="{00000000-0005-0000-0000-0000144C0000}"/>
    <cellStyle name="Normal 2 2 10 16 5" xfId="12557" xr:uid="{00000000-0005-0000-0000-0000154C0000}"/>
    <cellStyle name="Normal 2 2 10 16 5 2" xfId="25303" xr:uid="{00000000-0005-0000-0000-0000164C0000}"/>
    <cellStyle name="Normal 2 2 10 16 6" xfId="18061" xr:uid="{00000000-0005-0000-0000-0000174C0000}"/>
    <cellStyle name="Normal 2 2 10 16 7" xfId="31386" xr:uid="{00000000-0005-0000-0000-0000184C0000}"/>
    <cellStyle name="Normal 2 2 10 16 8" xfId="34718" xr:uid="{00000000-0005-0000-0000-0000194C0000}"/>
    <cellStyle name="Normal 2 2 10 17" xfId="4934" xr:uid="{00000000-0005-0000-0000-00001A4C0000}"/>
    <cellStyle name="Normal 2 2 10 17 2" xfId="8176" xr:uid="{00000000-0005-0000-0000-00001B4C0000}"/>
    <cellStyle name="Normal 2 2 10 17 2 2" xfId="14669" xr:uid="{00000000-0005-0000-0000-00001C4C0000}"/>
    <cellStyle name="Normal 2 2 10 17 2 2 2" xfId="27348" xr:uid="{00000000-0005-0000-0000-00001D4C0000}"/>
    <cellStyle name="Normal 2 2 10 17 2 3" xfId="19446" xr:uid="{00000000-0005-0000-0000-00001E4C0000}"/>
    <cellStyle name="Normal 2 2 10 17 2 4" xfId="32563" xr:uid="{00000000-0005-0000-0000-00001F4C0000}"/>
    <cellStyle name="Normal 2 2 10 17 2 5" xfId="35578" xr:uid="{00000000-0005-0000-0000-0000204C0000}"/>
    <cellStyle name="Normal 2 2 10 17 3" xfId="9101" xr:uid="{00000000-0005-0000-0000-0000214C0000}"/>
    <cellStyle name="Normal 2 2 10 17 3 2" xfId="15511" xr:uid="{00000000-0005-0000-0000-0000224C0000}"/>
    <cellStyle name="Normal 2 2 10 17 3 2 2" xfId="28159" xr:uid="{00000000-0005-0000-0000-0000234C0000}"/>
    <cellStyle name="Normal 2 2 10 17 3 3" xfId="23111" xr:uid="{00000000-0005-0000-0000-0000244C0000}"/>
    <cellStyle name="Normal 2 2 10 17 4" xfId="7120" xr:uid="{00000000-0005-0000-0000-0000254C0000}"/>
    <cellStyle name="Normal 2 2 10 17 4 2" xfId="13659" xr:uid="{00000000-0005-0000-0000-0000264C0000}"/>
    <cellStyle name="Normal 2 2 10 17 4 2 2" xfId="26390" xr:uid="{00000000-0005-0000-0000-0000274C0000}"/>
    <cellStyle name="Normal 2 2 10 17 4 3" xfId="21852" xr:uid="{00000000-0005-0000-0000-0000284C0000}"/>
    <cellStyle name="Normal 2 2 10 17 5" xfId="12558" xr:uid="{00000000-0005-0000-0000-0000294C0000}"/>
    <cellStyle name="Normal 2 2 10 17 5 2" xfId="25304" xr:uid="{00000000-0005-0000-0000-00002A4C0000}"/>
    <cellStyle name="Normal 2 2 10 17 6" xfId="18062" xr:uid="{00000000-0005-0000-0000-00002B4C0000}"/>
    <cellStyle name="Normal 2 2 10 17 7" xfId="31387" xr:uid="{00000000-0005-0000-0000-00002C4C0000}"/>
    <cellStyle name="Normal 2 2 10 17 8" xfId="34719" xr:uid="{00000000-0005-0000-0000-00002D4C0000}"/>
    <cellStyle name="Normal 2 2 10 18" xfId="4935" xr:uid="{00000000-0005-0000-0000-00002E4C0000}"/>
    <cellStyle name="Normal 2 2 10 18 2" xfId="8177" xr:uid="{00000000-0005-0000-0000-00002F4C0000}"/>
    <cellStyle name="Normal 2 2 10 18 2 2" xfId="14670" xr:uid="{00000000-0005-0000-0000-0000304C0000}"/>
    <cellStyle name="Normal 2 2 10 18 2 2 2" xfId="27349" xr:uid="{00000000-0005-0000-0000-0000314C0000}"/>
    <cellStyle name="Normal 2 2 10 18 2 3" xfId="19447" xr:uid="{00000000-0005-0000-0000-0000324C0000}"/>
    <cellStyle name="Normal 2 2 10 18 2 4" xfId="32564" xr:uid="{00000000-0005-0000-0000-0000334C0000}"/>
    <cellStyle name="Normal 2 2 10 18 2 5" xfId="35579" xr:uid="{00000000-0005-0000-0000-0000344C0000}"/>
    <cellStyle name="Normal 2 2 10 18 3" xfId="9102" xr:uid="{00000000-0005-0000-0000-0000354C0000}"/>
    <cellStyle name="Normal 2 2 10 18 3 2" xfId="15512" xr:uid="{00000000-0005-0000-0000-0000364C0000}"/>
    <cellStyle name="Normal 2 2 10 18 3 2 2" xfId="28160" xr:uid="{00000000-0005-0000-0000-0000374C0000}"/>
    <cellStyle name="Normal 2 2 10 18 3 3" xfId="23112" xr:uid="{00000000-0005-0000-0000-0000384C0000}"/>
    <cellStyle name="Normal 2 2 10 18 4" xfId="7121" xr:uid="{00000000-0005-0000-0000-0000394C0000}"/>
    <cellStyle name="Normal 2 2 10 18 4 2" xfId="13660" xr:uid="{00000000-0005-0000-0000-00003A4C0000}"/>
    <cellStyle name="Normal 2 2 10 18 4 2 2" xfId="26391" xr:uid="{00000000-0005-0000-0000-00003B4C0000}"/>
    <cellStyle name="Normal 2 2 10 18 4 3" xfId="21853" xr:uid="{00000000-0005-0000-0000-00003C4C0000}"/>
    <cellStyle name="Normal 2 2 10 18 5" xfId="12559" xr:uid="{00000000-0005-0000-0000-00003D4C0000}"/>
    <cellStyle name="Normal 2 2 10 18 5 2" xfId="25305" xr:uid="{00000000-0005-0000-0000-00003E4C0000}"/>
    <cellStyle name="Normal 2 2 10 18 6" xfId="18063" xr:uid="{00000000-0005-0000-0000-00003F4C0000}"/>
    <cellStyle name="Normal 2 2 10 18 7" xfId="31388" xr:uid="{00000000-0005-0000-0000-0000404C0000}"/>
    <cellStyle name="Normal 2 2 10 18 8" xfId="34720" xr:uid="{00000000-0005-0000-0000-0000414C0000}"/>
    <cellStyle name="Normal 2 2 10 19" xfId="4936" xr:uid="{00000000-0005-0000-0000-0000424C0000}"/>
    <cellStyle name="Normal 2 2 10 19 2" xfId="8178" xr:uid="{00000000-0005-0000-0000-0000434C0000}"/>
    <cellStyle name="Normal 2 2 10 19 2 2" xfId="14671" xr:uid="{00000000-0005-0000-0000-0000444C0000}"/>
    <cellStyle name="Normal 2 2 10 19 2 2 2" xfId="27350" xr:uid="{00000000-0005-0000-0000-0000454C0000}"/>
    <cellStyle name="Normal 2 2 10 19 2 3" xfId="19448" xr:uid="{00000000-0005-0000-0000-0000464C0000}"/>
    <cellStyle name="Normal 2 2 10 19 2 4" xfId="32565" xr:uid="{00000000-0005-0000-0000-0000474C0000}"/>
    <cellStyle name="Normal 2 2 10 19 2 5" xfId="35580" xr:uid="{00000000-0005-0000-0000-0000484C0000}"/>
    <cellStyle name="Normal 2 2 10 19 3" xfId="9103" xr:uid="{00000000-0005-0000-0000-0000494C0000}"/>
    <cellStyle name="Normal 2 2 10 19 3 2" xfId="15513" xr:uid="{00000000-0005-0000-0000-00004A4C0000}"/>
    <cellStyle name="Normal 2 2 10 19 3 2 2" xfId="28161" xr:uid="{00000000-0005-0000-0000-00004B4C0000}"/>
    <cellStyle name="Normal 2 2 10 19 3 3" xfId="23113" xr:uid="{00000000-0005-0000-0000-00004C4C0000}"/>
    <cellStyle name="Normal 2 2 10 19 4" xfId="7122" xr:uid="{00000000-0005-0000-0000-00004D4C0000}"/>
    <cellStyle name="Normal 2 2 10 19 4 2" xfId="13661" xr:uid="{00000000-0005-0000-0000-00004E4C0000}"/>
    <cellStyle name="Normal 2 2 10 19 4 2 2" xfId="26392" xr:uid="{00000000-0005-0000-0000-00004F4C0000}"/>
    <cellStyle name="Normal 2 2 10 19 4 3" xfId="21854" xr:uid="{00000000-0005-0000-0000-0000504C0000}"/>
    <cellStyle name="Normal 2 2 10 19 5" xfId="12560" xr:uid="{00000000-0005-0000-0000-0000514C0000}"/>
    <cellStyle name="Normal 2 2 10 19 5 2" xfId="25306" xr:uid="{00000000-0005-0000-0000-0000524C0000}"/>
    <cellStyle name="Normal 2 2 10 19 6" xfId="18064" xr:uid="{00000000-0005-0000-0000-0000534C0000}"/>
    <cellStyle name="Normal 2 2 10 19 7" xfId="31389" xr:uid="{00000000-0005-0000-0000-0000544C0000}"/>
    <cellStyle name="Normal 2 2 10 19 8" xfId="34721" xr:uid="{00000000-0005-0000-0000-0000554C0000}"/>
    <cellStyle name="Normal 2 2 10 2" xfId="4937" xr:uid="{00000000-0005-0000-0000-0000564C0000}"/>
    <cellStyle name="Normal 2 2 10 2 2" xfId="8179" xr:uid="{00000000-0005-0000-0000-0000574C0000}"/>
    <cellStyle name="Normal 2 2 10 2 2 2" xfId="14672" xr:uid="{00000000-0005-0000-0000-0000584C0000}"/>
    <cellStyle name="Normal 2 2 10 2 2 2 2" xfId="27351" xr:uid="{00000000-0005-0000-0000-0000594C0000}"/>
    <cellStyle name="Normal 2 2 10 2 2 3" xfId="19449" xr:uid="{00000000-0005-0000-0000-00005A4C0000}"/>
    <cellStyle name="Normal 2 2 10 2 2 4" xfId="32566" xr:uid="{00000000-0005-0000-0000-00005B4C0000}"/>
    <cellStyle name="Normal 2 2 10 2 2 5" xfId="35581" xr:uid="{00000000-0005-0000-0000-00005C4C0000}"/>
    <cellStyle name="Normal 2 2 10 2 3" xfId="9104" xr:uid="{00000000-0005-0000-0000-00005D4C0000}"/>
    <cellStyle name="Normal 2 2 10 2 3 2" xfId="15514" xr:uid="{00000000-0005-0000-0000-00005E4C0000}"/>
    <cellStyle name="Normal 2 2 10 2 3 2 2" xfId="28162" xr:uid="{00000000-0005-0000-0000-00005F4C0000}"/>
    <cellStyle name="Normal 2 2 10 2 3 3" xfId="23114" xr:uid="{00000000-0005-0000-0000-0000604C0000}"/>
    <cellStyle name="Normal 2 2 10 2 4" xfId="7123" xr:uid="{00000000-0005-0000-0000-0000614C0000}"/>
    <cellStyle name="Normal 2 2 10 2 4 2" xfId="13662" xr:uid="{00000000-0005-0000-0000-0000624C0000}"/>
    <cellStyle name="Normal 2 2 10 2 4 2 2" xfId="26393" xr:uid="{00000000-0005-0000-0000-0000634C0000}"/>
    <cellStyle name="Normal 2 2 10 2 4 3" xfId="21855" xr:uid="{00000000-0005-0000-0000-0000644C0000}"/>
    <cellStyle name="Normal 2 2 10 2 5" xfId="12561" xr:uid="{00000000-0005-0000-0000-0000654C0000}"/>
    <cellStyle name="Normal 2 2 10 2 5 2" xfId="25307" xr:uid="{00000000-0005-0000-0000-0000664C0000}"/>
    <cellStyle name="Normal 2 2 10 2 6" xfId="18065" xr:uid="{00000000-0005-0000-0000-0000674C0000}"/>
    <cellStyle name="Normal 2 2 10 2 7" xfId="31390" xr:uid="{00000000-0005-0000-0000-0000684C0000}"/>
    <cellStyle name="Normal 2 2 10 2 8" xfId="34722" xr:uid="{00000000-0005-0000-0000-0000694C0000}"/>
    <cellStyle name="Normal 2 2 10 20" xfId="8168" xr:uid="{00000000-0005-0000-0000-00006A4C0000}"/>
    <cellStyle name="Normal 2 2 10 20 2" xfId="14661" xr:uid="{00000000-0005-0000-0000-00006B4C0000}"/>
    <cellStyle name="Normal 2 2 10 20 2 2" xfId="27340" xr:uid="{00000000-0005-0000-0000-00006C4C0000}"/>
    <cellStyle name="Normal 2 2 10 20 3" xfId="19438" xr:uid="{00000000-0005-0000-0000-00006D4C0000}"/>
    <cellStyle name="Normal 2 2 10 20 4" xfId="32555" xr:uid="{00000000-0005-0000-0000-00006E4C0000}"/>
    <cellStyle name="Normal 2 2 10 20 5" xfId="35570" xr:uid="{00000000-0005-0000-0000-00006F4C0000}"/>
    <cellStyle name="Normal 2 2 10 21" xfId="9093" xr:uid="{00000000-0005-0000-0000-0000704C0000}"/>
    <cellStyle name="Normal 2 2 10 21 2" xfId="15503" xr:uid="{00000000-0005-0000-0000-0000714C0000}"/>
    <cellStyle name="Normal 2 2 10 21 2 2" xfId="28151" xr:uid="{00000000-0005-0000-0000-0000724C0000}"/>
    <cellStyle name="Normal 2 2 10 21 3" xfId="20058" xr:uid="{00000000-0005-0000-0000-0000734C0000}"/>
    <cellStyle name="Normal 2 2 10 21 4" xfId="23103" xr:uid="{00000000-0005-0000-0000-0000744C0000}"/>
    <cellStyle name="Normal 2 2 10 22" xfId="10755" xr:uid="{00000000-0005-0000-0000-0000754C0000}"/>
    <cellStyle name="Normal 2 2 10 23" xfId="7112" xr:uid="{00000000-0005-0000-0000-0000764C0000}"/>
    <cellStyle name="Normal 2 2 10 23 2" xfId="13651" xr:uid="{00000000-0005-0000-0000-0000774C0000}"/>
    <cellStyle name="Normal 2 2 10 23 2 2" xfId="26382" xr:uid="{00000000-0005-0000-0000-0000784C0000}"/>
    <cellStyle name="Normal 2 2 10 23 3" xfId="21844" xr:uid="{00000000-0005-0000-0000-0000794C0000}"/>
    <cellStyle name="Normal 2 2 10 24" xfId="12550" xr:uid="{00000000-0005-0000-0000-00007A4C0000}"/>
    <cellStyle name="Normal 2 2 10 24 2" xfId="25296" xr:uid="{00000000-0005-0000-0000-00007B4C0000}"/>
    <cellStyle name="Normal 2 2 10 25" xfId="18054" xr:uid="{00000000-0005-0000-0000-00007C4C0000}"/>
    <cellStyle name="Normal 2 2 10 26" xfId="31379" xr:uid="{00000000-0005-0000-0000-00007D4C0000}"/>
    <cellStyle name="Normal 2 2 10 27" xfId="34711" xr:uid="{00000000-0005-0000-0000-00007E4C0000}"/>
    <cellStyle name="Normal 2 2 10 3" xfId="4938" xr:uid="{00000000-0005-0000-0000-00007F4C0000}"/>
    <cellStyle name="Normal 2 2 10 3 2" xfId="8180" xr:uid="{00000000-0005-0000-0000-0000804C0000}"/>
    <cellStyle name="Normal 2 2 10 3 2 2" xfId="14673" xr:uid="{00000000-0005-0000-0000-0000814C0000}"/>
    <cellStyle name="Normal 2 2 10 3 2 2 2" xfId="27352" xr:uid="{00000000-0005-0000-0000-0000824C0000}"/>
    <cellStyle name="Normal 2 2 10 3 2 3" xfId="19450" xr:uid="{00000000-0005-0000-0000-0000834C0000}"/>
    <cellStyle name="Normal 2 2 10 3 2 4" xfId="32567" xr:uid="{00000000-0005-0000-0000-0000844C0000}"/>
    <cellStyle name="Normal 2 2 10 3 2 5" xfId="35582" xr:uid="{00000000-0005-0000-0000-0000854C0000}"/>
    <cellStyle name="Normal 2 2 10 3 3" xfId="9105" xr:uid="{00000000-0005-0000-0000-0000864C0000}"/>
    <cellStyle name="Normal 2 2 10 3 3 2" xfId="15515" xr:uid="{00000000-0005-0000-0000-0000874C0000}"/>
    <cellStyle name="Normal 2 2 10 3 3 2 2" xfId="28163" xr:uid="{00000000-0005-0000-0000-0000884C0000}"/>
    <cellStyle name="Normal 2 2 10 3 3 3" xfId="23115" xr:uid="{00000000-0005-0000-0000-0000894C0000}"/>
    <cellStyle name="Normal 2 2 10 3 4" xfId="7124" xr:uid="{00000000-0005-0000-0000-00008A4C0000}"/>
    <cellStyle name="Normal 2 2 10 3 4 2" xfId="13663" xr:uid="{00000000-0005-0000-0000-00008B4C0000}"/>
    <cellStyle name="Normal 2 2 10 3 4 2 2" xfId="26394" xr:uid="{00000000-0005-0000-0000-00008C4C0000}"/>
    <cellStyle name="Normal 2 2 10 3 4 3" xfId="21856" xr:uid="{00000000-0005-0000-0000-00008D4C0000}"/>
    <cellStyle name="Normal 2 2 10 3 5" xfId="12562" xr:uid="{00000000-0005-0000-0000-00008E4C0000}"/>
    <cellStyle name="Normal 2 2 10 3 5 2" xfId="25308" xr:uid="{00000000-0005-0000-0000-00008F4C0000}"/>
    <cellStyle name="Normal 2 2 10 3 6" xfId="18066" xr:uid="{00000000-0005-0000-0000-0000904C0000}"/>
    <cellStyle name="Normal 2 2 10 3 7" xfId="31391" xr:uid="{00000000-0005-0000-0000-0000914C0000}"/>
    <cellStyle name="Normal 2 2 10 3 8" xfId="34723" xr:uid="{00000000-0005-0000-0000-0000924C0000}"/>
    <cellStyle name="Normal 2 2 10 4" xfId="4939" xr:uid="{00000000-0005-0000-0000-0000934C0000}"/>
    <cellStyle name="Normal 2 2 10 4 2" xfId="8181" xr:uid="{00000000-0005-0000-0000-0000944C0000}"/>
    <cellStyle name="Normal 2 2 10 4 2 2" xfId="14674" xr:uid="{00000000-0005-0000-0000-0000954C0000}"/>
    <cellStyle name="Normal 2 2 10 4 2 2 2" xfId="27353" xr:uid="{00000000-0005-0000-0000-0000964C0000}"/>
    <cellStyle name="Normal 2 2 10 4 2 3" xfId="19451" xr:uid="{00000000-0005-0000-0000-0000974C0000}"/>
    <cellStyle name="Normal 2 2 10 4 2 4" xfId="32568" xr:uid="{00000000-0005-0000-0000-0000984C0000}"/>
    <cellStyle name="Normal 2 2 10 4 2 5" xfId="35583" xr:uid="{00000000-0005-0000-0000-0000994C0000}"/>
    <cellStyle name="Normal 2 2 10 4 3" xfId="9106" xr:uid="{00000000-0005-0000-0000-00009A4C0000}"/>
    <cellStyle name="Normal 2 2 10 4 3 2" xfId="15516" xr:uid="{00000000-0005-0000-0000-00009B4C0000}"/>
    <cellStyle name="Normal 2 2 10 4 3 2 2" xfId="28164" xr:uid="{00000000-0005-0000-0000-00009C4C0000}"/>
    <cellStyle name="Normal 2 2 10 4 3 3" xfId="23116" xr:uid="{00000000-0005-0000-0000-00009D4C0000}"/>
    <cellStyle name="Normal 2 2 10 4 4" xfId="7125" xr:uid="{00000000-0005-0000-0000-00009E4C0000}"/>
    <cellStyle name="Normal 2 2 10 4 4 2" xfId="13664" xr:uid="{00000000-0005-0000-0000-00009F4C0000}"/>
    <cellStyle name="Normal 2 2 10 4 4 2 2" xfId="26395" xr:uid="{00000000-0005-0000-0000-0000A04C0000}"/>
    <cellStyle name="Normal 2 2 10 4 4 3" xfId="21857" xr:uid="{00000000-0005-0000-0000-0000A14C0000}"/>
    <cellStyle name="Normal 2 2 10 4 5" xfId="12563" xr:uid="{00000000-0005-0000-0000-0000A24C0000}"/>
    <cellStyle name="Normal 2 2 10 4 5 2" xfId="25309" xr:uid="{00000000-0005-0000-0000-0000A34C0000}"/>
    <cellStyle name="Normal 2 2 10 4 6" xfId="18067" xr:uid="{00000000-0005-0000-0000-0000A44C0000}"/>
    <cellStyle name="Normal 2 2 10 4 7" xfId="31392" xr:uid="{00000000-0005-0000-0000-0000A54C0000}"/>
    <cellStyle name="Normal 2 2 10 4 8" xfId="34724" xr:uid="{00000000-0005-0000-0000-0000A64C0000}"/>
    <cellStyle name="Normal 2 2 10 5" xfId="4940" xr:uid="{00000000-0005-0000-0000-0000A74C0000}"/>
    <cellStyle name="Normal 2 2 10 5 2" xfId="8182" xr:uid="{00000000-0005-0000-0000-0000A84C0000}"/>
    <cellStyle name="Normal 2 2 10 5 2 2" xfId="14675" xr:uid="{00000000-0005-0000-0000-0000A94C0000}"/>
    <cellStyle name="Normal 2 2 10 5 2 2 2" xfId="27354" xr:uid="{00000000-0005-0000-0000-0000AA4C0000}"/>
    <cellStyle name="Normal 2 2 10 5 2 3" xfId="19452" xr:uid="{00000000-0005-0000-0000-0000AB4C0000}"/>
    <cellStyle name="Normal 2 2 10 5 2 4" xfId="32569" xr:uid="{00000000-0005-0000-0000-0000AC4C0000}"/>
    <cellStyle name="Normal 2 2 10 5 2 5" xfId="35584" xr:uid="{00000000-0005-0000-0000-0000AD4C0000}"/>
    <cellStyle name="Normal 2 2 10 5 3" xfId="9107" xr:uid="{00000000-0005-0000-0000-0000AE4C0000}"/>
    <cellStyle name="Normal 2 2 10 5 3 2" xfId="15517" xr:uid="{00000000-0005-0000-0000-0000AF4C0000}"/>
    <cellStyle name="Normal 2 2 10 5 3 2 2" xfId="28165" xr:uid="{00000000-0005-0000-0000-0000B04C0000}"/>
    <cellStyle name="Normal 2 2 10 5 3 3" xfId="23117" xr:uid="{00000000-0005-0000-0000-0000B14C0000}"/>
    <cellStyle name="Normal 2 2 10 5 4" xfId="7126" xr:uid="{00000000-0005-0000-0000-0000B24C0000}"/>
    <cellStyle name="Normal 2 2 10 5 4 2" xfId="13665" xr:uid="{00000000-0005-0000-0000-0000B34C0000}"/>
    <cellStyle name="Normal 2 2 10 5 4 2 2" xfId="26396" xr:uid="{00000000-0005-0000-0000-0000B44C0000}"/>
    <cellStyle name="Normal 2 2 10 5 4 3" xfId="21858" xr:uid="{00000000-0005-0000-0000-0000B54C0000}"/>
    <cellStyle name="Normal 2 2 10 5 5" xfId="12564" xr:uid="{00000000-0005-0000-0000-0000B64C0000}"/>
    <cellStyle name="Normal 2 2 10 5 5 2" xfId="25310" xr:uid="{00000000-0005-0000-0000-0000B74C0000}"/>
    <cellStyle name="Normal 2 2 10 5 6" xfId="18068" xr:uid="{00000000-0005-0000-0000-0000B84C0000}"/>
    <cellStyle name="Normal 2 2 10 5 7" xfId="31393" xr:uid="{00000000-0005-0000-0000-0000B94C0000}"/>
    <cellStyle name="Normal 2 2 10 5 8" xfId="34725" xr:uid="{00000000-0005-0000-0000-0000BA4C0000}"/>
    <cellStyle name="Normal 2 2 10 6" xfId="4941" xr:uid="{00000000-0005-0000-0000-0000BB4C0000}"/>
    <cellStyle name="Normal 2 2 10 6 2" xfId="8183" xr:uid="{00000000-0005-0000-0000-0000BC4C0000}"/>
    <cellStyle name="Normal 2 2 10 6 2 2" xfId="14676" xr:uid="{00000000-0005-0000-0000-0000BD4C0000}"/>
    <cellStyle name="Normal 2 2 10 6 2 2 2" xfId="27355" xr:uid="{00000000-0005-0000-0000-0000BE4C0000}"/>
    <cellStyle name="Normal 2 2 10 6 2 3" xfId="19453" xr:uid="{00000000-0005-0000-0000-0000BF4C0000}"/>
    <cellStyle name="Normal 2 2 10 6 2 4" xfId="32570" xr:uid="{00000000-0005-0000-0000-0000C04C0000}"/>
    <cellStyle name="Normal 2 2 10 6 2 5" xfId="35585" xr:uid="{00000000-0005-0000-0000-0000C14C0000}"/>
    <cellStyle name="Normal 2 2 10 6 3" xfId="9108" xr:uid="{00000000-0005-0000-0000-0000C24C0000}"/>
    <cellStyle name="Normal 2 2 10 6 3 2" xfId="15518" xr:uid="{00000000-0005-0000-0000-0000C34C0000}"/>
    <cellStyle name="Normal 2 2 10 6 3 2 2" xfId="28166" xr:uid="{00000000-0005-0000-0000-0000C44C0000}"/>
    <cellStyle name="Normal 2 2 10 6 3 3" xfId="23118" xr:uid="{00000000-0005-0000-0000-0000C54C0000}"/>
    <cellStyle name="Normal 2 2 10 6 4" xfId="7127" xr:uid="{00000000-0005-0000-0000-0000C64C0000}"/>
    <cellStyle name="Normal 2 2 10 6 4 2" xfId="13666" xr:uid="{00000000-0005-0000-0000-0000C74C0000}"/>
    <cellStyle name="Normal 2 2 10 6 4 2 2" xfId="26397" xr:uid="{00000000-0005-0000-0000-0000C84C0000}"/>
    <cellStyle name="Normal 2 2 10 6 4 3" xfId="21859" xr:uid="{00000000-0005-0000-0000-0000C94C0000}"/>
    <cellStyle name="Normal 2 2 10 6 5" xfId="12565" xr:uid="{00000000-0005-0000-0000-0000CA4C0000}"/>
    <cellStyle name="Normal 2 2 10 6 5 2" xfId="25311" xr:uid="{00000000-0005-0000-0000-0000CB4C0000}"/>
    <cellStyle name="Normal 2 2 10 6 6" xfId="18069" xr:uid="{00000000-0005-0000-0000-0000CC4C0000}"/>
    <cellStyle name="Normal 2 2 10 6 7" xfId="31394" xr:uid="{00000000-0005-0000-0000-0000CD4C0000}"/>
    <cellStyle name="Normal 2 2 10 6 8" xfId="34726" xr:uid="{00000000-0005-0000-0000-0000CE4C0000}"/>
    <cellStyle name="Normal 2 2 10 7" xfId="4942" xr:uid="{00000000-0005-0000-0000-0000CF4C0000}"/>
    <cellStyle name="Normal 2 2 10 7 2" xfId="8184" xr:uid="{00000000-0005-0000-0000-0000D04C0000}"/>
    <cellStyle name="Normal 2 2 10 7 2 2" xfId="14677" xr:uid="{00000000-0005-0000-0000-0000D14C0000}"/>
    <cellStyle name="Normal 2 2 10 7 2 2 2" xfId="27356" xr:uid="{00000000-0005-0000-0000-0000D24C0000}"/>
    <cellStyle name="Normal 2 2 10 7 2 3" xfId="19454" xr:uid="{00000000-0005-0000-0000-0000D34C0000}"/>
    <cellStyle name="Normal 2 2 10 7 2 4" xfId="32571" xr:uid="{00000000-0005-0000-0000-0000D44C0000}"/>
    <cellStyle name="Normal 2 2 10 7 2 5" xfId="35586" xr:uid="{00000000-0005-0000-0000-0000D54C0000}"/>
    <cellStyle name="Normal 2 2 10 7 3" xfId="9109" xr:uid="{00000000-0005-0000-0000-0000D64C0000}"/>
    <cellStyle name="Normal 2 2 10 7 3 2" xfId="15519" xr:uid="{00000000-0005-0000-0000-0000D74C0000}"/>
    <cellStyle name="Normal 2 2 10 7 3 2 2" xfId="28167" xr:uid="{00000000-0005-0000-0000-0000D84C0000}"/>
    <cellStyle name="Normal 2 2 10 7 3 3" xfId="23119" xr:uid="{00000000-0005-0000-0000-0000D94C0000}"/>
    <cellStyle name="Normal 2 2 10 7 4" xfId="7128" xr:uid="{00000000-0005-0000-0000-0000DA4C0000}"/>
    <cellStyle name="Normal 2 2 10 7 4 2" xfId="13667" xr:uid="{00000000-0005-0000-0000-0000DB4C0000}"/>
    <cellStyle name="Normal 2 2 10 7 4 2 2" xfId="26398" xr:uid="{00000000-0005-0000-0000-0000DC4C0000}"/>
    <cellStyle name="Normal 2 2 10 7 4 3" xfId="21860" xr:uid="{00000000-0005-0000-0000-0000DD4C0000}"/>
    <cellStyle name="Normal 2 2 10 7 5" xfId="12566" xr:uid="{00000000-0005-0000-0000-0000DE4C0000}"/>
    <cellStyle name="Normal 2 2 10 7 5 2" xfId="25312" xr:uid="{00000000-0005-0000-0000-0000DF4C0000}"/>
    <cellStyle name="Normal 2 2 10 7 6" xfId="18070" xr:uid="{00000000-0005-0000-0000-0000E04C0000}"/>
    <cellStyle name="Normal 2 2 10 7 7" xfId="31395" xr:uid="{00000000-0005-0000-0000-0000E14C0000}"/>
    <cellStyle name="Normal 2 2 10 7 8" xfId="34727" xr:uid="{00000000-0005-0000-0000-0000E24C0000}"/>
    <cellStyle name="Normal 2 2 10 8" xfId="4943" xr:uid="{00000000-0005-0000-0000-0000E34C0000}"/>
    <cellStyle name="Normal 2 2 10 8 2" xfId="8185" xr:uid="{00000000-0005-0000-0000-0000E44C0000}"/>
    <cellStyle name="Normal 2 2 10 8 2 2" xfId="14678" xr:uid="{00000000-0005-0000-0000-0000E54C0000}"/>
    <cellStyle name="Normal 2 2 10 8 2 2 2" xfId="27357" xr:uid="{00000000-0005-0000-0000-0000E64C0000}"/>
    <cellStyle name="Normal 2 2 10 8 2 3" xfId="19455" xr:uid="{00000000-0005-0000-0000-0000E74C0000}"/>
    <cellStyle name="Normal 2 2 10 8 2 4" xfId="32572" xr:uid="{00000000-0005-0000-0000-0000E84C0000}"/>
    <cellStyle name="Normal 2 2 10 8 2 5" xfId="35587" xr:uid="{00000000-0005-0000-0000-0000E94C0000}"/>
    <cellStyle name="Normal 2 2 10 8 3" xfId="9110" xr:uid="{00000000-0005-0000-0000-0000EA4C0000}"/>
    <cellStyle name="Normal 2 2 10 8 3 2" xfId="15520" xr:uid="{00000000-0005-0000-0000-0000EB4C0000}"/>
    <cellStyle name="Normal 2 2 10 8 3 2 2" xfId="28168" xr:uid="{00000000-0005-0000-0000-0000EC4C0000}"/>
    <cellStyle name="Normal 2 2 10 8 3 3" xfId="23120" xr:uid="{00000000-0005-0000-0000-0000ED4C0000}"/>
    <cellStyle name="Normal 2 2 10 8 4" xfId="7129" xr:uid="{00000000-0005-0000-0000-0000EE4C0000}"/>
    <cellStyle name="Normal 2 2 10 8 4 2" xfId="13668" xr:uid="{00000000-0005-0000-0000-0000EF4C0000}"/>
    <cellStyle name="Normal 2 2 10 8 4 2 2" xfId="26399" xr:uid="{00000000-0005-0000-0000-0000F04C0000}"/>
    <cellStyle name="Normal 2 2 10 8 4 3" xfId="21861" xr:uid="{00000000-0005-0000-0000-0000F14C0000}"/>
    <cellStyle name="Normal 2 2 10 8 5" xfId="12567" xr:uid="{00000000-0005-0000-0000-0000F24C0000}"/>
    <cellStyle name="Normal 2 2 10 8 5 2" xfId="25313" xr:uid="{00000000-0005-0000-0000-0000F34C0000}"/>
    <cellStyle name="Normal 2 2 10 8 6" xfId="18071" xr:uid="{00000000-0005-0000-0000-0000F44C0000}"/>
    <cellStyle name="Normal 2 2 10 8 7" xfId="31396" xr:uid="{00000000-0005-0000-0000-0000F54C0000}"/>
    <cellStyle name="Normal 2 2 10 8 8" xfId="34728" xr:uid="{00000000-0005-0000-0000-0000F64C0000}"/>
    <cellStyle name="Normal 2 2 10 9" xfId="4944" xr:uid="{00000000-0005-0000-0000-0000F74C0000}"/>
    <cellStyle name="Normal 2 2 10 9 2" xfId="8186" xr:uid="{00000000-0005-0000-0000-0000F84C0000}"/>
    <cellStyle name="Normal 2 2 10 9 2 2" xfId="14679" xr:uid="{00000000-0005-0000-0000-0000F94C0000}"/>
    <cellStyle name="Normal 2 2 10 9 2 2 2" xfId="27358" xr:uid="{00000000-0005-0000-0000-0000FA4C0000}"/>
    <cellStyle name="Normal 2 2 10 9 2 3" xfId="19456" xr:uid="{00000000-0005-0000-0000-0000FB4C0000}"/>
    <cellStyle name="Normal 2 2 10 9 2 4" xfId="32573" xr:uid="{00000000-0005-0000-0000-0000FC4C0000}"/>
    <cellStyle name="Normal 2 2 10 9 2 5" xfId="35588" xr:uid="{00000000-0005-0000-0000-0000FD4C0000}"/>
    <cellStyle name="Normal 2 2 10 9 3" xfId="9111" xr:uid="{00000000-0005-0000-0000-0000FE4C0000}"/>
    <cellStyle name="Normal 2 2 10 9 3 2" xfId="15521" xr:uid="{00000000-0005-0000-0000-0000FF4C0000}"/>
    <cellStyle name="Normal 2 2 10 9 3 2 2" xfId="28169" xr:uid="{00000000-0005-0000-0000-0000004D0000}"/>
    <cellStyle name="Normal 2 2 10 9 3 3" xfId="23121" xr:uid="{00000000-0005-0000-0000-0000014D0000}"/>
    <cellStyle name="Normal 2 2 10 9 4" xfId="7130" xr:uid="{00000000-0005-0000-0000-0000024D0000}"/>
    <cellStyle name="Normal 2 2 10 9 4 2" xfId="13669" xr:uid="{00000000-0005-0000-0000-0000034D0000}"/>
    <cellStyle name="Normal 2 2 10 9 4 2 2" xfId="26400" xr:uid="{00000000-0005-0000-0000-0000044D0000}"/>
    <cellStyle name="Normal 2 2 10 9 4 3" xfId="21862" xr:uid="{00000000-0005-0000-0000-0000054D0000}"/>
    <cellStyle name="Normal 2 2 10 9 5" xfId="12568" xr:uid="{00000000-0005-0000-0000-0000064D0000}"/>
    <cellStyle name="Normal 2 2 10 9 5 2" xfId="25314" xr:uid="{00000000-0005-0000-0000-0000074D0000}"/>
    <cellStyle name="Normal 2 2 10 9 6" xfId="18072" xr:uid="{00000000-0005-0000-0000-0000084D0000}"/>
    <cellStyle name="Normal 2 2 10 9 7" xfId="31397" xr:uid="{00000000-0005-0000-0000-0000094D0000}"/>
    <cellStyle name="Normal 2 2 10 9 8" xfId="34729" xr:uid="{00000000-0005-0000-0000-00000A4D0000}"/>
    <cellStyle name="Normal 2 2 11" xfId="4945" xr:uid="{00000000-0005-0000-0000-00000B4D0000}"/>
    <cellStyle name="Normal 2 2 11 10" xfId="4946" xr:uid="{00000000-0005-0000-0000-00000C4D0000}"/>
    <cellStyle name="Normal 2 2 11 10 2" xfId="8188" xr:uid="{00000000-0005-0000-0000-00000D4D0000}"/>
    <cellStyle name="Normal 2 2 11 10 2 2" xfId="14681" xr:uid="{00000000-0005-0000-0000-00000E4D0000}"/>
    <cellStyle name="Normal 2 2 11 10 2 2 2" xfId="27360" xr:uid="{00000000-0005-0000-0000-00000F4D0000}"/>
    <cellStyle name="Normal 2 2 11 10 2 3" xfId="19458" xr:uid="{00000000-0005-0000-0000-0000104D0000}"/>
    <cellStyle name="Normal 2 2 11 10 2 4" xfId="32575" xr:uid="{00000000-0005-0000-0000-0000114D0000}"/>
    <cellStyle name="Normal 2 2 11 10 2 5" xfId="35590" xr:uid="{00000000-0005-0000-0000-0000124D0000}"/>
    <cellStyle name="Normal 2 2 11 10 3" xfId="9113" xr:uid="{00000000-0005-0000-0000-0000134D0000}"/>
    <cellStyle name="Normal 2 2 11 10 3 2" xfId="15523" xr:uid="{00000000-0005-0000-0000-0000144D0000}"/>
    <cellStyle name="Normal 2 2 11 10 3 2 2" xfId="28171" xr:uid="{00000000-0005-0000-0000-0000154D0000}"/>
    <cellStyle name="Normal 2 2 11 10 3 3" xfId="23123" xr:uid="{00000000-0005-0000-0000-0000164D0000}"/>
    <cellStyle name="Normal 2 2 11 10 4" xfId="7132" xr:uid="{00000000-0005-0000-0000-0000174D0000}"/>
    <cellStyle name="Normal 2 2 11 10 4 2" xfId="13671" xr:uid="{00000000-0005-0000-0000-0000184D0000}"/>
    <cellStyle name="Normal 2 2 11 10 4 2 2" xfId="26402" xr:uid="{00000000-0005-0000-0000-0000194D0000}"/>
    <cellStyle name="Normal 2 2 11 10 4 3" xfId="21864" xr:uid="{00000000-0005-0000-0000-00001A4D0000}"/>
    <cellStyle name="Normal 2 2 11 10 5" xfId="12570" xr:uid="{00000000-0005-0000-0000-00001B4D0000}"/>
    <cellStyle name="Normal 2 2 11 10 5 2" xfId="25316" xr:uid="{00000000-0005-0000-0000-00001C4D0000}"/>
    <cellStyle name="Normal 2 2 11 10 6" xfId="18074" xr:uid="{00000000-0005-0000-0000-00001D4D0000}"/>
    <cellStyle name="Normal 2 2 11 10 7" xfId="31399" xr:uid="{00000000-0005-0000-0000-00001E4D0000}"/>
    <cellStyle name="Normal 2 2 11 10 8" xfId="34731" xr:uid="{00000000-0005-0000-0000-00001F4D0000}"/>
    <cellStyle name="Normal 2 2 11 11" xfId="4947" xr:uid="{00000000-0005-0000-0000-0000204D0000}"/>
    <cellStyle name="Normal 2 2 11 11 2" xfId="8189" xr:uid="{00000000-0005-0000-0000-0000214D0000}"/>
    <cellStyle name="Normal 2 2 11 11 2 2" xfId="14682" xr:uid="{00000000-0005-0000-0000-0000224D0000}"/>
    <cellStyle name="Normal 2 2 11 11 2 2 2" xfId="27361" xr:uid="{00000000-0005-0000-0000-0000234D0000}"/>
    <cellStyle name="Normal 2 2 11 11 2 3" xfId="19459" xr:uid="{00000000-0005-0000-0000-0000244D0000}"/>
    <cellStyle name="Normal 2 2 11 11 2 4" xfId="32576" xr:uid="{00000000-0005-0000-0000-0000254D0000}"/>
    <cellStyle name="Normal 2 2 11 11 2 5" xfId="35591" xr:uid="{00000000-0005-0000-0000-0000264D0000}"/>
    <cellStyle name="Normal 2 2 11 11 3" xfId="9114" xr:uid="{00000000-0005-0000-0000-0000274D0000}"/>
    <cellStyle name="Normal 2 2 11 11 3 2" xfId="15524" xr:uid="{00000000-0005-0000-0000-0000284D0000}"/>
    <cellStyle name="Normal 2 2 11 11 3 2 2" xfId="28172" xr:uid="{00000000-0005-0000-0000-0000294D0000}"/>
    <cellStyle name="Normal 2 2 11 11 3 3" xfId="23124" xr:uid="{00000000-0005-0000-0000-00002A4D0000}"/>
    <cellStyle name="Normal 2 2 11 11 4" xfId="7133" xr:uid="{00000000-0005-0000-0000-00002B4D0000}"/>
    <cellStyle name="Normal 2 2 11 11 4 2" xfId="13672" xr:uid="{00000000-0005-0000-0000-00002C4D0000}"/>
    <cellStyle name="Normal 2 2 11 11 4 2 2" xfId="26403" xr:uid="{00000000-0005-0000-0000-00002D4D0000}"/>
    <cellStyle name="Normal 2 2 11 11 4 3" xfId="21865" xr:uid="{00000000-0005-0000-0000-00002E4D0000}"/>
    <cellStyle name="Normal 2 2 11 11 5" xfId="12571" xr:uid="{00000000-0005-0000-0000-00002F4D0000}"/>
    <cellStyle name="Normal 2 2 11 11 5 2" xfId="25317" xr:uid="{00000000-0005-0000-0000-0000304D0000}"/>
    <cellStyle name="Normal 2 2 11 11 6" xfId="18075" xr:uid="{00000000-0005-0000-0000-0000314D0000}"/>
    <cellStyle name="Normal 2 2 11 11 7" xfId="31400" xr:uid="{00000000-0005-0000-0000-0000324D0000}"/>
    <cellStyle name="Normal 2 2 11 11 8" xfId="34732" xr:uid="{00000000-0005-0000-0000-0000334D0000}"/>
    <cellStyle name="Normal 2 2 11 12" xfId="4948" xr:uid="{00000000-0005-0000-0000-0000344D0000}"/>
    <cellStyle name="Normal 2 2 11 12 2" xfId="8190" xr:uid="{00000000-0005-0000-0000-0000354D0000}"/>
    <cellStyle name="Normal 2 2 11 12 2 2" xfId="14683" xr:uid="{00000000-0005-0000-0000-0000364D0000}"/>
    <cellStyle name="Normal 2 2 11 12 2 2 2" xfId="27362" xr:uid="{00000000-0005-0000-0000-0000374D0000}"/>
    <cellStyle name="Normal 2 2 11 12 2 3" xfId="19460" xr:uid="{00000000-0005-0000-0000-0000384D0000}"/>
    <cellStyle name="Normal 2 2 11 12 2 4" xfId="32577" xr:uid="{00000000-0005-0000-0000-0000394D0000}"/>
    <cellStyle name="Normal 2 2 11 12 2 5" xfId="35592" xr:uid="{00000000-0005-0000-0000-00003A4D0000}"/>
    <cellStyle name="Normal 2 2 11 12 3" xfId="9115" xr:uid="{00000000-0005-0000-0000-00003B4D0000}"/>
    <cellStyle name="Normal 2 2 11 12 3 2" xfId="15525" xr:uid="{00000000-0005-0000-0000-00003C4D0000}"/>
    <cellStyle name="Normal 2 2 11 12 3 2 2" xfId="28173" xr:uid="{00000000-0005-0000-0000-00003D4D0000}"/>
    <cellStyle name="Normal 2 2 11 12 3 3" xfId="23125" xr:uid="{00000000-0005-0000-0000-00003E4D0000}"/>
    <cellStyle name="Normal 2 2 11 12 4" xfId="7134" xr:uid="{00000000-0005-0000-0000-00003F4D0000}"/>
    <cellStyle name="Normal 2 2 11 12 4 2" xfId="13673" xr:uid="{00000000-0005-0000-0000-0000404D0000}"/>
    <cellStyle name="Normal 2 2 11 12 4 2 2" xfId="26404" xr:uid="{00000000-0005-0000-0000-0000414D0000}"/>
    <cellStyle name="Normal 2 2 11 12 4 3" xfId="21866" xr:uid="{00000000-0005-0000-0000-0000424D0000}"/>
    <cellStyle name="Normal 2 2 11 12 5" xfId="12572" xr:uid="{00000000-0005-0000-0000-0000434D0000}"/>
    <cellStyle name="Normal 2 2 11 12 5 2" xfId="25318" xr:uid="{00000000-0005-0000-0000-0000444D0000}"/>
    <cellStyle name="Normal 2 2 11 12 6" xfId="18076" xr:uid="{00000000-0005-0000-0000-0000454D0000}"/>
    <cellStyle name="Normal 2 2 11 12 7" xfId="31401" xr:uid="{00000000-0005-0000-0000-0000464D0000}"/>
    <cellStyle name="Normal 2 2 11 12 8" xfId="34733" xr:uid="{00000000-0005-0000-0000-0000474D0000}"/>
    <cellStyle name="Normal 2 2 11 13" xfId="4949" xr:uid="{00000000-0005-0000-0000-0000484D0000}"/>
    <cellStyle name="Normal 2 2 11 13 2" xfId="8191" xr:uid="{00000000-0005-0000-0000-0000494D0000}"/>
    <cellStyle name="Normal 2 2 11 13 2 2" xfId="14684" xr:uid="{00000000-0005-0000-0000-00004A4D0000}"/>
    <cellStyle name="Normal 2 2 11 13 2 2 2" xfId="27363" xr:uid="{00000000-0005-0000-0000-00004B4D0000}"/>
    <cellStyle name="Normal 2 2 11 13 2 3" xfId="19461" xr:uid="{00000000-0005-0000-0000-00004C4D0000}"/>
    <cellStyle name="Normal 2 2 11 13 2 4" xfId="32578" xr:uid="{00000000-0005-0000-0000-00004D4D0000}"/>
    <cellStyle name="Normal 2 2 11 13 2 5" xfId="35593" xr:uid="{00000000-0005-0000-0000-00004E4D0000}"/>
    <cellStyle name="Normal 2 2 11 13 3" xfId="9116" xr:uid="{00000000-0005-0000-0000-00004F4D0000}"/>
    <cellStyle name="Normal 2 2 11 13 3 2" xfId="15526" xr:uid="{00000000-0005-0000-0000-0000504D0000}"/>
    <cellStyle name="Normal 2 2 11 13 3 2 2" xfId="28174" xr:uid="{00000000-0005-0000-0000-0000514D0000}"/>
    <cellStyle name="Normal 2 2 11 13 3 3" xfId="23126" xr:uid="{00000000-0005-0000-0000-0000524D0000}"/>
    <cellStyle name="Normal 2 2 11 13 4" xfId="7135" xr:uid="{00000000-0005-0000-0000-0000534D0000}"/>
    <cellStyle name="Normal 2 2 11 13 4 2" xfId="13674" xr:uid="{00000000-0005-0000-0000-0000544D0000}"/>
    <cellStyle name="Normal 2 2 11 13 4 2 2" xfId="26405" xr:uid="{00000000-0005-0000-0000-0000554D0000}"/>
    <cellStyle name="Normal 2 2 11 13 4 3" xfId="21867" xr:uid="{00000000-0005-0000-0000-0000564D0000}"/>
    <cellStyle name="Normal 2 2 11 13 5" xfId="12573" xr:uid="{00000000-0005-0000-0000-0000574D0000}"/>
    <cellStyle name="Normal 2 2 11 13 5 2" xfId="25319" xr:uid="{00000000-0005-0000-0000-0000584D0000}"/>
    <cellStyle name="Normal 2 2 11 13 6" xfId="18077" xr:uid="{00000000-0005-0000-0000-0000594D0000}"/>
    <cellStyle name="Normal 2 2 11 13 7" xfId="31402" xr:uid="{00000000-0005-0000-0000-00005A4D0000}"/>
    <cellStyle name="Normal 2 2 11 13 8" xfId="34734" xr:uid="{00000000-0005-0000-0000-00005B4D0000}"/>
    <cellStyle name="Normal 2 2 11 14" xfId="4950" xr:uid="{00000000-0005-0000-0000-00005C4D0000}"/>
    <cellStyle name="Normal 2 2 11 14 2" xfId="8192" xr:uid="{00000000-0005-0000-0000-00005D4D0000}"/>
    <cellStyle name="Normal 2 2 11 14 2 2" xfId="14685" xr:uid="{00000000-0005-0000-0000-00005E4D0000}"/>
    <cellStyle name="Normal 2 2 11 14 2 2 2" xfId="27364" xr:uid="{00000000-0005-0000-0000-00005F4D0000}"/>
    <cellStyle name="Normal 2 2 11 14 2 3" xfId="19462" xr:uid="{00000000-0005-0000-0000-0000604D0000}"/>
    <cellStyle name="Normal 2 2 11 14 2 4" xfId="32579" xr:uid="{00000000-0005-0000-0000-0000614D0000}"/>
    <cellStyle name="Normal 2 2 11 14 2 5" xfId="35594" xr:uid="{00000000-0005-0000-0000-0000624D0000}"/>
    <cellStyle name="Normal 2 2 11 14 3" xfId="9117" xr:uid="{00000000-0005-0000-0000-0000634D0000}"/>
    <cellStyle name="Normal 2 2 11 14 3 2" xfId="15527" xr:uid="{00000000-0005-0000-0000-0000644D0000}"/>
    <cellStyle name="Normal 2 2 11 14 3 2 2" xfId="28175" xr:uid="{00000000-0005-0000-0000-0000654D0000}"/>
    <cellStyle name="Normal 2 2 11 14 3 3" xfId="23127" xr:uid="{00000000-0005-0000-0000-0000664D0000}"/>
    <cellStyle name="Normal 2 2 11 14 4" xfId="7136" xr:uid="{00000000-0005-0000-0000-0000674D0000}"/>
    <cellStyle name="Normal 2 2 11 14 4 2" xfId="13675" xr:uid="{00000000-0005-0000-0000-0000684D0000}"/>
    <cellStyle name="Normal 2 2 11 14 4 2 2" xfId="26406" xr:uid="{00000000-0005-0000-0000-0000694D0000}"/>
    <cellStyle name="Normal 2 2 11 14 4 3" xfId="21868" xr:uid="{00000000-0005-0000-0000-00006A4D0000}"/>
    <cellStyle name="Normal 2 2 11 14 5" xfId="12574" xr:uid="{00000000-0005-0000-0000-00006B4D0000}"/>
    <cellStyle name="Normal 2 2 11 14 5 2" xfId="25320" xr:uid="{00000000-0005-0000-0000-00006C4D0000}"/>
    <cellStyle name="Normal 2 2 11 14 6" xfId="18078" xr:uid="{00000000-0005-0000-0000-00006D4D0000}"/>
    <cellStyle name="Normal 2 2 11 14 7" xfId="31403" xr:uid="{00000000-0005-0000-0000-00006E4D0000}"/>
    <cellStyle name="Normal 2 2 11 14 8" xfId="34735" xr:uid="{00000000-0005-0000-0000-00006F4D0000}"/>
    <cellStyle name="Normal 2 2 11 15" xfId="4951" xr:uid="{00000000-0005-0000-0000-0000704D0000}"/>
    <cellStyle name="Normal 2 2 11 15 2" xfId="8193" xr:uid="{00000000-0005-0000-0000-0000714D0000}"/>
    <cellStyle name="Normal 2 2 11 15 2 2" xfId="14686" xr:uid="{00000000-0005-0000-0000-0000724D0000}"/>
    <cellStyle name="Normal 2 2 11 15 2 2 2" xfId="27365" xr:uid="{00000000-0005-0000-0000-0000734D0000}"/>
    <cellStyle name="Normal 2 2 11 15 2 3" xfId="19463" xr:uid="{00000000-0005-0000-0000-0000744D0000}"/>
    <cellStyle name="Normal 2 2 11 15 2 4" xfId="32580" xr:uid="{00000000-0005-0000-0000-0000754D0000}"/>
    <cellStyle name="Normal 2 2 11 15 2 5" xfId="35595" xr:uid="{00000000-0005-0000-0000-0000764D0000}"/>
    <cellStyle name="Normal 2 2 11 15 3" xfId="9118" xr:uid="{00000000-0005-0000-0000-0000774D0000}"/>
    <cellStyle name="Normal 2 2 11 15 3 2" xfId="15528" xr:uid="{00000000-0005-0000-0000-0000784D0000}"/>
    <cellStyle name="Normal 2 2 11 15 3 2 2" xfId="28176" xr:uid="{00000000-0005-0000-0000-0000794D0000}"/>
    <cellStyle name="Normal 2 2 11 15 3 3" xfId="23128" xr:uid="{00000000-0005-0000-0000-00007A4D0000}"/>
    <cellStyle name="Normal 2 2 11 15 4" xfId="7137" xr:uid="{00000000-0005-0000-0000-00007B4D0000}"/>
    <cellStyle name="Normal 2 2 11 15 4 2" xfId="13676" xr:uid="{00000000-0005-0000-0000-00007C4D0000}"/>
    <cellStyle name="Normal 2 2 11 15 4 2 2" xfId="26407" xr:uid="{00000000-0005-0000-0000-00007D4D0000}"/>
    <cellStyle name="Normal 2 2 11 15 4 3" xfId="21869" xr:uid="{00000000-0005-0000-0000-00007E4D0000}"/>
    <cellStyle name="Normal 2 2 11 15 5" xfId="12575" xr:uid="{00000000-0005-0000-0000-00007F4D0000}"/>
    <cellStyle name="Normal 2 2 11 15 5 2" xfId="25321" xr:uid="{00000000-0005-0000-0000-0000804D0000}"/>
    <cellStyle name="Normal 2 2 11 15 6" xfId="18079" xr:uid="{00000000-0005-0000-0000-0000814D0000}"/>
    <cellStyle name="Normal 2 2 11 15 7" xfId="31404" xr:uid="{00000000-0005-0000-0000-0000824D0000}"/>
    <cellStyle name="Normal 2 2 11 15 8" xfId="34736" xr:uid="{00000000-0005-0000-0000-0000834D0000}"/>
    <cellStyle name="Normal 2 2 11 16" xfId="4952" xr:uid="{00000000-0005-0000-0000-0000844D0000}"/>
    <cellStyle name="Normal 2 2 11 16 2" xfId="8194" xr:uid="{00000000-0005-0000-0000-0000854D0000}"/>
    <cellStyle name="Normal 2 2 11 16 2 2" xfId="14687" xr:uid="{00000000-0005-0000-0000-0000864D0000}"/>
    <cellStyle name="Normal 2 2 11 16 2 2 2" xfId="27366" xr:uid="{00000000-0005-0000-0000-0000874D0000}"/>
    <cellStyle name="Normal 2 2 11 16 2 3" xfId="19464" xr:uid="{00000000-0005-0000-0000-0000884D0000}"/>
    <cellStyle name="Normal 2 2 11 16 2 4" xfId="32581" xr:uid="{00000000-0005-0000-0000-0000894D0000}"/>
    <cellStyle name="Normal 2 2 11 16 2 5" xfId="35596" xr:uid="{00000000-0005-0000-0000-00008A4D0000}"/>
    <cellStyle name="Normal 2 2 11 16 3" xfId="9119" xr:uid="{00000000-0005-0000-0000-00008B4D0000}"/>
    <cellStyle name="Normal 2 2 11 16 3 2" xfId="15529" xr:uid="{00000000-0005-0000-0000-00008C4D0000}"/>
    <cellStyle name="Normal 2 2 11 16 3 2 2" xfId="28177" xr:uid="{00000000-0005-0000-0000-00008D4D0000}"/>
    <cellStyle name="Normal 2 2 11 16 3 3" xfId="23129" xr:uid="{00000000-0005-0000-0000-00008E4D0000}"/>
    <cellStyle name="Normal 2 2 11 16 4" xfId="7138" xr:uid="{00000000-0005-0000-0000-00008F4D0000}"/>
    <cellStyle name="Normal 2 2 11 16 4 2" xfId="13677" xr:uid="{00000000-0005-0000-0000-0000904D0000}"/>
    <cellStyle name="Normal 2 2 11 16 4 2 2" xfId="26408" xr:uid="{00000000-0005-0000-0000-0000914D0000}"/>
    <cellStyle name="Normal 2 2 11 16 4 3" xfId="21870" xr:uid="{00000000-0005-0000-0000-0000924D0000}"/>
    <cellStyle name="Normal 2 2 11 16 5" xfId="12576" xr:uid="{00000000-0005-0000-0000-0000934D0000}"/>
    <cellStyle name="Normal 2 2 11 16 5 2" xfId="25322" xr:uid="{00000000-0005-0000-0000-0000944D0000}"/>
    <cellStyle name="Normal 2 2 11 16 6" xfId="18080" xr:uid="{00000000-0005-0000-0000-0000954D0000}"/>
    <cellStyle name="Normal 2 2 11 16 7" xfId="31405" xr:uid="{00000000-0005-0000-0000-0000964D0000}"/>
    <cellStyle name="Normal 2 2 11 16 8" xfId="34737" xr:uid="{00000000-0005-0000-0000-0000974D0000}"/>
    <cellStyle name="Normal 2 2 11 17" xfId="4953" xr:uid="{00000000-0005-0000-0000-0000984D0000}"/>
    <cellStyle name="Normal 2 2 11 17 2" xfId="8195" xr:uid="{00000000-0005-0000-0000-0000994D0000}"/>
    <cellStyle name="Normal 2 2 11 17 2 2" xfId="14688" xr:uid="{00000000-0005-0000-0000-00009A4D0000}"/>
    <cellStyle name="Normal 2 2 11 17 2 2 2" xfId="27367" xr:uid="{00000000-0005-0000-0000-00009B4D0000}"/>
    <cellStyle name="Normal 2 2 11 17 2 3" xfId="19465" xr:uid="{00000000-0005-0000-0000-00009C4D0000}"/>
    <cellStyle name="Normal 2 2 11 17 2 4" xfId="32582" xr:uid="{00000000-0005-0000-0000-00009D4D0000}"/>
    <cellStyle name="Normal 2 2 11 17 2 5" xfId="35597" xr:uid="{00000000-0005-0000-0000-00009E4D0000}"/>
    <cellStyle name="Normal 2 2 11 17 3" xfId="9120" xr:uid="{00000000-0005-0000-0000-00009F4D0000}"/>
    <cellStyle name="Normal 2 2 11 17 3 2" xfId="15530" xr:uid="{00000000-0005-0000-0000-0000A04D0000}"/>
    <cellStyle name="Normal 2 2 11 17 3 2 2" xfId="28178" xr:uid="{00000000-0005-0000-0000-0000A14D0000}"/>
    <cellStyle name="Normal 2 2 11 17 3 3" xfId="23130" xr:uid="{00000000-0005-0000-0000-0000A24D0000}"/>
    <cellStyle name="Normal 2 2 11 17 4" xfId="7139" xr:uid="{00000000-0005-0000-0000-0000A34D0000}"/>
    <cellStyle name="Normal 2 2 11 17 4 2" xfId="13678" xr:uid="{00000000-0005-0000-0000-0000A44D0000}"/>
    <cellStyle name="Normal 2 2 11 17 4 2 2" xfId="26409" xr:uid="{00000000-0005-0000-0000-0000A54D0000}"/>
    <cellStyle name="Normal 2 2 11 17 4 3" xfId="21871" xr:uid="{00000000-0005-0000-0000-0000A64D0000}"/>
    <cellStyle name="Normal 2 2 11 17 5" xfId="12577" xr:uid="{00000000-0005-0000-0000-0000A74D0000}"/>
    <cellStyle name="Normal 2 2 11 17 5 2" xfId="25323" xr:uid="{00000000-0005-0000-0000-0000A84D0000}"/>
    <cellStyle name="Normal 2 2 11 17 6" xfId="18081" xr:uid="{00000000-0005-0000-0000-0000A94D0000}"/>
    <cellStyle name="Normal 2 2 11 17 7" xfId="31406" xr:uid="{00000000-0005-0000-0000-0000AA4D0000}"/>
    <cellStyle name="Normal 2 2 11 17 8" xfId="34738" xr:uid="{00000000-0005-0000-0000-0000AB4D0000}"/>
    <cellStyle name="Normal 2 2 11 18" xfId="4954" xr:uid="{00000000-0005-0000-0000-0000AC4D0000}"/>
    <cellStyle name="Normal 2 2 11 18 2" xfId="8196" xr:uid="{00000000-0005-0000-0000-0000AD4D0000}"/>
    <cellStyle name="Normal 2 2 11 18 2 2" xfId="14689" xr:uid="{00000000-0005-0000-0000-0000AE4D0000}"/>
    <cellStyle name="Normal 2 2 11 18 2 2 2" xfId="27368" xr:uid="{00000000-0005-0000-0000-0000AF4D0000}"/>
    <cellStyle name="Normal 2 2 11 18 2 3" xfId="19466" xr:uid="{00000000-0005-0000-0000-0000B04D0000}"/>
    <cellStyle name="Normal 2 2 11 18 2 4" xfId="32583" xr:uid="{00000000-0005-0000-0000-0000B14D0000}"/>
    <cellStyle name="Normal 2 2 11 18 2 5" xfId="35598" xr:uid="{00000000-0005-0000-0000-0000B24D0000}"/>
    <cellStyle name="Normal 2 2 11 18 3" xfId="9121" xr:uid="{00000000-0005-0000-0000-0000B34D0000}"/>
    <cellStyle name="Normal 2 2 11 18 3 2" xfId="15531" xr:uid="{00000000-0005-0000-0000-0000B44D0000}"/>
    <cellStyle name="Normal 2 2 11 18 3 2 2" xfId="28179" xr:uid="{00000000-0005-0000-0000-0000B54D0000}"/>
    <cellStyle name="Normal 2 2 11 18 3 3" xfId="23131" xr:uid="{00000000-0005-0000-0000-0000B64D0000}"/>
    <cellStyle name="Normal 2 2 11 18 4" xfId="7140" xr:uid="{00000000-0005-0000-0000-0000B74D0000}"/>
    <cellStyle name="Normal 2 2 11 18 4 2" xfId="13679" xr:uid="{00000000-0005-0000-0000-0000B84D0000}"/>
    <cellStyle name="Normal 2 2 11 18 4 2 2" xfId="26410" xr:uid="{00000000-0005-0000-0000-0000B94D0000}"/>
    <cellStyle name="Normal 2 2 11 18 4 3" xfId="21872" xr:uid="{00000000-0005-0000-0000-0000BA4D0000}"/>
    <cellStyle name="Normal 2 2 11 18 5" xfId="12578" xr:uid="{00000000-0005-0000-0000-0000BB4D0000}"/>
    <cellStyle name="Normal 2 2 11 18 5 2" xfId="25324" xr:uid="{00000000-0005-0000-0000-0000BC4D0000}"/>
    <cellStyle name="Normal 2 2 11 18 6" xfId="18082" xr:uid="{00000000-0005-0000-0000-0000BD4D0000}"/>
    <cellStyle name="Normal 2 2 11 18 7" xfId="31407" xr:uid="{00000000-0005-0000-0000-0000BE4D0000}"/>
    <cellStyle name="Normal 2 2 11 18 8" xfId="34739" xr:uid="{00000000-0005-0000-0000-0000BF4D0000}"/>
    <cellStyle name="Normal 2 2 11 19" xfId="4955" xr:uid="{00000000-0005-0000-0000-0000C04D0000}"/>
    <cellStyle name="Normal 2 2 11 19 2" xfId="8197" xr:uid="{00000000-0005-0000-0000-0000C14D0000}"/>
    <cellStyle name="Normal 2 2 11 19 2 2" xfId="14690" xr:uid="{00000000-0005-0000-0000-0000C24D0000}"/>
    <cellStyle name="Normal 2 2 11 19 2 2 2" xfId="27369" xr:uid="{00000000-0005-0000-0000-0000C34D0000}"/>
    <cellStyle name="Normal 2 2 11 19 2 3" xfId="19467" xr:uid="{00000000-0005-0000-0000-0000C44D0000}"/>
    <cellStyle name="Normal 2 2 11 19 2 4" xfId="32584" xr:uid="{00000000-0005-0000-0000-0000C54D0000}"/>
    <cellStyle name="Normal 2 2 11 19 2 5" xfId="35599" xr:uid="{00000000-0005-0000-0000-0000C64D0000}"/>
    <cellStyle name="Normal 2 2 11 19 3" xfId="9122" xr:uid="{00000000-0005-0000-0000-0000C74D0000}"/>
    <cellStyle name="Normal 2 2 11 19 3 2" xfId="15532" xr:uid="{00000000-0005-0000-0000-0000C84D0000}"/>
    <cellStyle name="Normal 2 2 11 19 3 2 2" xfId="28180" xr:uid="{00000000-0005-0000-0000-0000C94D0000}"/>
    <cellStyle name="Normal 2 2 11 19 3 3" xfId="23132" xr:uid="{00000000-0005-0000-0000-0000CA4D0000}"/>
    <cellStyle name="Normal 2 2 11 19 4" xfId="7141" xr:uid="{00000000-0005-0000-0000-0000CB4D0000}"/>
    <cellStyle name="Normal 2 2 11 19 4 2" xfId="13680" xr:uid="{00000000-0005-0000-0000-0000CC4D0000}"/>
    <cellStyle name="Normal 2 2 11 19 4 2 2" xfId="26411" xr:uid="{00000000-0005-0000-0000-0000CD4D0000}"/>
    <cellStyle name="Normal 2 2 11 19 4 3" xfId="21873" xr:uid="{00000000-0005-0000-0000-0000CE4D0000}"/>
    <cellStyle name="Normal 2 2 11 19 5" xfId="12579" xr:uid="{00000000-0005-0000-0000-0000CF4D0000}"/>
    <cellStyle name="Normal 2 2 11 19 5 2" xfId="25325" xr:uid="{00000000-0005-0000-0000-0000D04D0000}"/>
    <cellStyle name="Normal 2 2 11 19 6" xfId="18083" xr:uid="{00000000-0005-0000-0000-0000D14D0000}"/>
    <cellStyle name="Normal 2 2 11 19 7" xfId="31408" xr:uid="{00000000-0005-0000-0000-0000D24D0000}"/>
    <cellStyle name="Normal 2 2 11 19 8" xfId="34740" xr:uid="{00000000-0005-0000-0000-0000D34D0000}"/>
    <cellStyle name="Normal 2 2 11 2" xfId="4956" xr:uid="{00000000-0005-0000-0000-0000D44D0000}"/>
    <cellStyle name="Normal 2 2 11 2 2" xfId="8198" xr:uid="{00000000-0005-0000-0000-0000D54D0000}"/>
    <cellStyle name="Normal 2 2 11 2 2 2" xfId="14691" xr:uid="{00000000-0005-0000-0000-0000D64D0000}"/>
    <cellStyle name="Normal 2 2 11 2 2 2 2" xfId="27370" xr:uid="{00000000-0005-0000-0000-0000D74D0000}"/>
    <cellStyle name="Normal 2 2 11 2 2 3" xfId="19468" xr:uid="{00000000-0005-0000-0000-0000D84D0000}"/>
    <cellStyle name="Normal 2 2 11 2 2 4" xfId="32585" xr:uid="{00000000-0005-0000-0000-0000D94D0000}"/>
    <cellStyle name="Normal 2 2 11 2 2 5" xfId="35600" xr:uid="{00000000-0005-0000-0000-0000DA4D0000}"/>
    <cellStyle name="Normal 2 2 11 2 3" xfId="9123" xr:uid="{00000000-0005-0000-0000-0000DB4D0000}"/>
    <cellStyle name="Normal 2 2 11 2 3 2" xfId="15533" xr:uid="{00000000-0005-0000-0000-0000DC4D0000}"/>
    <cellStyle name="Normal 2 2 11 2 3 2 2" xfId="28181" xr:uid="{00000000-0005-0000-0000-0000DD4D0000}"/>
    <cellStyle name="Normal 2 2 11 2 3 3" xfId="23133" xr:uid="{00000000-0005-0000-0000-0000DE4D0000}"/>
    <cellStyle name="Normal 2 2 11 2 4" xfId="7142" xr:uid="{00000000-0005-0000-0000-0000DF4D0000}"/>
    <cellStyle name="Normal 2 2 11 2 4 2" xfId="13681" xr:uid="{00000000-0005-0000-0000-0000E04D0000}"/>
    <cellStyle name="Normal 2 2 11 2 4 2 2" xfId="26412" xr:uid="{00000000-0005-0000-0000-0000E14D0000}"/>
    <cellStyle name="Normal 2 2 11 2 4 3" xfId="21874" xr:uid="{00000000-0005-0000-0000-0000E24D0000}"/>
    <cellStyle name="Normal 2 2 11 2 5" xfId="12580" xr:uid="{00000000-0005-0000-0000-0000E34D0000}"/>
    <cellStyle name="Normal 2 2 11 2 5 2" xfId="25326" xr:uid="{00000000-0005-0000-0000-0000E44D0000}"/>
    <cellStyle name="Normal 2 2 11 2 6" xfId="18084" xr:uid="{00000000-0005-0000-0000-0000E54D0000}"/>
    <cellStyle name="Normal 2 2 11 2 7" xfId="31409" xr:uid="{00000000-0005-0000-0000-0000E64D0000}"/>
    <cellStyle name="Normal 2 2 11 2 8" xfId="34741" xr:uid="{00000000-0005-0000-0000-0000E74D0000}"/>
    <cellStyle name="Normal 2 2 11 20" xfId="8187" xr:uid="{00000000-0005-0000-0000-0000E84D0000}"/>
    <cellStyle name="Normal 2 2 11 20 2" xfId="14680" xr:uid="{00000000-0005-0000-0000-0000E94D0000}"/>
    <cellStyle name="Normal 2 2 11 20 2 2" xfId="27359" xr:uid="{00000000-0005-0000-0000-0000EA4D0000}"/>
    <cellStyle name="Normal 2 2 11 20 3" xfId="19457" xr:uid="{00000000-0005-0000-0000-0000EB4D0000}"/>
    <cellStyle name="Normal 2 2 11 20 4" xfId="32574" xr:uid="{00000000-0005-0000-0000-0000EC4D0000}"/>
    <cellStyle name="Normal 2 2 11 20 5" xfId="35589" xr:uid="{00000000-0005-0000-0000-0000ED4D0000}"/>
    <cellStyle name="Normal 2 2 11 21" xfId="9112" xr:uid="{00000000-0005-0000-0000-0000EE4D0000}"/>
    <cellStyle name="Normal 2 2 11 21 2" xfId="15522" xr:uid="{00000000-0005-0000-0000-0000EF4D0000}"/>
    <cellStyle name="Normal 2 2 11 21 2 2" xfId="28170" xr:uid="{00000000-0005-0000-0000-0000F04D0000}"/>
    <cellStyle name="Normal 2 2 11 21 3" xfId="23122" xr:uid="{00000000-0005-0000-0000-0000F14D0000}"/>
    <cellStyle name="Normal 2 2 11 22" xfId="7131" xr:uid="{00000000-0005-0000-0000-0000F24D0000}"/>
    <cellStyle name="Normal 2 2 11 22 2" xfId="13670" xr:uid="{00000000-0005-0000-0000-0000F34D0000}"/>
    <cellStyle name="Normal 2 2 11 22 2 2" xfId="26401" xr:uid="{00000000-0005-0000-0000-0000F44D0000}"/>
    <cellStyle name="Normal 2 2 11 22 3" xfId="21863" xr:uid="{00000000-0005-0000-0000-0000F54D0000}"/>
    <cellStyle name="Normal 2 2 11 23" xfId="12569" xr:uid="{00000000-0005-0000-0000-0000F64D0000}"/>
    <cellStyle name="Normal 2 2 11 23 2" xfId="25315" xr:uid="{00000000-0005-0000-0000-0000F74D0000}"/>
    <cellStyle name="Normal 2 2 11 24" xfId="18073" xr:uid="{00000000-0005-0000-0000-0000F84D0000}"/>
    <cellStyle name="Normal 2 2 11 25" xfId="31398" xr:uid="{00000000-0005-0000-0000-0000F94D0000}"/>
    <cellStyle name="Normal 2 2 11 26" xfId="34730" xr:uid="{00000000-0005-0000-0000-0000FA4D0000}"/>
    <cellStyle name="Normal 2 2 11 3" xfId="4957" xr:uid="{00000000-0005-0000-0000-0000FB4D0000}"/>
    <cellStyle name="Normal 2 2 11 3 2" xfId="8199" xr:uid="{00000000-0005-0000-0000-0000FC4D0000}"/>
    <cellStyle name="Normal 2 2 11 3 2 2" xfId="14692" xr:uid="{00000000-0005-0000-0000-0000FD4D0000}"/>
    <cellStyle name="Normal 2 2 11 3 2 2 2" xfId="27371" xr:uid="{00000000-0005-0000-0000-0000FE4D0000}"/>
    <cellStyle name="Normal 2 2 11 3 2 3" xfId="19469" xr:uid="{00000000-0005-0000-0000-0000FF4D0000}"/>
    <cellStyle name="Normal 2 2 11 3 2 4" xfId="32586" xr:uid="{00000000-0005-0000-0000-0000004E0000}"/>
    <cellStyle name="Normal 2 2 11 3 2 5" xfId="35601" xr:uid="{00000000-0005-0000-0000-0000014E0000}"/>
    <cellStyle name="Normal 2 2 11 3 3" xfId="9124" xr:uid="{00000000-0005-0000-0000-0000024E0000}"/>
    <cellStyle name="Normal 2 2 11 3 3 2" xfId="15534" xr:uid="{00000000-0005-0000-0000-0000034E0000}"/>
    <cellStyle name="Normal 2 2 11 3 3 2 2" xfId="28182" xr:uid="{00000000-0005-0000-0000-0000044E0000}"/>
    <cellStyle name="Normal 2 2 11 3 3 3" xfId="23134" xr:uid="{00000000-0005-0000-0000-0000054E0000}"/>
    <cellStyle name="Normal 2 2 11 3 4" xfId="7143" xr:uid="{00000000-0005-0000-0000-0000064E0000}"/>
    <cellStyle name="Normal 2 2 11 3 4 2" xfId="13682" xr:uid="{00000000-0005-0000-0000-0000074E0000}"/>
    <cellStyle name="Normal 2 2 11 3 4 2 2" xfId="26413" xr:uid="{00000000-0005-0000-0000-0000084E0000}"/>
    <cellStyle name="Normal 2 2 11 3 4 3" xfId="21875" xr:uid="{00000000-0005-0000-0000-0000094E0000}"/>
    <cellStyle name="Normal 2 2 11 3 5" xfId="12581" xr:uid="{00000000-0005-0000-0000-00000A4E0000}"/>
    <cellStyle name="Normal 2 2 11 3 5 2" xfId="25327" xr:uid="{00000000-0005-0000-0000-00000B4E0000}"/>
    <cellStyle name="Normal 2 2 11 3 6" xfId="18085" xr:uid="{00000000-0005-0000-0000-00000C4E0000}"/>
    <cellStyle name="Normal 2 2 11 3 7" xfId="31410" xr:uid="{00000000-0005-0000-0000-00000D4E0000}"/>
    <cellStyle name="Normal 2 2 11 3 8" xfId="34742" xr:uid="{00000000-0005-0000-0000-00000E4E0000}"/>
    <cellStyle name="Normal 2 2 11 4" xfId="4958" xr:uid="{00000000-0005-0000-0000-00000F4E0000}"/>
    <cellStyle name="Normal 2 2 11 4 2" xfId="8200" xr:uid="{00000000-0005-0000-0000-0000104E0000}"/>
    <cellStyle name="Normal 2 2 11 4 2 2" xfId="14693" xr:uid="{00000000-0005-0000-0000-0000114E0000}"/>
    <cellStyle name="Normal 2 2 11 4 2 2 2" xfId="27372" xr:uid="{00000000-0005-0000-0000-0000124E0000}"/>
    <cellStyle name="Normal 2 2 11 4 2 3" xfId="19470" xr:uid="{00000000-0005-0000-0000-0000134E0000}"/>
    <cellStyle name="Normal 2 2 11 4 2 4" xfId="32587" xr:uid="{00000000-0005-0000-0000-0000144E0000}"/>
    <cellStyle name="Normal 2 2 11 4 2 5" xfId="35602" xr:uid="{00000000-0005-0000-0000-0000154E0000}"/>
    <cellStyle name="Normal 2 2 11 4 3" xfId="9125" xr:uid="{00000000-0005-0000-0000-0000164E0000}"/>
    <cellStyle name="Normal 2 2 11 4 3 2" xfId="15535" xr:uid="{00000000-0005-0000-0000-0000174E0000}"/>
    <cellStyle name="Normal 2 2 11 4 3 2 2" xfId="28183" xr:uid="{00000000-0005-0000-0000-0000184E0000}"/>
    <cellStyle name="Normal 2 2 11 4 3 3" xfId="23135" xr:uid="{00000000-0005-0000-0000-0000194E0000}"/>
    <cellStyle name="Normal 2 2 11 4 4" xfId="7144" xr:uid="{00000000-0005-0000-0000-00001A4E0000}"/>
    <cellStyle name="Normal 2 2 11 4 4 2" xfId="13683" xr:uid="{00000000-0005-0000-0000-00001B4E0000}"/>
    <cellStyle name="Normal 2 2 11 4 4 2 2" xfId="26414" xr:uid="{00000000-0005-0000-0000-00001C4E0000}"/>
    <cellStyle name="Normal 2 2 11 4 4 3" xfId="21876" xr:uid="{00000000-0005-0000-0000-00001D4E0000}"/>
    <cellStyle name="Normal 2 2 11 4 5" xfId="12582" xr:uid="{00000000-0005-0000-0000-00001E4E0000}"/>
    <cellStyle name="Normal 2 2 11 4 5 2" xfId="25328" xr:uid="{00000000-0005-0000-0000-00001F4E0000}"/>
    <cellStyle name="Normal 2 2 11 4 6" xfId="18086" xr:uid="{00000000-0005-0000-0000-0000204E0000}"/>
    <cellStyle name="Normal 2 2 11 4 7" xfId="31411" xr:uid="{00000000-0005-0000-0000-0000214E0000}"/>
    <cellStyle name="Normal 2 2 11 4 8" xfId="34743" xr:uid="{00000000-0005-0000-0000-0000224E0000}"/>
    <cellStyle name="Normal 2 2 11 5" xfId="4959" xr:uid="{00000000-0005-0000-0000-0000234E0000}"/>
    <cellStyle name="Normal 2 2 11 5 2" xfId="8201" xr:uid="{00000000-0005-0000-0000-0000244E0000}"/>
    <cellStyle name="Normal 2 2 11 5 2 2" xfId="14694" xr:uid="{00000000-0005-0000-0000-0000254E0000}"/>
    <cellStyle name="Normal 2 2 11 5 2 2 2" xfId="27373" xr:uid="{00000000-0005-0000-0000-0000264E0000}"/>
    <cellStyle name="Normal 2 2 11 5 2 3" xfId="19471" xr:uid="{00000000-0005-0000-0000-0000274E0000}"/>
    <cellStyle name="Normal 2 2 11 5 2 4" xfId="32588" xr:uid="{00000000-0005-0000-0000-0000284E0000}"/>
    <cellStyle name="Normal 2 2 11 5 2 5" xfId="35603" xr:uid="{00000000-0005-0000-0000-0000294E0000}"/>
    <cellStyle name="Normal 2 2 11 5 3" xfId="9126" xr:uid="{00000000-0005-0000-0000-00002A4E0000}"/>
    <cellStyle name="Normal 2 2 11 5 3 2" xfId="15536" xr:uid="{00000000-0005-0000-0000-00002B4E0000}"/>
    <cellStyle name="Normal 2 2 11 5 3 2 2" xfId="28184" xr:uid="{00000000-0005-0000-0000-00002C4E0000}"/>
    <cellStyle name="Normal 2 2 11 5 3 3" xfId="23136" xr:uid="{00000000-0005-0000-0000-00002D4E0000}"/>
    <cellStyle name="Normal 2 2 11 5 4" xfId="7145" xr:uid="{00000000-0005-0000-0000-00002E4E0000}"/>
    <cellStyle name="Normal 2 2 11 5 4 2" xfId="13684" xr:uid="{00000000-0005-0000-0000-00002F4E0000}"/>
    <cellStyle name="Normal 2 2 11 5 4 2 2" xfId="26415" xr:uid="{00000000-0005-0000-0000-0000304E0000}"/>
    <cellStyle name="Normal 2 2 11 5 4 3" xfId="21877" xr:uid="{00000000-0005-0000-0000-0000314E0000}"/>
    <cellStyle name="Normal 2 2 11 5 5" xfId="12583" xr:uid="{00000000-0005-0000-0000-0000324E0000}"/>
    <cellStyle name="Normal 2 2 11 5 5 2" xfId="25329" xr:uid="{00000000-0005-0000-0000-0000334E0000}"/>
    <cellStyle name="Normal 2 2 11 5 6" xfId="18087" xr:uid="{00000000-0005-0000-0000-0000344E0000}"/>
    <cellStyle name="Normal 2 2 11 5 7" xfId="31412" xr:uid="{00000000-0005-0000-0000-0000354E0000}"/>
    <cellStyle name="Normal 2 2 11 5 8" xfId="34744" xr:uid="{00000000-0005-0000-0000-0000364E0000}"/>
    <cellStyle name="Normal 2 2 11 6" xfId="4960" xr:uid="{00000000-0005-0000-0000-0000374E0000}"/>
    <cellStyle name="Normal 2 2 11 6 2" xfId="8202" xr:uid="{00000000-0005-0000-0000-0000384E0000}"/>
    <cellStyle name="Normal 2 2 11 6 2 2" xfId="14695" xr:uid="{00000000-0005-0000-0000-0000394E0000}"/>
    <cellStyle name="Normal 2 2 11 6 2 2 2" xfId="27374" xr:uid="{00000000-0005-0000-0000-00003A4E0000}"/>
    <cellStyle name="Normal 2 2 11 6 2 3" xfId="19472" xr:uid="{00000000-0005-0000-0000-00003B4E0000}"/>
    <cellStyle name="Normal 2 2 11 6 2 4" xfId="32589" xr:uid="{00000000-0005-0000-0000-00003C4E0000}"/>
    <cellStyle name="Normal 2 2 11 6 2 5" xfId="35604" xr:uid="{00000000-0005-0000-0000-00003D4E0000}"/>
    <cellStyle name="Normal 2 2 11 6 3" xfId="9127" xr:uid="{00000000-0005-0000-0000-00003E4E0000}"/>
    <cellStyle name="Normal 2 2 11 6 3 2" xfId="15537" xr:uid="{00000000-0005-0000-0000-00003F4E0000}"/>
    <cellStyle name="Normal 2 2 11 6 3 2 2" xfId="28185" xr:uid="{00000000-0005-0000-0000-0000404E0000}"/>
    <cellStyle name="Normal 2 2 11 6 3 3" xfId="23137" xr:uid="{00000000-0005-0000-0000-0000414E0000}"/>
    <cellStyle name="Normal 2 2 11 6 4" xfId="7146" xr:uid="{00000000-0005-0000-0000-0000424E0000}"/>
    <cellStyle name="Normal 2 2 11 6 4 2" xfId="13685" xr:uid="{00000000-0005-0000-0000-0000434E0000}"/>
    <cellStyle name="Normal 2 2 11 6 4 2 2" xfId="26416" xr:uid="{00000000-0005-0000-0000-0000444E0000}"/>
    <cellStyle name="Normal 2 2 11 6 4 3" xfId="21878" xr:uid="{00000000-0005-0000-0000-0000454E0000}"/>
    <cellStyle name="Normal 2 2 11 6 5" xfId="12584" xr:uid="{00000000-0005-0000-0000-0000464E0000}"/>
    <cellStyle name="Normal 2 2 11 6 5 2" xfId="25330" xr:uid="{00000000-0005-0000-0000-0000474E0000}"/>
    <cellStyle name="Normal 2 2 11 6 6" xfId="18088" xr:uid="{00000000-0005-0000-0000-0000484E0000}"/>
    <cellStyle name="Normal 2 2 11 6 7" xfId="31413" xr:uid="{00000000-0005-0000-0000-0000494E0000}"/>
    <cellStyle name="Normal 2 2 11 6 8" xfId="34745" xr:uid="{00000000-0005-0000-0000-00004A4E0000}"/>
    <cellStyle name="Normal 2 2 11 7" xfId="4961" xr:uid="{00000000-0005-0000-0000-00004B4E0000}"/>
    <cellStyle name="Normal 2 2 11 7 2" xfId="8203" xr:uid="{00000000-0005-0000-0000-00004C4E0000}"/>
    <cellStyle name="Normal 2 2 11 7 2 2" xfId="14696" xr:uid="{00000000-0005-0000-0000-00004D4E0000}"/>
    <cellStyle name="Normal 2 2 11 7 2 2 2" xfId="27375" xr:uid="{00000000-0005-0000-0000-00004E4E0000}"/>
    <cellStyle name="Normal 2 2 11 7 2 3" xfId="19473" xr:uid="{00000000-0005-0000-0000-00004F4E0000}"/>
    <cellStyle name="Normal 2 2 11 7 2 4" xfId="32590" xr:uid="{00000000-0005-0000-0000-0000504E0000}"/>
    <cellStyle name="Normal 2 2 11 7 2 5" xfId="35605" xr:uid="{00000000-0005-0000-0000-0000514E0000}"/>
    <cellStyle name="Normal 2 2 11 7 3" xfId="9128" xr:uid="{00000000-0005-0000-0000-0000524E0000}"/>
    <cellStyle name="Normal 2 2 11 7 3 2" xfId="15538" xr:uid="{00000000-0005-0000-0000-0000534E0000}"/>
    <cellStyle name="Normal 2 2 11 7 3 2 2" xfId="28186" xr:uid="{00000000-0005-0000-0000-0000544E0000}"/>
    <cellStyle name="Normal 2 2 11 7 3 3" xfId="23138" xr:uid="{00000000-0005-0000-0000-0000554E0000}"/>
    <cellStyle name="Normal 2 2 11 7 4" xfId="7147" xr:uid="{00000000-0005-0000-0000-0000564E0000}"/>
    <cellStyle name="Normal 2 2 11 7 4 2" xfId="13686" xr:uid="{00000000-0005-0000-0000-0000574E0000}"/>
    <cellStyle name="Normal 2 2 11 7 4 2 2" xfId="26417" xr:uid="{00000000-0005-0000-0000-0000584E0000}"/>
    <cellStyle name="Normal 2 2 11 7 4 3" xfId="21879" xr:uid="{00000000-0005-0000-0000-0000594E0000}"/>
    <cellStyle name="Normal 2 2 11 7 5" xfId="12585" xr:uid="{00000000-0005-0000-0000-00005A4E0000}"/>
    <cellStyle name="Normal 2 2 11 7 5 2" xfId="25331" xr:uid="{00000000-0005-0000-0000-00005B4E0000}"/>
    <cellStyle name="Normal 2 2 11 7 6" xfId="18089" xr:uid="{00000000-0005-0000-0000-00005C4E0000}"/>
    <cellStyle name="Normal 2 2 11 7 7" xfId="31414" xr:uid="{00000000-0005-0000-0000-00005D4E0000}"/>
    <cellStyle name="Normal 2 2 11 7 8" xfId="34746" xr:uid="{00000000-0005-0000-0000-00005E4E0000}"/>
    <cellStyle name="Normal 2 2 11 8" xfId="4962" xr:uid="{00000000-0005-0000-0000-00005F4E0000}"/>
    <cellStyle name="Normal 2 2 11 8 2" xfId="8204" xr:uid="{00000000-0005-0000-0000-0000604E0000}"/>
    <cellStyle name="Normal 2 2 11 8 2 2" xfId="14697" xr:uid="{00000000-0005-0000-0000-0000614E0000}"/>
    <cellStyle name="Normal 2 2 11 8 2 2 2" xfId="27376" xr:uid="{00000000-0005-0000-0000-0000624E0000}"/>
    <cellStyle name="Normal 2 2 11 8 2 3" xfId="19474" xr:uid="{00000000-0005-0000-0000-0000634E0000}"/>
    <cellStyle name="Normal 2 2 11 8 2 4" xfId="32591" xr:uid="{00000000-0005-0000-0000-0000644E0000}"/>
    <cellStyle name="Normal 2 2 11 8 2 5" xfId="35606" xr:uid="{00000000-0005-0000-0000-0000654E0000}"/>
    <cellStyle name="Normal 2 2 11 8 3" xfId="9129" xr:uid="{00000000-0005-0000-0000-0000664E0000}"/>
    <cellStyle name="Normal 2 2 11 8 3 2" xfId="15539" xr:uid="{00000000-0005-0000-0000-0000674E0000}"/>
    <cellStyle name="Normal 2 2 11 8 3 2 2" xfId="28187" xr:uid="{00000000-0005-0000-0000-0000684E0000}"/>
    <cellStyle name="Normal 2 2 11 8 3 3" xfId="23139" xr:uid="{00000000-0005-0000-0000-0000694E0000}"/>
    <cellStyle name="Normal 2 2 11 8 4" xfId="7148" xr:uid="{00000000-0005-0000-0000-00006A4E0000}"/>
    <cellStyle name="Normal 2 2 11 8 4 2" xfId="13687" xr:uid="{00000000-0005-0000-0000-00006B4E0000}"/>
    <cellStyle name="Normal 2 2 11 8 4 2 2" xfId="26418" xr:uid="{00000000-0005-0000-0000-00006C4E0000}"/>
    <cellStyle name="Normal 2 2 11 8 4 3" xfId="21880" xr:uid="{00000000-0005-0000-0000-00006D4E0000}"/>
    <cellStyle name="Normal 2 2 11 8 5" xfId="12586" xr:uid="{00000000-0005-0000-0000-00006E4E0000}"/>
    <cellStyle name="Normal 2 2 11 8 5 2" xfId="25332" xr:uid="{00000000-0005-0000-0000-00006F4E0000}"/>
    <cellStyle name="Normal 2 2 11 8 6" xfId="18090" xr:uid="{00000000-0005-0000-0000-0000704E0000}"/>
    <cellStyle name="Normal 2 2 11 8 7" xfId="31415" xr:uid="{00000000-0005-0000-0000-0000714E0000}"/>
    <cellStyle name="Normal 2 2 11 8 8" xfId="34747" xr:uid="{00000000-0005-0000-0000-0000724E0000}"/>
    <cellStyle name="Normal 2 2 11 9" xfId="4963" xr:uid="{00000000-0005-0000-0000-0000734E0000}"/>
    <cellStyle name="Normal 2 2 11 9 2" xfId="8205" xr:uid="{00000000-0005-0000-0000-0000744E0000}"/>
    <cellStyle name="Normal 2 2 11 9 2 2" xfId="14698" xr:uid="{00000000-0005-0000-0000-0000754E0000}"/>
    <cellStyle name="Normal 2 2 11 9 2 2 2" xfId="27377" xr:uid="{00000000-0005-0000-0000-0000764E0000}"/>
    <cellStyle name="Normal 2 2 11 9 2 3" xfId="19475" xr:uid="{00000000-0005-0000-0000-0000774E0000}"/>
    <cellStyle name="Normal 2 2 11 9 2 4" xfId="32592" xr:uid="{00000000-0005-0000-0000-0000784E0000}"/>
    <cellStyle name="Normal 2 2 11 9 2 5" xfId="35607" xr:uid="{00000000-0005-0000-0000-0000794E0000}"/>
    <cellStyle name="Normal 2 2 11 9 3" xfId="9130" xr:uid="{00000000-0005-0000-0000-00007A4E0000}"/>
    <cellStyle name="Normal 2 2 11 9 3 2" xfId="15540" xr:uid="{00000000-0005-0000-0000-00007B4E0000}"/>
    <cellStyle name="Normal 2 2 11 9 3 2 2" xfId="28188" xr:uid="{00000000-0005-0000-0000-00007C4E0000}"/>
    <cellStyle name="Normal 2 2 11 9 3 3" xfId="23140" xr:uid="{00000000-0005-0000-0000-00007D4E0000}"/>
    <cellStyle name="Normal 2 2 11 9 4" xfId="7149" xr:uid="{00000000-0005-0000-0000-00007E4E0000}"/>
    <cellStyle name="Normal 2 2 11 9 4 2" xfId="13688" xr:uid="{00000000-0005-0000-0000-00007F4E0000}"/>
    <cellStyle name="Normal 2 2 11 9 4 2 2" xfId="26419" xr:uid="{00000000-0005-0000-0000-0000804E0000}"/>
    <cellStyle name="Normal 2 2 11 9 4 3" xfId="21881" xr:uid="{00000000-0005-0000-0000-0000814E0000}"/>
    <cellStyle name="Normal 2 2 11 9 5" xfId="12587" xr:uid="{00000000-0005-0000-0000-0000824E0000}"/>
    <cellStyle name="Normal 2 2 11 9 5 2" xfId="25333" xr:uid="{00000000-0005-0000-0000-0000834E0000}"/>
    <cellStyle name="Normal 2 2 11 9 6" xfId="18091" xr:uid="{00000000-0005-0000-0000-0000844E0000}"/>
    <cellStyle name="Normal 2 2 11 9 7" xfId="31416" xr:uid="{00000000-0005-0000-0000-0000854E0000}"/>
    <cellStyle name="Normal 2 2 11 9 8" xfId="34748" xr:uid="{00000000-0005-0000-0000-0000864E0000}"/>
    <cellStyle name="Normal 2 2 12" xfId="4964" xr:uid="{00000000-0005-0000-0000-0000874E0000}"/>
    <cellStyle name="Normal 2 2 13" xfId="6039" xr:uid="{00000000-0005-0000-0000-0000884E0000}"/>
    <cellStyle name="Normal 2 2 13 2" xfId="18587" xr:uid="{00000000-0005-0000-0000-0000894E0000}"/>
    <cellStyle name="Normal 2 2 14" xfId="4925" xr:uid="{00000000-0005-0000-0000-00008A4E0000}"/>
    <cellStyle name="Normal 2 2 14 2" xfId="6138" xr:uid="{00000000-0005-0000-0000-00008B4E0000}"/>
    <cellStyle name="Normal 2 2 14 3" xfId="8167" xr:uid="{00000000-0005-0000-0000-00008C4E0000}"/>
    <cellStyle name="Normal 2 2 14 3 2" xfId="14660" xr:uid="{00000000-0005-0000-0000-00008D4E0000}"/>
    <cellStyle name="Normal 2 2 14 3 2 2" xfId="27339" xr:uid="{00000000-0005-0000-0000-00008E4E0000}"/>
    <cellStyle name="Normal 2 2 14 3 3" xfId="22589" xr:uid="{00000000-0005-0000-0000-00008F4E0000}"/>
    <cellStyle name="Normal 2 2 14 4" xfId="9092" xr:uid="{00000000-0005-0000-0000-0000904E0000}"/>
    <cellStyle name="Normal 2 2 14 4 2" xfId="15502" xr:uid="{00000000-0005-0000-0000-0000914E0000}"/>
    <cellStyle name="Normal 2 2 14 4 2 2" xfId="28150" xr:uid="{00000000-0005-0000-0000-0000924E0000}"/>
    <cellStyle name="Normal 2 2 14 4 3" xfId="23102" xr:uid="{00000000-0005-0000-0000-0000934E0000}"/>
    <cellStyle name="Normal 2 2 14 5" xfId="7111" xr:uid="{00000000-0005-0000-0000-0000944E0000}"/>
    <cellStyle name="Normal 2 2 14 5 2" xfId="13650" xr:uid="{00000000-0005-0000-0000-0000954E0000}"/>
    <cellStyle name="Normal 2 2 14 5 2 2" xfId="26381" xr:uid="{00000000-0005-0000-0000-0000964E0000}"/>
    <cellStyle name="Normal 2 2 14 5 3" xfId="21843" xr:uid="{00000000-0005-0000-0000-0000974E0000}"/>
    <cellStyle name="Normal 2 2 14 6" xfId="12549" xr:uid="{00000000-0005-0000-0000-0000984E0000}"/>
    <cellStyle name="Normal 2 2 14 6 2" xfId="25295" xr:uid="{00000000-0005-0000-0000-0000994E0000}"/>
    <cellStyle name="Normal 2 2 14 7" xfId="18887" xr:uid="{00000000-0005-0000-0000-00009A4E0000}"/>
    <cellStyle name="Normal 2 2 14 8" xfId="21061" xr:uid="{00000000-0005-0000-0000-00009B4E0000}"/>
    <cellStyle name="Normal 2 2 15" xfId="2217" xr:uid="{00000000-0005-0000-0000-00009C4E0000}"/>
    <cellStyle name="Normal 2 2 15 2" xfId="7802" xr:uid="{00000000-0005-0000-0000-00009D4E0000}"/>
    <cellStyle name="Normal 2 2 15 2 2" xfId="14301" xr:uid="{00000000-0005-0000-0000-00009E4E0000}"/>
    <cellStyle name="Normal 2 2 15 2 2 2" xfId="27015" xr:uid="{00000000-0005-0000-0000-00009F4E0000}"/>
    <cellStyle name="Normal 2 2 15 2 3" xfId="22508" xr:uid="{00000000-0005-0000-0000-0000A04E0000}"/>
    <cellStyle name="Normal 2 2 15 3" xfId="8649" xr:uid="{00000000-0005-0000-0000-0000A14E0000}"/>
    <cellStyle name="Normal 2 2 15 3 2" xfId="15138" xr:uid="{00000000-0005-0000-0000-0000A24E0000}"/>
    <cellStyle name="Normal 2 2 15 3 2 2" xfId="27807" xr:uid="{00000000-0005-0000-0000-0000A34E0000}"/>
    <cellStyle name="Normal 2 2 15 3 3" xfId="22721" xr:uid="{00000000-0005-0000-0000-0000A44E0000}"/>
    <cellStyle name="Normal 2 2 15 4" xfId="6440" xr:uid="{00000000-0005-0000-0000-0000A54E0000}"/>
    <cellStyle name="Normal 2 2 15 4 2" xfId="13069" xr:uid="{00000000-0005-0000-0000-0000A64E0000}"/>
    <cellStyle name="Normal 2 2 15 4 2 2" xfId="25815" xr:uid="{00000000-0005-0000-0000-0000A74E0000}"/>
    <cellStyle name="Normal 2 2 15 4 3" xfId="21195" xr:uid="{00000000-0005-0000-0000-0000A84E0000}"/>
    <cellStyle name="Normal 2 2 15 5" xfId="12056" xr:uid="{00000000-0005-0000-0000-0000A94E0000}"/>
    <cellStyle name="Normal 2 2 15 5 2" xfId="24802" xr:uid="{00000000-0005-0000-0000-0000AA4E0000}"/>
    <cellStyle name="Normal 2 2 15 6" xfId="18936" xr:uid="{00000000-0005-0000-0000-0000AB4E0000}"/>
    <cellStyle name="Normal 2 2 15 7" xfId="20927" xr:uid="{00000000-0005-0000-0000-0000AC4E0000}"/>
    <cellStyle name="Normal 2 2 16" xfId="18053" xr:uid="{00000000-0005-0000-0000-0000AD4E0000}"/>
    <cellStyle name="Normal 2 2 16 2" xfId="19437" xr:uid="{00000000-0005-0000-0000-0000AE4E0000}"/>
    <cellStyle name="Normal 2 2 16 2 2" xfId="32554" xr:uid="{00000000-0005-0000-0000-0000AF4E0000}"/>
    <cellStyle name="Normal 2 2 16 2 3" xfId="35569" xr:uid="{00000000-0005-0000-0000-0000B04E0000}"/>
    <cellStyle name="Normal 2 2 16 3" xfId="31378" xr:uid="{00000000-0005-0000-0000-0000B14E0000}"/>
    <cellStyle name="Normal 2 2 16 4" xfId="34710" xr:uid="{00000000-0005-0000-0000-0000B24E0000}"/>
    <cellStyle name="Normal 2 2 17" xfId="37210" xr:uid="{00000000-0005-0000-0000-0000B34E0000}"/>
    <cellStyle name="Normal 2 2 2" xfId="296" xr:uid="{00000000-0005-0000-0000-0000B44E0000}"/>
    <cellStyle name="Normal 2 2 2 10" xfId="4966" xr:uid="{00000000-0005-0000-0000-0000B54E0000}"/>
    <cellStyle name="Normal 2 2 2 10 2" xfId="8206" xr:uid="{00000000-0005-0000-0000-0000B64E0000}"/>
    <cellStyle name="Normal 2 2 2 10 2 2" xfId="14699" xr:uid="{00000000-0005-0000-0000-0000B74E0000}"/>
    <cellStyle name="Normal 2 2 2 10 2 2 2" xfId="27378" xr:uid="{00000000-0005-0000-0000-0000B84E0000}"/>
    <cellStyle name="Normal 2 2 2 10 2 3" xfId="19476" xr:uid="{00000000-0005-0000-0000-0000B94E0000}"/>
    <cellStyle name="Normal 2 2 2 10 2 4" xfId="32593" xr:uid="{00000000-0005-0000-0000-0000BA4E0000}"/>
    <cellStyle name="Normal 2 2 2 10 2 5" xfId="35608" xr:uid="{00000000-0005-0000-0000-0000BB4E0000}"/>
    <cellStyle name="Normal 2 2 2 10 3" xfId="9131" xr:uid="{00000000-0005-0000-0000-0000BC4E0000}"/>
    <cellStyle name="Normal 2 2 2 10 3 2" xfId="15541" xr:uid="{00000000-0005-0000-0000-0000BD4E0000}"/>
    <cellStyle name="Normal 2 2 2 10 3 2 2" xfId="28189" xr:uid="{00000000-0005-0000-0000-0000BE4E0000}"/>
    <cellStyle name="Normal 2 2 2 10 3 3" xfId="23141" xr:uid="{00000000-0005-0000-0000-0000BF4E0000}"/>
    <cellStyle name="Normal 2 2 2 10 4" xfId="7152" xr:uid="{00000000-0005-0000-0000-0000C04E0000}"/>
    <cellStyle name="Normal 2 2 2 10 4 2" xfId="13691" xr:uid="{00000000-0005-0000-0000-0000C14E0000}"/>
    <cellStyle name="Normal 2 2 2 10 4 2 2" xfId="26422" xr:uid="{00000000-0005-0000-0000-0000C24E0000}"/>
    <cellStyle name="Normal 2 2 2 10 4 3" xfId="21884" xr:uid="{00000000-0005-0000-0000-0000C34E0000}"/>
    <cellStyle name="Normal 2 2 2 10 5" xfId="12589" xr:uid="{00000000-0005-0000-0000-0000C44E0000}"/>
    <cellStyle name="Normal 2 2 2 10 5 2" xfId="25335" xr:uid="{00000000-0005-0000-0000-0000C54E0000}"/>
    <cellStyle name="Normal 2 2 2 10 6" xfId="18093" xr:uid="{00000000-0005-0000-0000-0000C64E0000}"/>
    <cellStyle name="Normal 2 2 2 10 7" xfId="31417" xr:uid="{00000000-0005-0000-0000-0000C74E0000}"/>
    <cellStyle name="Normal 2 2 2 10 8" xfId="34749" xr:uid="{00000000-0005-0000-0000-0000C84E0000}"/>
    <cellStyle name="Normal 2 2 2 11" xfId="4967" xr:uid="{00000000-0005-0000-0000-0000C94E0000}"/>
    <cellStyle name="Normal 2 2 2 11 2" xfId="8207" xr:uid="{00000000-0005-0000-0000-0000CA4E0000}"/>
    <cellStyle name="Normal 2 2 2 11 2 2" xfId="14700" xr:uid="{00000000-0005-0000-0000-0000CB4E0000}"/>
    <cellStyle name="Normal 2 2 2 11 2 2 2" xfId="27379" xr:uid="{00000000-0005-0000-0000-0000CC4E0000}"/>
    <cellStyle name="Normal 2 2 2 11 2 3" xfId="19477" xr:uid="{00000000-0005-0000-0000-0000CD4E0000}"/>
    <cellStyle name="Normal 2 2 2 11 2 4" xfId="32594" xr:uid="{00000000-0005-0000-0000-0000CE4E0000}"/>
    <cellStyle name="Normal 2 2 2 11 2 5" xfId="35609" xr:uid="{00000000-0005-0000-0000-0000CF4E0000}"/>
    <cellStyle name="Normal 2 2 2 11 3" xfId="9132" xr:uid="{00000000-0005-0000-0000-0000D04E0000}"/>
    <cellStyle name="Normal 2 2 2 11 3 2" xfId="15542" xr:uid="{00000000-0005-0000-0000-0000D14E0000}"/>
    <cellStyle name="Normal 2 2 2 11 3 2 2" xfId="28190" xr:uid="{00000000-0005-0000-0000-0000D24E0000}"/>
    <cellStyle name="Normal 2 2 2 11 3 3" xfId="23142" xr:uid="{00000000-0005-0000-0000-0000D34E0000}"/>
    <cellStyle name="Normal 2 2 2 11 4" xfId="7153" xr:uid="{00000000-0005-0000-0000-0000D44E0000}"/>
    <cellStyle name="Normal 2 2 2 11 4 2" xfId="13692" xr:uid="{00000000-0005-0000-0000-0000D54E0000}"/>
    <cellStyle name="Normal 2 2 2 11 4 2 2" xfId="26423" xr:uid="{00000000-0005-0000-0000-0000D64E0000}"/>
    <cellStyle name="Normal 2 2 2 11 4 3" xfId="21885" xr:uid="{00000000-0005-0000-0000-0000D74E0000}"/>
    <cellStyle name="Normal 2 2 2 11 5" xfId="12590" xr:uid="{00000000-0005-0000-0000-0000D84E0000}"/>
    <cellStyle name="Normal 2 2 2 11 5 2" xfId="25336" xr:uid="{00000000-0005-0000-0000-0000D94E0000}"/>
    <cellStyle name="Normal 2 2 2 11 6" xfId="18094" xr:uid="{00000000-0005-0000-0000-0000DA4E0000}"/>
    <cellStyle name="Normal 2 2 2 11 7" xfId="31418" xr:uid="{00000000-0005-0000-0000-0000DB4E0000}"/>
    <cellStyle name="Normal 2 2 2 11 8" xfId="34750" xr:uid="{00000000-0005-0000-0000-0000DC4E0000}"/>
    <cellStyle name="Normal 2 2 2 12" xfId="4968" xr:uid="{00000000-0005-0000-0000-0000DD4E0000}"/>
    <cellStyle name="Normal 2 2 2 12 2" xfId="8208" xr:uid="{00000000-0005-0000-0000-0000DE4E0000}"/>
    <cellStyle name="Normal 2 2 2 12 2 2" xfId="14701" xr:uid="{00000000-0005-0000-0000-0000DF4E0000}"/>
    <cellStyle name="Normal 2 2 2 12 2 2 2" xfId="27380" xr:uid="{00000000-0005-0000-0000-0000E04E0000}"/>
    <cellStyle name="Normal 2 2 2 12 2 3" xfId="19478" xr:uid="{00000000-0005-0000-0000-0000E14E0000}"/>
    <cellStyle name="Normal 2 2 2 12 2 4" xfId="32595" xr:uid="{00000000-0005-0000-0000-0000E24E0000}"/>
    <cellStyle name="Normal 2 2 2 12 2 5" xfId="35610" xr:uid="{00000000-0005-0000-0000-0000E34E0000}"/>
    <cellStyle name="Normal 2 2 2 12 3" xfId="9133" xr:uid="{00000000-0005-0000-0000-0000E44E0000}"/>
    <cellStyle name="Normal 2 2 2 12 3 2" xfId="15543" xr:uid="{00000000-0005-0000-0000-0000E54E0000}"/>
    <cellStyle name="Normal 2 2 2 12 3 2 2" xfId="28191" xr:uid="{00000000-0005-0000-0000-0000E64E0000}"/>
    <cellStyle name="Normal 2 2 2 12 3 3" xfId="23143" xr:uid="{00000000-0005-0000-0000-0000E74E0000}"/>
    <cellStyle name="Normal 2 2 2 12 4" xfId="7154" xr:uid="{00000000-0005-0000-0000-0000E84E0000}"/>
    <cellStyle name="Normal 2 2 2 12 4 2" xfId="13693" xr:uid="{00000000-0005-0000-0000-0000E94E0000}"/>
    <cellStyle name="Normal 2 2 2 12 4 2 2" xfId="26424" xr:uid="{00000000-0005-0000-0000-0000EA4E0000}"/>
    <cellStyle name="Normal 2 2 2 12 4 3" xfId="21886" xr:uid="{00000000-0005-0000-0000-0000EB4E0000}"/>
    <cellStyle name="Normal 2 2 2 12 5" xfId="12591" xr:uid="{00000000-0005-0000-0000-0000EC4E0000}"/>
    <cellStyle name="Normal 2 2 2 12 5 2" xfId="25337" xr:uid="{00000000-0005-0000-0000-0000ED4E0000}"/>
    <cellStyle name="Normal 2 2 2 12 6" xfId="18095" xr:uid="{00000000-0005-0000-0000-0000EE4E0000}"/>
    <cellStyle name="Normal 2 2 2 12 7" xfId="31419" xr:uid="{00000000-0005-0000-0000-0000EF4E0000}"/>
    <cellStyle name="Normal 2 2 2 12 8" xfId="34751" xr:uid="{00000000-0005-0000-0000-0000F04E0000}"/>
    <cellStyle name="Normal 2 2 2 13" xfId="4969" xr:uid="{00000000-0005-0000-0000-0000F14E0000}"/>
    <cellStyle name="Normal 2 2 2 13 2" xfId="8209" xr:uid="{00000000-0005-0000-0000-0000F24E0000}"/>
    <cellStyle name="Normal 2 2 2 13 2 2" xfId="14702" xr:uid="{00000000-0005-0000-0000-0000F34E0000}"/>
    <cellStyle name="Normal 2 2 2 13 2 2 2" xfId="27381" xr:uid="{00000000-0005-0000-0000-0000F44E0000}"/>
    <cellStyle name="Normal 2 2 2 13 2 3" xfId="19479" xr:uid="{00000000-0005-0000-0000-0000F54E0000}"/>
    <cellStyle name="Normal 2 2 2 13 2 4" xfId="32596" xr:uid="{00000000-0005-0000-0000-0000F64E0000}"/>
    <cellStyle name="Normal 2 2 2 13 2 5" xfId="35611" xr:uid="{00000000-0005-0000-0000-0000F74E0000}"/>
    <cellStyle name="Normal 2 2 2 13 3" xfId="9134" xr:uid="{00000000-0005-0000-0000-0000F84E0000}"/>
    <cellStyle name="Normal 2 2 2 13 3 2" xfId="15544" xr:uid="{00000000-0005-0000-0000-0000F94E0000}"/>
    <cellStyle name="Normal 2 2 2 13 3 2 2" xfId="28192" xr:uid="{00000000-0005-0000-0000-0000FA4E0000}"/>
    <cellStyle name="Normal 2 2 2 13 3 3" xfId="23144" xr:uid="{00000000-0005-0000-0000-0000FB4E0000}"/>
    <cellStyle name="Normal 2 2 2 13 4" xfId="7155" xr:uid="{00000000-0005-0000-0000-0000FC4E0000}"/>
    <cellStyle name="Normal 2 2 2 13 4 2" xfId="13694" xr:uid="{00000000-0005-0000-0000-0000FD4E0000}"/>
    <cellStyle name="Normal 2 2 2 13 4 2 2" xfId="26425" xr:uid="{00000000-0005-0000-0000-0000FE4E0000}"/>
    <cellStyle name="Normal 2 2 2 13 4 3" xfId="21887" xr:uid="{00000000-0005-0000-0000-0000FF4E0000}"/>
    <cellStyle name="Normal 2 2 2 13 5" xfId="12592" xr:uid="{00000000-0005-0000-0000-0000004F0000}"/>
    <cellStyle name="Normal 2 2 2 13 5 2" xfId="25338" xr:uid="{00000000-0005-0000-0000-0000014F0000}"/>
    <cellStyle name="Normal 2 2 2 13 6" xfId="18096" xr:uid="{00000000-0005-0000-0000-0000024F0000}"/>
    <cellStyle name="Normal 2 2 2 13 7" xfId="31420" xr:uid="{00000000-0005-0000-0000-0000034F0000}"/>
    <cellStyle name="Normal 2 2 2 13 8" xfId="34752" xr:uid="{00000000-0005-0000-0000-0000044F0000}"/>
    <cellStyle name="Normal 2 2 2 14" xfId="4970" xr:uid="{00000000-0005-0000-0000-0000054F0000}"/>
    <cellStyle name="Normal 2 2 2 14 2" xfId="8210" xr:uid="{00000000-0005-0000-0000-0000064F0000}"/>
    <cellStyle name="Normal 2 2 2 14 2 2" xfId="14703" xr:uid="{00000000-0005-0000-0000-0000074F0000}"/>
    <cellStyle name="Normal 2 2 2 14 2 2 2" xfId="27382" xr:uid="{00000000-0005-0000-0000-0000084F0000}"/>
    <cellStyle name="Normal 2 2 2 14 2 3" xfId="19480" xr:uid="{00000000-0005-0000-0000-0000094F0000}"/>
    <cellStyle name="Normal 2 2 2 14 2 4" xfId="32597" xr:uid="{00000000-0005-0000-0000-00000A4F0000}"/>
    <cellStyle name="Normal 2 2 2 14 2 5" xfId="35612" xr:uid="{00000000-0005-0000-0000-00000B4F0000}"/>
    <cellStyle name="Normal 2 2 2 14 3" xfId="9135" xr:uid="{00000000-0005-0000-0000-00000C4F0000}"/>
    <cellStyle name="Normal 2 2 2 14 3 2" xfId="15545" xr:uid="{00000000-0005-0000-0000-00000D4F0000}"/>
    <cellStyle name="Normal 2 2 2 14 3 2 2" xfId="28193" xr:uid="{00000000-0005-0000-0000-00000E4F0000}"/>
    <cellStyle name="Normal 2 2 2 14 3 3" xfId="23145" xr:uid="{00000000-0005-0000-0000-00000F4F0000}"/>
    <cellStyle name="Normal 2 2 2 14 4" xfId="7156" xr:uid="{00000000-0005-0000-0000-0000104F0000}"/>
    <cellStyle name="Normal 2 2 2 14 4 2" xfId="13695" xr:uid="{00000000-0005-0000-0000-0000114F0000}"/>
    <cellStyle name="Normal 2 2 2 14 4 2 2" xfId="26426" xr:uid="{00000000-0005-0000-0000-0000124F0000}"/>
    <cellStyle name="Normal 2 2 2 14 4 3" xfId="21888" xr:uid="{00000000-0005-0000-0000-0000134F0000}"/>
    <cellStyle name="Normal 2 2 2 14 5" xfId="12593" xr:uid="{00000000-0005-0000-0000-0000144F0000}"/>
    <cellStyle name="Normal 2 2 2 14 5 2" xfId="25339" xr:uid="{00000000-0005-0000-0000-0000154F0000}"/>
    <cellStyle name="Normal 2 2 2 14 6" xfId="18097" xr:uid="{00000000-0005-0000-0000-0000164F0000}"/>
    <cellStyle name="Normal 2 2 2 14 7" xfId="31421" xr:uid="{00000000-0005-0000-0000-0000174F0000}"/>
    <cellStyle name="Normal 2 2 2 14 8" xfId="34753" xr:uid="{00000000-0005-0000-0000-0000184F0000}"/>
    <cellStyle name="Normal 2 2 2 15" xfId="4971" xr:uid="{00000000-0005-0000-0000-0000194F0000}"/>
    <cellStyle name="Normal 2 2 2 15 2" xfId="8211" xr:uid="{00000000-0005-0000-0000-00001A4F0000}"/>
    <cellStyle name="Normal 2 2 2 15 2 2" xfId="14704" xr:uid="{00000000-0005-0000-0000-00001B4F0000}"/>
    <cellStyle name="Normal 2 2 2 15 2 2 2" xfId="27383" xr:uid="{00000000-0005-0000-0000-00001C4F0000}"/>
    <cellStyle name="Normal 2 2 2 15 2 3" xfId="19481" xr:uid="{00000000-0005-0000-0000-00001D4F0000}"/>
    <cellStyle name="Normal 2 2 2 15 2 4" xfId="32598" xr:uid="{00000000-0005-0000-0000-00001E4F0000}"/>
    <cellStyle name="Normal 2 2 2 15 2 5" xfId="35613" xr:uid="{00000000-0005-0000-0000-00001F4F0000}"/>
    <cellStyle name="Normal 2 2 2 15 3" xfId="9136" xr:uid="{00000000-0005-0000-0000-0000204F0000}"/>
    <cellStyle name="Normal 2 2 2 15 3 2" xfId="15546" xr:uid="{00000000-0005-0000-0000-0000214F0000}"/>
    <cellStyle name="Normal 2 2 2 15 3 2 2" xfId="28194" xr:uid="{00000000-0005-0000-0000-0000224F0000}"/>
    <cellStyle name="Normal 2 2 2 15 3 3" xfId="23146" xr:uid="{00000000-0005-0000-0000-0000234F0000}"/>
    <cellStyle name="Normal 2 2 2 15 4" xfId="7157" xr:uid="{00000000-0005-0000-0000-0000244F0000}"/>
    <cellStyle name="Normal 2 2 2 15 4 2" xfId="13696" xr:uid="{00000000-0005-0000-0000-0000254F0000}"/>
    <cellStyle name="Normal 2 2 2 15 4 2 2" xfId="26427" xr:uid="{00000000-0005-0000-0000-0000264F0000}"/>
    <cellStyle name="Normal 2 2 2 15 4 3" xfId="21889" xr:uid="{00000000-0005-0000-0000-0000274F0000}"/>
    <cellStyle name="Normal 2 2 2 15 5" xfId="12594" xr:uid="{00000000-0005-0000-0000-0000284F0000}"/>
    <cellStyle name="Normal 2 2 2 15 5 2" xfId="25340" xr:uid="{00000000-0005-0000-0000-0000294F0000}"/>
    <cellStyle name="Normal 2 2 2 15 6" xfId="18098" xr:uid="{00000000-0005-0000-0000-00002A4F0000}"/>
    <cellStyle name="Normal 2 2 2 15 7" xfId="31422" xr:uid="{00000000-0005-0000-0000-00002B4F0000}"/>
    <cellStyle name="Normal 2 2 2 15 8" xfId="34754" xr:uid="{00000000-0005-0000-0000-00002C4F0000}"/>
    <cellStyle name="Normal 2 2 2 16" xfId="4972" xr:uid="{00000000-0005-0000-0000-00002D4F0000}"/>
    <cellStyle name="Normal 2 2 2 16 2" xfId="8212" xr:uid="{00000000-0005-0000-0000-00002E4F0000}"/>
    <cellStyle name="Normal 2 2 2 16 2 2" xfId="14705" xr:uid="{00000000-0005-0000-0000-00002F4F0000}"/>
    <cellStyle name="Normal 2 2 2 16 2 2 2" xfId="27384" xr:uid="{00000000-0005-0000-0000-0000304F0000}"/>
    <cellStyle name="Normal 2 2 2 16 2 3" xfId="19482" xr:uid="{00000000-0005-0000-0000-0000314F0000}"/>
    <cellStyle name="Normal 2 2 2 16 2 4" xfId="32599" xr:uid="{00000000-0005-0000-0000-0000324F0000}"/>
    <cellStyle name="Normal 2 2 2 16 2 5" xfId="35614" xr:uid="{00000000-0005-0000-0000-0000334F0000}"/>
    <cellStyle name="Normal 2 2 2 16 3" xfId="9137" xr:uid="{00000000-0005-0000-0000-0000344F0000}"/>
    <cellStyle name="Normal 2 2 2 16 3 2" xfId="15547" xr:uid="{00000000-0005-0000-0000-0000354F0000}"/>
    <cellStyle name="Normal 2 2 2 16 3 2 2" xfId="28195" xr:uid="{00000000-0005-0000-0000-0000364F0000}"/>
    <cellStyle name="Normal 2 2 2 16 3 3" xfId="23147" xr:uid="{00000000-0005-0000-0000-0000374F0000}"/>
    <cellStyle name="Normal 2 2 2 16 4" xfId="7158" xr:uid="{00000000-0005-0000-0000-0000384F0000}"/>
    <cellStyle name="Normal 2 2 2 16 4 2" xfId="13697" xr:uid="{00000000-0005-0000-0000-0000394F0000}"/>
    <cellStyle name="Normal 2 2 2 16 4 2 2" xfId="26428" xr:uid="{00000000-0005-0000-0000-00003A4F0000}"/>
    <cellStyle name="Normal 2 2 2 16 4 3" xfId="21890" xr:uid="{00000000-0005-0000-0000-00003B4F0000}"/>
    <cellStyle name="Normal 2 2 2 16 5" xfId="12595" xr:uid="{00000000-0005-0000-0000-00003C4F0000}"/>
    <cellStyle name="Normal 2 2 2 16 5 2" xfId="25341" xr:uid="{00000000-0005-0000-0000-00003D4F0000}"/>
    <cellStyle name="Normal 2 2 2 16 6" xfId="18099" xr:uid="{00000000-0005-0000-0000-00003E4F0000}"/>
    <cellStyle name="Normal 2 2 2 16 7" xfId="31423" xr:uid="{00000000-0005-0000-0000-00003F4F0000}"/>
    <cellStyle name="Normal 2 2 2 16 8" xfId="34755" xr:uid="{00000000-0005-0000-0000-0000404F0000}"/>
    <cellStyle name="Normal 2 2 2 17" xfId="4973" xr:uid="{00000000-0005-0000-0000-0000414F0000}"/>
    <cellStyle name="Normal 2 2 2 17 2" xfId="8213" xr:uid="{00000000-0005-0000-0000-0000424F0000}"/>
    <cellStyle name="Normal 2 2 2 17 2 2" xfId="14706" xr:uid="{00000000-0005-0000-0000-0000434F0000}"/>
    <cellStyle name="Normal 2 2 2 17 2 2 2" xfId="27385" xr:uid="{00000000-0005-0000-0000-0000444F0000}"/>
    <cellStyle name="Normal 2 2 2 17 2 3" xfId="19483" xr:uid="{00000000-0005-0000-0000-0000454F0000}"/>
    <cellStyle name="Normal 2 2 2 17 2 4" xfId="32600" xr:uid="{00000000-0005-0000-0000-0000464F0000}"/>
    <cellStyle name="Normal 2 2 2 17 2 5" xfId="35615" xr:uid="{00000000-0005-0000-0000-0000474F0000}"/>
    <cellStyle name="Normal 2 2 2 17 3" xfId="9138" xr:uid="{00000000-0005-0000-0000-0000484F0000}"/>
    <cellStyle name="Normal 2 2 2 17 3 2" xfId="15548" xr:uid="{00000000-0005-0000-0000-0000494F0000}"/>
    <cellStyle name="Normal 2 2 2 17 3 2 2" xfId="28196" xr:uid="{00000000-0005-0000-0000-00004A4F0000}"/>
    <cellStyle name="Normal 2 2 2 17 3 3" xfId="23148" xr:uid="{00000000-0005-0000-0000-00004B4F0000}"/>
    <cellStyle name="Normal 2 2 2 17 4" xfId="7159" xr:uid="{00000000-0005-0000-0000-00004C4F0000}"/>
    <cellStyle name="Normal 2 2 2 17 4 2" xfId="13698" xr:uid="{00000000-0005-0000-0000-00004D4F0000}"/>
    <cellStyle name="Normal 2 2 2 17 4 2 2" xfId="26429" xr:uid="{00000000-0005-0000-0000-00004E4F0000}"/>
    <cellStyle name="Normal 2 2 2 17 4 3" xfId="21891" xr:uid="{00000000-0005-0000-0000-00004F4F0000}"/>
    <cellStyle name="Normal 2 2 2 17 5" xfId="12596" xr:uid="{00000000-0005-0000-0000-0000504F0000}"/>
    <cellStyle name="Normal 2 2 2 17 5 2" xfId="25342" xr:uid="{00000000-0005-0000-0000-0000514F0000}"/>
    <cellStyle name="Normal 2 2 2 17 6" xfId="18100" xr:uid="{00000000-0005-0000-0000-0000524F0000}"/>
    <cellStyle name="Normal 2 2 2 17 7" xfId="31424" xr:uid="{00000000-0005-0000-0000-0000534F0000}"/>
    <cellStyle name="Normal 2 2 2 17 8" xfId="34756" xr:uid="{00000000-0005-0000-0000-0000544F0000}"/>
    <cellStyle name="Normal 2 2 2 18" xfId="4974" xr:uid="{00000000-0005-0000-0000-0000554F0000}"/>
    <cellStyle name="Normal 2 2 2 18 2" xfId="8214" xr:uid="{00000000-0005-0000-0000-0000564F0000}"/>
    <cellStyle name="Normal 2 2 2 18 2 2" xfId="14707" xr:uid="{00000000-0005-0000-0000-0000574F0000}"/>
    <cellStyle name="Normal 2 2 2 18 2 2 2" xfId="27386" xr:uid="{00000000-0005-0000-0000-0000584F0000}"/>
    <cellStyle name="Normal 2 2 2 18 2 3" xfId="19484" xr:uid="{00000000-0005-0000-0000-0000594F0000}"/>
    <cellStyle name="Normal 2 2 2 18 2 4" xfId="32601" xr:uid="{00000000-0005-0000-0000-00005A4F0000}"/>
    <cellStyle name="Normal 2 2 2 18 2 5" xfId="35616" xr:uid="{00000000-0005-0000-0000-00005B4F0000}"/>
    <cellStyle name="Normal 2 2 2 18 3" xfId="9139" xr:uid="{00000000-0005-0000-0000-00005C4F0000}"/>
    <cellStyle name="Normal 2 2 2 18 3 2" xfId="15549" xr:uid="{00000000-0005-0000-0000-00005D4F0000}"/>
    <cellStyle name="Normal 2 2 2 18 3 2 2" xfId="28197" xr:uid="{00000000-0005-0000-0000-00005E4F0000}"/>
    <cellStyle name="Normal 2 2 2 18 3 3" xfId="23149" xr:uid="{00000000-0005-0000-0000-00005F4F0000}"/>
    <cellStyle name="Normal 2 2 2 18 4" xfId="7160" xr:uid="{00000000-0005-0000-0000-0000604F0000}"/>
    <cellStyle name="Normal 2 2 2 18 4 2" xfId="13699" xr:uid="{00000000-0005-0000-0000-0000614F0000}"/>
    <cellStyle name="Normal 2 2 2 18 4 2 2" xfId="26430" xr:uid="{00000000-0005-0000-0000-0000624F0000}"/>
    <cellStyle name="Normal 2 2 2 18 4 3" xfId="21892" xr:uid="{00000000-0005-0000-0000-0000634F0000}"/>
    <cellStyle name="Normal 2 2 2 18 5" xfId="12597" xr:uid="{00000000-0005-0000-0000-0000644F0000}"/>
    <cellStyle name="Normal 2 2 2 18 5 2" xfId="25343" xr:uid="{00000000-0005-0000-0000-0000654F0000}"/>
    <cellStyle name="Normal 2 2 2 18 6" xfId="18101" xr:uid="{00000000-0005-0000-0000-0000664F0000}"/>
    <cellStyle name="Normal 2 2 2 18 7" xfId="31425" xr:uid="{00000000-0005-0000-0000-0000674F0000}"/>
    <cellStyle name="Normal 2 2 2 18 8" xfId="34757" xr:uid="{00000000-0005-0000-0000-0000684F0000}"/>
    <cellStyle name="Normal 2 2 2 19" xfId="4975" xr:uid="{00000000-0005-0000-0000-0000694F0000}"/>
    <cellStyle name="Normal 2 2 2 19 2" xfId="8215" xr:uid="{00000000-0005-0000-0000-00006A4F0000}"/>
    <cellStyle name="Normal 2 2 2 19 2 2" xfId="14708" xr:uid="{00000000-0005-0000-0000-00006B4F0000}"/>
    <cellStyle name="Normal 2 2 2 19 2 2 2" xfId="27387" xr:uid="{00000000-0005-0000-0000-00006C4F0000}"/>
    <cellStyle name="Normal 2 2 2 19 2 3" xfId="19485" xr:uid="{00000000-0005-0000-0000-00006D4F0000}"/>
    <cellStyle name="Normal 2 2 2 19 2 4" xfId="32602" xr:uid="{00000000-0005-0000-0000-00006E4F0000}"/>
    <cellStyle name="Normal 2 2 2 19 2 5" xfId="35617" xr:uid="{00000000-0005-0000-0000-00006F4F0000}"/>
    <cellStyle name="Normal 2 2 2 19 3" xfId="9140" xr:uid="{00000000-0005-0000-0000-0000704F0000}"/>
    <cellStyle name="Normal 2 2 2 19 3 2" xfId="15550" xr:uid="{00000000-0005-0000-0000-0000714F0000}"/>
    <cellStyle name="Normal 2 2 2 19 3 2 2" xfId="28198" xr:uid="{00000000-0005-0000-0000-0000724F0000}"/>
    <cellStyle name="Normal 2 2 2 19 3 3" xfId="23150" xr:uid="{00000000-0005-0000-0000-0000734F0000}"/>
    <cellStyle name="Normal 2 2 2 19 4" xfId="7161" xr:uid="{00000000-0005-0000-0000-0000744F0000}"/>
    <cellStyle name="Normal 2 2 2 19 4 2" xfId="13700" xr:uid="{00000000-0005-0000-0000-0000754F0000}"/>
    <cellStyle name="Normal 2 2 2 19 4 2 2" xfId="26431" xr:uid="{00000000-0005-0000-0000-0000764F0000}"/>
    <cellStyle name="Normal 2 2 2 19 4 3" xfId="21893" xr:uid="{00000000-0005-0000-0000-0000774F0000}"/>
    <cellStyle name="Normal 2 2 2 19 5" xfId="12598" xr:uid="{00000000-0005-0000-0000-0000784F0000}"/>
    <cellStyle name="Normal 2 2 2 19 5 2" xfId="25344" xr:uid="{00000000-0005-0000-0000-0000794F0000}"/>
    <cellStyle name="Normal 2 2 2 19 6" xfId="18102" xr:uid="{00000000-0005-0000-0000-00007A4F0000}"/>
    <cellStyle name="Normal 2 2 2 19 7" xfId="31426" xr:uid="{00000000-0005-0000-0000-00007B4F0000}"/>
    <cellStyle name="Normal 2 2 2 19 8" xfId="34758" xr:uid="{00000000-0005-0000-0000-00007C4F0000}"/>
    <cellStyle name="Normal 2 2 2 2" xfId="782" xr:uid="{00000000-0005-0000-0000-00007D4F0000}"/>
    <cellStyle name="Normal 2 2 2 2 2" xfId="1681" xr:uid="{00000000-0005-0000-0000-00007E4F0000}"/>
    <cellStyle name="Normal 2 2 2 2 2 10" xfId="4978" xr:uid="{00000000-0005-0000-0000-00007F4F0000}"/>
    <cellStyle name="Normal 2 2 2 2 2 11" xfId="4979" xr:uid="{00000000-0005-0000-0000-0000804F0000}"/>
    <cellStyle name="Normal 2 2 2 2 2 12" xfId="4980" xr:uid="{00000000-0005-0000-0000-0000814F0000}"/>
    <cellStyle name="Normal 2 2 2 2 2 13" xfId="4981" xr:uid="{00000000-0005-0000-0000-0000824F0000}"/>
    <cellStyle name="Normal 2 2 2 2 2 14" xfId="4982" xr:uid="{00000000-0005-0000-0000-0000834F0000}"/>
    <cellStyle name="Normal 2 2 2 2 2 15" xfId="4983" xr:uid="{00000000-0005-0000-0000-0000844F0000}"/>
    <cellStyle name="Normal 2 2 2 2 2 16" xfId="4984" xr:uid="{00000000-0005-0000-0000-0000854F0000}"/>
    <cellStyle name="Normal 2 2 2 2 2 17" xfId="4985" xr:uid="{00000000-0005-0000-0000-0000864F0000}"/>
    <cellStyle name="Normal 2 2 2 2 2 18" xfId="4986" xr:uid="{00000000-0005-0000-0000-0000874F0000}"/>
    <cellStyle name="Normal 2 2 2 2 2 19" xfId="4987" xr:uid="{00000000-0005-0000-0000-0000884F0000}"/>
    <cellStyle name="Normal 2 2 2 2 2 2" xfId="4988" xr:uid="{00000000-0005-0000-0000-0000894F0000}"/>
    <cellStyle name="Normal 2 2 2 2 2 20" xfId="4977" xr:uid="{00000000-0005-0000-0000-00008A4F0000}"/>
    <cellStyle name="Normal 2 2 2 2 2 20 2" xfId="18826" xr:uid="{00000000-0005-0000-0000-00008B4F0000}"/>
    <cellStyle name="Normal 2 2 2 2 2 21" xfId="18104" xr:uid="{00000000-0005-0000-0000-00008C4F0000}"/>
    <cellStyle name="Normal 2 2 2 2 2 22" xfId="2896" xr:uid="{00000000-0005-0000-0000-00008D4F0000}"/>
    <cellStyle name="Normal 2 2 2 2 2 3" xfId="4989" xr:uid="{00000000-0005-0000-0000-00008E4F0000}"/>
    <cellStyle name="Normal 2 2 2 2 2 4" xfId="4990" xr:uid="{00000000-0005-0000-0000-00008F4F0000}"/>
    <cellStyle name="Normal 2 2 2 2 2 5" xfId="4991" xr:uid="{00000000-0005-0000-0000-0000904F0000}"/>
    <cellStyle name="Normal 2 2 2 2 2 6" xfId="4992" xr:uid="{00000000-0005-0000-0000-0000914F0000}"/>
    <cellStyle name="Normal 2 2 2 2 2 7" xfId="4993" xr:uid="{00000000-0005-0000-0000-0000924F0000}"/>
    <cellStyle name="Normal 2 2 2 2 2 8" xfId="4994" xr:uid="{00000000-0005-0000-0000-0000934F0000}"/>
    <cellStyle name="Normal 2 2 2 2 2 9" xfId="4995" xr:uid="{00000000-0005-0000-0000-0000944F0000}"/>
    <cellStyle name="Normal 2 2 2 2 3" xfId="4996" xr:uid="{00000000-0005-0000-0000-0000954F0000}"/>
    <cellStyle name="Normal 2 2 2 2 4" xfId="4976" xr:uid="{00000000-0005-0000-0000-0000964F0000}"/>
    <cellStyle name="Normal 2 2 2 2 4 2" xfId="18725" xr:uid="{00000000-0005-0000-0000-0000974F0000}"/>
    <cellStyle name="Normal 2 2 2 2 5" xfId="9987" xr:uid="{00000000-0005-0000-0000-0000984F0000}"/>
    <cellStyle name="Normal 2 2 2 2 5 2" xfId="18103" xr:uid="{00000000-0005-0000-0000-0000994F0000}"/>
    <cellStyle name="Normal 2 2 2 2 6" xfId="2218" xr:uid="{00000000-0005-0000-0000-00009A4F0000}"/>
    <cellStyle name="Normal 2 2 2 20" xfId="4997" xr:uid="{00000000-0005-0000-0000-00009B4F0000}"/>
    <cellStyle name="Normal 2 2 2 20 2" xfId="8216" xr:uid="{00000000-0005-0000-0000-00009C4F0000}"/>
    <cellStyle name="Normal 2 2 2 20 2 2" xfId="14709" xr:uid="{00000000-0005-0000-0000-00009D4F0000}"/>
    <cellStyle name="Normal 2 2 2 20 2 2 2" xfId="27388" xr:uid="{00000000-0005-0000-0000-00009E4F0000}"/>
    <cellStyle name="Normal 2 2 2 20 2 3" xfId="19486" xr:uid="{00000000-0005-0000-0000-00009F4F0000}"/>
    <cellStyle name="Normal 2 2 2 20 2 4" xfId="32603" xr:uid="{00000000-0005-0000-0000-0000A04F0000}"/>
    <cellStyle name="Normal 2 2 2 20 2 5" xfId="35618" xr:uid="{00000000-0005-0000-0000-0000A14F0000}"/>
    <cellStyle name="Normal 2 2 2 20 3" xfId="9141" xr:uid="{00000000-0005-0000-0000-0000A24F0000}"/>
    <cellStyle name="Normal 2 2 2 20 3 2" xfId="15551" xr:uid="{00000000-0005-0000-0000-0000A34F0000}"/>
    <cellStyle name="Normal 2 2 2 20 3 2 2" xfId="28199" xr:uid="{00000000-0005-0000-0000-0000A44F0000}"/>
    <cellStyle name="Normal 2 2 2 20 3 3" xfId="23151" xr:uid="{00000000-0005-0000-0000-0000A54F0000}"/>
    <cellStyle name="Normal 2 2 2 20 4" xfId="7165" xr:uid="{00000000-0005-0000-0000-0000A64F0000}"/>
    <cellStyle name="Normal 2 2 2 20 4 2" xfId="13704" xr:uid="{00000000-0005-0000-0000-0000A74F0000}"/>
    <cellStyle name="Normal 2 2 2 20 4 2 2" xfId="26435" xr:uid="{00000000-0005-0000-0000-0000A84F0000}"/>
    <cellStyle name="Normal 2 2 2 20 4 3" xfId="21897" xr:uid="{00000000-0005-0000-0000-0000A94F0000}"/>
    <cellStyle name="Normal 2 2 2 20 5" xfId="12601" xr:uid="{00000000-0005-0000-0000-0000AA4F0000}"/>
    <cellStyle name="Normal 2 2 2 20 5 2" xfId="25347" xr:uid="{00000000-0005-0000-0000-0000AB4F0000}"/>
    <cellStyle name="Normal 2 2 2 20 6" xfId="18105" xr:uid="{00000000-0005-0000-0000-0000AC4F0000}"/>
    <cellStyle name="Normal 2 2 2 20 7" xfId="31427" xr:uid="{00000000-0005-0000-0000-0000AD4F0000}"/>
    <cellStyle name="Normal 2 2 2 20 8" xfId="34760" xr:uid="{00000000-0005-0000-0000-0000AE4F0000}"/>
    <cellStyle name="Normal 2 2 2 21" xfId="4998" xr:uid="{00000000-0005-0000-0000-0000AF4F0000}"/>
    <cellStyle name="Normal 2 2 2 21 2" xfId="8217" xr:uid="{00000000-0005-0000-0000-0000B04F0000}"/>
    <cellStyle name="Normal 2 2 2 21 2 2" xfId="14710" xr:uid="{00000000-0005-0000-0000-0000B14F0000}"/>
    <cellStyle name="Normal 2 2 2 21 2 2 2" xfId="27389" xr:uid="{00000000-0005-0000-0000-0000B24F0000}"/>
    <cellStyle name="Normal 2 2 2 21 2 3" xfId="19487" xr:uid="{00000000-0005-0000-0000-0000B34F0000}"/>
    <cellStyle name="Normal 2 2 2 21 2 4" xfId="32604" xr:uid="{00000000-0005-0000-0000-0000B44F0000}"/>
    <cellStyle name="Normal 2 2 2 21 2 5" xfId="35619" xr:uid="{00000000-0005-0000-0000-0000B54F0000}"/>
    <cellStyle name="Normal 2 2 2 21 3" xfId="9142" xr:uid="{00000000-0005-0000-0000-0000B64F0000}"/>
    <cellStyle name="Normal 2 2 2 21 3 2" xfId="15552" xr:uid="{00000000-0005-0000-0000-0000B74F0000}"/>
    <cellStyle name="Normal 2 2 2 21 3 2 2" xfId="28200" xr:uid="{00000000-0005-0000-0000-0000B84F0000}"/>
    <cellStyle name="Normal 2 2 2 21 3 3" xfId="23152" xr:uid="{00000000-0005-0000-0000-0000B94F0000}"/>
    <cellStyle name="Normal 2 2 2 21 4" xfId="7166" xr:uid="{00000000-0005-0000-0000-0000BA4F0000}"/>
    <cellStyle name="Normal 2 2 2 21 4 2" xfId="13705" xr:uid="{00000000-0005-0000-0000-0000BB4F0000}"/>
    <cellStyle name="Normal 2 2 2 21 4 2 2" xfId="26436" xr:uid="{00000000-0005-0000-0000-0000BC4F0000}"/>
    <cellStyle name="Normal 2 2 2 21 4 3" xfId="21898" xr:uid="{00000000-0005-0000-0000-0000BD4F0000}"/>
    <cellStyle name="Normal 2 2 2 21 5" xfId="12602" xr:uid="{00000000-0005-0000-0000-0000BE4F0000}"/>
    <cellStyle name="Normal 2 2 2 21 5 2" xfId="25348" xr:uid="{00000000-0005-0000-0000-0000BF4F0000}"/>
    <cellStyle name="Normal 2 2 2 21 6" xfId="18106" xr:uid="{00000000-0005-0000-0000-0000C04F0000}"/>
    <cellStyle name="Normal 2 2 2 21 7" xfId="31428" xr:uid="{00000000-0005-0000-0000-0000C14F0000}"/>
    <cellStyle name="Normal 2 2 2 21 8" xfId="34761" xr:uid="{00000000-0005-0000-0000-0000C24F0000}"/>
    <cellStyle name="Normal 2 2 2 22" xfId="4999" xr:uid="{00000000-0005-0000-0000-0000C34F0000}"/>
    <cellStyle name="Normal 2 2 2 22 2" xfId="8218" xr:uid="{00000000-0005-0000-0000-0000C44F0000}"/>
    <cellStyle name="Normal 2 2 2 22 2 2" xfId="14711" xr:uid="{00000000-0005-0000-0000-0000C54F0000}"/>
    <cellStyle name="Normal 2 2 2 22 2 2 2" xfId="27390" xr:uid="{00000000-0005-0000-0000-0000C64F0000}"/>
    <cellStyle name="Normal 2 2 2 22 2 3" xfId="19488" xr:uid="{00000000-0005-0000-0000-0000C74F0000}"/>
    <cellStyle name="Normal 2 2 2 22 2 4" xfId="32605" xr:uid="{00000000-0005-0000-0000-0000C84F0000}"/>
    <cellStyle name="Normal 2 2 2 22 2 5" xfId="35620" xr:uid="{00000000-0005-0000-0000-0000C94F0000}"/>
    <cellStyle name="Normal 2 2 2 22 3" xfId="9143" xr:uid="{00000000-0005-0000-0000-0000CA4F0000}"/>
    <cellStyle name="Normal 2 2 2 22 3 2" xfId="15553" xr:uid="{00000000-0005-0000-0000-0000CB4F0000}"/>
    <cellStyle name="Normal 2 2 2 22 3 2 2" xfId="28201" xr:uid="{00000000-0005-0000-0000-0000CC4F0000}"/>
    <cellStyle name="Normal 2 2 2 22 3 3" xfId="23153" xr:uid="{00000000-0005-0000-0000-0000CD4F0000}"/>
    <cellStyle name="Normal 2 2 2 22 4" xfId="7167" xr:uid="{00000000-0005-0000-0000-0000CE4F0000}"/>
    <cellStyle name="Normal 2 2 2 22 4 2" xfId="13706" xr:uid="{00000000-0005-0000-0000-0000CF4F0000}"/>
    <cellStyle name="Normal 2 2 2 22 4 2 2" xfId="26437" xr:uid="{00000000-0005-0000-0000-0000D04F0000}"/>
    <cellStyle name="Normal 2 2 2 22 4 3" xfId="21899" xr:uid="{00000000-0005-0000-0000-0000D14F0000}"/>
    <cellStyle name="Normal 2 2 2 22 5" xfId="12603" xr:uid="{00000000-0005-0000-0000-0000D24F0000}"/>
    <cellStyle name="Normal 2 2 2 22 5 2" xfId="25349" xr:uid="{00000000-0005-0000-0000-0000D34F0000}"/>
    <cellStyle name="Normal 2 2 2 22 6" xfId="18107" xr:uid="{00000000-0005-0000-0000-0000D44F0000}"/>
    <cellStyle name="Normal 2 2 2 22 7" xfId="31429" xr:uid="{00000000-0005-0000-0000-0000D54F0000}"/>
    <cellStyle name="Normal 2 2 2 22 8" xfId="34762" xr:uid="{00000000-0005-0000-0000-0000D64F0000}"/>
    <cellStyle name="Normal 2 2 2 23" xfId="5000" xr:uid="{00000000-0005-0000-0000-0000D74F0000}"/>
    <cellStyle name="Normal 2 2 2 23 2" xfId="8219" xr:uid="{00000000-0005-0000-0000-0000D84F0000}"/>
    <cellStyle name="Normal 2 2 2 23 2 2" xfId="14712" xr:uid="{00000000-0005-0000-0000-0000D94F0000}"/>
    <cellStyle name="Normal 2 2 2 23 2 2 2" xfId="27391" xr:uid="{00000000-0005-0000-0000-0000DA4F0000}"/>
    <cellStyle name="Normal 2 2 2 23 2 3" xfId="19489" xr:uid="{00000000-0005-0000-0000-0000DB4F0000}"/>
    <cellStyle name="Normal 2 2 2 23 2 4" xfId="32606" xr:uid="{00000000-0005-0000-0000-0000DC4F0000}"/>
    <cellStyle name="Normal 2 2 2 23 2 5" xfId="35621" xr:uid="{00000000-0005-0000-0000-0000DD4F0000}"/>
    <cellStyle name="Normal 2 2 2 23 3" xfId="9144" xr:uid="{00000000-0005-0000-0000-0000DE4F0000}"/>
    <cellStyle name="Normal 2 2 2 23 3 2" xfId="15554" xr:uid="{00000000-0005-0000-0000-0000DF4F0000}"/>
    <cellStyle name="Normal 2 2 2 23 3 2 2" xfId="28202" xr:uid="{00000000-0005-0000-0000-0000E04F0000}"/>
    <cellStyle name="Normal 2 2 2 23 3 3" xfId="23154" xr:uid="{00000000-0005-0000-0000-0000E14F0000}"/>
    <cellStyle name="Normal 2 2 2 23 4" xfId="7168" xr:uid="{00000000-0005-0000-0000-0000E24F0000}"/>
    <cellStyle name="Normal 2 2 2 23 4 2" xfId="13707" xr:uid="{00000000-0005-0000-0000-0000E34F0000}"/>
    <cellStyle name="Normal 2 2 2 23 4 2 2" xfId="26438" xr:uid="{00000000-0005-0000-0000-0000E44F0000}"/>
    <cellStyle name="Normal 2 2 2 23 4 3" xfId="21900" xr:uid="{00000000-0005-0000-0000-0000E54F0000}"/>
    <cellStyle name="Normal 2 2 2 23 5" xfId="12604" xr:uid="{00000000-0005-0000-0000-0000E64F0000}"/>
    <cellStyle name="Normal 2 2 2 23 5 2" xfId="25350" xr:uid="{00000000-0005-0000-0000-0000E74F0000}"/>
    <cellStyle name="Normal 2 2 2 23 6" xfId="18108" xr:uid="{00000000-0005-0000-0000-0000E84F0000}"/>
    <cellStyle name="Normal 2 2 2 23 7" xfId="31430" xr:uid="{00000000-0005-0000-0000-0000E94F0000}"/>
    <cellStyle name="Normal 2 2 2 23 8" xfId="34763" xr:uid="{00000000-0005-0000-0000-0000EA4F0000}"/>
    <cellStyle name="Normal 2 2 2 24" xfId="5001" xr:uid="{00000000-0005-0000-0000-0000EB4F0000}"/>
    <cellStyle name="Normal 2 2 2 24 2" xfId="8220" xr:uid="{00000000-0005-0000-0000-0000EC4F0000}"/>
    <cellStyle name="Normal 2 2 2 24 2 2" xfId="14713" xr:uid="{00000000-0005-0000-0000-0000ED4F0000}"/>
    <cellStyle name="Normal 2 2 2 24 2 2 2" xfId="27392" xr:uid="{00000000-0005-0000-0000-0000EE4F0000}"/>
    <cellStyle name="Normal 2 2 2 24 2 3" xfId="19490" xr:uid="{00000000-0005-0000-0000-0000EF4F0000}"/>
    <cellStyle name="Normal 2 2 2 24 2 4" xfId="32607" xr:uid="{00000000-0005-0000-0000-0000F04F0000}"/>
    <cellStyle name="Normal 2 2 2 24 2 5" xfId="35622" xr:uid="{00000000-0005-0000-0000-0000F14F0000}"/>
    <cellStyle name="Normal 2 2 2 24 3" xfId="9145" xr:uid="{00000000-0005-0000-0000-0000F24F0000}"/>
    <cellStyle name="Normal 2 2 2 24 3 2" xfId="15555" xr:uid="{00000000-0005-0000-0000-0000F34F0000}"/>
    <cellStyle name="Normal 2 2 2 24 3 2 2" xfId="28203" xr:uid="{00000000-0005-0000-0000-0000F44F0000}"/>
    <cellStyle name="Normal 2 2 2 24 3 3" xfId="23155" xr:uid="{00000000-0005-0000-0000-0000F54F0000}"/>
    <cellStyle name="Normal 2 2 2 24 4" xfId="7169" xr:uid="{00000000-0005-0000-0000-0000F64F0000}"/>
    <cellStyle name="Normal 2 2 2 24 4 2" xfId="13708" xr:uid="{00000000-0005-0000-0000-0000F74F0000}"/>
    <cellStyle name="Normal 2 2 2 24 4 2 2" xfId="26439" xr:uid="{00000000-0005-0000-0000-0000F84F0000}"/>
    <cellStyle name="Normal 2 2 2 24 4 3" xfId="21901" xr:uid="{00000000-0005-0000-0000-0000F94F0000}"/>
    <cellStyle name="Normal 2 2 2 24 5" xfId="12605" xr:uid="{00000000-0005-0000-0000-0000FA4F0000}"/>
    <cellStyle name="Normal 2 2 2 24 5 2" xfId="25351" xr:uid="{00000000-0005-0000-0000-0000FB4F0000}"/>
    <cellStyle name="Normal 2 2 2 24 6" xfId="18109" xr:uid="{00000000-0005-0000-0000-0000FC4F0000}"/>
    <cellStyle name="Normal 2 2 2 24 7" xfId="31431" xr:uid="{00000000-0005-0000-0000-0000FD4F0000}"/>
    <cellStyle name="Normal 2 2 2 24 8" xfId="34764" xr:uid="{00000000-0005-0000-0000-0000FE4F0000}"/>
    <cellStyle name="Normal 2 2 2 25" xfId="4965" xr:uid="{00000000-0005-0000-0000-0000FF4F0000}"/>
    <cellStyle name="Normal 2 2 2 25 2" xfId="6193" xr:uid="{00000000-0005-0000-0000-000000500000}"/>
    <cellStyle name="Normal 2 2 2 25 3" xfId="18685" xr:uid="{00000000-0005-0000-0000-000001500000}"/>
    <cellStyle name="Normal 2 2 2 26" xfId="9757" xr:uid="{00000000-0005-0000-0000-000002500000}"/>
    <cellStyle name="Normal 2 2 2 26 2" xfId="18092" xr:uid="{00000000-0005-0000-0000-000003500000}"/>
    <cellStyle name="Normal 2 2 2 27" xfId="37211" xr:uid="{00000000-0005-0000-0000-000004500000}"/>
    <cellStyle name="Normal 2 2 2 3" xfId="1028" xr:uid="{00000000-0005-0000-0000-000005500000}"/>
    <cellStyle name="Normal 2 2 2 3 2" xfId="5002" xr:uid="{00000000-0005-0000-0000-000006500000}"/>
    <cellStyle name="Normal 2 2 2 3 2 2" xfId="18752" xr:uid="{00000000-0005-0000-0000-000007500000}"/>
    <cellStyle name="Normal 2 2 2 3 3" xfId="10048" xr:uid="{00000000-0005-0000-0000-000008500000}"/>
    <cellStyle name="Normal 2 2 2 3 3 2" xfId="18110" xr:uid="{00000000-0005-0000-0000-000009500000}"/>
    <cellStyle name="Normal 2 2 2 3 4" xfId="10441" xr:uid="{00000000-0005-0000-0000-00000A500000}"/>
    <cellStyle name="Normal 2 2 2 3 5" xfId="3122" xr:uid="{00000000-0005-0000-0000-00000B500000}"/>
    <cellStyle name="Normal 2 2 2 4" xfId="12" xr:uid="{00000000-0005-0000-0000-00000C500000}"/>
    <cellStyle name="Normal 2 2 2 4 2" xfId="5003" xr:uid="{00000000-0005-0000-0000-00000D500000}"/>
    <cellStyle name="Normal 2 2 2 4 3" xfId="10194" xr:uid="{00000000-0005-0000-0000-00000E500000}"/>
    <cellStyle name="Normal 2 2 2 4 4" xfId="3174" xr:uid="{00000000-0005-0000-0000-00000F500000}"/>
    <cellStyle name="Normal 2 2 2 5" xfId="1267" xr:uid="{00000000-0005-0000-0000-000010500000}"/>
    <cellStyle name="Normal 2 2 2 5 2" xfId="11097" xr:uid="{00000000-0005-0000-0000-000011500000}"/>
    <cellStyle name="Normal 2 2 2 5 3" xfId="5004" xr:uid="{00000000-0005-0000-0000-000012500000}"/>
    <cellStyle name="Normal 2 2 2 6" xfId="5005" xr:uid="{00000000-0005-0000-0000-000013500000}"/>
    <cellStyle name="Normal 2 2 2 6 2" xfId="8221" xr:uid="{00000000-0005-0000-0000-000014500000}"/>
    <cellStyle name="Normal 2 2 2 6 2 2" xfId="14714" xr:uid="{00000000-0005-0000-0000-000015500000}"/>
    <cellStyle name="Normal 2 2 2 6 2 2 2" xfId="27393" xr:uid="{00000000-0005-0000-0000-000016500000}"/>
    <cellStyle name="Normal 2 2 2 6 2 3" xfId="19491" xr:uid="{00000000-0005-0000-0000-000017500000}"/>
    <cellStyle name="Normal 2 2 2 6 2 4" xfId="32608" xr:uid="{00000000-0005-0000-0000-000018500000}"/>
    <cellStyle name="Normal 2 2 2 6 2 5" xfId="35623" xr:uid="{00000000-0005-0000-0000-000019500000}"/>
    <cellStyle name="Normal 2 2 2 6 3" xfId="9146" xr:uid="{00000000-0005-0000-0000-00001A500000}"/>
    <cellStyle name="Normal 2 2 2 6 3 2" xfId="15556" xr:uid="{00000000-0005-0000-0000-00001B500000}"/>
    <cellStyle name="Normal 2 2 2 6 3 2 2" xfId="28204" xr:uid="{00000000-0005-0000-0000-00001C500000}"/>
    <cellStyle name="Normal 2 2 2 6 3 3" xfId="23156" xr:uid="{00000000-0005-0000-0000-00001D500000}"/>
    <cellStyle name="Normal 2 2 2 6 4" xfId="7170" xr:uid="{00000000-0005-0000-0000-00001E500000}"/>
    <cellStyle name="Normal 2 2 2 6 4 2" xfId="13709" xr:uid="{00000000-0005-0000-0000-00001F500000}"/>
    <cellStyle name="Normal 2 2 2 6 4 2 2" xfId="26440" xr:uid="{00000000-0005-0000-0000-000020500000}"/>
    <cellStyle name="Normal 2 2 2 6 4 3" xfId="21902" xr:uid="{00000000-0005-0000-0000-000021500000}"/>
    <cellStyle name="Normal 2 2 2 6 5" xfId="12606" xr:uid="{00000000-0005-0000-0000-000022500000}"/>
    <cellStyle name="Normal 2 2 2 6 5 2" xfId="25352" xr:uid="{00000000-0005-0000-0000-000023500000}"/>
    <cellStyle name="Normal 2 2 2 6 6" xfId="18111" xr:uid="{00000000-0005-0000-0000-000024500000}"/>
    <cellStyle name="Normal 2 2 2 6 7" xfId="31432" xr:uid="{00000000-0005-0000-0000-000025500000}"/>
    <cellStyle name="Normal 2 2 2 6 8" xfId="34765" xr:uid="{00000000-0005-0000-0000-000026500000}"/>
    <cellStyle name="Normal 2 2 2 6 9" xfId="37625" xr:uid="{00000000-0005-0000-0000-000027500000}"/>
    <cellStyle name="Normal 2 2 2 7" xfId="5006" xr:uid="{00000000-0005-0000-0000-000028500000}"/>
    <cellStyle name="Normal 2 2 2 7 2" xfId="8222" xr:uid="{00000000-0005-0000-0000-000029500000}"/>
    <cellStyle name="Normal 2 2 2 7 2 2" xfId="14715" xr:uid="{00000000-0005-0000-0000-00002A500000}"/>
    <cellStyle name="Normal 2 2 2 7 2 2 2" xfId="27394" xr:uid="{00000000-0005-0000-0000-00002B500000}"/>
    <cellStyle name="Normal 2 2 2 7 2 3" xfId="19492" xr:uid="{00000000-0005-0000-0000-00002C500000}"/>
    <cellStyle name="Normal 2 2 2 7 2 4" xfId="32609" xr:uid="{00000000-0005-0000-0000-00002D500000}"/>
    <cellStyle name="Normal 2 2 2 7 2 5" xfId="35624" xr:uid="{00000000-0005-0000-0000-00002E500000}"/>
    <cellStyle name="Normal 2 2 2 7 3" xfId="9147" xr:uid="{00000000-0005-0000-0000-00002F500000}"/>
    <cellStyle name="Normal 2 2 2 7 3 2" xfId="15557" xr:uid="{00000000-0005-0000-0000-000030500000}"/>
    <cellStyle name="Normal 2 2 2 7 3 2 2" xfId="28205" xr:uid="{00000000-0005-0000-0000-000031500000}"/>
    <cellStyle name="Normal 2 2 2 7 3 3" xfId="23157" xr:uid="{00000000-0005-0000-0000-000032500000}"/>
    <cellStyle name="Normal 2 2 2 7 4" xfId="7171" xr:uid="{00000000-0005-0000-0000-000033500000}"/>
    <cellStyle name="Normal 2 2 2 7 4 2" xfId="13710" xr:uid="{00000000-0005-0000-0000-000034500000}"/>
    <cellStyle name="Normal 2 2 2 7 4 2 2" xfId="26441" xr:uid="{00000000-0005-0000-0000-000035500000}"/>
    <cellStyle name="Normal 2 2 2 7 4 3" xfId="21903" xr:uid="{00000000-0005-0000-0000-000036500000}"/>
    <cellStyle name="Normal 2 2 2 7 5" xfId="12607" xr:uid="{00000000-0005-0000-0000-000037500000}"/>
    <cellStyle name="Normal 2 2 2 7 5 2" xfId="25353" xr:uid="{00000000-0005-0000-0000-000038500000}"/>
    <cellStyle name="Normal 2 2 2 7 6" xfId="18112" xr:uid="{00000000-0005-0000-0000-000039500000}"/>
    <cellStyle name="Normal 2 2 2 7 7" xfId="31433" xr:uid="{00000000-0005-0000-0000-00003A500000}"/>
    <cellStyle name="Normal 2 2 2 7 8" xfId="34766" xr:uid="{00000000-0005-0000-0000-00003B500000}"/>
    <cellStyle name="Normal 2 2 2 8" xfId="5007" xr:uid="{00000000-0005-0000-0000-00003C500000}"/>
    <cellStyle name="Normal 2 2 2 8 2" xfId="8223" xr:uid="{00000000-0005-0000-0000-00003D500000}"/>
    <cellStyle name="Normal 2 2 2 8 2 2" xfId="14716" xr:uid="{00000000-0005-0000-0000-00003E500000}"/>
    <cellStyle name="Normal 2 2 2 8 2 2 2" xfId="27395" xr:uid="{00000000-0005-0000-0000-00003F500000}"/>
    <cellStyle name="Normal 2 2 2 8 2 3" xfId="19493" xr:uid="{00000000-0005-0000-0000-000040500000}"/>
    <cellStyle name="Normal 2 2 2 8 2 4" xfId="32610" xr:uid="{00000000-0005-0000-0000-000041500000}"/>
    <cellStyle name="Normal 2 2 2 8 2 5" xfId="35625" xr:uid="{00000000-0005-0000-0000-000042500000}"/>
    <cellStyle name="Normal 2 2 2 8 3" xfId="9148" xr:uid="{00000000-0005-0000-0000-000043500000}"/>
    <cellStyle name="Normal 2 2 2 8 3 2" xfId="15558" xr:uid="{00000000-0005-0000-0000-000044500000}"/>
    <cellStyle name="Normal 2 2 2 8 3 2 2" xfId="28206" xr:uid="{00000000-0005-0000-0000-000045500000}"/>
    <cellStyle name="Normal 2 2 2 8 3 3" xfId="23158" xr:uid="{00000000-0005-0000-0000-000046500000}"/>
    <cellStyle name="Normal 2 2 2 8 4" xfId="7172" xr:uid="{00000000-0005-0000-0000-000047500000}"/>
    <cellStyle name="Normal 2 2 2 8 4 2" xfId="13711" xr:uid="{00000000-0005-0000-0000-000048500000}"/>
    <cellStyle name="Normal 2 2 2 8 4 2 2" xfId="26442" xr:uid="{00000000-0005-0000-0000-000049500000}"/>
    <cellStyle name="Normal 2 2 2 8 4 3" xfId="21904" xr:uid="{00000000-0005-0000-0000-00004A500000}"/>
    <cellStyle name="Normal 2 2 2 8 5" xfId="12608" xr:uid="{00000000-0005-0000-0000-00004B500000}"/>
    <cellStyle name="Normal 2 2 2 8 5 2" xfId="25354" xr:uid="{00000000-0005-0000-0000-00004C500000}"/>
    <cellStyle name="Normal 2 2 2 8 6" xfId="18113" xr:uid="{00000000-0005-0000-0000-00004D500000}"/>
    <cellStyle name="Normal 2 2 2 8 7" xfId="31434" xr:uid="{00000000-0005-0000-0000-00004E500000}"/>
    <cellStyle name="Normal 2 2 2 8 8" xfId="34767" xr:uid="{00000000-0005-0000-0000-00004F500000}"/>
    <cellStyle name="Normal 2 2 2 9" xfId="5008" xr:uid="{00000000-0005-0000-0000-000050500000}"/>
    <cellStyle name="Normal 2 2 2 9 2" xfId="8224" xr:uid="{00000000-0005-0000-0000-000051500000}"/>
    <cellStyle name="Normal 2 2 2 9 2 2" xfId="14717" xr:uid="{00000000-0005-0000-0000-000052500000}"/>
    <cellStyle name="Normal 2 2 2 9 2 2 2" xfId="27396" xr:uid="{00000000-0005-0000-0000-000053500000}"/>
    <cellStyle name="Normal 2 2 2 9 2 3" xfId="19494" xr:uid="{00000000-0005-0000-0000-000054500000}"/>
    <cellStyle name="Normal 2 2 2 9 2 4" xfId="32611" xr:uid="{00000000-0005-0000-0000-000055500000}"/>
    <cellStyle name="Normal 2 2 2 9 2 5" xfId="35626" xr:uid="{00000000-0005-0000-0000-000056500000}"/>
    <cellStyle name="Normal 2 2 2 9 3" xfId="9149" xr:uid="{00000000-0005-0000-0000-000057500000}"/>
    <cellStyle name="Normal 2 2 2 9 3 2" xfId="15559" xr:uid="{00000000-0005-0000-0000-000058500000}"/>
    <cellStyle name="Normal 2 2 2 9 3 2 2" xfId="28207" xr:uid="{00000000-0005-0000-0000-000059500000}"/>
    <cellStyle name="Normal 2 2 2 9 3 3" xfId="23159" xr:uid="{00000000-0005-0000-0000-00005A500000}"/>
    <cellStyle name="Normal 2 2 2 9 4" xfId="7173" xr:uid="{00000000-0005-0000-0000-00005B500000}"/>
    <cellStyle name="Normal 2 2 2 9 4 2" xfId="13712" xr:uid="{00000000-0005-0000-0000-00005C500000}"/>
    <cellStyle name="Normal 2 2 2 9 4 2 2" xfId="26443" xr:uid="{00000000-0005-0000-0000-00005D500000}"/>
    <cellStyle name="Normal 2 2 2 9 4 3" xfId="21905" xr:uid="{00000000-0005-0000-0000-00005E500000}"/>
    <cellStyle name="Normal 2 2 2 9 5" xfId="12609" xr:uid="{00000000-0005-0000-0000-00005F500000}"/>
    <cellStyle name="Normal 2 2 2 9 5 2" xfId="25355" xr:uid="{00000000-0005-0000-0000-000060500000}"/>
    <cellStyle name="Normal 2 2 2 9 6" xfId="18114" xr:uid="{00000000-0005-0000-0000-000061500000}"/>
    <cellStyle name="Normal 2 2 2 9 7" xfId="31435" xr:uid="{00000000-0005-0000-0000-000062500000}"/>
    <cellStyle name="Normal 2 2 2 9 8" xfId="34768" xr:uid="{00000000-0005-0000-0000-000063500000}"/>
    <cellStyle name="Normal 2 2 3" xfId="564" xr:uid="{00000000-0005-0000-0000-000064500000}"/>
    <cellStyle name="Normal 2 2 3 2" xfId="1029" xr:uid="{00000000-0005-0000-0000-000065500000}"/>
    <cellStyle name="Normal 2 2 3 2 2" xfId="1290" xr:uid="{00000000-0005-0000-0000-000066500000}"/>
    <cellStyle name="Normal 2 2 3 2 2 2" xfId="37841" xr:uid="{00000000-0005-0000-0000-000067500000}"/>
    <cellStyle name="Normal 2 2 3 2 3" xfId="2897" xr:uid="{00000000-0005-0000-0000-000068500000}"/>
    <cellStyle name="Normal 2 2 3 2 4" xfId="37353" xr:uid="{00000000-0005-0000-0000-000069500000}"/>
    <cellStyle name="Normal 2 2 3 3" xfId="1254" xr:uid="{00000000-0005-0000-0000-00006A500000}"/>
    <cellStyle name="Normal 2 2 3 3 2" xfId="18726" xr:uid="{00000000-0005-0000-0000-00006B500000}"/>
    <cellStyle name="Normal 2 2 3 3 3" xfId="5009" xr:uid="{00000000-0005-0000-0000-00006C500000}"/>
    <cellStyle name="Normal 2 2 3 4" xfId="9988" xr:uid="{00000000-0005-0000-0000-00006D500000}"/>
    <cellStyle name="Normal 2 2 3 4 2" xfId="18115" xr:uid="{00000000-0005-0000-0000-00006E500000}"/>
    <cellStyle name="Normal 2 2 4" xfId="1030" xr:uid="{00000000-0005-0000-0000-00006F500000}"/>
    <cellStyle name="Normal 2 2 4 2" xfId="1297" xr:uid="{00000000-0005-0000-0000-000070500000}"/>
    <cellStyle name="Normal 2 2 4 2 2" xfId="2898" xr:uid="{00000000-0005-0000-0000-000071500000}"/>
    <cellStyle name="Normal 2 2 4 3" xfId="5010" xr:uid="{00000000-0005-0000-0000-000072500000}"/>
    <cellStyle name="Normal 2 2 4 3 2" xfId="18727" xr:uid="{00000000-0005-0000-0000-000073500000}"/>
    <cellStyle name="Normal 2 2 4 4" xfId="9989" xr:uid="{00000000-0005-0000-0000-000074500000}"/>
    <cellStyle name="Normal 2 2 4 4 2" xfId="18116" xr:uid="{00000000-0005-0000-0000-000075500000}"/>
    <cellStyle name="Normal 2 2 5" xfId="1031" xr:uid="{00000000-0005-0000-0000-000076500000}"/>
    <cellStyle name="Normal 2 2 5 2" xfId="2899" xr:uid="{00000000-0005-0000-0000-000077500000}"/>
    <cellStyle name="Normal 2 2 5 3" xfId="5011" xr:uid="{00000000-0005-0000-0000-000078500000}"/>
    <cellStyle name="Normal 2 2 5 3 2" xfId="18728" xr:uid="{00000000-0005-0000-0000-000079500000}"/>
    <cellStyle name="Normal 2 2 5 4" xfId="9990" xr:uid="{00000000-0005-0000-0000-00007A500000}"/>
    <cellStyle name="Normal 2 2 5 4 2" xfId="18117" xr:uid="{00000000-0005-0000-0000-00007B500000}"/>
    <cellStyle name="Normal 2 2 5 5" xfId="2219" xr:uid="{00000000-0005-0000-0000-00007C500000}"/>
    <cellStyle name="Normal 2 2 5 6" xfId="37360" xr:uid="{00000000-0005-0000-0000-00007D500000}"/>
    <cellStyle name="Normal 2 2 6" xfId="1032" xr:uid="{00000000-0005-0000-0000-00007E500000}"/>
    <cellStyle name="Normal 2 2 6 2" xfId="2900" xr:uid="{00000000-0005-0000-0000-00007F500000}"/>
    <cellStyle name="Normal 2 2 6 2 2" xfId="10206" xr:uid="{00000000-0005-0000-0000-000080500000}"/>
    <cellStyle name="Normal 2 2 6 3" xfId="5012" xr:uid="{00000000-0005-0000-0000-000081500000}"/>
    <cellStyle name="Normal 2 2 6 3 2" xfId="18724" xr:uid="{00000000-0005-0000-0000-000082500000}"/>
    <cellStyle name="Normal 2 2 6 4" xfId="9986" xr:uid="{00000000-0005-0000-0000-000083500000}"/>
    <cellStyle name="Normal 2 2 6 4 2" xfId="18118" xr:uid="{00000000-0005-0000-0000-000084500000}"/>
    <cellStyle name="Normal 2 2 6 5" xfId="2220" xr:uid="{00000000-0005-0000-0000-000085500000}"/>
    <cellStyle name="Normal 2 2 7" xfId="1237" xr:uid="{00000000-0005-0000-0000-000086500000}"/>
    <cellStyle name="Normal 2 2 7 2" xfId="2901" xr:uid="{00000000-0005-0000-0000-000087500000}"/>
    <cellStyle name="Normal 2 2 7 3" xfId="5013" xr:uid="{00000000-0005-0000-0000-000088500000}"/>
    <cellStyle name="Normal 2 2 7 4" xfId="10152" xr:uid="{00000000-0005-0000-0000-000089500000}"/>
    <cellStyle name="Normal 2 2 7 5" xfId="2221" xr:uid="{00000000-0005-0000-0000-00008A500000}"/>
    <cellStyle name="Normal 2 2 8" xfId="2222" xr:uid="{00000000-0005-0000-0000-00008B500000}"/>
    <cellStyle name="Normal 2 2 8 2" xfId="2902" xr:uid="{00000000-0005-0000-0000-00008C500000}"/>
    <cellStyle name="Normal 2 2 8 3" xfId="5014" xr:uid="{00000000-0005-0000-0000-00008D500000}"/>
    <cellStyle name="Normal 2 2 8 4" xfId="37428" xr:uid="{00000000-0005-0000-0000-00008E500000}"/>
    <cellStyle name="Normal 2 2 9" xfId="2223" xr:uid="{00000000-0005-0000-0000-00008F500000}"/>
    <cellStyle name="Normal 2 2 9 10" xfId="5016" xr:uid="{00000000-0005-0000-0000-000090500000}"/>
    <cellStyle name="Normal 2 2 9 10 2" xfId="8226" xr:uid="{00000000-0005-0000-0000-000091500000}"/>
    <cellStyle name="Normal 2 2 9 10 2 2" xfId="14719" xr:uid="{00000000-0005-0000-0000-000092500000}"/>
    <cellStyle name="Normal 2 2 9 10 2 2 2" xfId="27398" xr:uid="{00000000-0005-0000-0000-000093500000}"/>
    <cellStyle name="Normal 2 2 9 10 2 3" xfId="19496" xr:uid="{00000000-0005-0000-0000-000094500000}"/>
    <cellStyle name="Normal 2 2 9 10 2 4" xfId="32613" xr:uid="{00000000-0005-0000-0000-000095500000}"/>
    <cellStyle name="Normal 2 2 9 10 2 5" xfId="35628" xr:uid="{00000000-0005-0000-0000-000096500000}"/>
    <cellStyle name="Normal 2 2 9 10 3" xfId="9151" xr:uid="{00000000-0005-0000-0000-000097500000}"/>
    <cellStyle name="Normal 2 2 9 10 3 2" xfId="15561" xr:uid="{00000000-0005-0000-0000-000098500000}"/>
    <cellStyle name="Normal 2 2 9 10 3 2 2" xfId="28209" xr:uid="{00000000-0005-0000-0000-000099500000}"/>
    <cellStyle name="Normal 2 2 9 10 3 3" xfId="23161" xr:uid="{00000000-0005-0000-0000-00009A500000}"/>
    <cellStyle name="Normal 2 2 9 10 4" xfId="7175" xr:uid="{00000000-0005-0000-0000-00009B500000}"/>
    <cellStyle name="Normal 2 2 9 10 4 2" xfId="13714" xr:uid="{00000000-0005-0000-0000-00009C500000}"/>
    <cellStyle name="Normal 2 2 9 10 4 2 2" xfId="26445" xr:uid="{00000000-0005-0000-0000-00009D500000}"/>
    <cellStyle name="Normal 2 2 9 10 4 3" xfId="21907" xr:uid="{00000000-0005-0000-0000-00009E500000}"/>
    <cellStyle name="Normal 2 2 9 10 5" xfId="12612" xr:uid="{00000000-0005-0000-0000-00009F500000}"/>
    <cellStyle name="Normal 2 2 9 10 5 2" xfId="25358" xr:uid="{00000000-0005-0000-0000-0000A0500000}"/>
    <cellStyle name="Normal 2 2 9 10 6" xfId="18120" xr:uid="{00000000-0005-0000-0000-0000A1500000}"/>
    <cellStyle name="Normal 2 2 9 10 7" xfId="31437" xr:uid="{00000000-0005-0000-0000-0000A2500000}"/>
    <cellStyle name="Normal 2 2 9 10 8" xfId="34770" xr:uid="{00000000-0005-0000-0000-0000A3500000}"/>
    <cellStyle name="Normal 2 2 9 11" xfId="5017" xr:uid="{00000000-0005-0000-0000-0000A4500000}"/>
    <cellStyle name="Normal 2 2 9 11 2" xfId="8227" xr:uid="{00000000-0005-0000-0000-0000A5500000}"/>
    <cellStyle name="Normal 2 2 9 11 2 2" xfId="14720" xr:uid="{00000000-0005-0000-0000-0000A6500000}"/>
    <cellStyle name="Normal 2 2 9 11 2 2 2" xfId="27399" xr:uid="{00000000-0005-0000-0000-0000A7500000}"/>
    <cellStyle name="Normal 2 2 9 11 2 3" xfId="19497" xr:uid="{00000000-0005-0000-0000-0000A8500000}"/>
    <cellStyle name="Normal 2 2 9 11 2 4" xfId="32614" xr:uid="{00000000-0005-0000-0000-0000A9500000}"/>
    <cellStyle name="Normal 2 2 9 11 2 5" xfId="35629" xr:uid="{00000000-0005-0000-0000-0000AA500000}"/>
    <cellStyle name="Normal 2 2 9 11 3" xfId="9152" xr:uid="{00000000-0005-0000-0000-0000AB500000}"/>
    <cellStyle name="Normal 2 2 9 11 3 2" xfId="15562" xr:uid="{00000000-0005-0000-0000-0000AC500000}"/>
    <cellStyle name="Normal 2 2 9 11 3 2 2" xfId="28210" xr:uid="{00000000-0005-0000-0000-0000AD500000}"/>
    <cellStyle name="Normal 2 2 9 11 3 3" xfId="23162" xr:uid="{00000000-0005-0000-0000-0000AE500000}"/>
    <cellStyle name="Normal 2 2 9 11 4" xfId="7176" xr:uid="{00000000-0005-0000-0000-0000AF500000}"/>
    <cellStyle name="Normal 2 2 9 11 4 2" xfId="13715" xr:uid="{00000000-0005-0000-0000-0000B0500000}"/>
    <cellStyle name="Normal 2 2 9 11 4 2 2" xfId="26446" xr:uid="{00000000-0005-0000-0000-0000B1500000}"/>
    <cellStyle name="Normal 2 2 9 11 4 3" xfId="21908" xr:uid="{00000000-0005-0000-0000-0000B2500000}"/>
    <cellStyle name="Normal 2 2 9 11 5" xfId="12613" xr:uid="{00000000-0005-0000-0000-0000B3500000}"/>
    <cellStyle name="Normal 2 2 9 11 5 2" xfId="25359" xr:uid="{00000000-0005-0000-0000-0000B4500000}"/>
    <cellStyle name="Normal 2 2 9 11 6" xfId="18121" xr:uid="{00000000-0005-0000-0000-0000B5500000}"/>
    <cellStyle name="Normal 2 2 9 11 7" xfId="31438" xr:uid="{00000000-0005-0000-0000-0000B6500000}"/>
    <cellStyle name="Normal 2 2 9 11 8" xfId="34771" xr:uid="{00000000-0005-0000-0000-0000B7500000}"/>
    <cellStyle name="Normal 2 2 9 12" xfId="5018" xr:uid="{00000000-0005-0000-0000-0000B8500000}"/>
    <cellStyle name="Normal 2 2 9 12 2" xfId="8228" xr:uid="{00000000-0005-0000-0000-0000B9500000}"/>
    <cellStyle name="Normal 2 2 9 12 2 2" xfId="14721" xr:uid="{00000000-0005-0000-0000-0000BA500000}"/>
    <cellStyle name="Normal 2 2 9 12 2 2 2" xfId="27400" xr:uid="{00000000-0005-0000-0000-0000BB500000}"/>
    <cellStyle name="Normal 2 2 9 12 2 3" xfId="19498" xr:uid="{00000000-0005-0000-0000-0000BC500000}"/>
    <cellStyle name="Normal 2 2 9 12 2 4" xfId="32615" xr:uid="{00000000-0005-0000-0000-0000BD500000}"/>
    <cellStyle name="Normal 2 2 9 12 2 5" xfId="35630" xr:uid="{00000000-0005-0000-0000-0000BE500000}"/>
    <cellStyle name="Normal 2 2 9 12 3" xfId="9153" xr:uid="{00000000-0005-0000-0000-0000BF500000}"/>
    <cellStyle name="Normal 2 2 9 12 3 2" xfId="15563" xr:uid="{00000000-0005-0000-0000-0000C0500000}"/>
    <cellStyle name="Normal 2 2 9 12 3 2 2" xfId="28211" xr:uid="{00000000-0005-0000-0000-0000C1500000}"/>
    <cellStyle name="Normal 2 2 9 12 3 3" xfId="23163" xr:uid="{00000000-0005-0000-0000-0000C2500000}"/>
    <cellStyle name="Normal 2 2 9 12 4" xfId="7177" xr:uid="{00000000-0005-0000-0000-0000C3500000}"/>
    <cellStyle name="Normal 2 2 9 12 4 2" xfId="13716" xr:uid="{00000000-0005-0000-0000-0000C4500000}"/>
    <cellStyle name="Normal 2 2 9 12 4 2 2" xfId="26447" xr:uid="{00000000-0005-0000-0000-0000C5500000}"/>
    <cellStyle name="Normal 2 2 9 12 4 3" xfId="21909" xr:uid="{00000000-0005-0000-0000-0000C6500000}"/>
    <cellStyle name="Normal 2 2 9 12 5" xfId="12614" xr:uid="{00000000-0005-0000-0000-0000C7500000}"/>
    <cellStyle name="Normal 2 2 9 12 5 2" xfId="25360" xr:uid="{00000000-0005-0000-0000-0000C8500000}"/>
    <cellStyle name="Normal 2 2 9 12 6" xfId="18122" xr:uid="{00000000-0005-0000-0000-0000C9500000}"/>
    <cellStyle name="Normal 2 2 9 12 7" xfId="31439" xr:uid="{00000000-0005-0000-0000-0000CA500000}"/>
    <cellStyle name="Normal 2 2 9 12 8" xfId="34772" xr:uid="{00000000-0005-0000-0000-0000CB500000}"/>
    <cellStyle name="Normal 2 2 9 13" xfId="5019" xr:uid="{00000000-0005-0000-0000-0000CC500000}"/>
    <cellStyle name="Normal 2 2 9 13 2" xfId="8229" xr:uid="{00000000-0005-0000-0000-0000CD500000}"/>
    <cellStyle name="Normal 2 2 9 13 2 2" xfId="14722" xr:uid="{00000000-0005-0000-0000-0000CE500000}"/>
    <cellStyle name="Normal 2 2 9 13 2 2 2" xfId="27401" xr:uid="{00000000-0005-0000-0000-0000CF500000}"/>
    <cellStyle name="Normal 2 2 9 13 2 3" xfId="19499" xr:uid="{00000000-0005-0000-0000-0000D0500000}"/>
    <cellStyle name="Normal 2 2 9 13 2 4" xfId="32616" xr:uid="{00000000-0005-0000-0000-0000D1500000}"/>
    <cellStyle name="Normal 2 2 9 13 2 5" xfId="35631" xr:uid="{00000000-0005-0000-0000-0000D2500000}"/>
    <cellStyle name="Normal 2 2 9 13 3" xfId="9154" xr:uid="{00000000-0005-0000-0000-0000D3500000}"/>
    <cellStyle name="Normal 2 2 9 13 3 2" xfId="15564" xr:uid="{00000000-0005-0000-0000-0000D4500000}"/>
    <cellStyle name="Normal 2 2 9 13 3 2 2" xfId="28212" xr:uid="{00000000-0005-0000-0000-0000D5500000}"/>
    <cellStyle name="Normal 2 2 9 13 3 3" xfId="23164" xr:uid="{00000000-0005-0000-0000-0000D6500000}"/>
    <cellStyle name="Normal 2 2 9 13 4" xfId="7178" xr:uid="{00000000-0005-0000-0000-0000D7500000}"/>
    <cellStyle name="Normal 2 2 9 13 4 2" xfId="13717" xr:uid="{00000000-0005-0000-0000-0000D8500000}"/>
    <cellStyle name="Normal 2 2 9 13 4 2 2" xfId="26448" xr:uid="{00000000-0005-0000-0000-0000D9500000}"/>
    <cellStyle name="Normal 2 2 9 13 4 3" xfId="21910" xr:uid="{00000000-0005-0000-0000-0000DA500000}"/>
    <cellStyle name="Normal 2 2 9 13 5" xfId="12615" xr:uid="{00000000-0005-0000-0000-0000DB500000}"/>
    <cellStyle name="Normal 2 2 9 13 5 2" xfId="25361" xr:uid="{00000000-0005-0000-0000-0000DC500000}"/>
    <cellStyle name="Normal 2 2 9 13 6" xfId="18123" xr:uid="{00000000-0005-0000-0000-0000DD500000}"/>
    <cellStyle name="Normal 2 2 9 13 7" xfId="31440" xr:uid="{00000000-0005-0000-0000-0000DE500000}"/>
    <cellStyle name="Normal 2 2 9 13 8" xfId="34773" xr:uid="{00000000-0005-0000-0000-0000DF500000}"/>
    <cellStyle name="Normal 2 2 9 14" xfId="5020" xr:uid="{00000000-0005-0000-0000-0000E0500000}"/>
    <cellStyle name="Normal 2 2 9 14 2" xfId="8230" xr:uid="{00000000-0005-0000-0000-0000E1500000}"/>
    <cellStyle name="Normal 2 2 9 14 2 2" xfId="14723" xr:uid="{00000000-0005-0000-0000-0000E2500000}"/>
    <cellStyle name="Normal 2 2 9 14 2 2 2" xfId="27402" xr:uid="{00000000-0005-0000-0000-0000E3500000}"/>
    <cellStyle name="Normal 2 2 9 14 2 3" xfId="19500" xr:uid="{00000000-0005-0000-0000-0000E4500000}"/>
    <cellStyle name="Normal 2 2 9 14 2 4" xfId="32617" xr:uid="{00000000-0005-0000-0000-0000E5500000}"/>
    <cellStyle name="Normal 2 2 9 14 2 5" xfId="35632" xr:uid="{00000000-0005-0000-0000-0000E6500000}"/>
    <cellStyle name="Normal 2 2 9 14 3" xfId="9155" xr:uid="{00000000-0005-0000-0000-0000E7500000}"/>
    <cellStyle name="Normal 2 2 9 14 3 2" xfId="15565" xr:uid="{00000000-0005-0000-0000-0000E8500000}"/>
    <cellStyle name="Normal 2 2 9 14 3 2 2" xfId="28213" xr:uid="{00000000-0005-0000-0000-0000E9500000}"/>
    <cellStyle name="Normal 2 2 9 14 3 3" xfId="23165" xr:uid="{00000000-0005-0000-0000-0000EA500000}"/>
    <cellStyle name="Normal 2 2 9 14 4" xfId="7179" xr:uid="{00000000-0005-0000-0000-0000EB500000}"/>
    <cellStyle name="Normal 2 2 9 14 4 2" xfId="13718" xr:uid="{00000000-0005-0000-0000-0000EC500000}"/>
    <cellStyle name="Normal 2 2 9 14 4 2 2" xfId="26449" xr:uid="{00000000-0005-0000-0000-0000ED500000}"/>
    <cellStyle name="Normal 2 2 9 14 4 3" xfId="21911" xr:uid="{00000000-0005-0000-0000-0000EE500000}"/>
    <cellStyle name="Normal 2 2 9 14 5" xfId="12616" xr:uid="{00000000-0005-0000-0000-0000EF500000}"/>
    <cellStyle name="Normal 2 2 9 14 5 2" xfId="25362" xr:uid="{00000000-0005-0000-0000-0000F0500000}"/>
    <cellStyle name="Normal 2 2 9 14 6" xfId="18124" xr:uid="{00000000-0005-0000-0000-0000F1500000}"/>
    <cellStyle name="Normal 2 2 9 14 7" xfId="31441" xr:uid="{00000000-0005-0000-0000-0000F2500000}"/>
    <cellStyle name="Normal 2 2 9 14 8" xfId="34774" xr:uid="{00000000-0005-0000-0000-0000F3500000}"/>
    <cellStyle name="Normal 2 2 9 15" xfId="5021" xr:uid="{00000000-0005-0000-0000-0000F4500000}"/>
    <cellStyle name="Normal 2 2 9 15 2" xfId="8231" xr:uid="{00000000-0005-0000-0000-0000F5500000}"/>
    <cellStyle name="Normal 2 2 9 15 2 2" xfId="14724" xr:uid="{00000000-0005-0000-0000-0000F6500000}"/>
    <cellStyle name="Normal 2 2 9 15 2 2 2" xfId="27403" xr:uid="{00000000-0005-0000-0000-0000F7500000}"/>
    <cellStyle name="Normal 2 2 9 15 2 3" xfId="19501" xr:uid="{00000000-0005-0000-0000-0000F8500000}"/>
    <cellStyle name="Normal 2 2 9 15 2 4" xfId="32618" xr:uid="{00000000-0005-0000-0000-0000F9500000}"/>
    <cellStyle name="Normal 2 2 9 15 2 5" xfId="35633" xr:uid="{00000000-0005-0000-0000-0000FA500000}"/>
    <cellStyle name="Normal 2 2 9 15 3" xfId="9156" xr:uid="{00000000-0005-0000-0000-0000FB500000}"/>
    <cellStyle name="Normal 2 2 9 15 3 2" xfId="15566" xr:uid="{00000000-0005-0000-0000-0000FC500000}"/>
    <cellStyle name="Normal 2 2 9 15 3 2 2" xfId="28214" xr:uid="{00000000-0005-0000-0000-0000FD500000}"/>
    <cellStyle name="Normal 2 2 9 15 3 3" xfId="23166" xr:uid="{00000000-0005-0000-0000-0000FE500000}"/>
    <cellStyle name="Normal 2 2 9 15 4" xfId="7180" xr:uid="{00000000-0005-0000-0000-0000FF500000}"/>
    <cellStyle name="Normal 2 2 9 15 4 2" xfId="13719" xr:uid="{00000000-0005-0000-0000-000000510000}"/>
    <cellStyle name="Normal 2 2 9 15 4 2 2" xfId="26450" xr:uid="{00000000-0005-0000-0000-000001510000}"/>
    <cellStyle name="Normal 2 2 9 15 4 3" xfId="21912" xr:uid="{00000000-0005-0000-0000-000002510000}"/>
    <cellStyle name="Normal 2 2 9 15 5" xfId="12617" xr:uid="{00000000-0005-0000-0000-000003510000}"/>
    <cellStyle name="Normal 2 2 9 15 5 2" xfId="25363" xr:uid="{00000000-0005-0000-0000-000004510000}"/>
    <cellStyle name="Normal 2 2 9 15 6" xfId="18125" xr:uid="{00000000-0005-0000-0000-000005510000}"/>
    <cellStyle name="Normal 2 2 9 15 7" xfId="31442" xr:uid="{00000000-0005-0000-0000-000006510000}"/>
    <cellStyle name="Normal 2 2 9 15 8" xfId="34775" xr:uid="{00000000-0005-0000-0000-000007510000}"/>
    <cellStyle name="Normal 2 2 9 16" xfId="5022" xr:uid="{00000000-0005-0000-0000-000008510000}"/>
    <cellStyle name="Normal 2 2 9 16 2" xfId="8232" xr:uid="{00000000-0005-0000-0000-000009510000}"/>
    <cellStyle name="Normal 2 2 9 16 2 2" xfId="14725" xr:uid="{00000000-0005-0000-0000-00000A510000}"/>
    <cellStyle name="Normal 2 2 9 16 2 2 2" xfId="27404" xr:uid="{00000000-0005-0000-0000-00000B510000}"/>
    <cellStyle name="Normal 2 2 9 16 2 3" xfId="19502" xr:uid="{00000000-0005-0000-0000-00000C510000}"/>
    <cellStyle name="Normal 2 2 9 16 2 4" xfId="32619" xr:uid="{00000000-0005-0000-0000-00000D510000}"/>
    <cellStyle name="Normal 2 2 9 16 2 5" xfId="35634" xr:uid="{00000000-0005-0000-0000-00000E510000}"/>
    <cellStyle name="Normal 2 2 9 16 3" xfId="9157" xr:uid="{00000000-0005-0000-0000-00000F510000}"/>
    <cellStyle name="Normal 2 2 9 16 3 2" xfId="15567" xr:uid="{00000000-0005-0000-0000-000010510000}"/>
    <cellStyle name="Normal 2 2 9 16 3 2 2" xfId="28215" xr:uid="{00000000-0005-0000-0000-000011510000}"/>
    <cellStyle name="Normal 2 2 9 16 3 3" xfId="23167" xr:uid="{00000000-0005-0000-0000-000012510000}"/>
    <cellStyle name="Normal 2 2 9 16 4" xfId="7181" xr:uid="{00000000-0005-0000-0000-000013510000}"/>
    <cellStyle name="Normal 2 2 9 16 4 2" xfId="13720" xr:uid="{00000000-0005-0000-0000-000014510000}"/>
    <cellStyle name="Normal 2 2 9 16 4 2 2" xfId="26451" xr:uid="{00000000-0005-0000-0000-000015510000}"/>
    <cellStyle name="Normal 2 2 9 16 4 3" xfId="21913" xr:uid="{00000000-0005-0000-0000-000016510000}"/>
    <cellStyle name="Normal 2 2 9 16 5" xfId="12618" xr:uid="{00000000-0005-0000-0000-000017510000}"/>
    <cellStyle name="Normal 2 2 9 16 5 2" xfId="25364" xr:uid="{00000000-0005-0000-0000-000018510000}"/>
    <cellStyle name="Normal 2 2 9 16 6" xfId="18126" xr:uid="{00000000-0005-0000-0000-000019510000}"/>
    <cellStyle name="Normal 2 2 9 16 7" xfId="31443" xr:uid="{00000000-0005-0000-0000-00001A510000}"/>
    <cellStyle name="Normal 2 2 9 16 8" xfId="34776" xr:uid="{00000000-0005-0000-0000-00001B510000}"/>
    <cellStyle name="Normal 2 2 9 17" xfId="5023" xr:uid="{00000000-0005-0000-0000-00001C510000}"/>
    <cellStyle name="Normal 2 2 9 17 2" xfId="8233" xr:uid="{00000000-0005-0000-0000-00001D510000}"/>
    <cellStyle name="Normal 2 2 9 17 2 2" xfId="14726" xr:uid="{00000000-0005-0000-0000-00001E510000}"/>
    <cellStyle name="Normal 2 2 9 17 2 2 2" xfId="27405" xr:uid="{00000000-0005-0000-0000-00001F510000}"/>
    <cellStyle name="Normal 2 2 9 17 2 3" xfId="19503" xr:uid="{00000000-0005-0000-0000-000020510000}"/>
    <cellStyle name="Normal 2 2 9 17 2 4" xfId="32620" xr:uid="{00000000-0005-0000-0000-000021510000}"/>
    <cellStyle name="Normal 2 2 9 17 2 5" xfId="35635" xr:uid="{00000000-0005-0000-0000-000022510000}"/>
    <cellStyle name="Normal 2 2 9 17 3" xfId="9158" xr:uid="{00000000-0005-0000-0000-000023510000}"/>
    <cellStyle name="Normal 2 2 9 17 3 2" xfId="15568" xr:uid="{00000000-0005-0000-0000-000024510000}"/>
    <cellStyle name="Normal 2 2 9 17 3 2 2" xfId="28216" xr:uid="{00000000-0005-0000-0000-000025510000}"/>
    <cellStyle name="Normal 2 2 9 17 3 3" xfId="23168" xr:uid="{00000000-0005-0000-0000-000026510000}"/>
    <cellStyle name="Normal 2 2 9 17 4" xfId="7182" xr:uid="{00000000-0005-0000-0000-000027510000}"/>
    <cellStyle name="Normal 2 2 9 17 4 2" xfId="13721" xr:uid="{00000000-0005-0000-0000-000028510000}"/>
    <cellStyle name="Normal 2 2 9 17 4 2 2" xfId="26452" xr:uid="{00000000-0005-0000-0000-000029510000}"/>
    <cellStyle name="Normal 2 2 9 17 4 3" xfId="21914" xr:uid="{00000000-0005-0000-0000-00002A510000}"/>
    <cellStyle name="Normal 2 2 9 17 5" xfId="12619" xr:uid="{00000000-0005-0000-0000-00002B510000}"/>
    <cellStyle name="Normal 2 2 9 17 5 2" xfId="25365" xr:uid="{00000000-0005-0000-0000-00002C510000}"/>
    <cellStyle name="Normal 2 2 9 17 6" xfId="18127" xr:uid="{00000000-0005-0000-0000-00002D510000}"/>
    <cellStyle name="Normal 2 2 9 17 7" xfId="31444" xr:uid="{00000000-0005-0000-0000-00002E510000}"/>
    <cellStyle name="Normal 2 2 9 17 8" xfId="34777" xr:uid="{00000000-0005-0000-0000-00002F510000}"/>
    <cellStyle name="Normal 2 2 9 18" xfId="5024" xr:uid="{00000000-0005-0000-0000-000030510000}"/>
    <cellStyle name="Normal 2 2 9 18 2" xfId="8234" xr:uid="{00000000-0005-0000-0000-000031510000}"/>
    <cellStyle name="Normal 2 2 9 18 2 2" xfId="14727" xr:uid="{00000000-0005-0000-0000-000032510000}"/>
    <cellStyle name="Normal 2 2 9 18 2 2 2" xfId="27406" xr:uid="{00000000-0005-0000-0000-000033510000}"/>
    <cellStyle name="Normal 2 2 9 18 2 3" xfId="19504" xr:uid="{00000000-0005-0000-0000-000034510000}"/>
    <cellStyle name="Normal 2 2 9 18 2 4" xfId="32621" xr:uid="{00000000-0005-0000-0000-000035510000}"/>
    <cellStyle name="Normal 2 2 9 18 2 5" xfId="35636" xr:uid="{00000000-0005-0000-0000-000036510000}"/>
    <cellStyle name="Normal 2 2 9 18 3" xfId="9159" xr:uid="{00000000-0005-0000-0000-000037510000}"/>
    <cellStyle name="Normal 2 2 9 18 3 2" xfId="15569" xr:uid="{00000000-0005-0000-0000-000038510000}"/>
    <cellStyle name="Normal 2 2 9 18 3 2 2" xfId="28217" xr:uid="{00000000-0005-0000-0000-000039510000}"/>
    <cellStyle name="Normal 2 2 9 18 3 3" xfId="23169" xr:uid="{00000000-0005-0000-0000-00003A510000}"/>
    <cellStyle name="Normal 2 2 9 18 4" xfId="7183" xr:uid="{00000000-0005-0000-0000-00003B510000}"/>
    <cellStyle name="Normal 2 2 9 18 4 2" xfId="13722" xr:uid="{00000000-0005-0000-0000-00003C510000}"/>
    <cellStyle name="Normal 2 2 9 18 4 2 2" xfId="26453" xr:uid="{00000000-0005-0000-0000-00003D510000}"/>
    <cellStyle name="Normal 2 2 9 18 4 3" xfId="21915" xr:uid="{00000000-0005-0000-0000-00003E510000}"/>
    <cellStyle name="Normal 2 2 9 18 5" xfId="12620" xr:uid="{00000000-0005-0000-0000-00003F510000}"/>
    <cellStyle name="Normal 2 2 9 18 5 2" xfId="25366" xr:uid="{00000000-0005-0000-0000-000040510000}"/>
    <cellStyle name="Normal 2 2 9 18 6" xfId="18128" xr:uid="{00000000-0005-0000-0000-000041510000}"/>
    <cellStyle name="Normal 2 2 9 18 7" xfId="31445" xr:uid="{00000000-0005-0000-0000-000042510000}"/>
    <cellStyle name="Normal 2 2 9 18 8" xfId="34778" xr:uid="{00000000-0005-0000-0000-000043510000}"/>
    <cellStyle name="Normal 2 2 9 19" xfId="5025" xr:uid="{00000000-0005-0000-0000-000044510000}"/>
    <cellStyle name="Normal 2 2 9 19 2" xfId="8235" xr:uid="{00000000-0005-0000-0000-000045510000}"/>
    <cellStyle name="Normal 2 2 9 19 2 2" xfId="14728" xr:uid="{00000000-0005-0000-0000-000046510000}"/>
    <cellStyle name="Normal 2 2 9 19 2 2 2" xfId="27407" xr:uid="{00000000-0005-0000-0000-000047510000}"/>
    <cellStyle name="Normal 2 2 9 19 2 3" xfId="19505" xr:uid="{00000000-0005-0000-0000-000048510000}"/>
    <cellStyle name="Normal 2 2 9 19 2 4" xfId="32622" xr:uid="{00000000-0005-0000-0000-000049510000}"/>
    <cellStyle name="Normal 2 2 9 19 2 5" xfId="35637" xr:uid="{00000000-0005-0000-0000-00004A510000}"/>
    <cellStyle name="Normal 2 2 9 19 3" xfId="9160" xr:uid="{00000000-0005-0000-0000-00004B510000}"/>
    <cellStyle name="Normal 2 2 9 19 3 2" xfId="15570" xr:uid="{00000000-0005-0000-0000-00004C510000}"/>
    <cellStyle name="Normal 2 2 9 19 3 2 2" xfId="28218" xr:uid="{00000000-0005-0000-0000-00004D510000}"/>
    <cellStyle name="Normal 2 2 9 19 3 3" xfId="23170" xr:uid="{00000000-0005-0000-0000-00004E510000}"/>
    <cellStyle name="Normal 2 2 9 19 4" xfId="7184" xr:uid="{00000000-0005-0000-0000-00004F510000}"/>
    <cellStyle name="Normal 2 2 9 19 4 2" xfId="13723" xr:uid="{00000000-0005-0000-0000-000050510000}"/>
    <cellStyle name="Normal 2 2 9 19 4 2 2" xfId="26454" xr:uid="{00000000-0005-0000-0000-000051510000}"/>
    <cellStyle name="Normal 2 2 9 19 4 3" xfId="21916" xr:uid="{00000000-0005-0000-0000-000052510000}"/>
    <cellStyle name="Normal 2 2 9 19 5" xfId="12621" xr:uid="{00000000-0005-0000-0000-000053510000}"/>
    <cellStyle name="Normal 2 2 9 19 5 2" xfId="25367" xr:uid="{00000000-0005-0000-0000-000054510000}"/>
    <cellStyle name="Normal 2 2 9 19 6" xfId="18129" xr:uid="{00000000-0005-0000-0000-000055510000}"/>
    <cellStyle name="Normal 2 2 9 19 7" xfId="31446" xr:uid="{00000000-0005-0000-0000-000056510000}"/>
    <cellStyle name="Normal 2 2 9 19 8" xfId="34779" xr:uid="{00000000-0005-0000-0000-000057510000}"/>
    <cellStyle name="Normal 2 2 9 2" xfId="5026" xr:uid="{00000000-0005-0000-0000-000058510000}"/>
    <cellStyle name="Normal 2 2 9 2 2" xfId="8236" xr:uid="{00000000-0005-0000-0000-000059510000}"/>
    <cellStyle name="Normal 2 2 9 2 2 2" xfId="14729" xr:uid="{00000000-0005-0000-0000-00005A510000}"/>
    <cellStyle name="Normal 2 2 9 2 2 2 2" xfId="27408" xr:uid="{00000000-0005-0000-0000-00005B510000}"/>
    <cellStyle name="Normal 2 2 9 2 2 3" xfId="19506" xr:uid="{00000000-0005-0000-0000-00005C510000}"/>
    <cellStyle name="Normal 2 2 9 2 2 4" xfId="32623" xr:uid="{00000000-0005-0000-0000-00005D510000}"/>
    <cellStyle name="Normal 2 2 9 2 2 5" xfId="35638" xr:uid="{00000000-0005-0000-0000-00005E510000}"/>
    <cellStyle name="Normal 2 2 9 2 3" xfId="9161" xr:uid="{00000000-0005-0000-0000-00005F510000}"/>
    <cellStyle name="Normal 2 2 9 2 3 2" xfId="15571" xr:uid="{00000000-0005-0000-0000-000060510000}"/>
    <cellStyle name="Normal 2 2 9 2 3 2 2" xfId="28219" xr:uid="{00000000-0005-0000-0000-000061510000}"/>
    <cellStyle name="Normal 2 2 9 2 3 3" xfId="23171" xr:uid="{00000000-0005-0000-0000-000062510000}"/>
    <cellStyle name="Normal 2 2 9 2 4" xfId="7185" xr:uid="{00000000-0005-0000-0000-000063510000}"/>
    <cellStyle name="Normal 2 2 9 2 4 2" xfId="13724" xr:uid="{00000000-0005-0000-0000-000064510000}"/>
    <cellStyle name="Normal 2 2 9 2 4 2 2" xfId="26455" xr:uid="{00000000-0005-0000-0000-000065510000}"/>
    <cellStyle name="Normal 2 2 9 2 4 3" xfId="21917" xr:uid="{00000000-0005-0000-0000-000066510000}"/>
    <cellStyle name="Normal 2 2 9 2 5" xfId="12622" xr:uid="{00000000-0005-0000-0000-000067510000}"/>
    <cellStyle name="Normal 2 2 9 2 5 2" xfId="25368" xr:uid="{00000000-0005-0000-0000-000068510000}"/>
    <cellStyle name="Normal 2 2 9 2 6" xfId="18130" xr:uid="{00000000-0005-0000-0000-000069510000}"/>
    <cellStyle name="Normal 2 2 9 2 7" xfId="31447" xr:uid="{00000000-0005-0000-0000-00006A510000}"/>
    <cellStyle name="Normal 2 2 9 2 8" xfId="34780" xr:uid="{00000000-0005-0000-0000-00006B510000}"/>
    <cellStyle name="Normal 2 2 9 20" xfId="5015" xr:uid="{00000000-0005-0000-0000-00006C510000}"/>
    <cellStyle name="Normal 2 2 9 20 2" xfId="8225" xr:uid="{00000000-0005-0000-0000-00006D510000}"/>
    <cellStyle name="Normal 2 2 9 20 2 2" xfId="14718" xr:uid="{00000000-0005-0000-0000-00006E510000}"/>
    <cellStyle name="Normal 2 2 9 20 2 2 2" xfId="27397" xr:uid="{00000000-0005-0000-0000-00006F510000}"/>
    <cellStyle name="Normal 2 2 9 20 2 3" xfId="22590" xr:uid="{00000000-0005-0000-0000-000070510000}"/>
    <cellStyle name="Normal 2 2 9 20 3" xfId="9150" xr:uid="{00000000-0005-0000-0000-000071510000}"/>
    <cellStyle name="Normal 2 2 9 20 3 2" xfId="15560" xr:uid="{00000000-0005-0000-0000-000072510000}"/>
    <cellStyle name="Normal 2 2 9 20 3 2 2" xfId="28208" xr:uid="{00000000-0005-0000-0000-000073510000}"/>
    <cellStyle name="Normal 2 2 9 20 3 3" xfId="23160" xr:uid="{00000000-0005-0000-0000-000074510000}"/>
    <cellStyle name="Normal 2 2 9 20 4" xfId="7174" xr:uid="{00000000-0005-0000-0000-000075510000}"/>
    <cellStyle name="Normal 2 2 9 20 4 2" xfId="13713" xr:uid="{00000000-0005-0000-0000-000076510000}"/>
    <cellStyle name="Normal 2 2 9 20 4 2 2" xfId="26444" xr:uid="{00000000-0005-0000-0000-000077510000}"/>
    <cellStyle name="Normal 2 2 9 20 4 3" xfId="21906" xr:uid="{00000000-0005-0000-0000-000078510000}"/>
    <cellStyle name="Normal 2 2 9 20 5" xfId="12611" xr:uid="{00000000-0005-0000-0000-000079510000}"/>
    <cellStyle name="Normal 2 2 9 20 5 2" xfId="25357" xr:uid="{00000000-0005-0000-0000-00007A510000}"/>
    <cellStyle name="Normal 2 2 9 20 6" xfId="18765" xr:uid="{00000000-0005-0000-0000-00007B510000}"/>
    <cellStyle name="Normal 2 2 9 20 7" xfId="21062" xr:uid="{00000000-0005-0000-0000-00007C510000}"/>
    <cellStyle name="Normal 2 2 9 21" xfId="18119" xr:uid="{00000000-0005-0000-0000-00007D510000}"/>
    <cellStyle name="Normal 2 2 9 21 2" xfId="19495" xr:uid="{00000000-0005-0000-0000-00007E510000}"/>
    <cellStyle name="Normal 2 2 9 21 2 2" xfId="32612" xr:uid="{00000000-0005-0000-0000-00007F510000}"/>
    <cellStyle name="Normal 2 2 9 21 2 3" xfId="35627" xr:uid="{00000000-0005-0000-0000-000080510000}"/>
    <cellStyle name="Normal 2 2 9 21 3" xfId="31436" xr:uid="{00000000-0005-0000-0000-000081510000}"/>
    <cellStyle name="Normal 2 2 9 21 4" xfId="34769" xr:uid="{00000000-0005-0000-0000-000082510000}"/>
    <cellStyle name="Normal 2 2 9 3" xfId="5027" xr:uid="{00000000-0005-0000-0000-000083510000}"/>
    <cellStyle name="Normal 2 2 9 3 2" xfId="8237" xr:uid="{00000000-0005-0000-0000-000084510000}"/>
    <cellStyle name="Normal 2 2 9 3 2 2" xfId="14730" xr:uid="{00000000-0005-0000-0000-000085510000}"/>
    <cellStyle name="Normal 2 2 9 3 2 2 2" xfId="27409" xr:uid="{00000000-0005-0000-0000-000086510000}"/>
    <cellStyle name="Normal 2 2 9 3 2 3" xfId="19507" xr:uid="{00000000-0005-0000-0000-000087510000}"/>
    <cellStyle name="Normal 2 2 9 3 2 4" xfId="32624" xr:uid="{00000000-0005-0000-0000-000088510000}"/>
    <cellStyle name="Normal 2 2 9 3 2 5" xfId="35639" xr:uid="{00000000-0005-0000-0000-000089510000}"/>
    <cellStyle name="Normal 2 2 9 3 3" xfId="9162" xr:uid="{00000000-0005-0000-0000-00008A510000}"/>
    <cellStyle name="Normal 2 2 9 3 3 2" xfId="15572" xr:uid="{00000000-0005-0000-0000-00008B510000}"/>
    <cellStyle name="Normal 2 2 9 3 3 2 2" xfId="28220" xr:uid="{00000000-0005-0000-0000-00008C510000}"/>
    <cellStyle name="Normal 2 2 9 3 3 3" xfId="23172" xr:uid="{00000000-0005-0000-0000-00008D510000}"/>
    <cellStyle name="Normal 2 2 9 3 4" xfId="7186" xr:uid="{00000000-0005-0000-0000-00008E510000}"/>
    <cellStyle name="Normal 2 2 9 3 4 2" xfId="13725" xr:uid="{00000000-0005-0000-0000-00008F510000}"/>
    <cellStyle name="Normal 2 2 9 3 4 2 2" xfId="26456" xr:uid="{00000000-0005-0000-0000-000090510000}"/>
    <cellStyle name="Normal 2 2 9 3 4 3" xfId="21918" xr:uid="{00000000-0005-0000-0000-000091510000}"/>
    <cellStyle name="Normal 2 2 9 3 5" xfId="12623" xr:uid="{00000000-0005-0000-0000-000092510000}"/>
    <cellStyle name="Normal 2 2 9 3 5 2" xfId="25369" xr:uid="{00000000-0005-0000-0000-000093510000}"/>
    <cellStyle name="Normal 2 2 9 3 6" xfId="18131" xr:uid="{00000000-0005-0000-0000-000094510000}"/>
    <cellStyle name="Normal 2 2 9 3 7" xfId="31448" xr:uid="{00000000-0005-0000-0000-000095510000}"/>
    <cellStyle name="Normal 2 2 9 3 8" xfId="34781" xr:uid="{00000000-0005-0000-0000-000096510000}"/>
    <cellStyle name="Normal 2 2 9 4" xfId="5028" xr:uid="{00000000-0005-0000-0000-000097510000}"/>
    <cellStyle name="Normal 2 2 9 4 2" xfId="8238" xr:uid="{00000000-0005-0000-0000-000098510000}"/>
    <cellStyle name="Normal 2 2 9 4 2 2" xfId="14731" xr:uid="{00000000-0005-0000-0000-000099510000}"/>
    <cellStyle name="Normal 2 2 9 4 2 2 2" xfId="27410" xr:uid="{00000000-0005-0000-0000-00009A510000}"/>
    <cellStyle name="Normal 2 2 9 4 2 3" xfId="19508" xr:uid="{00000000-0005-0000-0000-00009B510000}"/>
    <cellStyle name="Normal 2 2 9 4 2 4" xfId="32625" xr:uid="{00000000-0005-0000-0000-00009C510000}"/>
    <cellStyle name="Normal 2 2 9 4 2 5" xfId="35640" xr:uid="{00000000-0005-0000-0000-00009D510000}"/>
    <cellStyle name="Normal 2 2 9 4 3" xfId="9163" xr:uid="{00000000-0005-0000-0000-00009E510000}"/>
    <cellStyle name="Normal 2 2 9 4 3 2" xfId="15573" xr:uid="{00000000-0005-0000-0000-00009F510000}"/>
    <cellStyle name="Normal 2 2 9 4 3 2 2" xfId="28221" xr:uid="{00000000-0005-0000-0000-0000A0510000}"/>
    <cellStyle name="Normal 2 2 9 4 3 3" xfId="23173" xr:uid="{00000000-0005-0000-0000-0000A1510000}"/>
    <cellStyle name="Normal 2 2 9 4 4" xfId="7187" xr:uid="{00000000-0005-0000-0000-0000A2510000}"/>
    <cellStyle name="Normal 2 2 9 4 4 2" xfId="13726" xr:uid="{00000000-0005-0000-0000-0000A3510000}"/>
    <cellStyle name="Normal 2 2 9 4 4 2 2" xfId="26457" xr:uid="{00000000-0005-0000-0000-0000A4510000}"/>
    <cellStyle name="Normal 2 2 9 4 4 3" xfId="21919" xr:uid="{00000000-0005-0000-0000-0000A5510000}"/>
    <cellStyle name="Normal 2 2 9 4 5" xfId="12624" xr:uid="{00000000-0005-0000-0000-0000A6510000}"/>
    <cellStyle name="Normal 2 2 9 4 5 2" xfId="25370" xr:uid="{00000000-0005-0000-0000-0000A7510000}"/>
    <cellStyle name="Normal 2 2 9 4 6" xfId="18132" xr:uid="{00000000-0005-0000-0000-0000A8510000}"/>
    <cellStyle name="Normal 2 2 9 4 7" xfId="31449" xr:uid="{00000000-0005-0000-0000-0000A9510000}"/>
    <cellStyle name="Normal 2 2 9 4 8" xfId="34782" xr:uid="{00000000-0005-0000-0000-0000AA510000}"/>
    <cellStyle name="Normal 2 2 9 5" xfId="5029" xr:uid="{00000000-0005-0000-0000-0000AB510000}"/>
    <cellStyle name="Normal 2 2 9 5 2" xfId="8239" xr:uid="{00000000-0005-0000-0000-0000AC510000}"/>
    <cellStyle name="Normal 2 2 9 5 2 2" xfId="14732" xr:uid="{00000000-0005-0000-0000-0000AD510000}"/>
    <cellStyle name="Normal 2 2 9 5 2 2 2" xfId="27411" xr:uid="{00000000-0005-0000-0000-0000AE510000}"/>
    <cellStyle name="Normal 2 2 9 5 2 3" xfId="19509" xr:uid="{00000000-0005-0000-0000-0000AF510000}"/>
    <cellStyle name="Normal 2 2 9 5 2 4" xfId="32626" xr:uid="{00000000-0005-0000-0000-0000B0510000}"/>
    <cellStyle name="Normal 2 2 9 5 2 5" xfId="35641" xr:uid="{00000000-0005-0000-0000-0000B1510000}"/>
    <cellStyle name="Normal 2 2 9 5 3" xfId="9164" xr:uid="{00000000-0005-0000-0000-0000B2510000}"/>
    <cellStyle name="Normal 2 2 9 5 3 2" xfId="15574" xr:uid="{00000000-0005-0000-0000-0000B3510000}"/>
    <cellStyle name="Normal 2 2 9 5 3 2 2" xfId="28222" xr:uid="{00000000-0005-0000-0000-0000B4510000}"/>
    <cellStyle name="Normal 2 2 9 5 3 3" xfId="23174" xr:uid="{00000000-0005-0000-0000-0000B5510000}"/>
    <cellStyle name="Normal 2 2 9 5 4" xfId="7188" xr:uid="{00000000-0005-0000-0000-0000B6510000}"/>
    <cellStyle name="Normal 2 2 9 5 4 2" xfId="13727" xr:uid="{00000000-0005-0000-0000-0000B7510000}"/>
    <cellStyle name="Normal 2 2 9 5 4 2 2" xfId="26458" xr:uid="{00000000-0005-0000-0000-0000B8510000}"/>
    <cellStyle name="Normal 2 2 9 5 4 3" xfId="21920" xr:uid="{00000000-0005-0000-0000-0000B9510000}"/>
    <cellStyle name="Normal 2 2 9 5 5" xfId="12625" xr:uid="{00000000-0005-0000-0000-0000BA510000}"/>
    <cellStyle name="Normal 2 2 9 5 5 2" xfId="25371" xr:uid="{00000000-0005-0000-0000-0000BB510000}"/>
    <cellStyle name="Normal 2 2 9 5 6" xfId="18133" xr:uid="{00000000-0005-0000-0000-0000BC510000}"/>
    <cellStyle name="Normal 2 2 9 5 7" xfId="31450" xr:uid="{00000000-0005-0000-0000-0000BD510000}"/>
    <cellStyle name="Normal 2 2 9 5 8" xfId="34783" xr:uid="{00000000-0005-0000-0000-0000BE510000}"/>
    <cellStyle name="Normal 2 2 9 6" xfId="5030" xr:uid="{00000000-0005-0000-0000-0000BF510000}"/>
    <cellStyle name="Normal 2 2 9 6 2" xfId="8240" xr:uid="{00000000-0005-0000-0000-0000C0510000}"/>
    <cellStyle name="Normal 2 2 9 6 2 2" xfId="14733" xr:uid="{00000000-0005-0000-0000-0000C1510000}"/>
    <cellStyle name="Normal 2 2 9 6 2 2 2" xfId="27412" xr:uid="{00000000-0005-0000-0000-0000C2510000}"/>
    <cellStyle name="Normal 2 2 9 6 2 3" xfId="19510" xr:uid="{00000000-0005-0000-0000-0000C3510000}"/>
    <cellStyle name="Normal 2 2 9 6 2 4" xfId="32627" xr:uid="{00000000-0005-0000-0000-0000C4510000}"/>
    <cellStyle name="Normal 2 2 9 6 2 5" xfId="35642" xr:uid="{00000000-0005-0000-0000-0000C5510000}"/>
    <cellStyle name="Normal 2 2 9 6 3" xfId="9165" xr:uid="{00000000-0005-0000-0000-0000C6510000}"/>
    <cellStyle name="Normal 2 2 9 6 3 2" xfId="15575" xr:uid="{00000000-0005-0000-0000-0000C7510000}"/>
    <cellStyle name="Normal 2 2 9 6 3 2 2" xfId="28223" xr:uid="{00000000-0005-0000-0000-0000C8510000}"/>
    <cellStyle name="Normal 2 2 9 6 3 3" xfId="23175" xr:uid="{00000000-0005-0000-0000-0000C9510000}"/>
    <cellStyle name="Normal 2 2 9 6 4" xfId="7189" xr:uid="{00000000-0005-0000-0000-0000CA510000}"/>
    <cellStyle name="Normal 2 2 9 6 4 2" xfId="13728" xr:uid="{00000000-0005-0000-0000-0000CB510000}"/>
    <cellStyle name="Normal 2 2 9 6 4 2 2" xfId="26459" xr:uid="{00000000-0005-0000-0000-0000CC510000}"/>
    <cellStyle name="Normal 2 2 9 6 4 3" xfId="21921" xr:uid="{00000000-0005-0000-0000-0000CD510000}"/>
    <cellStyle name="Normal 2 2 9 6 5" xfId="12626" xr:uid="{00000000-0005-0000-0000-0000CE510000}"/>
    <cellStyle name="Normal 2 2 9 6 5 2" xfId="25372" xr:uid="{00000000-0005-0000-0000-0000CF510000}"/>
    <cellStyle name="Normal 2 2 9 6 6" xfId="18134" xr:uid="{00000000-0005-0000-0000-0000D0510000}"/>
    <cellStyle name="Normal 2 2 9 6 7" xfId="31451" xr:uid="{00000000-0005-0000-0000-0000D1510000}"/>
    <cellStyle name="Normal 2 2 9 6 8" xfId="34784" xr:uid="{00000000-0005-0000-0000-0000D2510000}"/>
    <cellStyle name="Normal 2 2 9 7" xfId="5031" xr:uid="{00000000-0005-0000-0000-0000D3510000}"/>
    <cellStyle name="Normal 2 2 9 7 2" xfId="8241" xr:uid="{00000000-0005-0000-0000-0000D4510000}"/>
    <cellStyle name="Normal 2 2 9 7 2 2" xfId="14734" xr:uid="{00000000-0005-0000-0000-0000D5510000}"/>
    <cellStyle name="Normal 2 2 9 7 2 2 2" xfId="27413" xr:uid="{00000000-0005-0000-0000-0000D6510000}"/>
    <cellStyle name="Normal 2 2 9 7 2 3" xfId="19511" xr:uid="{00000000-0005-0000-0000-0000D7510000}"/>
    <cellStyle name="Normal 2 2 9 7 2 4" xfId="32628" xr:uid="{00000000-0005-0000-0000-0000D8510000}"/>
    <cellStyle name="Normal 2 2 9 7 2 5" xfId="35643" xr:uid="{00000000-0005-0000-0000-0000D9510000}"/>
    <cellStyle name="Normal 2 2 9 7 3" xfId="9166" xr:uid="{00000000-0005-0000-0000-0000DA510000}"/>
    <cellStyle name="Normal 2 2 9 7 3 2" xfId="15576" xr:uid="{00000000-0005-0000-0000-0000DB510000}"/>
    <cellStyle name="Normal 2 2 9 7 3 2 2" xfId="28224" xr:uid="{00000000-0005-0000-0000-0000DC510000}"/>
    <cellStyle name="Normal 2 2 9 7 3 3" xfId="23176" xr:uid="{00000000-0005-0000-0000-0000DD510000}"/>
    <cellStyle name="Normal 2 2 9 7 4" xfId="7190" xr:uid="{00000000-0005-0000-0000-0000DE510000}"/>
    <cellStyle name="Normal 2 2 9 7 4 2" xfId="13729" xr:uid="{00000000-0005-0000-0000-0000DF510000}"/>
    <cellStyle name="Normal 2 2 9 7 4 2 2" xfId="26460" xr:uid="{00000000-0005-0000-0000-0000E0510000}"/>
    <cellStyle name="Normal 2 2 9 7 4 3" xfId="21922" xr:uid="{00000000-0005-0000-0000-0000E1510000}"/>
    <cellStyle name="Normal 2 2 9 7 5" xfId="12627" xr:uid="{00000000-0005-0000-0000-0000E2510000}"/>
    <cellStyle name="Normal 2 2 9 7 5 2" xfId="25373" xr:uid="{00000000-0005-0000-0000-0000E3510000}"/>
    <cellStyle name="Normal 2 2 9 7 6" xfId="18135" xr:uid="{00000000-0005-0000-0000-0000E4510000}"/>
    <cellStyle name="Normal 2 2 9 7 7" xfId="31452" xr:uid="{00000000-0005-0000-0000-0000E5510000}"/>
    <cellStyle name="Normal 2 2 9 7 8" xfId="34785" xr:uid="{00000000-0005-0000-0000-0000E6510000}"/>
    <cellStyle name="Normal 2 2 9 8" xfId="5032" xr:uid="{00000000-0005-0000-0000-0000E7510000}"/>
    <cellStyle name="Normal 2 2 9 8 2" xfId="8242" xr:uid="{00000000-0005-0000-0000-0000E8510000}"/>
    <cellStyle name="Normal 2 2 9 8 2 2" xfId="14735" xr:uid="{00000000-0005-0000-0000-0000E9510000}"/>
    <cellStyle name="Normal 2 2 9 8 2 2 2" xfId="27414" xr:uid="{00000000-0005-0000-0000-0000EA510000}"/>
    <cellStyle name="Normal 2 2 9 8 2 3" xfId="19512" xr:uid="{00000000-0005-0000-0000-0000EB510000}"/>
    <cellStyle name="Normal 2 2 9 8 2 4" xfId="32629" xr:uid="{00000000-0005-0000-0000-0000EC510000}"/>
    <cellStyle name="Normal 2 2 9 8 2 5" xfId="35644" xr:uid="{00000000-0005-0000-0000-0000ED510000}"/>
    <cellStyle name="Normal 2 2 9 8 3" xfId="9167" xr:uid="{00000000-0005-0000-0000-0000EE510000}"/>
    <cellStyle name="Normal 2 2 9 8 3 2" xfId="15577" xr:uid="{00000000-0005-0000-0000-0000EF510000}"/>
    <cellStyle name="Normal 2 2 9 8 3 2 2" xfId="28225" xr:uid="{00000000-0005-0000-0000-0000F0510000}"/>
    <cellStyle name="Normal 2 2 9 8 3 3" xfId="23177" xr:uid="{00000000-0005-0000-0000-0000F1510000}"/>
    <cellStyle name="Normal 2 2 9 8 4" xfId="7191" xr:uid="{00000000-0005-0000-0000-0000F2510000}"/>
    <cellStyle name="Normal 2 2 9 8 4 2" xfId="13730" xr:uid="{00000000-0005-0000-0000-0000F3510000}"/>
    <cellStyle name="Normal 2 2 9 8 4 2 2" xfId="26461" xr:uid="{00000000-0005-0000-0000-0000F4510000}"/>
    <cellStyle name="Normal 2 2 9 8 4 3" xfId="21923" xr:uid="{00000000-0005-0000-0000-0000F5510000}"/>
    <cellStyle name="Normal 2 2 9 8 5" xfId="12628" xr:uid="{00000000-0005-0000-0000-0000F6510000}"/>
    <cellStyle name="Normal 2 2 9 8 5 2" xfId="25374" xr:uid="{00000000-0005-0000-0000-0000F7510000}"/>
    <cellStyle name="Normal 2 2 9 8 6" xfId="18136" xr:uid="{00000000-0005-0000-0000-0000F8510000}"/>
    <cellStyle name="Normal 2 2 9 8 7" xfId="31453" xr:uid="{00000000-0005-0000-0000-0000F9510000}"/>
    <cellStyle name="Normal 2 2 9 8 8" xfId="34786" xr:uid="{00000000-0005-0000-0000-0000FA510000}"/>
    <cellStyle name="Normal 2 2 9 9" xfId="5033" xr:uid="{00000000-0005-0000-0000-0000FB510000}"/>
    <cellStyle name="Normal 2 2 9 9 2" xfId="8243" xr:uid="{00000000-0005-0000-0000-0000FC510000}"/>
    <cellStyle name="Normal 2 2 9 9 2 2" xfId="14736" xr:uid="{00000000-0005-0000-0000-0000FD510000}"/>
    <cellStyle name="Normal 2 2 9 9 2 2 2" xfId="27415" xr:uid="{00000000-0005-0000-0000-0000FE510000}"/>
    <cellStyle name="Normal 2 2 9 9 2 3" xfId="19513" xr:uid="{00000000-0005-0000-0000-0000FF510000}"/>
    <cellStyle name="Normal 2 2 9 9 2 4" xfId="32630" xr:uid="{00000000-0005-0000-0000-000000520000}"/>
    <cellStyle name="Normal 2 2 9 9 2 5" xfId="35645" xr:uid="{00000000-0005-0000-0000-000001520000}"/>
    <cellStyle name="Normal 2 2 9 9 3" xfId="9168" xr:uid="{00000000-0005-0000-0000-000002520000}"/>
    <cellStyle name="Normal 2 2 9 9 3 2" xfId="15578" xr:uid="{00000000-0005-0000-0000-000003520000}"/>
    <cellStyle name="Normal 2 2 9 9 3 2 2" xfId="28226" xr:uid="{00000000-0005-0000-0000-000004520000}"/>
    <cellStyle name="Normal 2 2 9 9 3 3" xfId="23178" xr:uid="{00000000-0005-0000-0000-000005520000}"/>
    <cellStyle name="Normal 2 2 9 9 4" xfId="7192" xr:uid="{00000000-0005-0000-0000-000006520000}"/>
    <cellStyle name="Normal 2 2 9 9 4 2" xfId="13731" xr:uid="{00000000-0005-0000-0000-000007520000}"/>
    <cellStyle name="Normal 2 2 9 9 4 2 2" xfId="26462" xr:uid="{00000000-0005-0000-0000-000008520000}"/>
    <cellStyle name="Normal 2 2 9 9 4 3" xfId="21924" xr:uid="{00000000-0005-0000-0000-000009520000}"/>
    <cellStyle name="Normal 2 2 9 9 5" xfId="12629" xr:uid="{00000000-0005-0000-0000-00000A520000}"/>
    <cellStyle name="Normal 2 2 9 9 5 2" xfId="25375" xr:uid="{00000000-0005-0000-0000-00000B520000}"/>
    <cellStyle name="Normal 2 2 9 9 6" xfId="18137" xr:uid="{00000000-0005-0000-0000-00000C520000}"/>
    <cellStyle name="Normal 2 2 9 9 7" xfId="31454" xr:uid="{00000000-0005-0000-0000-00000D520000}"/>
    <cellStyle name="Normal 2 2 9 9 8" xfId="34787" xr:uid="{00000000-0005-0000-0000-00000E520000}"/>
    <cellStyle name="Normal 2 2_Upload Data" xfId="6325" xr:uid="{00000000-0005-0000-0000-00000F520000}"/>
    <cellStyle name="Normal 2 20" xfId="1682" xr:uid="{00000000-0005-0000-0000-000010520000}"/>
    <cellStyle name="Normal 2 20 2" xfId="5034" xr:uid="{00000000-0005-0000-0000-000011520000}"/>
    <cellStyle name="Normal 2 20 2 2" xfId="18827" xr:uid="{00000000-0005-0000-0000-000012520000}"/>
    <cellStyle name="Normal 2 20 3" xfId="11251" xr:uid="{00000000-0005-0000-0000-000013520000}"/>
    <cellStyle name="Normal 2 20 3 2" xfId="18138" xr:uid="{00000000-0005-0000-0000-000014520000}"/>
    <cellStyle name="Normal 2 20 4" xfId="2903" xr:uid="{00000000-0005-0000-0000-000015520000}"/>
    <cellStyle name="Normal 2 21" xfId="1683" xr:uid="{00000000-0005-0000-0000-000016520000}"/>
    <cellStyle name="Normal 2 21 2" xfId="5035" xr:uid="{00000000-0005-0000-0000-000017520000}"/>
    <cellStyle name="Normal 2 21 2 2" xfId="18828" xr:uid="{00000000-0005-0000-0000-000018520000}"/>
    <cellStyle name="Normal 2 21 3" xfId="11286" xr:uid="{00000000-0005-0000-0000-000019520000}"/>
    <cellStyle name="Normal 2 21 3 2" xfId="18139" xr:uid="{00000000-0005-0000-0000-00001A520000}"/>
    <cellStyle name="Normal 2 21 4" xfId="2904" xr:uid="{00000000-0005-0000-0000-00001B520000}"/>
    <cellStyle name="Normal 2 22" xfId="1684" xr:uid="{00000000-0005-0000-0000-00001C520000}"/>
    <cellStyle name="Normal 2 22 2" xfId="5036" xr:uid="{00000000-0005-0000-0000-00001D520000}"/>
    <cellStyle name="Normal 2 22 2 2" xfId="18814" xr:uid="{00000000-0005-0000-0000-00001E520000}"/>
    <cellStyle name="Normal 2 22 3" xfId="10499" xr:uid="{00000000-0005-0000-0000-00001F520000}"/>
    <cellStyle name="Normal 2 22 3 2" xfId="18140" xr:uid="{00000000-0005-0000-0000-000020520000}"/>
    <cellStyle name="Normal 2 22 4" xfId="10294" xr:uid="{00000000-0005-0000-0000-000021520000}"/>
    <cellStyle name="Normal 2 22 5" xfId="3184" xr:uid="{00000000-0005-0000-0000-000022520000}"/>
    <cellStyle name="Normal 2 23" xfId="1685" xr:uid="{00000000-0005-0000-0000-000023520000}"/>
    <cellStyle name="Normal 2 23 10" xfId="5037" xr:uid="{00000000-0005-0000-0000-000024520000}"/>
    <cellStyle name="Normal 2 23 2" xfId="10708" xr:uid="{00000000-0005-0000-0000-000025520000}"/>
    <cellStyle name="Normal 2 23 2 2" xfId="16256" xr:uid="{00000000-0005-0000-0000-000026520000}"/>
    <cellStyle name="Normal 2 23 2 2 2" xfId="20467" xr:uid="{00000000-0005-0000-0000-000027520000}"/>
    <cellStyle name="Normal 2 23 2 2 2 2" xfId="33720" xr:uid="{00000000-0005-0000-0000-000028520000}"/>
    <cellStyle name="Normal 2 23 2 2 2 3" xfId="36514" xr:uid="{00000000-0005-0000-0000-000029520000}"/>
    <cellStyle name="Normal 2 23 2 2 3" xfId="20168" xr:uid="{00000000-0005-0000-0000-00002A520000}"/>
    <cellStyle name="Normal 2 23 2 2 3 2" xfId="33425" xr:uid="{00000000-0005-0000-0000-00002B520000}"/>
    <cellStyle name="Normal 2 23 2 2 3 3" xfId="36220" xr:uid="{00000000-0005-0000-0000-00002C520000}"/>
    <cellStyle name="Normal 2 23 2 2 4" xfId="19881" xr:uid="{00000000-0005-0000-0000-00002D520000}"/>
    <cellStyle name="Normal 2 23 2 2 5" xfId="33006" xr:uid="{00000000-0005-0000-0000-00002E520000}"/>
    <cellStyle name="Normal 2 23 2 2 6" xfId="35969" xr:uid="{00000000-0005-0000-0000-00002F520000}"/>
    <cellStyle name="Normal 2 23 2 3" xfId="20320" xr:uid="{00000000-0005-0000-0000-000030520000}"/>
    <cellStyle name="Normal 2 23 2 3 2" xfId="33574" xr:uid="{00000000-0005-0000-0000-000031520000}"/>
    <cellStyle name="Normal 2 23 2 3 3" xfId="36368" xr:uid="{00000000-0005-0000-0000-000032520000}"/>
    <cellStyle name="Normal 2 23 2 4" xfId="20012" xr:uid="{00000000-0005-0000-0000-000033520000}"/>
    <cellStyle name="Normal 2 23 2 4 2" xfId="33276" xr:uid="{00000000-0005-0000-0000-000034520000}"/>
    <cellStyle name="Normal 2 23 2 4 3" xfId="36075" xr:uid="{00000000-0005-0000-0000-000035520000}"/>
    <cellStyle name="Normal 2 23 2 5" xfId="18751" xr:uid="{00000000-0005-0000-0000-000036520000}"/>
    <cellStyle name="Normal 2 23 2 6" xfId="32012" xr:uid="{00000000-0005-0000-0000-000037520000}"/>
    <cellStyle name="Normal 2 23 2 7" xfId="35119" xr:uid="{00000000-0005-0000-0000-000038520000}"/>
    <cellStyle name="Normal 2 23 3" xfId="10047" xr:uid="{00000000-0005-0000-0000-000039520000}"/>
    <cellStyle name="Normal 2 23 3 2" xfId="16005" xr:uid="{00000000-0005-0000-0000-00003A520000}"/>
    <cellStyle name="Normal 2 23 3 2 2" xfId="20413" xr:uid="{00000000-0005-0000-0000-00003B520000}"/>
    <cellStyle name="Normal 2 23 3 2 3" xfId="33666" xr:uid="{00000000-0005-0000-0000-00003C520000}"/>
    <cellStyle name="Normal 2 23 3 2 4" xfId="36460" xr:uid="{00000000-0005-0000-0000-00003D520000}"/>
    <cellStyle name="Normal 2 23 3 3" xfId="20114" xr:uid="{00000000-0005-0000-0000-00003E520000}"/>
    <cellStyle name="Normal 2 23 3 3 2" xfId="33371" xr:uid="{00000000-0005-0000-0000-00003F520000}"/>
    <cellStyle name="Normal 2 23 3 3 3" xfId="36166" xr:uid="{00000000-0005-0000-0000-000040520000}"/>
    <cellStyle name="Normal 2 23 3 4" xfId="18141" xr:uid="{00000000-0005-0000-0000-000041520000}"/>
    <cellStyle name="Normal 2 23 4" xfId="11093" xr:uid="{00000000-0005-0000-0000-000042520000}"/>
    <cellStyle name="Normal 2 23 4 2" xfId="20266" xr:uid="{00000000-0005-0000-0000-000043520000}"/>
    <cellStyle name="Normal 2 23 4 2 2" xfId="33520" xr:uid="{00000000-0005-0000-0000-000044520000}"/>
    <cellStyle name="Normal 2 23 4 2 3" xfId="36314" xr:uid="{00000000-0005-0000-0000-000045520000}"/>
    <cellStyle name="Normal 2 23 4 3" xfId="19086" xr:uid="{00000000-0005-0000-0000-000046520000}"/>
    <cellStyle name="Normal 2 23 4 4" xfId="32208" xr:uid="{00000000-0005-0000-0000-000047520000}"/>
    <cellStyle name="Normal 2 23 4 5" xfId="35229" xr:uid="{00000000-0005-0000-0000-000048520000}"/>
    <cellStyle name="Normal 2 23 5" xfId="18966" xr:uid="{00000000-0005-0000-0000-000049520000}"/>
    <cellStyle name="Normal 2 23 5 2" xfId="32147" xr:uid="{00000000-0005-0000-0000-00004A520000}"/>
    <cellStyle name="Normal 2 23 5 3" xfId="35169" xr:uid="{00000000-0005-0000-0000-00004B520000}"/>
    <cellStyle name="Normal 2 23 6" xfId="19950" xr:uid="{00000000-0005-0000-0000-00004C520000}"/>
    <cellStyle name="Normal 2 23 6 2" xfId="33146" xr:uid="{00000000-0005-0000-0000-00004D520000}"/>
    <cellStyle name="Normal 2 23 6 3" xfId="36020" xr:uid="{00000000-0005-0000-0000-00004E520000}"/>
    <cellStyle name="Normal 2 23 7" xfId="17468" xr:uid="{00000000-0005-0000-0000-00004F520000}"/>
    <cellStyle name="Normal 2 23 8" xfId="30722" xr:uid="{00000000-0005-0000-0000-000050520000}"/>
    <cellStyle name="Normal 2 23 9" xfId="34335" xr:uid="{00000000-0005-0000-0000-000051520000}"/>
    <cellStyle name="Normal 2 24" xfId="1686" xr:uid="{00000000-0005-0000-0000-000052520000}"/>
    <cellStyle name="Normal 2 24 2" xfId="10679" xr:uid="{00000000-0005-0000-0000-000053520000}"/>
    <cellStyle name="Normal 2 24 2 2" xfId="19514" xr:uid="{00000000-0005-0000-0000-000054520000}"/>
    <cellStyle name="Normal 2 24 3" xfId="10622" xr:uid="{00000000-0005-0000-0000-000055520000}"/>
    <cellStyle name="Normal 2 24 3 2" xfId="19002" xr:uid="{00000000-0005-0000-0000-000056520000}"/>
    <cellStyle name="Normal 2 24 4" xfId="5038" xr:uid="{00000000-0005-0000-0000-000057520000}"/>
    <cellStyle name="Normal 2 25" xfId="1687" xr:uid="{00000000-0005-0000-0000-000058520000}"/>
    <cellStyle name="Normal 2 25 2" xfId="10745" xr:uid="{00000000-0005-0000-0000-000059520000}"/>
    <cellStyle name="Normal 2 25 2 2" xfId="16293" xr:uid="{00000000-0005-0000-0000-00005A520000}"/>
    <cellStyle name="Normal 2 25 2 2 2" xfId="20504" xr:uid="{00000000-0005-0000-0000-00005B520000}"/>
    <cellStyle name="Normal 2 25 2 2 3" xfId="33757" xr:uid="{00000000-0005-0000-0000-00005C520000}"/>
    <cellStyle name="Normal 2 25 2 2 4" xfId="36551" xr:uid="{00000000-0005-0000-0000-00005D520000}"/>
    <cellStyle name="Normal 2 25 2 3" xfId="20205" xr:uid="{00000000-0005-0000-0000-00005E520000}"/>
    <cellStyle name="Normal 2 25 2 3 2" xfId="33462" xr:uid="{00000000-0005-0000-0000-00005F520000}"/>
    <cellStyle name="Normal 2 25 2 3 3" xfId="36257" xr:uid="{00000000-0005-0000-0000-000060520000}"/>
    <cellStyle name="Normal 2 25 2 4" xfId="19515" xr:uid="{00000000-0005-0000-0000-000061520000}"/>
    <cellStyle name="Normal 2 25 3" xfId="10850" xr:uid="{00000000-0005-0000-0000-000062520000}"/>
    <cellStyle name="Normal 2 25 3 2" xfId="20357" xr:uid="{00000000-0005-0000-0000-000063520000}"/>
    <cellStyle name="Normal 2 25 3 2 2" xfId="33611" xr:uid="{00000000-0005-0000-0000-000064520000}"/>
    <cellStyle name="Normal 2 25 3 2 3" xfId="36405" xr:uid="{00000000-0005-0000-0000-000065520000}"/>
    <cellStyle name="Normal 2 25 3 3" xfId="19011" xr:uid="{00000000-0005-0000-0000-000066520000}"/>
    <cellStyle name="Normal 2 25 3 4" xfId="32186" xr:uid="{00000000-0005-0000-0000-000067520000}"/>
    <cellStyle name="Normal 2 25 3 5" xfId="35207" xr:uid="{00000000-0005-0000-0000-000068520000}"/>
    <cellStyle name="Normal 2 25 4" xfId="20049" xr:uid="{00000000-0005-0000-0000-000069520000}"/>
    <cellStyle name="Normal 2 25 4 2" xfId="33313" xr:uid="{00000000-0005-0000-0000-00006A520000}"/>
    <cellStyle name="Normal 2 25 4 3" xfId="36112" xr:uid="{00000000-0005-0000-0000-00006B520000}"/>
    <cellStyle name="Normal 2 25 5" xfId="5039" xr:uid="{00000000-0005-0000-0000-00006C520000}"/>
    <cellStyle name="Normal 2 26" xfId="1688" xr:uid="{00000000-0005-0000-0000-00006D520000}"/>
    <cellStyle name="Normal 2 26 2" xfId="10689" xr:uid="{00000000-0005-0000-0000-00006E520000}"/>
    <cellStyle name="Normal 2 26 2 2" xfId="16238" xr:uid="{00000000-0005-0000-0000-00006F520000}"/>
    <cellStyle name="Normal 2 26 2 2 2" xfId="20449" xr:uid="{00000000-0005-0000-0000-000070520000}"/>
    <cellStyle name="Normal 2 26 2 2 3" xfId="33702" xr:uid="{00000000-0005-0000-0000-000071520000}"/>
    <cellStyle name="Normal 2 26 2 2 4" xfId="36496" xr:uid="{00000000-0005-0000-0000-000072520000}"/>
    <cellStyle name="Normal 2 26 2 3" xfId="20150" xr:uid="{00000000-0005-0000-0000-000073520000}"/>
    <cellStyle name="Normal 2 26 2 4" xfId="33407" xr:uid="{00000000-0005-0000-0000-000074520000}"/>
    <cellStyle name="Normal 2 26 2 5" xfId="36202" xr:uid="{00000000-0005-0000-0000-000075520000}"/>
    <cellStyle name="Normal 2 26 3" xfId="11189" xr:uid="{00000000-0005-0000-0000-000076520000}"/>
    <cellStyle name="Normal 2 26 3 2" xfId="20302" xr:uid="{00000000-0005-0000-0000-000077520000}"/>
    <cellStyle name="Normal 2 26 3 3" xfId="33556" xr:uid="{00000000-0005-0000-0000-000078520000}"/>
    <cellStyle name="Normal 2 26 3 4" xfId="36350" xr:uid="{00000000-0005-0000-0000-000079520000}"/>
    <cellStyle name="Normal 2 26 4" xfId="19994" xr:uid="{00000000-0005-0000-0000-00007A520000}"/>
    <cellStyle name="Normal 2 26 4 2" xfId="33258" xr:uid="{00000000-0005-0000-0000-00007B520000}"/>
    <cellStyle name="Normal 2 26 4 3" xfId="36057" xr:uid="{00000000-0005-0000-0000-00007C520000}"/>
    <cellStyle name="Normal 2 26 5" xfId="5040" xr:uid="{00000000-0005-0000-0000-00007D520000}"/>
    <cellStyle name="Normal 2 27" xfId="1689" xr:uid="{00000000-0005-0000-0000-00007E520000}"/>
    <cellStyle name="Normal 2 27 2" xfId="11005" xr:uid="{00000000-0005-0000-0000-00007F520000}"/>
    <cellStyle name="Normal 2 27 3" xfId="5041" xr:uid="{00000000-0005-0000-0000-000080520000}"/>
    <cellStyle name="Normal 2 28" xfId="1690" xr:uid="{00000000-0005-0000-0000-000081520000}"/>
    <cellStyle name="Normal 2 28 2" xfId="5042" xr:uid="{00000000-0005-0000-0000-000082520000}"/>
    <cellStyle name="Normal 2 28 2 2" xfId="18829" xr:uid="{00000000-0005-0000-0000-000083520000}"/>
    <cellStyle name="Normal 2 28 3" xfId="10894" xr:uid="{00000000-0005-0000-0000-000084520000}"/>
    <cellStyle name="Normal 2 28 3 2" xfId="18142" xr:uid="{00000000-0005-0000-0000-000085520000}"/>
    <cellStyle name="Normal 2 28 4" xfId="2905" xr:uid="{00000000-0005-0000-0000-000086520000}"/>
    <cellStyle name="Normal 2 29" xfId="1691" xr:uid="{00000000-0005-0000-0000-000087520000}"/>
    <cellStyle name="Normal 2 29 2" xfId="5043" xr:uid="{00000000-0005-0000-0000-000088520000}"/>
    <cellStyle name="Normal 2 29 2 2" xfId="18830" xr:uid="{00000000-0005-0000-0000-000089520000}"/>
    <cellStyle name="Normal 2 29 3" xfId="10830" xr:uid="{00000000-0005-0000-0000-00008A520000}"/>
    <cellStyle name="Normal 2 29 3 2" xfId="18143" xr:uid="{00000000-0005-0000-0000-00008B520000}"/>
    <cellStyle name="Normal 2 29 4" xfId="2906" xr:uid="{00000000-0005-0000-0000-00008C520000}"/>
    <cellStyle name="Normal 2 3" xfId="297" xr:uid="{00000000-0005-0000-0000-00008D520000}"/>
    <cellStyle name="Normal 2 3 10" xfId="5045" xr:uid="{00000000-0005-0000-0000-00008E520000}"/>
    <cellStyle name="Normal 2 3 11" xfId="5046" xr:uid="{00000000-0005-0000-0000-00008F520000}"/>
    <cellStyle name="Normal 2 3 12" xfId="5047" xr:uid="{00000000-0005-0000-0000-000090520000}"/>
    <cellStyle name="Normal 2 3 13" xfId="5048" xr:uid="{00000000-0005-0000-0000-000091520000}"/>
    <cellStyle name="Normal 2 3 14" xfId="5049" xr:uid="{00000000-0005-0000-0000-000092520000}"/>
    <cellStyle name="Normal 2 3 15" xfId="5050" xr:uid="{00000000-0005-0000-0000-000093520000}"/>
    <cellStyle name="Normal 2 3 16" xfId="5051" xr:uid="{00000000-0005-0000-0000-000094520000}"/>
    <cellStyle name="Normal 2 3 17" xfId="5052" xr:uid="{00000000-0005-0000-0000-000095520000}"/>
    <cellStyle name="Normal 2 3 18" xfId="5053" xr:uid="{00000000-0005-0000-0000-000096520000}"/>
    <cellStyle name="Normal 2 3 19" xfId="5054" xr:uid="{00000000-0005-0000-0000-000097520000}"/>
    <cellStyle name="Normal 2 3 2" xfId="367" xr:uid="{00000000-0005-0000-0000-000098520000}"/>
    <cellStyle name="Normal 2 3 2 10" xfId="5056" xr:uid="{00000000-0005-0000-0000-000099520000}"/>
    <cellStyle name="Normal 2 3 2 11" xfId="5057" xr:uid="{00000000-0005-0000-0000-00009A520000}"/>
    <cellStyle name="Normal 2 3 2 12" xfId="5058" xr:uid="{00000000-0005-0000-0000-00009B520000}"/>
    <cellStyle name="Normal 2 3 2 13" xfId="5059" xr:uid="{00000000-0005-0000-0000-00009C520000}"/>
    <cellStyle name="Normal 2 3 2 14" xfId="5060" xr:uid="{00000000-0005-0000-0000-00009D520000}"/>
    <cellStyle name="Normal 2 3 2 15" xfId="5061" xr:uid="{00000000-0005-0000-0000-00009E520000}"/>
    <cellStyle name="Normal 2 3 2 16" xfId="5062" xr:uid="{00000000-0005-0000-0000-00009F520000}"/>
    <cellStyle name="Normal 2 3 2 17" xfId="5063" xr:uid="{00000000-0005-0000-0000-0000A0520000}"/>
    <cellStyle name="Normal 2 3 2 18" xfId="5064" xr:uid="{00000000-0005-0000-0000-0000A1520000}"/>
    <cellStyle name="Normal 2 3 2 19" xfId="5065" xr:uid="{00000000-0005-0000-0000-0000A2520000}"/>
    <cellStyle name="Normal 2 3 2 2" xfId="593" xr:uid="{00000000-0005-0000-0000-0000A3520000}"/>
    <cellStyle name="Normal 2 3 2 2 2" xfId="10519" xr:uid="{00000000-0005-0000-0000-0000A4520000}"/>
    <cellStyle name="Normal 2 3 2 2 3" xfId="10394" xr:uid="{00000000-0005-0000-0000-0000A5520000}"/>
    <cellStyle name="Normal 2 3 2 2 3 2" xfId="18145" xr:uid="{00000000-0005-0000-0000-0000A6520000}"/>
    <cellStyle name="Normal 2 3 2 2 4" xfId="5066" xr:uid="{00000000-0005-0000-0000-0000A7520000}"/>
    <cellStyle name="Normal 2 3 2 2 5" xfId="37702" xr:uid="{00000000-0005-0000-0000-0000A8520000}"/>
    <cellStyle name="Normal 2 3 2 20" xfId="5055" xr:uid="{00000000-0005-0000-0000-0000A9520000}"/>
    <cellStyle name="Normal 2 3 2 20 2" xfId="8244" xr:uid="{00000000-0005-0000-0000-0000AA520000}"/>
    <cellStyle name="Normal 2 3 2 20 2 2" xfId="14737" xr:uid="{00000000-0005-0000-0000-0000AB520000}"/>
    <cellStyle name="Normal 2 3 2 20 2 2 2" xfId="27416" xr:uid="{00000000-0005-0000-0000-0000AC520000}"/>
    <cellStyle name="Normal 2 3 2 20 2 3" xfId="22591" xr:uid="{00000000-0005-0000-0000-0000AD520000}"/>
    <cellStyle name="Normal 2 3 2 20 3" xfId="9169" xr:uid="{00000000-0005-0000-0000-0000AE520000}"/>
    <cellStyle name="Normal 2 3 2 20 3 2" xfId="15579" xr:uid="{00000000-0005-0000-0000-0000AF520000}"/>
    <cellStyle name="Normal 2 3 2 20 3 2 2" xfId="28227" xr:uid="{00000000-0005-0000-0000-0000B0520000}"/>
    <cellStyle name="Normal 2 3 2 20 3 3" xfId="23179" xr:uid="{00000000-0005-0000-0000-0000B1520000}"/>
    <cellStyle name="Normal 2 3 2 20 4" xfId="7195" xr:uid="{00000000-0005-0000-0000-0000B2520000}"/>
    <cellStyle name="Normal 2 3 2 20 4 2" xfId="13733" xr:uid="{00000000-0005-0000-0000-0000B3520000}"/>
    <cellStyle name="Normal 2 3 2 20 4 2 2" xfId="26464" xr:uid="{00000000-0005-0000-0000-0000B4520000}"/>
    <cellStyle name="Normal 2 3 2 20 4 3" xfId="21927" xr:uid="{00000000-0005-0000-0000-0000B5520000}"/>
    <cellStyle name="Normal 2 3 2 20 5" xfId="12630" xr:uid="{00000000-0005-0000-0000-0000B6520000}"/>
    <cellStyle name="Normal 2 3 2 20 5 2" xfId="25376" xr:uid="{00000000-0005-0000-0000-0000B7520000}"/>
    <cellStyle name="Normal 2 3 2 20 6" xfId="18686" xr:uid="{00000000-0005-0000-0000-0000B8520000}"/>
    <cellStyle name="Normal 2 3 2 20 7" xfId="21063" xr:uid="{00000000-0005-0000-0000-0000B9520000}"/>
    <cellStyle name="Normal 2 3 2 21" xfId="9758" xr:uid="{00000000-0005-0000-0000-0000BA520000}"/>
    <cellStyle name="Normal 2 3 2 21 2" xfId="19516" xr:uid="{00000000-0005-0000-0000-0000BB520000}"/>
    <cellStyle name="Normal 2 3 2 21 2 2" xfId="32631" xr:uid="{00000000-0005-0000-0000-0000BC520000}"/>
    <cellStyle name="Normal 2 3 2 21 2 3" xfId="35646" xr:uid="{00000000-0005-0000-0000-0000BD520000}"/>
    <cellStyle name="Normal 2 3 2 21 3" xfId="18144" xr:uid="{00000000-0005-0000-0000-0000BE520000}"/>
    <cellStyle name="Normal 2 3 2 21 4" xfId="31458" xr:uid="{00000000-0005-0000-0000-0000BF520000}"/>
    <cellStyle name="Normal 2 3 2 21 5" xfId="34788" xr:uid="{00000000-0005-0000-0000-0000C0520000}"/>
    <cellStyle name="Normal 2 3 2 22" xfId="11217" xr:uid="{00000000-0005-0000-0000-0000C1520000}"/>
    <cellStyle name="Normal 2 3 2 23" xfId="2908" xr:uid="{00000000-0005-0000-0000-0000C2520000}"/>
    <cellStyle name="Normal 2 3 2 3" xfId="784" xr:uid="{00000000-0005-0000-0000-0000C3520000}"/>
    <cellStyle name="Normal 2 3 2 3 2" xfId="5067" xr:uid="{00000000-0005-0000-0000-0000C4520000}"/>
    <cellStyle name="Normal 2 3 2 4" xfId="1692" xr:uid="{00000000-0005-0000-0000-0000C5520000}"/>
    <cellStyle name="Normal 2 3 2 4 2" xfId="5068" xr:uid="{00000000-0005-0000-0000-0000C6520000}"/>
    <cellStyle name="Normal 2 3 2 4 3" xfId="37654" xr:uid="{00000000-0005-0000-0000-0000C7520000}"/>
    <cellStyle name="Normal 2 3 2 5" xfId="5069" xr:uid="{00000000-0005-0000-0000-0000C8520000}"/>
    <cellStyle name="Normal 2 3 2 6" xfId="5070" xr:uid="{00000000-0005-0000-0000-0000C9520000}"/>
    <cellStyle name="Normal 2 3 2 7" xfId="5071" xr:uid="{00000000-0005-0000-0000-0000CA520000}"/>
    <cellStyle name="Normal 2 3 2 8" xfId="5072" xr:uid="{00000000-0005-0000-0000-0000CB520000}"/>
    <cellStyle name="Normal 2 3 2 9" xfId="5073" xr:uid="{00000000-0005-0000-0000-0000CC520000}"/>
    <cellStyle name="Normal 2 3 20" xfId="5044" xr:uid="{00000000-0005-0000-0000-0000CD520000}"/>
    <cellStyle name="Normal 2 3 21" xfId="7803" xr:uid="{00000000-0005-0000-0000-0000CE520000}"/>
    <cellStyle name="Normal 2 3 21 2" xfId="14302" xr:uid="{00000000-0005-0000-0000-0000CF520000}"/>
    <cellStyle name="Normal 2 3 21 2 2" xfId="27016" xr:uid="{00000000-0005-0000-0000-0000D0520000}"/>
    <cellStyle name="Normal 2 3 21 3" xfId="19020" xr:uid="{00000000-0005-0000-0000-0000D1520000}"/>
    <cellStyle name="Normal 2 3 21 4" xfId="32192" xr:uid="{00000000-0005-0000-0000-0000D2520000}"/>
    <cellStyle name="Normal 2 3 21 5" xfId="35213" xr:uid="{00000000-0005-0000-0000-0000D3520000}"/>
    <cellStyle name="Normal 2 3 22" xfId="8650" xr:uid="{00000000-0005-0000-0000-0000D4520000}"/>
    <cellStyle name="Normal 2 3 22 2" xfId="15139" xr:uid="{00000000-0005-0000-0000-0000D5520000}"/>
    <cellStyle name="Normal 2 3 22 2 2" xfId="27808" xr:uid="{00000000-0005-0000-0000-0000D6520000}"/>
    <cellStyle name="Normal 2 3 22 3" xfId="18950" xr:uid="{00000000-0005-0000-0000-0000D7520000}"/>
    <cellStyle name="Normal 2 3 22 4" xfId="32131" xr:uid="{00000000-0005-0000-0000-0000D8520000}"/>
    <cellStyle name="Normal 2 3 22 5" xfId="35151" xr:uid="{00000000-0005-0000-0000-0000D9520000}"/>
    <cellStyle name="Normal 2 3 23" xfId="9603" xr:uid="{00000000-0005-0000-0000-0000DA520000}"/>
    <cellStyle name="Normal 2 3 23 2" xfId="15952" xr:uid="{00000000-0005-0000-0000-0000DB520000}"/>
    <cellStyle name="Normal 2 3 23 2 2" xfId="28592" xr:uid="{00000000-0005-0000-0000-0000DC520000}"/>
    <cellStyle name="Normal 2 3 23 3" xfId="19931" xr:uid="{00000000-0005-0000-0000-0000DD520000}"/>
    <cellStyle name="Normal 2 3 23 4" xfId="33112" xr:uid="{00000000-0005-0000-0000-0000DE520000}"/>
    <cellStyle name="Normal 2 3 23 5" xfId="36004" xr:uid="{00000000-0005-0000-0000-0000DF520000}"/>
    <cellStyle name="Normal 2 3 24" xfId="6443" xr:uid="{00000000-0005-0000-0000-0000E0520000}"/>
    <cellStyle name="Normal 2 3 24 2" xfId="13072" xr:uid="{00000000-0005-0000-0000-0000E1520000}"/>
    <cellStyle name="Normal 2 3 24 2 2" xfId="25818" xr:uid="{00000000-0005-0000-0000-0000E2520000}"/>
    <cellStyle name="Normal 2 3 24 3" xfId="21198" xr:uid="{00000000-0005-0000-0000-0000E3520000}"/>
    <cellStyle name="Normal 2 3 25" xfId="12057" xr:uid="{00000000-0005-0000-0000-0000E4520000}"/>
    <cellStyle name="Normal 2 3 25 2" xfId="24803" xr:uid="{00000000-0005-0000-0000-0000E5520000}"/>
    <cellStyle name="Normal 2 3 26" xfId="17435" xr:uid="{00000000-0005-0000-0000-0000E6520000}"/>
    <cellStyle name="Normal 2 3 27" xfId="30616" xr:uid="{00000000-0005-0000-0000-0000E7520000}"/>
    <cellStyle name="Normal 2 3 28" xfId="34313" xr:uid="{00000000-0005-0000-0000-0000E8520000}"/>
    <cellStyle name="Normal 2 3 29" xfId="37212" xr:uid="{00000000-0005-0000-0000-0000E9520000}"/>
    <cellStyle name="Normal 2 3 3" xfId="565" xr:uid="{00000000-0005-0000-0000-0000EA520000}"/>
    <cellStyle name="Normal 2 3 3 2" xfId="5074" xr:uid="{00000000-0005-0000-0000-0000EB520000}"/>
    <cellStyle name="Normal 2 3 3 2 2" xfId="6209" xr:uid="{00000000-0005-0000-0000-0000EC520000}"/>
    <cellStyle name="Normal 2 3 3 2 3" xfId="10520" xr:uid="{00000000-0005-0000-0000-0000ED520000}"/>
    <cellStyle name="Normal 2 3 3 3" xfId="2909" xr:uid="{00000000-0005-0000-0000-0000EE520000}"/>
    <cellStyle name="Normal 2 3 3 4" xfId="37680" xr:uid="{00000000-0005-0000-0000-0000EF520000}"/>
    <cellStyle name="Normal 2 3 30" xfId="2224" xr:uid="{00000000-0005-0000-0000-0000F0520000}"/>
    <cellStyle name="Normal 2 3 31" xfId="37320" xr:uid="{00000000-0005-0000-0000-0000F1520000}"/>
    <cellStyle name="Normal 2 3 32" xfId="37391" xr:uid="{00000000-0005-0000-0000-0000F2520000}"/>
    <cellStyle name="Normal 2 3 4" xfId="783" xr:uid="{00000000-0005-0000-0000-0000F3520000}"/>
    <cellStyle name="Normal 2 3 4 2" xfId="2907" xr:uid="{00000000-0005-0000-0000-0000F4520000}"/>
    <cellStyle name="Normal 2 3 4 3" xfId="37785" xr:uid="{00000000-0005-0000-0000-0000F5520000}"/>
    <cellStyle name="Normal 2 3 5" xfId="1033" xr:uid="{00000000-0005-0000-0000-0000F6520000}"/>
    <cellStyle name="Normal 2 3 5 10" xfId="3132" xr:uid="{00000000-0005-0000-0000-0000F7520000}"/>
    <cellStyle name="Normal 2 3 5 2" xfId="5075" xr:uid="{00000000-0005-0000-0000-0000F8520000}"/>
    <cellStyle name="Normal 2 3 5 2 2" xfId="10711" xr:uid="{00000000-0005-0000-0000-0000F9520000}"/>
    <cellStyle name="Normal 2 3 5 2 2 2" xfId="16259" xr:uid="{00000000-0005-0000-0000-0000FA520000}"/>
    <cellStyle name="Normal 2 3 5 2 2 2 2" xfId="20470" xr:uid="{00000000-0005-0000-0000-0000FB520000}"/>
    <cellStyle name="Normal 2 3 5 2 2 2 3" xfId="33723" xr:uid="{00000000-0005-0000-0000-0000FC520000}"/>
    <cellStyle name="Normal 2 3 5 2 2 2 4" xfId="36517" xr:uid="{00000000-0005-0000-0000-0000FD520000}"/>
    <cellStyle name="Normal 2 3 5 2 2 3" xfId="20171" xr:uid="{00000000-0005-0000-0000-0000FE520000}"/>
    <cellStyle name="Normal 2 3 5 2 2 3 2" xfId="33428" xr:uid="{00000000-0005-0000-0000-0000FF520000}"/>
    <cellStyle name="Normal 2 3 5 2 2 3 3" xfId="36223" xr:uid="{00000000-0005-0000-0000-000000530000}"/>
    <cellStyle name="Normal 2 3 5 2 2 4" xfId="19883" xr:uid="{00000000-0005-0000-0000-000001530000}"/>
    <cellStyle name="Normal 2 3 5 2 2 5" xfId="33008" xr:uid="{00000000-0005-0000-0000-000002530000}"/>
    <cellStyle name="Normal 2 3 5 2 2 6" xfId="35971" xr:uid="{00000000-0005-0000-0000-000003530000}"/>
    <cellStyle name="Normal 2 3 5 2 3" xfId="20323" xr:uid="{00000000-0005-0000-0000-000004530000}"/>
    <cellStyle name="Normal 2 3 5 2 3 2" xfId="33577" xr:uid="{00000000-0005-0000-0000-000005530000}"/>
    <cellStyle name="Normal 2 3 5 2 3 3" xfId="36371" xr:uid="{00000000-0005-0000-0000-000006530000}"/>
    <cellStyle name="Normal 2 3 5 2 4" xfId="20015" xr:uid="{00000000-0005-0000-0000-000007530000}"/>
    <cellStyle name="Normal 2 3 5 2 4 2" xfId="33279" xr:uid="{00000000-0005-0000-0000-000008530000}"/>
    <cellStyle name="Normal 2 3 5 2 4 3" xfId="36078" xr:uid="{00000000-0005-0000-0000-000009530000}"/>
    <cellStyle name="Normal 2 3 5 2 5" xfId="18756" xr:uid="{00000000-0005-0000-0000-00000A530000}"/>
    <cellStyle name="Normal 2 3 5 2 6" xfId="32014" xr:uid="{00000000-0005-0000-0000-00000B530000}"/>
    <cellStyle name="Normal 2 3 5 2 7" xfId="35121" xr:uid="{00000000-0005-0000-0000-00000C530000}"/>
    <cellStyle name="Normal 2 3 5 3" xfId="10056" xr:uid="{00000000-0005-0000-0000-00000D530000}"/>
    <cellStyle name="Normal 2 3 5 3 2" xfId="16008" xr:uid="{00000000-0005-0000-0000-00000E530000}"/>
    <cellStyle name="Normal 2 3 5 3 2 2" xfId="20416" xr:uid="{00000000-0005-0000-0000-00000F530000}"/>
    <cellStyle name="Normal 2 3 5 3 2 3" xfId="33669" xr:uid="{00000000-0005-0000-0000-000010530000}"/>
    <cellStyle name="Normal 2 3 5 3 2 4" xfId="36463" xr:uid="{00000000-0005-0000-0000-000011530000}"/>
    <cellStyle name="Normal 2 3 5 3 3" xfId="20117" xr:uid="{00000000-0005-0000-0000-000012530000}"/>
    <cellStyle name="Normal 2 3 5 3 3 2" xfId="33374" xr:uid="{00000000-0005-0000-0000-000013530000}"/>
    <cellStyle name="Normal 2 3 5 3 3 3" xfId="36169" xr:uid="{00000000-0005-0000-0000-000014530000}"/>
    <cellStyle name="Normal 2 3 5 3 4" xfId="18146" xr:uid="{00000000-0005-0000-0000-000015530000}"/>
    <cellStyle name="Normal 2 3 5 4" xfId="19089" xr:uid="{00000000-0005-0000-0000-000016530000}"/>
    <cellStyle name="Normal 2 3 5 4 2" xfId="20269" xr:uid="{00000000-0005-0000-0000-000017530000}"/>
    <cellStyle name="Normal 2 3 5 4 2 2" xfId="33523" xr:uid="{00000000-0005-0000-0000-000018530000}"/>
    <cellStyle name="Normal 2 3 5 4 2 3" xfId="36317" xr:uid="{00000000-0005-0000-0000-000019530000}"/>
    <cellStyle name="Normal 2 3 5 4 3" xfId="32211" xr:uid="{00000000-0005-0000-0000-00001A530000}"/>
    <cellStyle name="Normal 2 3 5 4 4" xfId="35232" xr:uid="{00000000-0005-0000-0000-00001B530000}"/>
    <cellStyle name="Normal 2 3 5 5" xfId="18969" xr:uid="{00000000-0005-0000-0000-00001C530000}"/>
    <cellStyle name="Normal 2 3 5 5 2" xfId="32150" xr:uid="{00000000-0005-0000-0000-00001D530000}"/>
    <cellStyle name="Normal 2 3 5 5 3" xfId="35172" xr:uid="{00000000-0005-0000-0000-00001E530000}"/>
    <cellStyle name="Normal 2 3 5 6" xfId="19953" xr:uid="{00000000-0005-0000-0000-00001F530000}"/>
    <cellStyle name="Normal 2 3 5 6 2" xfId="33149" xr:uid="{00000000-0005-0000-0000-000020530000}"/>
    <cellStyle name="Normal 2 3 5 6 3" xfId="36023" xr:uid="{00000000-0005-0000-0000-000021530000}"/>
    <cellStyle name="Normal 2 3 5 7" xfId="17472" xr:uid="{00000000-0005-0000-0000-000022530000}"/>
    <cellStyle name="Normal 2 3 5 8" xfId="30726" xr:uid="{00000000-0005-0000-0000-000023530000}"/>
    <cellStyle name="Normal 2 3 5 9" xfId="34338" xr:uid="{00000000-0005-0000-0000-000024530000}"/>
    <cellStyle name="Normal 2 3 6" xfId="3161" xr:uid="{00000000-0005-0000-0000-000025530000}"/>
    <cellStyle name="Normal 2 3 6 2" xfId="5076" xr:uid="{00000000-0005-0000-0000-000026530000}"/>
    <cellStyle name="Normal 2 3 6 2 2" xfId="20452" xr:uid="{00000000-0005-0000-0000-000027530000}"/>
    <cellStyle name="Normal 2 3 6 2 2 2" xfId="33705" xr:uid="{00000000-0005-0000-0000-000028530000}"/>
    <cellStyle name="Normal 2 3 6 2 2 3" xfId="36499" xr:uid="{00000000-0005-0000-0000-000029530000}"/>
    <cellStyle name="Normal 2 3 6 2 3" xfId="20153" xr:uid="{00000000-0005-0000-0000-00002A530000}"/>
    <cellStyle name="Normal 2 3 6 2 4" xfId="33410" xr:uid="{00000000-0005-0000-0000-00002B530000}"/>
    <cellStyle name="Normal 2 3 6 2 5" xfId="36205" xr:uid="{00000000-0005-0000-0000-00002C530000}"/>
    <cellStyle name="Normal 2 3 6 3" xfId="10692" xr:uid="{00000000-0005-0000-0000-00002D530000}"/>
    <cellStyle name="Normal 2 3 6 3 2" xfId="16241" xr:uid="{00000000-0005-0000-0000-00002E530000}"/>
    <cellStyle name="Normal 2 3 6 3 2 2" xfId="28850" xr:uid="{00000000-0005-0000-0000-00002F530000}"/>
    <cellStyle name="Normal 2 3 6 3 3" xfId="20305" xr:uid="{00000000-0005-0000-0000-000030530000}"/>
    <cellStyle name="Normal 2 3 6 3 4" xfId="33559" xr:uid="{00000000-0005-0000-0000-000031530000}"/>
    <cellStyle name="Normal 2 3 6 3 5" xfId="36353" xr:uid="{00000000-0005-0000-0000-000032530000}"/>
    <cellStyle name="Normal 2 3 6 4" xfId="19997" xr:uid="{00000000-0005-0000-0000-000033530000}"/>
    <cellStyle name="Normal 2 3 6 4 2" xfId="33261" xr:uid="{00000000-0005-0000-0000-000034530000}"/>
    <cellStyle name="Normal 2 3 6 4 3" xfId="36060" xr:uid="{00000000-0005-0000-0000-000035530000}"/>
    <cellStyle name="Normal 2 3 6 5" xfId="37626" xr:uid="{00000000-0005-0000-0000-000036530000}"/>
    <cellStyle name="Normal 2 3 7" xfId="5077" xr:uid="{00000000-0005-0000-0000-000037530000}"/>
    <cellStyle name="Normal 2 3 7 2" xfId="10775" xr:uid="{00000000-0005-0000-0000-000038530000}"/>
    <cellStyle name="Normal 2 3 8" xfId="5078" xr:uid="{00000000-0005-0000-0000-000039530000}"/>
    <cellStyle name="Normal 2 3 8 2" xfId="20398" xr:uid="{00000000-0005-0000-0000-00003A530000}"/>
    <cellStyle name="Normal 2 3 8 2 2" xfId="33651" xr:uid="{00000000-0005-0000-0000-00003B530000}"/>
    <cellStyle name="Normal 2 3 8 2 3" xfId="36445" xr:uid="{00000000-0005-0000-0000-00003C530000}"/>
    <cellStyle name="Normal 2 3 8 3" xfId="20099" xr:uid="{00000000-0005-0000-0000-00003D530000}"/>
    <cellStyle name="Normal 2 3 8 3 2" xfId="33356" xr:uid="{00000000-0005-0000-0000-00003E530000}"/>
    <cellStyle name="Normal 2 3 8 3 3" xfId="36151" xr:uid="{00000000-0005-0000-0000-00003F530000}"/>
    <cellStyle name="Normal 2 3 9" xfId="5079" xr:uid="{00000000-0005-0000-0000-000040530000}"/>
    <cellStyle name="Normal 2 3 9 2" xfId="20251" xr:uid="{00000000-0005-0000-0000-000041530000}"/>
    <cellStyle name="Normal 2 3 9 2 2" xfId="33505" xr:uid="{00000000-0005-0000-0000-000042530000}"/>
    <cellStyle name="Normal 2 3 9 2 3" xfId="36299" xr:uid="{00000000-0005-0000-0000-000043530000}"/>
    <cellStyle name="Normal 2 30" xfId="1693" xr:uid="{00000000-0005-0000-0000-000044530000}"/>
    <cellStyle name="Normal 2 30 2" xfId="5080" xr:uid="{00000000-0005-0000-0000-000045530000}"/>
    <cellStyle name="Normal 2 30 2 2" xfId="18831" xr:uid="{00000000-0005-0000-0000-000046530000}"/>
    <cellStyle name="Normal 2 30 3" xfId="10095" xr:uid="{00000000-0005-0000-0000-000047530000}"/>
    <cellStyle name="Normal 2 30 3 2" xfId="18147" xr:uid="{00000000-0005-0000-0000-000048530000}"/>
    <cellStyle name="Normal 2 30 4" xfId="2910" xr:uid="{00000000-0005-0000-0000-000049530000}"/>
    <cellStyle name="Normal 2 31" xfId="1694" xr:uid="{00000000-0005-0000-0000-00004A530000}"/>
    <cellStyle name="Normal 2 31 2" xfId="10865" xr:uid="{00000000-0005-0000-0000-00004B530000}"/>
    <cellStyle name="Normal 2 31 2 2" xfId="20395" xr:uid="{00000000-0005-0000-0000-00004C530000}"/>
    <cellStyle name="Normal 2 31 2 3" xfId="33648" xr:uid="{00000000-0005-0000-0000-00004D530000}"/>
    <cellStyle name="Normal 2 31 2 4" xfId="36442" xr:uid="{00000000-0005-0000-0000-00004E530000}"/>
    <cellStyle name="Normal 2 31 3" xfId="20096" xr:uid="{00000000-0005-0000-0000-00004F530000}"/>
    <cellStyle name="Normal 2 31 3 2" xfId="33353" xr:uid="{00000000-0005-0000-0000-000050530000}"/>
    <cellStyle name="Normal 2 31 3 3" xfId="36148" xr:uid="{00000000-0005-0000-0000-000051530000}"/>
    <cellStyle name="Normal 2 31 4" xfId="5081" xr:uid="{00000000-0005-0000-0000-000052530000}"/>
    <cellStyle name="Normal 2 32" xfId="1695" xr:uid="{00000000-0005-0000-0000-000053530000}"/>
    <cellStyle name="Normal 2 32 2" xfId="10872" xr:uid="{00000000-0005-0000-0000-000054530000}"/>
    <cellStyle name="Normal 2 32 2 2" xfId="20247" xr:uid="{00000000-0005-0000-0000-000055530000}"/>
    <cellStyle name="Normal 2 32 2 3" xfId="33502" xr:uid="{00000000-0005-0000-0000-000056530000}"/>
    <cellStyle name="Normal 2 32 2 4" xfId="36296" xr:uid="{00000000-0005-0000-0000-000057530000}"/>
    <cellStyle name="Normal 2 32 3" xfId="5082" xr:uid="{00000000-0005-0000-0000-000058530000}"/>
    <cellStyle name="Normal 2 33" xfId="1696" xr:uid="{00000000-0005-0000-0000-000059530000}"/>
    <cellStyle name="Normal 2 33 2" xfId="11216" xr:uid="{00000000-0005-0000-0000-00005A530000}"/>
    <cellStyle name="Normal 2 33 3" xfId="5083" xr:uid="{00000000-0005-0000-0000-00005B530000}"/>
    <cellStyle name="Normal 2 34" xfId="1697" xr:uid="{00000000-0005-0000-0000-00005C530000}"/>
    <cellStyle name="Normal 2 34 2" xfId="10647" xr:uid="{00000000-0005-0000-0000-00005D530000}"/>
    <cellStyle name="Normal 2 34 3" xfId="5084" xr:uid="{00000000-0005-0000-0000-00005E530000}"/>
    <cellStyle name="Normal 2 35" xfId="1698" xr:uid="{00000000-0005-0000-0000-00005F530000}"/>
    <cellStyle name="Normal 2 35 2" xfId="11095" xr:uid="{00000000-0005-0000-0000-000060530000}"/>
    <cellStyle name="Normal 2 35 3" xfId="5085" xr:uid="{00000000-0005-0000-0000-000061530000}"/>
    <cellStyle name="Normal 2 36" xfId="1699" xr:uid="{00000000-0005-0000-0000-000062530000}"/>
    <cellStyle name="Normal 2 36 2" xfId="10586" xr:uid="{00000000-0005-0000-0000-000063530000}"/>
    <cellStyle name="Normal 2 36 3" xfId="5086" xr:uid="{00000000-0005-0000-0000-000064530000}"/>
    <cellStyle name="Normal 2 37" xfId="1700" xr:uid="{00000000-0005-0000-0000-000065530000}"/>
    <cellStyle name="Normal 2 37 2" xfId="10307" xr:uid="{00000000-0005-0000-0000-000066530000}"/>
    <cellStyle name="Normal 2 37 3" xfId="5087" xr:uid="{00000000-0005-0000-0000-000067530000}"/>
    <cellStyle name="Normal 2 38" xfId="1701" xr:uid="{00000000-0005-0000-0000-000068530000}"/>
    <cellStyle name="Normal 2 38 2" xfId="10325" xr:uid="{00000000-0005-0000-0000-000069530000}"/>
    <cellStyle name="Normal 2 38 3" xfId="5088" xr:uid="{00000000-0005-0000-0000-00006A530000}"/>
    <cellStyle name="Normal 2 39" xfId="1702" xr:uid="{00000000-0005-0000-0000-00006B530000}"/>
    <cellStyle name="Normal 2 39 2" xfId="10587" xr:uid="{00000000-0005-0000-0000-00006C530000}"/>
    <cellStyle name="Normal 2 39 3" xfId="5089" xr:uid="{00000000-0005-0000-0000-00006D530000}"/>
    <cellStyle name="Normal 2 4" xfId="298" xr:uid="{00000000-0005-0000-0000-00006E530000}"/>
    <cellStyle name="Normal 2 4 10" xfId="5091" xr:uid="{00000000-0005-0000-0000-00006F530000}"/>
    <cellStyle name="Normal 2 4 11" xfId="5092" xr:uid="{00000000-0005-0000-0000-000070530000}"/>
    <cellStyle name="Normal 2 4 12" xfId="5093" xr:uid="{00000000-0005-0000-0000-000071530000}"/>
    <cellStyle name="Normal 2 4 13" xfId="5094" xr:uid="{00000000-0005-0000-0000-000072530000}"/>
    <cellStyle name="Normal 2 4 14" xfId="5095" xr:uid="{00000000-0005-0000-0000-000073530000}"/>
    <cellStyle name="Normal 2 4 15" xfId="5096" xr:uid="{00000000-0005-0000-0000-000074530000}"/>
    <cellStyle name="Normal 2 4 16" xfId="5097" xr:uid="{00000000-0005-0000-0000-000075530000}"/>
    <cellStyle name="Normal 2 4 17" xfId="5098" xr:uid="{00000000-0005-0000-0000-000076530000}"/>
    <cellStyle name="Normal 2 4 18" xfId="5099" xr:uid="{00000000-0005-0000-0000-000077530000}"/>
    <cellStyle name="Normal 2 4 19" xfId="5100" xr:uid="{00000000-0005-0000-0000-000078530000}"/>
    <cellStyle name="Normal 2 4 2" xfId="1034" xr:uid="{00000000-0005-0000-0000-000079530000}"/>
    <cellStyle name="Normal 2 4 2 2" xfId="1703" xr:uid="{00000000-0005-0000-0000-00007A530000}"/>
    <cellStyle name="Normal 2 4 2 2 2" xfId="10522" xr:uid="{00000000-0005-0000-0000-00007B530000}"/>
    <cellStyle name="Normal 2 4 2 2 3" xfId="5101" xr:uid="{00000000-0005-0000-0000-00007C530000}"/>
    <cellStyle name="Normal 2 4 2 3" xfId="9991" xr:uid="{00000000-0005-0000-0000-00007D530000}"/>
    <cellStyle name="Normal 2 4 2 4" xfId="11283" xr:uid="{00000000-0005-0000-0000-00007E530000}"/>
    <cellStyle name="Normal 2 4 2 4 2" xfId="18151" xr:uid="{00000000-0005-0000-0000-00007F530000}"/>
    <cellStyle name="Normal 2 4 2 5" xfId="2912" xr:uid="{00000000-0005-0000-0000-000080530000}"/>
    <cellStyle name="Normal 2 4 20" xfId="5090" xr:uid="{00000000-0005-0000-0000-000081530000}"/>
    <cellStyle name="Normal 2 4 20 2" xfId="6210" xr:uid="{00000000-0005-0000-0000-000082530000}"/>
    <cellStyle name="Normal 2 4 20 3" xfId="18687" xr:uid="{00000000-0005-0000-0000-000083530000}"/>
    <cellStyle name="Normal 2 4 21" xfId="7804" xr:uid="{00000000-0005-0000-0000-000084530000}"/>
    <cellStyle name="Normal 2 4 21 2" xfId="14303" xr:uid="{00000000-0005-0000-0000-000085530000}"/>
    <cellStyle name="Normal 2 4 21 2 2" xfId="27017" xr:uid="{00000000-0005-0000-0000-000086530000}"/>
    <cellStyle name="Normal 2 4 21 3" xfId="18148" xr:uid="{00000000-0005-0000-0000-000087530000}"/>
    <cellStyle name="Normal 2 4 21 4" xfId="22509" xr:uid="{00000000-0005-0000-0000-000088530000}"/>
    <cellStyle name="Normal 2 4 22" xfId="8651" xr:uid="{00000000-0005-0000-0000-000089530000}"/>
    <cellStyle name="Normal 2 4 22 2" xfId="15140" xr:uid="{00000000-0005-0000-0000-00008A530000}"/>
    <cellStyle name="Normal 2 4 22 2 2" xfId="27809" xr:uid="{00000000-0005-0000-0000-00008B530000}"/>
    <cellStyle name="Normal 2 4 22 3" xfId="22722" xr:uid="{00000000-0005-0000-0000-00008C530000}"/>
    <cellStyle name="Normal 2 4 23" xfId="9759" xr:uid="{00000000-0005-0000-0000-00008D530000}"/>
    <cellStyle name="Normal 2 4 24" xfId="6444" xr:uid="{00000000-0005-0000-0000-00008E530000}"/>
    <cellStyle name="Normal 2 4 24 2" xfId="13073" xr:uid="{00000000-0005-0000-0000-00008F530000}"/>
    <cellStyle name="Normal 2 4 24 2 2" xfId="25819" xr:uid="{00000000-0005-0000-0000-000090530000}"/>
    <cellStyle name="Normal 2 4 24 3" xfId="21199" xr:uid="{00000000-0005-0000-0000-000091530000}"/>
    <cellStyle name="Normal 2 4 25" xfId="12058" xr:uid="{00000000-0005-0000-0000-000092530000}"/>
    <cellStyle name="Normal 2 4 25 2" xfId="24804" xr:uid="{00000000-0005-0000-0000-000093530000}"/>
    <cellStyle name="Normal 2 4 26" xfId="20928" xr:uid="{00000000-0005-0000-0000-000094530000}"/>
    <cellStyle name="Normal 2 4 27" xfId="37213" xr:uid="{00000000-0005-0000-0000-000095530000}"/>
    <cellStyle name="Normal 2 4 28" xfId="2225" xr:uid="{00000000-0005-0000-0000-000096530000}"/>
    <cellStyle name="Normal 2 4 29" xfId="37311" xr:uid="{00000000-0005-0000-0000-000097530000}"/>
    <cellStyle name="Normal 2 4 3" xfId="1704" xr:uid="{00000000-0005-0000-0000-000098530000}"/>
    <cellStyle name="Normal 2 4 3 2" xfId="5102" xr:uid="{00000000-0005-0000-0000-000099530000}"/>
    <cellStyle name="Normal 2 4 3 2 2" xfId="18832" xr:uid="{00000000-0005-0000-0000-00009A530000}"/>
    <cellStyle name="Normal 2 4 3 3" xfId="10972" xr:uid="{00000000-0005-0000-0000-00009B530000}"/>
    <cellStyle name="Normal 2 4 3 3 2" xfId="18152" xr:uid="{00000000-0005-0000-0000-00009C530000}"/>
    <cellStyle name="Normal 2 4 3 4" xfId="2911" xr:uid="{00000000-0005-0000-0000-00009D530000}"/>
    <cellStyle name="Normal 2 4 4" xfId="3156" xr:uid="{00000000-0005-0000-0000-00009E530000}"/>
    <cellStyle name="Normal 2 4 4 2" xfId="5103" xr:uid="{00000000-0005-0000-0000-00009F530000}"/>
    <cellStyle name="Normal 2 4 5" xfId="5104" xr:uid="{00000000-0005-0000-0000-0000A0530000}"/>
    <cellStyle name="Normal 2 4 6" xfId="5105" xr:uid="{00000000-0005-0000-0000-0000A1530000}"/>
    <cellStyle name="Normal 2 4 7" xfId="5106" xr:uid="{00000000-0005-0000-0000-0000A2530000}"/>
    <cellStyle name="Normal 2 4 8" xfId="5107" xr:uid="{00000000-0005-0000-0000-0000A3530000}"/>
    <cellStyle name="Normal 2 4 9" xfId="5108" xr:uid="{00000000-0005-0000-0000-0000A4530000}"/>
    <cellStyle name="Normal 2 40" xfId="1705" xr:uid="{00000000-0005-0000-0000-0000A5530000}"/>
    <cellStyle name="Normal 2 40 2" xfId="10800" xr:uid="{00000000-0005-0000-0000-0000A6530000}"/>
    <cellStyle name="Normal 2 40 3" xfId="5109" xr:uid="{00000000-0005-0000-0000-0000A7530000}"/>
    <cellStyle name="Normal 2 41" xfId="1706" xr:uid="{00000000-0005-0000-0000-0000A8530000}"/>
    <cellStyle name="Normal 2 41 2" xfId="10304" xr:uid="{00000000-0005-0000-0000-0000A9530000}"/>
    <cellStyle name="Normal 2 41 3" xfId="5110" xr:uid="{00000000-0005-0000-0000-0000AA530000}"/>
    <cellStyle name="Normal 2 42" xfId="1707" xr:uid="{00000000-0005-0000-0000-0000AB530000}"/>
    <cellStyle name="Normal 2 42 2" xfId="10588" xr:uid="{00000000-0005-0000-0000-0000AC530000}"/>
    <cellStyle name="Normal 2 42 3" xfId="5111" xr:uid="{00000000-0005-0000-0000-0000AD530000}"/>
    <cellStyle name="Normal 2 43" xfId="1708" xr:uid="{00000000-0005-0000-0000-0000AE530000}"/>
    <cellStyle name="Normal 2 43 2" xfId="10309" xr:uid="{00000000-0005-0000-0000-0000AF530000}"/>
    <cellStyle name="Normal 2 43 3" xfId="5112" xr:uid="{00000000-0005-0000-0000-0000B0530000}"/>
    <cellStyle name="Normal 2 44" xfId="1709" xr:uid="{00000000-0005-0000-0000-0000B1530000}"/>
    <cellStyle name="Normal 2 44 2" xfId="11099" xr:uid="{00000000-0005-0000-0000-0000B2530000}"/>
    <cellStyle name="Normal 2 44 3" xfId="5113" xr:uid="{00000000-0005-0000-0000-0000B3530000}"/>
    <cellStyle name="Normal 2 45" xfId="1710" xr:uid="{00000000-0005-0000-0000-0000B4530000}"/>
    <cellStyle name="Normal 2 45 2" xfId="10311" xr:uid="{00000000-0005-0000-0000-0000B5530000}"/>
    <cellStyle name="Normal 2 45 3" xfId="5114" xr:uid="{00000000-0005-0000-0000-0000B6530000}"/>
    <cellStyle name="Normal 2 46" xfId="1711" xr:uid="{00000000-0005-0000-0000-0000B7530000}"/>
    <cellStyle name="Normal 2 46 2" xfId="10463" xr:uid="{00000000-0005-0000-0000-0000B8530000}"/>
    <cellStyle name="Normal 2 46 3" xfId="5115" xr:uid="{00000000-0005-0000-0000-0000B9530000}"/>
    <cellStyle name="Normal 2 47" xfId="1712" xr:uid="{00000000-0005-0000-0000-0000BA530000}"/>
    <cellStyle name="Normal 2 47 2" xfId="11215" xr:uid="{00000000-0005-0000-0000-0000BB530000}"/>
    <cellStyle name="Normal 2 47 3" xfId="5116" xr:uid="{00000000-0005-0000-0000-0000BC530000}"/>
    <cellStyle name="Normal 2 48" xfId="1713" xr:uid="{00000000-0005-0000-0000-0000BD530000}"/>
    <cellStyle name="Normal 2 48 2" xfId="10410" xr:uid="{00000000-0005-0000-0000-0000BE530000}"/>
    <cellStyle name="Normal 2 48 3" xfId="18911" xr:uid="{00000000-0005-0000-0000-0000BF530000}"/>
    <cellStyle name="Normal 2 48 4" xfId="2882" xr:uid="{00000000-0005-0000-0000-0000C0530000}"/>
    <cellStyle name="Normal 2 49" xfId="1714" xr:uid="{00000000-0005-0000-0000-0000C1530000}"/>
    <cellStyle name="Normal 2 49 2" xfId="10971" xr:uid="{00000000-0005-0000-0000-0000C2530000}"/>
    <cellStyle name="Normal 2 49 3" xfId="19017" xr:uid="{00000000-0005-0000-0000-0000C3530000}"/>
    <cellStyle name="Normal 2 49 4" xfId="32189" xr:uid="{00000000-0005-0000-0000-0000C4530000}"/>
    <cellStyle name="Normal 2 49 5" xfId="35210" xr:uid="{00000000-0005-0000-0000-0000C5530000}"/>
    <cellStyle name="Normal 2 49 6" xfId="6388" xr:uid="{00000000-0005-0000-0000-0000C6530000}"/>
    <cellStyle name="Normal 2 5" xfId="299" xr:uid="{00000000-0005-0000-0000-0000C7530000}"/>
    <cellStyle name="Normal 2 5 10" xfId="5118" xr:uid="{00000000-0005-0000-0000-0000C8530000}"/>
    <cellStyle name="Normal 2 5 11" xfId="5119" xr:uid="{00000000-0005-0000-0000-0000C9530000}"/>
    <cellStyle name="Normal 2 5 12" xfId="5120" xr:uid="{00000000-0005-0000-0000-0000CA530000}"/>
    <cellStyle name="Normal 2 5 13" xfId="5121" xr:uid="{00000000-0005-0000-0000-0000CB530000}"/>
    <cellStyle name="Normal 2 5 14" xfId="5122" xr:uid="{00000000-0005-0000-0000-0000CC530000}"/>
    <cellStyle name="Normal 2 5 15" xfId="5123" xr:uid="{00000000-0005-0000-0000-0000CD530000}"/>
    <cellStyle name="Normal 2 5 16" xfId="5124" xr:uid="{00000000-0005-0000-0000-0000CE530000}"/>
    <cellStyle name="Normal 2 5 17" xfId="5125" xr:uid="{00000000-0005-0000-0000-0000CF530000}"/>
    <cellStyle name="Normal 2 5 18" xfId="5126" xr:uid="{00000000-0005-0000-0000-0000D0530000}"/>
    <cellStyle name="Normal 2 5 19" xfId="5127" xr:uid="{00000000-0005-0000-0000-0000D1530000}"/>
    <cellStyle name="Normal 2 5 2" xfId="566" xr:uid="{00000000-0005-0000-0000-0000D2530000}"/>
    <cellStyle name="Normal 2 5 2 2" xfId="1715" xr:uid="{00000000-0005-0000-0000-0000D3530000}"/>
    <cellStyle name="Normal 2 5 2 2 2" xfId="10524" xr:uid="{00000000-0005-0000-0000-0000D4530000}"/>
    <cellStyle name="Normal 2 5 2 2 3" xfId="5128" xr:uid="{00000000-0005-0000-0000-0000D5530000}"/>
    <cellStyle name="Normal 2 5 2 3" xfId="9992" xr:uid="{00000000-0005-0000-0000-0000D6530000}"/>
    <cellStyle name="Normal 2 5 2 4" xfId="11186" xr:uid="{00000000-0005-0000-0000-0000D7530000}"/>
    <cellStyle name="Normal 2 5 2 4 2" xfId="18163" xr:uid="{00000000-0005-0000-0000-0000D8530000}"/>
    <cellStyle name="Normal 2 5 2 5" xfId="2914" xr:uid="{00000000-0005-0000-0000-0000D9530000}"/>
    <cellStyle name="Normal 2 5 20" xfId="5117" xr:uid="{00000000-0005-0000-0000-0000DA530000}"/>
    <cellStyle name="Normal 2 5 20 2" xfId="6208" xr:uid="{00000000-0005-0000-0000-0000DB530000}"/>
    <cellStyle name="Normal 2 5 20 3" xfId="18688" xr:uid="{00000000-0005-0000-0000-0000DC530000}"/>
    <cellStyle name="Normal 2 5 21" xfId="7805" xr:uid="{00000000-0005-0000-0000-0000DD530000}"/>
    <cellStyle name="Normal 2 5 21 2" xfId="14304" xr:uid="{00000000-0005-0000-0000-0000DE530000}"/>
    <cellStyle name="Normal 2 5 21 2 2" xfId="27018" xr:uid="{00000000-0005-0000-0000-0000DF530000}"/>
    <cellStyle name="Normal 2 5 21 3" xfId="18162" xr:uid="{00000000-0005-0000-0000-0000E0530000}"/>
    <cellStyle name="Normal 2 5 21 4" xfId="22510" xr:uid="{00000000-0005-0000-0000-0000E1530000}"/>
    <cellStyle name="Normal 2 5 22" xfId="8652" xr:uid="{00000000-0005-0000-0000-0000E2530000}"/>
    <cellStyle name="Normal 2 5 22 2" xfId="15141" xr:uid="{00000000-0005-0000-0000-0000E3530000}"/>
    <cellStyle name="Normal 2 5 22 2 2" xfId="27810" xr:uid="{00000000-0005-0000-0000-0000E4530000}"/>
    <cellStyle name="Normal 2 5 22 3" xfId="22723" xr:uid="{00000000-0005-0000-0000-0000E5530000}"/>
    <cellStyle name="Normal 2 5 23" xfId="9760" xr:uid="{00000000-0005-0000-0000-0000E6530000}"/>
    <cellStyle name="Normal 2 5 24" xfId="6445" xr:uid="{00000000-0005-0000-0000-0000E7530000}"/>
    <cellStyle name="Normal 2 5 24 2" xfId="13074" xr:uid="{00000000-0005-0000-0000-0000E8530000}"/>
    <cellStyle name="Normal 2 5 24 2 2" xfId="25820" xr:uid="{00000000-0005-0000-0000-0000E9530000}"/>
    <cellStyle name="Normal 2 5 24 3" xfId="21200" xr:uid="{00000000-0005-0000-0000-0000EA530000}"/>
    <cellStyle name="Normal 2 5 25" xfId="12059" xr:uid="{00000000-0005-0000-0000-0000EB530000}"/>
    <cellStyle name="Normal 2 5 25 2" xfId="24805" xr:uid="{00000000-0005-0000-0000-0000EC530000}"/>
    <cellStyle name="Normal 2 5 26" xfId="20929" xr:uid="{00000000-0005-0000-0000-0000ED530000}"/>
    <cellStyle name="Normal 2 5 27" xfId="2226" xr:uid="{00000000-0005-0000-0000-0000EE530000}"/>
    <cellStyle name="Normal 2 5 3" xfId="785" xr:uid="{00000000-0005-0000-0000-0000EF530000}"/>
    <cellStyle name="Normal 2 5 3 2" xfId="1716" xr:uid="{00000000-0005-0000-0000-0000F0530000}"/>
    <cellStyle name="Normal 2 5 3 2 2" xfId="18833" xr:uid="{00000000-0005-0000-0000-0000F1530000}"/>
    <cellStyle name="Normal 2 5 3 3" xfId="18164" xr:uid="{00000000-0005-0000-0000-0000F2530000}"/>
    <cellStyle name="Normal 2 5 3 4" xfId="2913" xr:uid="{00000000-0005-0000-0000-0000F3530000}"/>
    <cellStyle name="Normal 2 5 4" xfId="1035" xr:uid="{00000000-0005-0000-0000-0000F4530000}"/>
    <cellStyle name="Normal 2 5 4 2" xfId="5129" xr:uid="{00000000-0005-0000-0000-0000F5530000}"/>
    <cellStyle name="Normal 2 5 5" xfId="5130" xr:uid="{00000000-0005-0000-0000-0000F6530000}"/>
    <cellStyle name="Normal 2 5 5 2" xfId="37627" xr:uid="{00000000-0005-0000-0000-0000F7530000}"/>
    <cellStyle name="Normal 2 5 6" xfId="5131" xr:uid="{00000000-0005-0000-0000-0000F8530000}"/>
    <cellStyle name="Normal 2 5 7" xfId="5132" xr:uid="{00000000-0005-0000-0000-0000F9530000}"/>
    <cellStyle name="Normal 2 5 8" xfId="5133" xr:uid="{00000000-0005-0000-0000-0000FA530000}"/>
    <cellStyle name="Normal 2 5 9" xfId="5134" xr:uid="{00000000-0005-0000-0000-0000FB530000}"/>
    <cellStyle name="Normal 2 50" xfId="1717" xr:uid="{00000000-0005-0000-0000-0000FC530000}"/>
    <cellStyle name="Normal 2 50 2" xfId="10313" xr:uid="{00000000-0005-0000-0000-0000FD530000}"/>
    <cellStyle name="Normal 2 50 3" xfId="18947" xr:uid="{00000000-0005-0000-0000-0000FE530000}"/>
    <cellStyle name="Normal 2 50 4" xfId="32128" xr:uid="{00000000-0005-0000-0000-0000FF530000}"/>
    <cellStyle name="Normal 2 50 5" xfId="35148" xr:uid="{00000000-0005-0000-0000-000000540000}"/>
    <cellStyle name="Normal 2 50 6" xfId="6392" xr:uid="{00000000-0005-0000-0000-000001540000}"/>
    <cellStyle name="Normal 2 51" xfId="1718" xr:uid="{00000000-0005-0000-0000-000002540000}"/>
    <cellStyle name="Normal 2 51 2" xfId="10629" xr:uid="{00000000-0005-0000-0000-000003540000}"/>
    <cellStyle name="Normal 2 51 3" xfId="19927" xr:uid="{00000000-0005-0000-0000-000004540000}"/>
    <cellStyle name="Normal 2 51 4" xfId="33109" xr:uid="{00000000-0005-0000-0000-000005540000}"/>
    <cellStyle name="Normal 2 51 5" xfId="36001" xr:uid="{00000000-0005-0000-0000-000006540000}"/>
    <cellStyle name="Normal 2 51 6" xfId="6390" xr:uid="{00000000-0005-0000-0000-000007540000}"/>
    <cellStyle name="Normal 2 52" xfId="1719" xr:uid="{00000000-0005-0000-0000-000008540000}"/>
    <cellStyle name="Normal 2 52 2" xfId="11175" xr:uid="{00000000-0005-0000-0000-000009540000}"/>
    <cellStyle name="Normal 2 52 3" xfId="14271" xr:uid="{00000000-0005-0000-0000-00000A540000}"/>
    <cellStyle name="Normal 2 52 3 2" xfId="26985" xr:uid="{00000000-0005-0000-0000-00000B540000}"/>
    <cellStyle name="Normal 2 52 4" xfId="22480" xr:uid="{00000000-0005-0000-0000-00000C540000}"/>
    <cellStyle name="Normal 2 52 5" xfId="7772" xr:uid="{00000000-0005-0000-0000-00000D540000}"/>
    <cellStyle name="Normal 2 53" xfId="1720" xr:uid="{00000000-0005-0000-0000-00000E540000}"/>
    <cellStyle name="Normal 2 53 2" xfId="11089" xr:uid="{00000000-0005-0000-0000-00000F540000}"/>
    <cellStyle name="Normal 2 53 3" xfId="15108" xr:uid="{00000000-0005-0000-0000-000010540000}"/>
    <cellStyle name="Normal 2 53 3 2" xfId="27778" xr:uid="{00000000-0005-0000-0000-000011540000}"/>
    <cellStyle name="Normal 2 53 4" xfId="22694" xr:uid="{00000000-0005-0000-0000-000012540000}"/>
    <cellStyle name="Normal 2 53 5" xfId="8619" xr:uid="{00000000-0005-0000-0000-000013540000}"/>
    <cellStyle name="Normal 2 54" xfId="1721" xr:uid="{00000000-0005-0000-0000-000014540000}"/>
    <cellStyle name="Normal 2 54 2" xfId="10322" xr:uid="{00000000-0005-0000-0000-000015540000}"/>
    <cellStyle name="Normal 2 54 3" xfId="15945" xr:uid="{00000000-0005-0000-0000-000016540000}"/>
    <cellStyle name="Normal 2 54 3 2" xfId="28585" xr:uid="{00000000-0005-0000-0000-000017540000}"/>
    <cellStyle name="Normal 2 54 4" xfId="23574" xr:uid="{00000000-0005-0000-0000-000018540000}"/>
    <cellStyle name="Normal 2 54 5" xfId="9592" xr:uid="{00000000-0005-0000-0000-000019540000}"/>
    <cellStyle name="Normal 2 55" xfId="1722" xr:uid="{00000000-0005-0000-0000-00001A540000}"/>
    <cellStyle name="Normal 2 56" xfId="1723" xr:uid="{00000000-0005-0000-0000-00001B540000}"/>
    <cellStyle name="Normal 2 57" xfId="1724" xr:uid="{00000000-0005-0000-0000-00001C540000}"/>
    <cellStyle name="Normal 2 58" xfId="1725" xr:uid="{00000000-0005-0000-0000-00001D540000}"/>
    <cellStyle name="Normal 2 59" xfId="1726" xr:uid="{00000000-0005-0000-0000-00001E540000}"/>
    <cellStyle name="Normal 2 59 2" xfId="1727" xr:uid="{00000000-0005-0000-0000-00001F540000}"/>
    <cellStyle name="Normal 2 59 2 2" xfId="1728" xr:uid="{00000000-0005-0000-0000-000020540000}"/>
    <cellStyle name="Normal 2 59 2 2 2" xfId="1729" xr:uid="{00000000-0005-0000-0000-000021540000}"/>
    <cellStyle name="Normal 2 59 2 2 2 2" xfId="1730" xr:uid="{00000000-0005-0000-0000-000022540000}"/>
    <cellStyle name="Normal 2 59 2 2 2 2 2" xfId="16431" xr:uid="{00000000-0005-0000-0000-000023540000}"/>
    <cellStyle name="Normal 2 59 2 2 2 2 2 2" xfId="28973" xr:uid="{00000000-0005-0000-0000-000024540000}"/>
    <cellStyle name="Normal 2 59 2 2 2 2 3" xfId="23884" xr:uid="{00000000-0005-0000-0000-000025540000}"/>
    <cellStyle name="Normal 2 59 2 2 2 2 4" xfId="10955" xr:uid="{00000000-0005-0000-0000-000026540000}"/>
    <cellStyle name="Normal 2 59 2 2 2 3" xfId="16594" xr:uid="{00000000-0005-0000-0000-000027540000}"/>
    <cellStyle name="Normal 2 59 2 2 2 3 2" xfId="29133" xr:uid="{00000000-0005-0000-0000-000028540000}"/>
    <cellStyle name="Normal 2 59 2 2 2 4" xfId="24039" xr:uid="{00000000-0005-0000-0000-000029540000}"/>
    <cellStyle name="Normal 2 59 2 2 2 5" xfId="11214" xr:uid="{00000000-0005-0000-0000-00002A540000}"/>
    <cellStyle name="Normal 2 59 2 2 3" xfId="1731" xr:uid="{00000000-0005-0000-0000-00002B540000}"/>
    <cellStyle name="Normal 2 59 2 2 3 2" xfId="16212" xr:uid="{00000000-0005-0000-0000-00002C540000}"/>
    <cellStyle name="Normal 2 59 2 2 3 2 2" xfId="28833" xr:uid="{00000000-0005-0000-0000-00002D540000}"/>
    <cellStyle name="Normal 2 59 2 2 3 3" xfId="23776" xr:uid="{00000000-0005-0000-0000-00002E540000}"/>
    <cellStyle name="Normal 2 59 2 2 3 4" xfId="10618" xr:uid="{00000000-0005-0000-0000-00002F540000}"/>
    <cellStyle name="Normal 2 59 2 2 4" xfId="16026" xr:uid="{00000000-0005-0000-0000-000030540000}"/>
    <cellStyle name="Normal 2 59 2 2 4 2" xfId="28654" xr:uid="{00000000-0005-0000-0000-000031540000}"/>
    <cellStyle name="Normal 2 59 2 2 5" xfId="23623" xr:uid="{00000000-0005-0000-0000-000032540000}"/>
    <cellStyle name="Normal 2 59 2 2 6" xfId="10090" xr:uid="{00000000-0005-0000-0000-000033540000}"/>
    <cellStyle name="Normal 2 59 2 3" xfId="1732" xr:uid="{00000000-0005-0000-0000-000034540000}"/>
    <cellStyle name="Normal 2 59 2 3 2" xfId="1733" xr:uid="{00000000-0005-0000-0000-000035540000}"/>
    <cellStyle name="Normal 2 59 2 3 2 2" xfId="16692" xr:uid="{00000000-0005-0000-0000-000036540000}"/>
    <cellStyle name="Normal 2 59 2 3 2 2 2" xfId="29227" xr:uid="{00000000-0005-0000-0000-000037540000}"/>
    <cellStyle name="Normal 2 59 2 3 2 3" xfId="24136" xr:uid="{00000000-0005-0000-0000-000038540000}"/>
    <cellStyle name="Normal 2 59 2 3 2 4" xfId="11371" xr:uid="{00000000-0005-0000-0000-000039540000}"/>
    <cellStyle name="Normal 2 59 2 3 3" xfId="16059" xr:uid="{00000000-0005-0000-0000-00003A540000}"/>
    <cellStyle name="Normal 2 59 2 3 3 2" xfId="28687" xr:uid="{00000000-0005-0000-0000-00003B540000}"/>
    <cellStyle name="Normal 2 59 2 3 4" xfId="23652" xr:uid="{00000000-0005-0000-0000-00003C540000}"/>
    <cellStyle name="Normal 2 59 2 3 5" xfId="10168" xr:uid="{00000000-0005-0000-0000-00003D540000}"/>
    <cellStyle name="Normal 2 59 2 4" xfId="1734" xr:uid="{00000000-0005-0000-0000-00003E540000}"/>
    <cellStyle name="Normal 2 59 2 4 2" xfId="16055" xr:uid="{00000000-0005-0000-0000-00003F540000}"/>
    <cellStyle name="Normal 2 59 2 4 2 2" xfId="28683" xr:uid="{00000000-0005-0000-0000-000040540000}"/>
    <cellStyle name="Normal 2 59 2 4 3" xfId="23648" xr:uid="{00000000-0005-0000-0000-000041540000}"/>
    <cellStyle name="Normal 2 59 2 4 4" xfId="10164" xr:uid="{00000000-0005-0000-0000-000042540000}"/>
    <cellStyle name="Normal 2 59 2 5" xfId="16612" xr:uid="{00000000-0005-0000-0000-000043540000}"/>
    <cellStyle name="Normal 2 59 2 5 2" xfId="29151" xr:uid="{00000000-0005-0000-0000-000044540000}"/>
    <cellStyle name="Normal 2 59 2 6" xfId="24059" xr:uid="{00000000-0005-0000-0000-000045540000}"/>
    <cellStyle name="Normal 2 59 2 7" xfId="11250" xr:uid="{00000000-0005-0000-0000-000046540000}"/>
    <cellStyle name="Normal 2 59 3" xfId="1735" xr:uid="{00000000-0005-0000-0000-000047540000}"/>
    <cellStyle name="Normal 2 59 3 2" xfId="1736" xr:uid="{00000000-0005-0000-0000-000048540000}"/>
    <cellStyle name="Normal 2 59 3 2 2" xfId="1737" xr:uid="{00000000-0005-0000-0000-000049540000}"/>
    <cellStyle name="Normal 2 59 3 2 2 2" xfId="16656" xr:uid="{00000000-0005-0000-0000-00004A540000}"/>
    <cellStyle name="Normal 2 59 3 2 2 2 2" xfId="29191" xr:uid="{00000000-0005-0000-0000-00004B540000}"/>
    <cellStyle name="Normal 2 59 3 2 2 3" xfId="24098" xr:uid="{00000000-0005-0000-0000-00004C540000}"/>
    <cellStyle name="Normal 2 59 3 2 2 4" xfId="11325" xr:uid="{00000000-0005-0000-0000-00004D540000}"/>
    <cellStyle name="Normal 2 59 3 2 3" xfId="16409" xr:uid="{00000000-0005-0000-0000-00004E540000}"/>
    <cellStyle name="Normal 2 59 3 2 3 2" xfId="28951" xr:uid="{00000000-0005-0000-0000-00004F540000}"/>
    <cellStyle name="Normal 2 59 3 2 4" xfId="23862" xr:uid="{00000000-0005-0000-0000-000050540000}"/>
    <cellStyle name="Normal 2 59 3 2 5" xfId="10925" xr:uid="{00000000-0005-0000-0000-000051540000}"/>
    <cellStyle name="Normal 2 59 3 3" xfId="1738" xr:uid="{00000000-0005-0000-0000-000052540000}"/>
    <cellStyle name="Normal 2 59 3 3 2" xfId="16082" xr:uid="{00000000-0005-0000-0000-000053540000}"/>
    <cellStyle name="Normal 2 59 3 3 2 2" xfId="28709" xr:uid="{00000000-0005-0000-0000-000054540000}"/>
    <cellStyle name="Normal 2 59 3 3 3" xfId="23673" xr:uid="{00000000-0005-0000-0000-000055540000}"/>
    <cellStyle name="Normal 2 59 3 3 4" xfId="10245" xr:uid="{00000000-0005-0000-0000-000056540000}"/>
    <cellStyle name="Normal 2 59 3 4" xfId="16097" xr:uid="{00000000-0005-0000-0000-000057540000}"/>
    <cellStyle name="Normal 2 59 3 4 2" xfId="28724" xr:uid="{00000000-0005-0000-0000-000058540000}"/>
    <cellStyle name="Normal 2 59 3 5" xfId="23686" xr:uid="{00000000-0005-0000-0000-000059540000}"/>
    <cellStyle name="Normal 2 59 3 6" xfId="10303" xr:uid="{00000000-0005-0000-0000-00005A540000}"/>
    <cellStyle name="Normal 2 59 4" xfId="1739" xr:uid="{00000000-0005-0000-0000-00005B540000}"/>
    <cellStyle name="Normal 2 59 4 2" xfId="1740" xr:uid="{00000000-0005-0000-0000-00005C540000}"/>
    <cellStyle name="Normal 2 59 4 2 2" xfId="16575" xr:uid="{00000000-0005-0000-0000-00005D540000}"/>
    <cellStyle name="Normal 2 59 4 2 2 2" xfId="29114" xr:uid="{00000000-0005-0000-0000-00005E540000}"/>
    <cellStyle name="Normal 2 59 4 2 3" xfId="24021" xr:uid="{00000000-0005-0000-0000-00005F540000}"/>
    <cellStyle name="Normal 2 59 4 2 4" xfId="11187" xr:uid="{00000000-0005-0000-0000-000060540000}"/>
    <cellStyle name="Normal 2 59 4 3" xfId="16668" xr:uid="{00000000-0005-0000-0000-000061540000}"/>
    <cellStyle name="Normal 2 59 4 3 2" xfId="29203" xr:uid="{00000000-0005-0000-0000-000062540000}"/>
    <cellStyle name="Normal 2 59 4 4" xfId="24110" xr:uid="{00000000-0005-0000-0000-000063540000}"/>
    <cellStyle name="Normal 2 59 4 5" xfId="11338" xr:uid="{00000000-0005-0000-0000-000064540000}"/>
    <cellStyle name="Normal 2 59 5" xfId="1741" xr:uid="{00000000-0005-0000-0000-000065540000}"/>
    <cellStyle name="Normal 2 59 5 2" xfId="16611" xr:uid="{00000000-0005-0000-0000-000066540000}"/>
    <cellStyle name="Normal 2 59 5 2 2" xfId="29150" xr:uid="{00000000-0005-0000-0000-000067540000}"/>
    <cellStyle name="Normal 2 59 5 3" xfId="24058" xr:uid="{00000000-0005-0000-0000-000068540000}"/>
    <cellStyle name="Normal 2 59 5 4" xfId="11249" xr:uid="{00000000-0005-0000-0000-000069540000}"/>
    <cellStyle name="Normal 2 59 6" xfId="16177" xr:uid="{00000000-0005-0000-0000-00006A540000}"/>
    <cellStyle name="Normal 2 59 6 2" xfId="28799" xr:uid="{00000000-0005-0000-0000-00006B540000}"/>
    <cellStyle name="Normal 2 59 7" xfId="23750" xr:uid="{00000000-0005-0000-0000-00006C540000}"/>
    <cellStyle name="Normal 2 59 8" xfId="10515" xr:uid="{00000000-0005-0000-0000-00006D540000}"/>
    <cellStyle name="Normal 2 6" xfId="29" xr:uid="{00000000-0005-0000-0000-00006E540000}"/>
    <cellStyle name="Normal 2 6 10" xfId="5136" xr:uid="{00000000-0005-0000-0000-00006F540000}"/>
    <cellStyle name="Normal 2 6 11" xfId="5137" xr:uid="{00000000-0005-0000-0000-000070540000}"/>
    <cellStyle name="Normal 2 6 12" xfId="5138" xr:uid="{00000000-0005-0000-0000-000071540000}"/>
    <cellStyle name="Normal 2 6 13" xfId="5139" xr:uid="{00000000-0005-0000-0000-000072540000}"/>
    <cellStyle name="Normal 2 6 14" xfId="5140" xr:uid="{00000000-0005-0000-0000-000073540000}"/>
    <cellStyle name="Normal 2 6 15" xfId="5141" xr:uid="{00000000-0005-0000-0000-000074540000}"/>
    <cellStyle name="Normal 2 6 16" xfId="5142" xr:uid="{00000000-0005-0000-0000-000075540000}"/>
    <cellStyle name="Normal 2 6 17" xfId="5143" xr:uid="{00000000-0005-0000-0000-000076540000}"/>
    <cellStyle name="Normal 2 6 18" xfId="5144" xr:uid="{00000000-0005-0000-0000-000077540000}"/>
    <cellStyle name="Normal 2 6 19" xfId="5145" xr:uid="{00000000-0005-0000-0000-000078540000}"/>
    <cellStyle name="Normal 2 6 2" xfId="786" xr:uid="{00000000-0005-0000-0000-000079540000}"/>
    <cellStyle name="Normal 2 6 2 2" xfId="5146" xr:uid="{00000000-0005-0000-0000-00007A540000}"/>
    <cellStyle name="Normal 2 6 2 2 2" xfId="18835" xr:uid="{00000000-0005-0000-0000-00007B540000}"/>
    <cellStyle name="Normal 2 6 2 3" xfId="18166" xr:uid="{00000000-0005-0000-0000-00007C540000}"/>
    <cellStyle name="Normal 2 6 2 4" xfId="2916" xr:uid="{00000000-0005-0000-0000-00007D540000}"/>
    <cellStyle name="Normal 2 6 2 5" xfId="37786" xr:uid="{00000000-0005-0000-0000-00007E540000}"/>
    <cellStyle name="Normal 2 6 20" xfId="5135" xr:uid="{00000000-0005-0000-0000-00007F540000}"/>
    <cellStyle name="Normal 2 6 20 2" xfId="6308" xr:uid="{00000000-0005-0000-0000-000080540000}"/>
    <cellStyle name="Normal 2 6 20 3" xfId="18730" xr:uid="{00000000-0005-0000-0000-000081540000}"/>
    <cellStyle name="Normal 2 6 21" xfId="7806" xr:uid="{00000000-0005-0000-0000-000082540000}"/>
    <cellStyle name="Normal 2 6 21 2" xfId="14305" xr:uid="{00000000-0005-0000-0000-000083540000}"/>
    <cellStyle name="Normal 2 6 21 2 2" xfId="27019" xr:uid="{00000000-0005-0000-0000-000084540000}"/>
    <cellStyle name="Normal 2 6 21 3" xfId="18165" xr:uid="{00000000-0005-0000-0000-000085540000}"/>
    <cellStyle name="Normal 2 6 21 4" xfId="22511" xr:uid="{00000000-0005-0000-0000-000086540000}"/>
    <cellStyle name="Normal 2 6 22" xfId="8653" xr:uid="{00000000-0005-0000-0000-000087540000}"/>
    <cellStyle name="Normal 2 6 22 2" xfId="15142" xr:uid="{00000000-0005-0000-0000-000088540000}"/>
    <cellStyle name="Normal 2 6 22 2 2" xfId="27811" xr:uid="{00000000-0005-0000-0000-000089540000}"/>
    <cellStyle name="Normal 2 6 22 3" xfId="22724" xr:uid="{00000000-0005-0000-0000-00008A540000}"/>
    <cellStyle name="Normal 2 6 23" xfId="9993" xr:uid="{00000000-0005-0000-0000-00008B540000}"/>
    <cellStyle name="Normal 2 6 24" xfId="6446" xr:uid="{00000000-0005-0000-0000-00008C540000}"/>
    <cellStyle name="Normal 2 6 24 2" xfId="13075" xr:uid="{00000000-0005-0000-0000-00008D540000}"/>
    <cellStyle name="Normal 2 6 24 2 2" xfId="25821" xr:uid="{00000000-0005-0000-0000-00008E540000}"/>
    <cellStyle name="Normal 2 6 24 3" xfId="21201" xr:uid="{00000000-0005-0000-0000-00008F540000}"/>
    <cellStyle name="Normal 2 6 25" xfId="12060" xr:uid="{00000000-0005-0000-0000-000090540000}"/>
    <cellStyle name="Normal 2 6 25 2" xfId="24806" xr:uid="{00000000-0005-0000-0000-000091540000}"/>
    <cellStyle name="Normal 2 6 26" xfId="20930" xr:uid="{00000000-0005-0000-0000-000092540000}"/>
    <cellStyle name="Normal 2 6 27" xfId="2227" xr:uid="{00000000-0005-0000-0000-000093540000}"/>
    <cellStyle name="Normal 2 6 28" xfId="37392" xr:uid="{00000000-0005-0000-0000-000094540000}"/>
    <cellStyle name="Normal 2 6 3" xfId="1036" xr:uid="{00000000-0005-0000-0000-000095540000}"/>
    <cellStyle name="Normal 2 6 3 2" xfId="5147" xr:uid="{00000000-0005-0000-0000-000096540000}"/>
    <cellStyle name="Normal 2 6 3 2 2" xfId="18834" xr:uid="{00000000-0005-0000-0000-000097540000}"/>
    <cellStyle name="Normal 2 6 3 3" xfId="18167" xr:uid="{00000000-0005-0000-0000-000098540000}"/>
    <cellStyle name="Normal 2 6 3 4" xfId="2915" xr:uid="{00000000-0005-0000-0000-000099540000}"/>
    <cellStyle name="Normal 2 6 4" xfId="5148" xr:uid="{00000000-0005-0000-0000-00009A540000}"/>
    <cellStyle name="Normal 2 6 4 2" xfId="37441" xr:uid="{00000000-0005-0000-0000-00009B540000}"/>
    <cellStyle name="Normal 2 6 5" xfId="5149" xr:uid="{00000000-0005-0000-0000-00009C540000}"/>
    <cellStyle name="Normal 2 6 6" xfId="5150" xr:uid="{00000000-0005-0000-0000-00009D540000}"/>
    <cellStyle name="Normal 2 6 7" xfId="5151" xr:uid="{00000000-0005-0000-0000-00009E540000}"/>
    <cellStyle name="Normal 2 6 8" xfId="5152" xr:uid="{00000000-0005-0000-0000-00009F540000}"/>
    <cellStyle name="Normal 2 6 9" xfId="5153" xr:uid="{00000000-0005-0000-0000-0000A0540000}"/>
    <cellStyle name="Normal 2 60" xfId="1742" xr:uid="{00000000-0005-0000-0000-0000A1540000}"/>
    <cellStyle name="Normal 2 61" xfId="1743" xr:uid="{00000000-0005-0000-0000-0000A2540000}"/>
    <cellStyle name="Normal 2 62" xfId="1744" xr:uid="{00000000-0005-0000-0000-0000A3540000}"/>
    <cellStyle name="Normal 2 63" xfId="10127" xr:uid="{00000000-0005-0000-0000-0000A4540000}"/>
    <cellStyle name="Normal 2 64" xfId="6407" xr:uid="{00000000-0005-0000-0000-0000A5540000}"/>
    <cellStyle name="Normal 2 64 2" xfId="13036" xr:uid="{00000000-0005-0000-0000-0000A6540000}"/>
    <cellStyle name="Normal 2 64 2 2" xfId="25782" xr:uid="{00000000-0005-0000-0000-0000A7540000}"/>
    <cellStyle name="Normal 2 64 3" xfId="21162" xr:uid="{00000000-0005-0000-0000-0000A8540000}"/>
    <cellStyle name="Normal 2 65" xfId="12038" xr:uid="{00000000-0005-0000-0000-0000A9540000}"/>
    <cellStyle name="Normal 2 65 2" xfId="24784" xr:uid="{00000000-0005-0000-0000-0000AA540000}"/>
    <cellStyle name="Normal 2 66" xfId="17432" xr:uid="{00000000-0005-0000-0000-0000AB540000}"/>
    <cellStyle name="Normal 2 67" xfId="30611" xr:uid="{00000000-0005-0000-0000-0000AC540000}"/>
    <cellStyle name="Normal 2 68" xfId="34311" xr:uid="{00000000-0005-0000-0000-0000AD540000}"/>
    <cellStyle name="Normal 2 69" xfId="36629" xr:uid="{00000000-0005-0000-0000-0000AE540000}"/>
    <cellStyle name="Normal 2 7" xfId="380" xr:uid="{00000000-0005-0000-0000-0000AF540000}"/>
    <cellStyle name="Normal 2 7 10" xfId="5155" xr:uid="{00000000-0005-0000-0000-0000B0540000}"/>
    <cellStyle name="Normal 2 7 11" xfId="5156" xr:uid="{00000000-0005-0000-0000-0000B1540000}"/>
    <cellStyle name="Normal 2 7 12" xfId="5157" xr:uid="{00000000-0005-0000-0000-0000B2540000}"/>
    <cellStyle name="Normal 2 7 13" xfId="5158" xr:uid="{00000000-0005-0000-0000-0000B3540000}"/>
    <cellStyle name="Normal 2 7 14" xfId="5159" xr:uid="{00000000-0005-0000-0000-0000B4540000}"/>
    <cellStyle name="Normal 2 7 15" xfId="5160" xr:uid="{00000000-0005-0000-0000-0000B5540000}"/>
    <cellStyle name="Normal 2 7 16" xfId="5161" xr:uid="{00000000-0005-0000-0000-0000B6540000}"/>
    <cellStyle name="Normal 2 7 17" xfId="5162" xr:uid="{00000000-0005-0000-0000-0000B7540000}"/>
    <cellStyle name="Normal 2 7 18" xfId="5163" xr:uid="{00000000-0005-0000-0000-0000B8540000}"/>
    <cellStyle name="Normal 2 7 19" xfId="5164" xr:uid="{00000000-0005-0000-0000-0000B9540000}"/>
    <cellStyle name="Normal 2 7 2" xfId="604" xr:uid="{00000000-0005-0000-0000-0000BA540000}"/>
    <cellStyle name="Normal 2 7 2 2" xfId="5165" xr:uid="{00000000-0005-0000-0000-0000BB540000}"/>
    <cellStyle name="Normal 2 7 2 2 2" xfId="18837" xr:uid="{00000000-0005-0000-0000-0000BC540000}"/>
    <cellStyle name="Normal 2 7 2 3" xfId="18168" xr:uid="{00000000-0005-0000-0000-0000BD540000}"/>
    <cellStyle name="Normal 2 7 2 4" xfId="2918" xr:uid="{00000000-0005-0000-0000-0000BE540000}"/>
    <cellStyle name="Normal 2 7 2 5" xfId="37710" xr:uid="{00000000-0005-0000-0000-0000BF540000}"/>
    <cellStyle name="Normal 2 7 20" xfId="5154" xr:uid="{00000000-0005-0000-0000-0000C0540000}"/>
    <cellStyle name="Normal 2 7 20 2" xfId="6311" xr:uid="{00000000-0005-0000-0000-0000C1540000}"/>
    <cellStyle name="Normal 2 7 21" xfId="7807" xr:uid="{00000000-0005-0000-0000-0000C2540000}"/>
    <cellStyle name="Normal 2 7 21 2" xfId="14306" xr:uid="{00000000-0005-0000-0000-0000C3540000}"/>
    <cellStyle name="Normal 2 7 21 2 2" xfId="27020" xr:uid="{00000000-0005-0000-0000-0000C4540000}"/>
    <cellStyle name="Normal 2 7 21 3" xfId="22512" xr:uid="{00000000-0005-0000-0000-0000C5540000}"/>
    <cellStyle name="Normal 2 7 22" xfId="8654" xr:uid="{00000000-0005-0000-0000-0000C6540000}"/>
    <cellStyle name="Normal 2 7 22 2" xfId="15143" xr:uid="{00000000-0005-0000-0000-0000C7540000}"/>
    <cellStyle name="Normal 2 7 22 2 2" xfId="27812" xr:uid="{00000000-0005-0000-0000-0000C8540000}"/>
    <cellStyle name="Normal 2 7 22 3" xfId="22725" xr:uid="{00000000-0005-0000-0000-0000C9540000}"/>
    <cellStyle name="Normal 2 7 23" xfId="6447" xr:uid="{00000000-0005-0000-0000-0000CA540000}"/>
    <cellStyle name="Normal 2 7 23 2" xfId="13076" xr:uid="{00000000-0005-0000-0000-0000CB540000}"/>
    <cellStyle name="Normal 2 7 23 2 2" xfId="25822" xr:uid="{00000000-0005-0000-0000-0000CC540000}"/>
    <cellStyle name="Normal 2 7 23 3" xfId="21202" xr:uid="{00000000-0005-0000-0000-0000CD540000}"/>
    <cellStyle name="Normal 2 7 24" xfId="12061" xr:uid="{00000000-0005-0000-0000-0000CE540000}"/>
    <cellStyle name="Normal 2 7 24 2" xfId="24807" xr:uid="{00000000-0005-0000-0000-0000CF540000}"/>
    <cellStyle name="Normal 2 7 25" xfId="20931" xr:uid="{00000000-0005-0000-0000-0000D0540000}"/>
    <cellStyle name="Normal 2 7 26" xfId="2228" xr:uid="{00000000-0005-0000-0000-0000D1540000}"/>
    <cellStyle name="Normal 2 7 3" xfId="694" xr:uid="{00000000-0005-0000-0000-0000D2540000}"/>
    <cellStyle name="Normal 2 7 3 2" xfId="5166" xr:uid="{00000000-0005-0000-0000-0000D3540000}"/>
    <cellStyle name="Normal 2 7 3 2 2" xfId="18836" xr:uid="{00000000-0005-0000-0000-0000D4540000}"/>
    <cellStyle name="Normal 2 7 3 3" xfId="18169" xr:uid="{00000000-0005-0000-0000-0000D5540000}"/>
    <cellStyle name="Normal 2 7 3 4" xfId="2917" xr:uid="{00000000-0005-0000-0000-0000D6540000}"/>
    <cellStyle name="Normal 2 7 4" xfId="1037" xr:uid="{00000000-0005-0000-0000-0000D7540000}"/>
    <cellStyle name="Normal 2 7 5" xfId="5167" xr:uid="{00000000-0005-0000-0000-0000D8540000}"/>
    <cellStyle name="Normal 2 7 5 2" xfId="37662" xr:uid="{00000000-0005-0000-0000-0000D9540000}"/>
    <cellStyle name="Normal 2 7 6" xfId="5168" xr:uid="{00000000-0005-0000-0000-0000DA540000}"/>
    <cellStyle name="Normal 2 7 7" xfId="5169" xr:uid="{00000000-0005-0000-0000-0000DB540000}"/>
    <cellStyle name="Normal 2 7 8" xfId="5170" xr:uid="{00000000-0005-0000-0000-0000DC540000}"/>
    <cellStyle name="Normal 2 7 9" xfId="5171" xr:uid="{00000000-0005-0000-0000-0000DD540000}"/>
    <cellStyle name="Normal 2 70" xfId="2179" xr:uid="{00000000-0005-0000-0000-0000DE540000}"/>
    <cellStyle name="Normal 2 71" xfId="37333" xr:uid="{00000000-0005-0000-0000-0000DF540000}"/>
    <cellStyle name="Normal 2 72" xfId="37377" xr:uid="{00000000-0005-0000-0000-0000E0540000}"/>
    <cellStyle name="Normal 2 8" xfId="295" xr:uid="{00000000-0005-0000-0000-0000E1540000}"/>
    <cellStyle name="Normal 2 8 10" xfId="20932" xr:uid="{00000000-0005-0000-0000-0000E2540000}"/>
    <cellStyle name="Normal 2 8 11" xfId="2229" xr:uid="{00000000-0005-0000-0000-0000E3540000}"/>
    <cellStyle name="Normal 2 8 2" xfId="781" xr:uid="{00000000-0005-0000-0000-0000E4540000}"/>
    <cellStyle name="Normal 2 8 2 2" xfId="5173" xr:uid="{00000000-0005-0000-0000-0000E5540000}"/>
    <cellStyle name="Normal 2 8 2 2 2" xfId="18838" xr:uid="{00000000-0005-0000-0000-0000E6540000}"/>
    <cellStyle name="Normal 2 8 2 3" xfId="11084" xr:uid="{00000000-0005-0000-0000-0000E7540000}"/>
    <cellStyle name="Normal 2 8 2 3 2" xfId="18170" xr:uid="{00000000-0005-0000-0000-0000E8540000}"/>
    <cellStyle name="Normal 2 8 2 4" xfId="2920" xr:uid="{00000000-0005-0000-0000-0000E9540000}"/>
    <cellStyle name="Normal 2 8 3" xfId="1745" xr:uid="{00000000-0005-0000-0000-0000EA540000}"/>
    <cellStyle name="Normal 2 8 3 2" xfId="2919" xr:uid="{00000000-0005-0000-0000-0000EB540000}"/>
    <cellStyle name="Normal 2 8 3 3" xfId="37624" xr:uid="{00000000-0005-0000-0000-0000EC540000}"/>
    <cellStyle name="Normal 2 8 4" xfId="5172" xr:uid="{00000000-0005-0000-0000-0000ED540000}"/>
    <cellStyle name="Normal 2 8 5" xfId="7808" xr:uid="{00000000-0005-0000-0000-0000EE540000}"/>
    <cellStyle name="Normal 2 8 5 2" xfId="14307" xr:uid="{00000000-0005-0000-0000-0000EF540000}"/>
    <cellStyle name="Normal 2 8 5 2 2" xfId="27021" xr:uid="{00000000-0005-0000-0000-0000F0540000}"/>
    <cellStyle name="Normal 2 8 5 3" xfId="22513" xr:uid="{00000000-0005-0000-0000-0000F1540000}"/>
    <cellStyle name="Normal 2 8 6" xfId="8655" xr:uid="{00000000-0005-0000-0000-0000F2540000}"/>
    <cellStyle name="Normal 2 8 6 2" xfId="15144" xr:uid="{00000000-0005-0000-0000-0000F3540000}"/>
    <cellStyle name="Normal 2 8 6 2 2" xfId="27813" xr:uid="{00000000-0005-0000-0000-0000F4540000}"/>
    <cellStyle name="Normal 2 8 6 3" xfId="22726" xr:uid="{00000000-0005-0000-0000-0000F5540000}"/>
    <cellStyle name="Normal 2 8 7" xfId="10805" xr:uid="{00000000-0005-0000-0000-0000F6540000}"/>
    <cellStyle name="Normal 2 8 8" xfId="6448" xr:uid="{00000000-0005-0000-0000-0000F7540000}"/>
    <cellStyle name="Normal 2 8 8 2" xfId="13077" xr:uid="{00000000-0005-0000-0000-0000F8540000}"/>
    <cellStyle name="Normal 2 8 8 2 2" xfId="25823" xr:uid="{00000000-0005-0000-0000-0000F9540000}"/>
    <cellStyle name="Normal 2 8 8 3" xfId="21203" xr:uid="{00000000-0005-0000-0000-0000FA540000}"/>
    <cellStyle name="Normal 2 8 9" xfId="12062" xr:uid="{00000000-0005-0000-0000-0000FB540000}"/>
    <cellStyle name="Normal 2 8 9 2" xfId="24808" xr:uid="{00000000-0005-0000-0000-0000FC540000}"/>
    <cellStyle name="Normal 2 9" xfId="383" xr:uid="{00000000-0005-0000-0000-0000FD540000}"/>
    <cellStyle name="Normal 2 9 2" xfId="821" xr:uid="{00000000-0005-0000-0000-0000FE540000}"/>
    <cellStyle name="Normal 2 9 2 2" xfId="10243" xr:uid="{00000000-0005-0000-0000-0000FF540000}"/>
    <cellStyle name="Normal 2 9 2 2 2" xfId="16081" xr:uid="{00000000-0005-0000-0000-000000550000}"/>
    <cellStyle name="Normal 2 9 2 2 2 2" xfId="28708" xr:uid="{00000000-0005-0000-0000-000001550000}"/>
    <cellStyle name="Normal 2 9 2 2 3" xfId="23672" xr:uid="{00000000-0005-0000-0000-000002550000}"/>
    <cellStyle name="Normal 2 9 2 3" xfId="2922" xr:uid="{00000000-0005-0000-0000-000003550000}"/>
    <cellStyle name="Normal 2 9 2 4" xfId="37802" xr:uid="{00000000-0005-0000-0000-000004550000}"/>
    <cellStyle name="Normal 2 9 3" xfId="1746" xr:uid="{00000000-0005-0000-0000-000005550000}"/>
    <cellStyle name="Normal 2 9 3 2" xfId="10354" xr:uid="{00000000-0005-0000-0000-000006550000}"/>
    <cellStyle name="Normal 2 9 3 2 2" xfId="16109" xr:uid="{00000000-0005-0000-0000-000007550000}"/>
    <cellStyle name="Normal 2 9 3 2 2 2" xfId="28735" xr:uid="{00000000-0005-0000-0000-000008550000}"/>
    <cellStyle name="Normal 2 9 3 2 3" xfId="23697" xr:uid="{00000000-0005-0000-0000-000009550000}"/>
    <cellStyle name="Normal 2 9 3 3" xfId="18839" xr:uid="{00000000-0005-0000-0000-00000A550000}"/>
    <cellStyle name="Normal 2 9 3 4" xfId="5174" xr:uid="{00000000-0005-0000-0000-00000B550000}"/>
    <cellStyle name="Normal 2 9 4" xfId="10801" xr:uid="{00000000-0005-0000-0000-00000C550000}"/>
    <cellStyle name="Normal 2 9 4 2" xfId="18171" xr:uid="{00000000-0005-0000-0000-00000D550000}"/>
    <cellStyle name="Normal 2 9 5" xfId="2921" xr:uid="{00000000-0005-0000-0000-00000E550000}"/>
    <cellStyle name="Normal 2 9 6" xfId="37665" xr:uid="{00000000-0005-0000-0000-00000F550000}"/>
    <cellStyle name="Normal 2_1.Gen Journal Jul 11" xfId="6326" xr:uid="{00000000-0005-0000-0000-000010550000}"/>
    <cellStyle name="Normal 20" xfId="300" xr:uid="{00000000-0005-0000-0000-000011550000}"/>
    <cellStyle name="Normal 20 10" xfId="5176" xr:uid="{00000000-0005-0000-0000-000012550000}"/>
    <cellStyle name="Normal 20 10 2" xfId="8246" xr:uid="{00000000-0005-0000-0000-000013550000}"/>
    <cellStyle name="Normal 20 10 2 2" xfId="14739" xr:uid="{00000000-0005-0000-0000-000014550000}"/>
    <cellStyle name="Normal 20 10 2 2 2" xfId="27418" xr:uid="{00000000-0005-0000-0000-000015550000}"/>
    <cellStyle name="Normal 20 10 2 3" xfId="19518" xr:uid="{00000000-0005-0000-0000-000016550000}"/>
    <cellStyle name="Normal 20 10 2 4" xfId="32633" xr:uid="{00000000-0005-0000-0000-000017550000}"/>
    <cellStyle name="Normal 20 10 2 5" xfId="35648" xr:uid="{00000000-0005-0000-0000-000018550000}"/>
    <cellStyle name="Normal 20 10 3" xfId="9171" xr:uid="{00000000-0005-0000-0000-000019550000}"/>
    <cellStyle name="Normal 20 10 3 2" xfId="15581" xr:uid="{00000000-0005-0000-0000-00001A550000}"/>
    <cellStyle name="Normal 20 10 3 2 2" xfId="28229" xr:uid="{00000000-0005-0000-0000-00001B550000}"/>
    <cellStyle name="Normal 20 10 3 3" xfId="23181" xr:uid="{00000000-0005-0000-0000-00001C550000}"/>
    <cellStyle name="Normal 20 10 4" xfId="7242" xr:uid="{00000000-0005-0000-0000-00001D550000}"/>
    <cellStyle name="Normal 20 10 4 2" xfId="13777" xr:uid="{00000000-0005-0000-0000-00001E550000}"/>
    <cellStyle name="Normal 20 10 4 2 2" xfId="26508" xr:uid="{00000000-0005-0000-0000-00001F550000}"/>
    <cellStyle name="Normal 20 10 4 3" xfId="21974" xr:uid="{00000000-0005-0000-0000-000020550000}"/>
    <cellStyle name="Normal 20 10 5" xfId="12634" xr:uid="{00000000-0005-0000-0000-000021550000}"/>
    <cellStyle name="Normal 20 10 5 2" xfId="25380" xr:uid="{00000000-0005-0000-0000-000022550000}"/>
    <cellStyle name="Normal 20 10 6" xfId="18173" xr:uid="{00000000-0005-0000-0000-000023550000}"/>
    <cellStyle name="Normal 20 10 7" xfId="31470" xr:uid="{00000000-0005-0000-0000-000024550000}"/>
    <cellStyle name="Normal 20 10 8" xfId="34790" xr:uid="{00000000-0005-0000-0000-000025550000}"/>
    <cellStyle name="Normal 20 11" xfId="5177" xr:uid="{00000000-0005-0000-0000-000026550000}"/>
    <cellStyle name="Normal 20 11 2" xfId="8247" xr:uid="{00000000-0005-0000-0000-000027550000}"/>
    <cellStyle name="Normal 20 11 2 2" xfId="14740" xr:uid="{00000000-0005-0000-0000-000028550000}"/>
    <cellStyle name="Normal 20 11 2 2 2" xfId="27419" xr:uid="{00000000-0005-0000-0000-000029550000}"/>
    <cellStyle name="Normal 20 11 2 3" xfId="19519" xr:uid="{00000000-0005-0000-0000-00002A550000}"/>
    <cellStyle name="Normal 20 11 2 4" xfId="32634" xr:uid="{00000000-0005-0000-0000-00002B550000}"/>
    <cellStyle name="Normal 20 11 2 5" xfId="35649" xr:uid="{00000000-0005-0000-0000-00002C550000}"/>
    <cellStyle name="Normal 20 11 3" xfId="9172" xr:uid="{00000000-0005-0000-0000-00002D550000}"/>
    <cellStyle name="Normal 20 11 3 2" xfId="15582" xr:uid="{00000000-0005-0000-0000-00002E550000}"/>
    <cellStyle name="Normal 20 11 3 2 2" xfId="28230" xr:uid="{00000000-0005-0000-0000-00002F550000}"/>
    <cellStyle name="Normal 20 11 3 3" xfId="23182" xr:uid="{00000000-0005-0000-0000-000030550000}"/>
    <cellStyle name="Normal 20 11 4" xfId="7243" xr:uid="{00000000-0005-0000-0000-000031550000}"/>
    <cellStyle name="Normal 20 11 4 2" xfId="13778" xr:uid="{00000000-0005-0000-0000-000032550000}"/>
    <cellStyle name="Normal 20 11 4 2 2" xfId="26509" xr:uid="{00000000-0005-0000-0000-000033550000}"/>
    <cellStyle name="Normal 20 11 4 3" xfId="21975" xr:uid="{00000000-0005-0000-0000-000034550000}"/>
    <cellStyle name="Normal 20 11 5" xfId="12635" xr:uid="{00000000-0005-0000-0000-000035550000}"/>
    <cellStyle name="Normal 20 11 5 2" xfId="25381" xr:uid="{00000000-0005-0000-0000-000036550000}"/>
    <cellStyle name="Normal 20 11 6" xfId="18174" xr:uid="{00000000-0005-0000-0000-000037550000}"/>
    <cellStyle name="Normal 20 11 7" xfId="31471" xr:uid="{00000000-0005-0000-0000-000038550000}"/>
    <cellStyle name="Normal 20 11 8" xfId="34791" xr:uid="{00000000-0005-0000-0000-000039550000}"/>
    <cellStyle name="Normal 20 12" xfId="5178" xr:uid="{00000000-0005-0000-0000-00003A550000}"/>
    <cellStyle name="Normal 20 12 2" xfId="8248" xr:uid="{00000000-0005-0000-0000-00003B550000}"/>
    <cellStyle name="Normal 20 12 2 2" xfId="14741" xr:uid="{00000000-0005-0000-0000-00003C550000}"/>
    <cellStyle name="Normal 20 12 2 2 2" xfId="27420" xr:uid="{00000000-0005-0000-0000-00003D550000}"/>
    <cellStyle name="Normal 20 12 2 3" xfId="19520" xr:uid="{00000000-0005-0000-0000-00003E550000}"/>
    <cellStyle name="Normal 20 12 2 4" xfId="32635" xr:uid="{00000000-0005-0000-0000-00003F550000}"/>
    <cellStyle name="Normal 20 12 2 5" xfId="35650" xr:uid="{00000000-0005-0000-0000-000040550000}"/>
    <cellStyle name="Normal 20 12 3" xfId="9173" xr:uid="{00000000-0005-0000-0000-000041550000}"/>
    <cellStyle name="Normal 20 12 3 2" xfId="15583" xr:uid="{00000000-0005-0000-0000-000042550000}"/>
    <cellStyle name="Normal 20 12 3 2 2" xfId="28231" xr:uid="{00000000-0005-0000-0000-000043550000}"/>
    <cellStyle name="Normal 20 12 3 3" xfId="23183" xr:uid="{00000000-0005-0000-0000-000044550000}"/>
    <cellStyle name="Normal 20 12 4" xfId="7244" xr:uid="{00000000-0005-0000-0000-000045550000}"/>
    <cellStyle name="Normal 20 12 4 2" xfId="13779" xr:uid="{00000000-0005-0000-0000-000046550000}"/>
    <cellStyle name="Normal 20 12 4 2 2" xfId="26510" xr:uid="{00000000-0005-0000-0000-000047550000}"/>
    <cellStyle name="Normal 20 12 4 3" xfId="21976" xr:uid="{00000000-0005-0000-0000-000048550000}"/>
    <cellStyle name="Normal 20 12 5" xfId="12636" xr:uid="{00000000-0005-0000-0000-000049550000}"/>
    <cellStyle name="Normal 20 12 5 2" xfId="25382" xr:uid="{00000000-0005-0000-0000-00004A550000}"/>
    <cellStyle name="Normal 20 12 6" xfId="18175" xr:uid="{00000000-0005-0000-0000-00004B550000}"/>
    <cellStyle name="Normal 20 12 7" xfId="31472" xr:uid="{00000000-0005-0000-0000-00004C550000}"/>
    <cellStyle name="Normal 20 12 8" xfId="34792" xr:uid="{00000000-0005-0000-0000-00004D550000}"/>
    <cellStyle name="Normal 20 13" xfId="5179" xr:uid="{00000000-0005-0000-0000-00004E550000}"/>
    <cellStyle name="Normal 20 13 2" xfId="8249" xr:uid="{00000000-0005-0000-0000-00004F550000}"/>
    <cellStyle name="Normal 20 13 2 2" xfId="14742" xr:uid="{00000000-0005-0000-0000-000050550000}"/>
    <cellStyle name="Normal 20 13 2 2 2" xfId="27421" xr:uid="{00000000-0005-0000-0000-000051550000}"/>
    <cellStyle name="Normal 20 13 2 3" xfId="19521" xr:uid="{00000000-0005-0000-0000-000052550000}"/>
    <cellStyle name="Normal 20 13 2 4" xfId="32636" xr:uid="{00000000-0005-0000-0000-000053550000}"/>
    <cellStyle name="Normal 20 13 2 5" xfId="35651" xr:uid="{00000000-0005-0000-0000-000054550000}"/>
    <cellStyle name="Normal 20 13 3" xfId="9174" xr:uid="{00000000-0005-0000-0000-000055550000}"/>
    <cellStyle name="Normal 20 13 3 2" xfId="15584" xr:uid="{00000000-0005-0000-0000-000056550000}"/>
    <cellStyle name="Normal 20 13 3 2 2" xfId="28232" xr:uid="{00000000-0005-0000-0000-000057550000}"/>
    <cellStyle name="Normal 20 13 3 3" xfId="23184" xr:uid="{00000000-0005-0000-0000-000058550000}"/>
    <cellStyle name="Normal 20 13 4" xfId="7245" xr:uid="{00000000-0005-0000-0000-000059550000}"/>
    <cellStyle name="Normal 20 13 4 2" xfId="13780" xr:uid="{00000000-0005-0000-0000-00005A550000}"/>
    <cellStyle name="Normal 20 13 4 2 2" xfId="26511" xr:uid="{00000000-0005-0000-0000-00005B550000}"/>
    <cellStyle name="Normal 20 13 4 3" xfId="21977" xr:uid="{00000000-0005-0000-0000-00005C550000}"/>
    <cellStyle name="Normal 20 13 5" xfId="12637" xr:uid="{00000000-0005-0000-0000-00005D550000}"/>
    <cellStyle name="Normal 20 13 5 2" xfId="25383" xr:uid="{00000000-0005-0000-0000-00005E550000}"/>
    <cellStyle name="Normal 20 13 6" xfId="18176" xr:uid="{00000000-0005-0000-0000-00005F550000}"/>
    <cellStyle name="Normal 20 13 7" xfId="31473" xr:uid="{00000000-0005-0000-0000-000060550000}"/>
    <cellStyle name="Normal 20 13 8" xfId="34793" xr:uid="{00000000-0005-0000-0000-000061550000}"/>
    <cellStyle name="Normal 20 14" xfId="5180" xr:uid="{00000000-0005-0000-0000-000062550000}"/>
    <cellStyle name="Normal 20 14 2" xfId="8250" xr:uid="{00000000-0005-0000-0000-000063550000}"/>
    <cellStyle name="Normal 20 14 2 2" xfId="14743" xr:uid="{00000000-0005-0000-0000-000064550000}"/>
    <cellStyle name="Normal 20 14 2 2 2" xfId="27422" xr:uid="{00000000-0005-0000-0000-000065550000}"/>
    <cellStyle name="Normal 20 14 2 3" xfId="19522" xr:uid="{00000000-0005-0000-0000-000066550000}"/>
    <cellStyle name="Normal 20 14 2 4" xfId="32637" xr:uid="{00000000-0005-0000-0000-000067550000}"/>
    <cellStyle name="Normal 20 14 2 5" xfId="35652" xr:uid="{00000000-0005-0000-0000-000068550000}"/>
    <cellStyle name="Normal 20 14 3" xfId="9175" xr:uid="{00000000-0005-0000-0000-000069550000}"/>
    <cellStyle name="Normal 20 14 3 2" xfId="15585" xr:uid="{00000000-0005-0000-0000-00006A550000}"/>
    <cellStyle name="Normal 20 14 3 2 2" xfId="28233" xr:uid="{00000000-0005-0000-0000-00006B550000}"/>
    <cellStyle name="Normal 20 14 3 3" xfId="23185" xr:uid="{00000000-0005-0000-0000-00006C550000}"/>
    <cellStyle name="Normal 20 14 4" xfId="7246" xr:uid="{00000000-0005-0000-0000-00006D550000}"/>
    <cellStyle name="Normal 20 14 4 2" xfId="13781" xr:uid="{00000000-0005-0000-0000-00006E550000}"/>
    <cellStyle name="Normal 20 14 4 2 2" xfId="26512" xr:uid="{00000000-0005-0000-0000-00006F550000}"/>
    <cellStyle name="Normal 20 14 4 3" xfId="21978" xr:uid="{00000000-0005-0000-0000-000070550000}"/>
    <cellStyle name="Normal 20 14 5" xfId="12638" xr:uid="{00000000-0005-0000-0000-000071550000}"/>
    <cellStyle name="Normal 20 14 5 2" xfId="25384" xr:uid="{00000000-0005-0000-0000-000072550000}"/>
    <cellStyle name="Normal 20 14 6" xfId="18177" xr:uid="{00000000-0005-0000-0000-000073550000}"/>
    <cellStyle name="Normal 20 14 7" xfId="31474" xr:uid="{00000000-0005-0000-0000-000074550000}"/>
    <cellStyle name="Normal 20 14 8" xfId="34794" xr:uid="{00000000-0005-0000-0000-000075550000}"/>
    <cellStyle name="Normal 20 15" xfId="5181" xr:uid="{00000000-0005-0000-0000-000076550000}"/>
    <cellStyle name="Normal 20 15 2" xfId="8251" xr:uid="{00000000-0005-0000-0000-000077550000}"/>
    <cellStyle name="Normal 20 15 2 2" xfId="14744" xr:uid="{00000000-0005-0000-0000-000078550000}"/>
    <cellStyle name="Normal 20 15 2 2 2" xfId="27423" xr:uid="{00000000-0005-0000-0000-000079550000}"/>
    <cellStyle name="Normal 20 15 2 3" xfId="19523" xr:uid="{00000000-0005-0000-0000-00007A550000}"/>
    <cellStyle name="Normal 20 15 2 4" xfId="32638" xr:uid="{00000000-0005-0000-0000-00007B550000}"/>
    <cellStyle name="Normal 20 15 2 5" xfId="35653" xr:uid="{00000000-0005-0000-0000-00007C550000}"/>
    <cellStyle name="Normal 20 15 3" xfId="9176" xr:uid="{00000000-0005-0000-0000-00007D550000}"/>
    <cellStyle name="Normal 20 15 3 2" xfId="15586" xr:uid="{00000000-0005-0000-0000-00007E550000}"/>
    <cellStyle name="Normal 20 15 3 2 2" xfId="28234" xr:uid="{00000000-0005-0000-0000-00007F550000}"/>
    <cellStyle name="Normal 20 15 3 3" xfId="23186" xr:uid="{00000000-0005-0000-0000-000080550000}"/>
    <cellStyle name="Normal 20 15 4" xfId="7247" xr:uid="{00000000-0005-0000-0000-000081550000}"/>
    <cellStyle name="Normal 20 15 4 2" xfId="13782" xr:uid="{00000000-0005-0000-0000-000082550000}"/>
    <cellStyle name="Normal 20 15 4 2 2" xfId="26513" xr:uid="{00000000-0005-0000-0000-000083550000}"/>
    <cellStyle name="Normal 20 15 4 3" xfId="21979" xr:uid="{00000000-0005-0000-0000-000084550000}"/>
    <cellStyle name="Normal 20 15 5" xfId="12639" xr:uid="{00000000-0005-0000-0000-000085550000}"/>
    <cellStyle name="Normal 20 15 5 2" xfId="25385" xr:uid="{00000000-0005-0000-0000-000086550000}"/>
    <cellStyle name="Normal 20 15 6" xfId="18178" xr:uid="{00000000-0005-0000-0000-000087550000}"/>
    <cellStyle name="Normal 20 15 7" xfId="31475" xr:uid="{00000000-0005-0000-0000-000088550000}"/>
    <cellStyle name="Normal 20 15 8" xfId="34795" xr:uid="{00000000-0005-0000-0000-000089550000}"/>
    <cellStyle name="Normal 20 16" xfId="5182" xr:uid="{00000000-0005-0000-0000-00008A550000}"/>
    <cellStyle name="Normal 20 16 2" xfId="8252" xr:uid="{00000000-0005-0000-0000-00008B550000}"/>
    <cellStyle name="Normal 20 16 2 2" xfId="14745" xr:uid="{00000000-0005-0000-0000-00008C550000}"/>
    <cellStyle name="Normal 20 16 2 2 2" xfId="27424" xr:uid="{00000000-0005-0000-0000-00008D550000}"/>
    <cellStyle name="Normal 20 16 2 3" xfId="19524" xr:uid="{00000000-0005-0000-0000-00008E550000}"/>
    <cellStyle name="Normal 20 16 2 4" xfId="32639" xr:uid="{00000000-0005-0000-0000-00008F550000}"/>
    <cellStyle name="Normal 20 16 2 5" xfId="35654" xr:uid="{00000000-0005-0000-0000-000090550000}"/>
    <cellStyle name="Normal 20 16 3" xfId="9177" xr:uid="{00000000-0005-0000-0000-000091550000}"/>
    <cellStyle name="Normal 20 16 3 2" xfId="15587" xr:uid="{00000000-0005-0000-0000-000092550000}"/>
    <cellStyle name="Normal 20 16 3 2 2" xfId="28235" xr:uid="{00000000-0005-0000-0000-000093550000}"/>
    <cellStyle name="Normal 20 16 3 3" xfId="23187" xr:uid="{00000000-0005-0000-0000-000094550000}"/>
    <cellStyle name="Normal 20 16 4" xfId="7248" xr:uid="{00000000-0005-0000-0000-000095550000}"/>
    <cellStyle name="Normal 20 16 4 2" xfId="13783" xr:uid="{00000000-0005-0000-0000-000096550000}"/>
    <cellStyle name="Normal 20 16 4 2 2" xfId="26514" xr:uid="{00000000-0005-0000-0000-000097550000}"/>
    <cellStyle name="Normal 20 16 4 3" xfId="21980" xr:uid="{00000000-0005-0000-0000-000098550000}"/>
    <cellStyle name="Normal 20 16 5" xfId="12640" xr:uid="{00000000-0005-0000-0000-000099550000}"/>
    <cellStyle name="Normal 20 16 5 2" xfId="25386" xr:uid="{00000000-0005-0000-0000-00009A550000}"/>
    <cellStyle name="Normal 20 16 6" xfId="18179" xr:uid="{00000000-0005-0000-0000-00009B550000}"/>
    <cellStyle name="Normal 20 16 7" xfId="31476" xr:uid="{00000000-0005-0000-0000-00009C550000}"/>
    <cellStyle name="Normal 20 16 8" xfId="34796" xr:uid="{00000000-0005-0000-0000-00009D550000}"/>
    <cellStyle name="Normal 20 17" xfId="5183" xr:uid="{00000000-0005-0000-0000-00009E550000}"/>
    <cellStyle name="Normal 20 17 2" xfId="8253" xr:uid="{00000000-0005-0000-0000-00009F550000}"/>
    <cellStyle name="Normal 20 17 2 2" xfId="14746" xr:uid="{00000000-0005-0000-0000-0000A0550000}"/>
    <cellStyle name="Normal 20 17 2 2 2" xfId="27425" xr:uid="{00000000-0005-0000-0000-0000A1550000}"/>
    <cellStyle name="Normal 20 17 2 3" xfId="19525" xr:uid="{00000000-0005-0000-0000-0000A2550000}"/>
    <cellStyle name="Normal 20 17 2 4" xfId="32640" xr:uid="{00000000-0005-0000-0000-0000A3550000}"/>
    <cellStyle name="Normal 20 17 2 5" xfId="35655" xr:uid="{00000000-0005-0000-0000-0000A4550000}"/>
    <cellStyle name="Normal 20 17 3" xfId="9178" xr:uid="{00000000-0005-0000-0000-0000A5550000}"/>
    <cellStyle name="Normal 20 17 3 2" xfId="15588" xr:uid="{00000000-0005-0000-0000-0000A6550000}"/>
    <cellStyle name="Normal 20 17 3 2 2" xfId="28236" xr:uid="{00000000-0005-0000-0000-0000A7550000}"/>
    <cellStyle name="Normal 20 17 3 3" xfId="23188" xr:uid="{00000000-0005-0000-0000-0000A8550000}"/>
    <cellStyle name="Normal 20 17 4" xfId="7249" xr:uid="{00000000-0005-0000-0000-0000A9550000}"/>
    <cellStyle name="Normal 20 17 4 2" xfId="13784" xr:uid="{00000000-0005-0000-0000-0000AA550000}"/>
    <cellStyle name="Normal 20 17 4 2 2" xfId="26515" xr:uid="{00000000-0005-0000-0000-0000AB550000}"/>
    <cellStyle name="Normal 20 17 4 3" xfId="21981" xr:uid="{00000000-0005-0000-0000-0000AC550000}"/>
    <cellStyle name="Normal 20 17 5" xfId="12641" xr:uid="{00000000-0005-0000-0000-0000AD550000}"/>
    <cellStyle name="Normal 20 17 5 2" xfId="25387" xr:uid="{00000000-0005-0000-0000-0000AE550000}"/>
    <cellStyle name="Normal 20 17 6" xfId="18180" xr:uid="{00000000-0005-0000-0000-0000AF550000}"/>
    <cellStyle name="Normal 20 17 7" xfId="31477" xr:uid="{00000000-0005-0000-0000-0000B0550000}"/>
    <cellStyle name="Normal 20 17 8" xfId="34797" xr:uid="{00000000-0005-0000-0000-0000B1550000}"/>
    <cellStyle name="Normal 20 18" xfId="5184" xr:uid="{00000000-0005-0000-0000-0000B2550000}"/>
    <cellStyle name="Normal 20 18 2" xfId="8254" xr:uid="{00000000-0005-0000-0000-0000B3550000}"/>
    <cellStyle name="Normal 20 18 2 2" xfId="14747" xr:uid="{00000000-0005-0000-0000-0000B4550000}"/>
    <cellStyle name="Normal 20 18 2 2 2" xfId="27426" xr:uid="{00000000-0005-0000-0000-0000B5550000}"/>
    <cellStyle name="Normal 20 18 2 3" xfId="19526" xr:uid="{00000000-0005-0000-0000-0000B6550000}"/>
    <cellStyle name="Normal 20 18 2 4" xfId="32641" xr:uid="{00000000-0005-0000-0000-0000B7550000}"/>
    <cellStyle name="Normal 20 18 2 5" xfId="35656" xr:uid="{00000000-0005-0000-0000-0000B8550000}"/>
    <cellStyle name="Normal 20 18 3" xfId="9179" xr:uid="{00000000-0005-0000-0000-0000B9550000}"/>
    <cellStyle name="Normal 20 18 3 2" xfId="15589" xr:uid="{00000000-0005-0000-0000-0000BA550000}"/>
    <cellStyle name="Normal 20 18 3 2 2" xfId="28237" xr:uid="{00000000-0005-0000-0000-0000BB550000}"/>
    <cellStyle name="Normal 20 18 3 3" xfId="23189" xr:uid="{00000000-0005-0000-0000-0000BC550000}"/>
    <cellStyle name="Normal 20 18 4" xfId="7250" xr:uid="{00000000-0005-0000-0000-0000BD550000}"/>
    <cellStyle name="Normal 20 18 4 2" xfId="13785" xr:uid="{00000000-0005-0000-0000-0000BE550000}"/>
    <cellStyle name="Normal 20 18 4 2 2" xfId="26516" xr:uid="{00000000-0005-0000-0000-0000BF550000}"/>
    <cellStyle name="Normal 20 18 4 3" xfId="21982" xr:uid="{00000000-0005-0000-0000-0000C0550000}"/>
    <cellStyle name="Normal 20 18 5" xfId="12642" xr:uid="{00000000-0005-0000-0000-0000C1550000}"/>
    <cellStyle name="Normal 20 18 5 2" xfId="25388" xr:uid="{00000000-0005-0000-0000-0000C2550000}"/>
    <cellStyle name="Normal 20 18 6" xfId="18181" xr:uid="{00000000-0005-0000-0000-0000C3550000}"/>
    <cellStyle name="Normal 20 18 7" xfId="31478" xr:uid="{00000000-0005-0000-0000-0000C4550000}"/>
    <cellStyle name="Normal 20 18 8" xfId="34798" xr:uid="{00000000-0005-0000-0000-0000C5550000}"/>
    <cellStyle name="Normal 20 19" xfId="5185" xr:uid="{00000000-0005-0000-0000-0000C6550000}"/>
    <cellStyle name="Normal 20 19 2" xfId="8255" xr:uid="{00000000-0005-0000-0000-0000C7550000}"/>
    <cellStyle name="Normal 20 19 2 2" xfId="14748" xr:uid="{00000000-0005-0000-0000-0000C8550000}"/>
    <cellStyle name="Normal 20 19 2 2 2" xfId="27427" xr:uid="{00000000-0005-0000-0000-0000C9550000}"/>
    <cellStyle name="Normal 20 19 2 3" xfId="19527" xr:uid="{00000000-0005-0000-0000-0000CA550000}"/>
    <cellStyle name="Normal 20 19 2 4" xfId="32642" xr:uid="{00000000-0005-0000-0000-0000CB550000}"/>
    <cellStyle name="Normal 20 19 2 5" xfId="35657" xr:uid="{00000000-0005-0000-0000-0000CC550000}"/>
    <cellStyle name="Normal 20 19 3" xfId="9180" xr:uid="{00000000-0005-0000-0000-0000CD550000}"/>
    <cellStyle name="Normal 20 19 3 2" xfId="15590" xr:uid="{00000000-0005-0000-0000-0000CE550000}"/>
    <cellStyle name="Normal 20 19 3 2 2" xfId="28238" xr:uid="{00000000-0005-0000-0000-0000CF550000}"/>
    <cellStyle name="Normal 20 19 3 3" xfId="23190" xr:uid="{00000000-0005-0000-0000-0000D0550000}"/>
    <cellStyle name="Normal 20 19 4" xfId="7251" xr:uid="{00000000-0005-0000-0000-0000D1550000}"/>
    <cellStyle name="Normal 20 19 4 2" xfId="13786" xr:uid="{00000000-0005-0000-0000-0000D2550000}"/>
    <cellStyle name="Normal 20 19 4 2 2" xfId="26517" xr:uid="{00000000-0005-0000-0000-0000D3550000}"/>
    <cellStyle name="Normal 20 19 4 3" xfId="21983" xr:uid="{00000000-0005-0000-0000-0000D4550000}"/>
    <cellStyle name="Normal 20 19 5" xfId="12643" xr:uid="{00000000-0005-0000-0000-0000D5550000}"/>
    <cellStyle name="Normal 20 19 5 2" xfId="25389" xr:uid="{00000000-0005-0000-0000-0000D6550000}"/>
    <cellStyle name="Normal 20 19 6" xfId="18182" xr:uid="{00000000-0005-0000-0000-0000D7550000}"/>
    <cellStyle name="Normal 20 19 7" xfId="31479" xr:uid="{00000000-0005-0000-0000-0000D8550000}"/>
    <cellStyle name="Normal 20 19 8" xfId="34799" xr:uid="{00000000-0005-0000-0000-0000D9550000}"/>
    <cellStyle name="Normal 20 2" xfId="631" xr:uid="{00000000-0005-0000-0000-0000DA550000}"/>
    <cellStyle name="Normal 20 2 10" xfId="37737" xr:uid="{00000000-0005-0000-0000-0000DB550000}"/>
    <cellStyle name="Normal 20 2 2" xfId="1749" xr:uid="{00000000-0005-0000-0000-0000DC550000}"/>
    <cellStyle name="Normal 20 2 2 2" xfId="1750" xr:uid="{00000000-0005-0000-0000-0000DD550000}"/>
    <cellStyle name="Normal 20 2 2 2 2" xfId="1751" xr:uid="{00000000-0005-0000-0000-0000DE550000}"/>
    <cellStyle name="Normal 20 2 2 2 2 2" xfId="16438" xr:uid="{00000000-0005-0000-0000-0000DF550000}"/>
    <cellStyle name="Normal 20 2 2 2 2 2 2" xfId="28980" xr:uid="{00000000-0005-0000-0000-0000E0550000}"/>
    <cellStyle name="Normal 20 2 2 2 2 3" xfId="23891" xr:uid="{00000000-0005-0000-0000-0000E1550000}"/>
    <cellStyle name="Normal 20 2 2 2 2 4" xfId="10970" xr:uid="{00000000-0005-0000-0000-0000E2550000}"/>
    <cellStyle name="Normal 20 2 2 2 3" xfId="16357" xr:uid="{00000000-0005-0000-0000-0000E3550000}"/>
    <cellStyle name="Normal 20 2 2 2 3 2" xfId="28899" xr:uid="{00000000-0005-0000-0000-0000E4550000}"/>
    <cellStyle name="Normal 20 2 2 2 4" xfId="23817" xr:uid="{00000000-0005-0000-0000-0000E5550000}"/>
    <cellStyle name="Normal 20 2 2 2 5" xfId="10841" xr:uid="{00000000-0005-0000-0000-0000E6550000}"/>
    <cellStyle name="Normal 20 2 2 3" xfId="1752" xr:uid="{00000000-0005-0000-0000-0000E7550000}"/>
    <cellStyle name="Normal 20 2 2 3 2" xfId="16052" xr:uid="{00000000-0005-0000-0000-0000E8550000}"/>
    <cellStyle name="Normal 20 2 2 3 2 2" xfId="28680" xr:uid="{00000000-0005-0000-0000-0000E9550000}"/>
    <cellStyle name="Normal 20 2 2 3 3" xfId="23645" xr:uid="{00000000-0005-0000-0000-0000EA550000}"/>
    <cellStyle name="Normal 20 2 2 3 4" xfId="10157" xr:uid="{00000000-0005-0000-0000-0000EB550000}"/>
    <cellStyle name="Normal 20 2 2 4" xfId="11100" xr:uid="{00000000-0005-0000-0000-0000EC550000}"/>
    <cellStyle name="Normal 20 2 2 4 2" xfId="16518" xr:uid="{00000000-0005-0000-0000-0000ED550000}"/>
    <cellStyle name="Normal 20 2 2 4 2 2" xfId="29058" xr:uid="{00000000-0005-0000-0000-0000EE550000}"/>
    <cellStyle name="Normal 20 2 2 4 3" xfId="23968" xr:uid="{00000000-0005-0000-0000-0000EF550000}"/>
    <cellStyle name="Normal 20 2 2 5" xfId="14749" xr:uid="{00000000-0005-0000-0000-0000F0550000}"/>
    <cellStyle name="Normal 20 2 2 5 2" xfId="27428" xr:uid="{00000000-0005-0000-0000-0000F1550000}"/>
    <cellStyle name="Normal 20 2 2 6" xfId="18840" xr:uid="{00000000-0005-0000-0000-0000F2550000}"/>
    <cellStyle name="Normal 20 2 2 7" xfId="22593" xr:uid="{00000000-0005-0000-0000-0000F3550000}"/>
    <cellStyle name="Normal 20 2 2 8" xfId="8256" xr:uid="{00000000-0005-0000-0000-0000F4550000}"/>
    <cellStyle name="Normal 20 2 3" xfId="1753" xr:uid="{00000000-0005-0000-0000-0000F5550000}"/>
    <cellStyle name="Normal 20 2 3 2" xfId="1754" xr:uid="{00000000-0005-0000-0000-0000F6550000}"/>
    <cellStyle name="Normal 20 2 3 2 2" xfId="16136" xr:uid="{00000000-0005-0000-0000-0000F7550000}"/>
    <cellStyle name="Normal 20 2 3 2 2 2" xfId="28758" xr:uid="{00000000-0005-0000-0000-0000F8550000}"/>
    <cellStyle name="Normal 20 2 3 2 3" xfId="19528" xr:uid="{00000000-0005-0000-0000-0000F9550000}"/>
    <cellStyle name="Normal 20 2 3 2 4" xfId="32643" xr:uid="{00000000-0005-0000-0000-0000FA550000}"/>
    <cellStyle name="Normal 20 2 3 2 5" xfId="35658" xr:uid="{00000000-0005-0000-0000-0000FB550000}"/>
    <cellStyle name="Normal 20 2 3 2 6" xfId="10437" xr:uid="{00000000-0005-0000-0000-0000FC550000}"/>
    <cellStyle name="Normal 20 2 3 3" xfId="10806" xr:uid="{00000000-0005-0000-0000-0000FD550000}"/>
    <cellStyle name="Normal 20 2 3 3 2" xfId="16334" xr:uid="{00000000-0005-0000-0000-0000FE550000}"/>
    <cellStyle name="Normal 20 2 3 3 2 2" xfId="28876" xr:uid="{00000000-0005-0000-0000-0000FF550000}"/>
    <cellStyle name="Normal 20 2 3 3 3" xfId="23798" xr:uid="{00000000-0005-0000-0000-000000560000}"/>
    <cellStyle name="Normal 20 2 3 4" xfId="15591" xr:uid="{00000000-0005-0000-0000-000001560000}"/>
    <cellStyle name="Normal 20 2 3 4 2" xfId="28239" xr:uid="{00000000-0005-0000-0000-000002560000}"/>
    <cellStyle name="Normal 20 2 3 5" xfId="18183" xr:uid="{00000000-0005-0000-0000-000003560000}"/>
    <cellStyle name="Normal 20 2 3 6" xfId="31480" xr:uid="{00000000-0005-0000-0000-000004560000}"/>
    <cellStyle name="Normal 20 2 3 7" xfId="34800" xr:uid="{00000000-0005-0000-0000-000005560000}"/>
    <cellStyle name="Normal 20 2 3 8" xfId="9181" xr:uid="{00000000-0005-0000-0000-000006560000}"/>
    <cellStyle name="Normal 20 2 4" xfId="1755" xr:uid="{00000000-0005-0000-0000-000007560000}"/>
    <cellStyle name="Normal 20 2 4 2" xfId="10923" xr:uid="{00000000-0005-0000-0000-000008560000}"/>
    <cellStyle name="Normal 20 2 4 2 2" xfId="16407" xr:uid="{00000000-0005-0000-0000-000009560000}"/>
    <cellStyle name="Normal 20 2 4 2 2 2" xfId="28949" xr:uid="{00000000-0005-0000-0000-00000A560000}"/>
    <cellStyle name="Normal 20 2 4 2 3" xfId="23860" xr:uid="{00000000-0005-0000-0000-00000B560000}"/>
    <cellStyle name="Normal 20 2 4 3" xfId="10527" xr:uid="{00000000-0005-0000-0000-00000C560000}"/>
    <cellStyle name="Normal 20 2 5" xfId="1748" xr:uid="{00000000-0005-0000-0000-00000D560000}"/>
    <cellStyle name="Normal 20 2 5 2" xfId="10820" xr:uid="{00000000-0005-0000-0000-00000E560000}"/>
    <cellStyle name="Normal 20 2 6" xfId="11314" xr:uid="{00000000-0005-0000-0000-00000F560000}"/>
    <cellStyle name="Normal 20 2 6 2" xfId="16650" xr:uid="{00000000-0005-0000-0000-000010560000}"/>
    <cellStyle name="Normal 20 2 6 2 2" xfId="29185" xr:uid="{00000000-0005-0000-0000-000011560000}"/>
    <cellStyle name="Normal 20 2 6 3" xfId="24091" xr:uid="{00000000-0005-0000-0000-000012560000}"/>
    <cellStyle name="Normal 20 2 7" xfId="7252" xr:uid="{00000000-0005-0000-0000-000013560000}"/>
    <cellStyle name="Normal 20 2 7 2" xfId="13787" xr:uid="{00000000-0005-0000-0000-000014560000}"/>
    <cellStyle name="Normal 20 2 7 2 2" xfId="26518" xr:uid="{00000000-0005-0000-0000-000015560000}"/>
    <cellStyle name="Normal 20 2 7 3" xfId="21984" xr:uid="{00000000-0005-0000-0000-000016560000}"/>
    <cellStyle name="Normal 20 2 8" xfId="12644" xr:uid="{00000000-0005-0000-0000-000017560000}"/>
    <cellStyle name="Normal 20 2 8 2" xfId="25390" xr:uid="{00000000-0005-0000-0000-000018560000}"/>
    <cellStyle name="Normal 20 2 9" xfId="5186" xr:uid="{00000000-0005-0000-0000-000019560000}"/>
    <cellStyle name="Normal 20 20" xfId="5175" xr:uid="{00000000-0005-0000-0000-00001A560000}"/>
    <cellStyle name="Normal 20 20 2" xfId="6332" xr:uid="{00000000-0005-0000-0000-00001B560000}"/>
    <cellStyle name="Normal 20 20 3" xfId="8245" xr:uid="{00000000-0005-0000-0000-00001C560000}"/>
    <cellStyle name="Normal 20 20 3 2" xfId="14738" xr:uid="{00000000-0005-0000-0000-00001D560000}"/>
    <cellStyle name="Normal 20 20 3 2 2" xfId="27417" xr:uid="{00000000-0005-0000-0000-00001E560000}"/>
    <cellStyle name="Normal 20 20 3 3" xfId="22592" xr:uid="{00000000-0005-0000-0000-00001F560000}"/>
    <cellStyle name="Normal 20 20 4" xfId="9170" xr:uid="{00000000-0005-0000-0000-000020560000}"/>
    <cellStyle name="Normal 20 20 4 2" xfId="15580" xr:uid="{00000000-0005-0000-0000-000021560000}"/>
    <cellStyle name="Normal 20 20 4 2 2" xfId="28228" xr:uid="{00000000-0005-0000-0000-000022560000}"/>
    <cellStyle name="Normal 20 20 4 3" xfId="23180" xr:uid="{00000000-0005-0000-0000-000023560000}"/>
    <cellStyle name="Normal 20 20 5" xfId="7241" xr:uid="{00000000-0005-0000-0000-000024560000}"/>
    <cellStyle name="Normal 20 20 5 2" xfId="13776" xr:uid="{00000000-0005-0000-0000-000025560000}"/>
    <cellStyle name="Normal 20 20 5 2 2" xfId="26507" xr:uid="{00000000-0005-0000-0000-000026560000}"/>
    <cellStyle name="Normal 20 20 5 3" xfId="21973" xr:uid="{00000000-0005-0000-0000-000027560000}"/>
    <cellStyle name="Normal 20 20 6" xfId="12633" xr:uid="{00000000-0005-0000-0000-000028560000}"/>
    <cellStyle name="Normal 20 20 6 2" xfId="25379" xr:uid="{00000000-0005-0000-0000-000029560000}"/>
    <cellStyle name="Normal 20 20 7" xfId="18689" xr:uid="{00000000-0005-0000-0000-00002A560000}"/>
    <cellStyle name="Normal 20 20 8" xfId="21064" xr:uid="{00000000-0005-0000-0000-00002B560000}"/>
    <cellStyle name="Normal 20 21" xfId="9761" xr:uid="{00000000-0005-0000-0000-00002C560000}"/>
    <cellStyle name="Normal 20 21 2" xfId="19517" xr:uid="{00000000-0005-0000-0000-00002D560000}"/>
    <cellStyle name="Normal 20 21 2 2" xfId="32632" xr:uid="{00000000-0005-0000-0000-00002E560000}"/>
    <cellStyle name="Normal 20 21 2 3" xfId="35647" xr:uid="{00000000-0005-0000-0000-00002F560000}"/>
    <cellStyle name="Normal 20 21 3" xfId="18172" xr:uid="{00000000-0005-0000-0000-000030560000}"/>
    <cellStyle name="Normal 20 21 4" xfId="31469" xr:uid="{00000000-0005-0000-0000-000031560000}"/>
    <cellStyle name="Normal 20 21 5" xfId="34789" xr:uid="{00000000-0005-0000-0000-000032560000}"/>
    <cellStyle name="Normal 20 22" xfId="10819" xr:uid="{00000000-0005-0000-0000-000033560000}"/>
    <cellStyle name="Normal 20 22 2" xfId="16344" xr:uid="{00000000-0005-0000-0000-000034560000}"/>
    <cellStyle name="Normal 20 22 2 2" xfId="28886" xr:uid="{00000000-0005-0000-0000-000035560000}"/>
    <cellStyle name="Normal 20 22 3" xfId="23807" xr:uid="{00000000-0005-0000-0000-000036560000}"/>
    <cellStyle name="Normal 20 23" xfId="2923" xr:uid="{00000000-0005-0000-0000-000037560000}"/>
    <cellStyle name="Normal 20 3" xfId="1756" xr:uid="{00000000-0005-0000-0000-000038560000}"/>
    <cellStyle name="Normal 20 3 10" xfId="5187" xr:uid="{00000000-0005-0000-0000-000039560000}"/>
    <cellStyle name="Normal 20 3 2" xfId="1757" xr:uid="{00000000-0005-0000-0000-00003A560000}"/>
    <cellStyle name="Normal 20 3 2 2" xfId="1758" xr:uid="{00000000-0005-0000-0000-00003B560000}"/>
    <cellStyle name="Normal 20 3 2 2 2" xfId="16610" xr:uid="{00000000-0005-0000-0000-00003C560000}"/>
    <cellStyle name="Normal 20 3 2 2 2 2" xfId="29149" xr:uid="{00000000-0005-0000-0000-00003D560000}"/>
    <cellStyle name="Normal 20 3 2 2 3" xfId="24057" xr:uid="{00000000-0005-0000-0000-00003E560000}"/>
    <cellStyle name="Normal 20 3 2 2 4" xfId="11248" xr:uid="{00000000-0005-0000-0000-00003F560000}"/>
    <cellStyle name="Normal 20 3 2 3" xfId="10184" xr:uid="{00000000-0005-0000-0000-000040560000}"/>
    <cellStyle name="Normal 20 3 2 3 2" xfId="16064" xr:uid="{00000000-0005-0000-0000-000041560000}"/>
    <cellStyle name="Normal 20 3 2 3 2 2" xfId="28692" xr:uid="{00000000-0005-0000-0000-000042560000}"/>
    <cellStyle name="Normal 20 3 2 3 3" xfId="23657" xr:uid="{00000000-0005-0000-0000-000043560000}"/>
    <cellStyle name="Normal 20 3 2 4" xfId="14750" xr:uid="{00000000-0005-0000-0000-000044560000}"/>
    <cellStyle name="Normal 20 3 2 4 2" xfId="27429" xr:uid="{00000000-0005-0000-0000-000045560000}"/>
    <cellStyle name="Normal 20 3 2 5" xfId="19529" xr:uid="{00000000-0005-0000-0000-000046560000}"/>
    <cellStyle name="Normal 20 3 2 6" xfId="32644" xr:uid="{00000000-0005-0000-0000-000047560000}"/>
    <cellStyle name="Normal 20 3 2 7" xfId="35659" xr:uid="{00000000-0005-0000-0000-000048560000}"/>
    <cellStyle name="Normal 20 3 2 8" xfId="8257" xr:uid="{00000000-0005-0000-0000-000049560000}"/>
    <cellStyle name="Normal 20 3 3" xfId="1759" xr:uid="{00000000-0005-0000-0000-00004A560000}"/>
    <cellStyle name="Normal 20 3 3 2" xfId="10922" xr:uid="{00000000-0005-0000-0000-00004B560000}"/>
    <cellStyle name="Normal 20 3 3 2 2" xfId="16406" xr:uid="{00000000-0005-0000-0000-00004C560000}"/>
    <cellStyle name="Normal 20 3 3 2 2 2" xfId="28948" xr:uid="{00000000-0005-0000-0000-00004D560000}"/>
    <cellStyle name="Normal 20 3 3 2 3" xfId="23859" xr:uid="{00000000-0005-0000-0000-00004E560000}"/>
    <cellStyle name="Normal 20 3 3 3" xfId="15592" xr:uid="{00000000-0005-0000-0000-00004F560000}"/>
    <cellStyle name="Normal 20 3 3 3 2" xfId="28240" xr:uid="{00000000-0005-0000-0000-000050560000}"/>
    <cellStyle name="Normal 20 3 3 4" xfId="23191" xr:uid="{00000000-0005-0000-0000-000051560000}"/>
    <cellStyle name="Normal 20 3 3 5" xfId="9182" xr:uid="{00000000-0005-0000-0000-000052560000}"/>
    <cellStyle name="Normal 20 3 4" xfId="10924" xr:uid="{00000000-0005-0000-0000-000053560000}"/>
    <cellStyle name="Normal 20 3 4 2" xfId="16408" xr:uid="{00000000-0005-0000-0000-000054560000}"/>
    <cellStyle name="Normal 20 3 4 2 2" xfId="28950" xr:uid="{00000000-0005-0000-0000-000055560000}"/>
    <cellStyle name="Normal 20 3 4 3" xfId="23861" xr:uid="{00000000-0005-0000-0000-000056560000}"/>
    <cellStyle name="Normal 20 3 5" xfId="7253" xr:uid="{00000000-0005-0000-0000-000057560000}"/>
    <cellStyle name="Normal 20 3 5 2" xfId="13788" xr:uid="{00000000-0005-0000-0000-000058560000}"/>
    <cellStyle name="Normal 20 3 5 2 2" xfId="26519" xr:uid="{00000000-0005-0000-0000-000059560000}"/>
    <cellStyle name="Normal 20 3 5 3" xfId="21985" xr:uid="{00000000-0005-0000-0000-00005A560000}"/>
    <cellStyle name="Normal 20 3 6" xfId="12645" xr:uid="{00000000-0005-0000-0000-00005B560000}"/>
    <cellStyle name="Normal 20 3 6 2" xfId="25391" xr:uid="{00000000-0005-0000-0000-00005C560000}"/>
    <cellStyle name="Normal 20 3 7" xfId="18184" xr:uid="{00000000-0005-0000-0000-00005D560000}"/>
    <cellStyle name="Normal 20 3 8" xfId="31481" xr:uid="{00000000-0005-0000-0000-00005E560000}"/>
    <cellStyle name="Normal 20 3 9" xfId="34801" xr:uid="{00000000-0005-0000-0000-00005F560000}"/>
    <cellStyle name="Normal 20 4" xfId="1760" xr:uid="{00000000-0005-0000-0000-000060560000}"/>
    <cellStyle name="Normal 20 4 10" xfId="5188" xr:uid="{00000000-0005-0000-0000-000061560000}"/>
    <cellStyle name="Normal 20 4 2" xfId="1761" xr:uid="{00000000-0005-0000-0000-000062560000}"/>
    <cellStyle name="Normal 20 4 2 2" xfId="10283" xr:uid="{00000000-0005-0000-0000-000063560000}"/>
    <cellStyle name="Normal 20 4 2 2 2" xfId="16093" xr:uid="{00000000-0005-0000-0000-000064560000}"/>
    <cellStyle name="Normal 20 4 2 2 2 2" xfId="28720" xr:uid="{00000000-0005-0000-0000-000065560000}"/>
    <cellStyle name="Normal 20 4 2 2 3" xfId="23684" xr:uid="{00000000-0005-0000-0000-000066560000}"/>
    <cellStyle name="Normal 20 4 2 3" xfId="14751" xr:uid="{00000000-0005-0000-0000-000067560000}"/>
    <cellStyle name="Normal 20 4 2 3 2" xfId="27430" xr:uid="{00000000-0005-0000-0000-000068560000}"/>
    <cellStyle name="Normal 20 4 2 4" xfId="19530" xr:uid="{00000000-0005-0000-0000-000069560000}"/>
    <cellStyle name="Normal 20 4 2 5" xfId="32645" xr:uid="{00000000-0005-0000-0000-00006A560000}"/>
    <cellStyle name="Normal 20 4 2 6" xfId="35660" xr:uid="{00000000-0005-0000-0000-00006B560000}"/>
    <cellStyle name="Normal 20 4 2 7" xfId="8258" xr:uid="{00000000-0005-0000-0000-00006C560000}"/>
    <cellStyle name="Normal 20 4 3" xfId="9183" xr:uid="{00000000-0005-0000-0000-00006D560000}"/>
    <cellStyle name="Normal 20 4 3 2" xfId="15593" xr:uid="{00000000-0005-0000-0000-00006E560000}"/>
    <cellStyle name="Normal 20 4 3 2 2" xfId="28241" xr:uid="{00000000-0005-0000-0000-00006F560000}"/>
    <cellStyle name="Normal 20 4 3 3" xfId="23192" xr:uid="{00000000-0005-0000-0000-000070560000}"/>
    <cellStyle name="Normal 20 4 4" xfId="11137" xr:uid="{00000000-0005-0000-0000-000071560000}"/>
    <cellStyle name="Normal 20 4 4 2" xfId="16543" xr:uid="{00000000-0005-0000-0000-000072560000}"/>
    <cellStyle name="Normal 20 4 4 2 2" xfId="29082" xr:uid="{00000000-0005-0000-0000-000073560000}"/>
    <cellStyle name="Normal 20 4 4 3" xfId="23990" xr:uid="{00000000-0005-0000-0000-000074560000}"/>
    <cellStyle name="Normal 20 4 5" xfId="7254" xr:uid="{00000000-0005-0000-0000-000075560000}"/>
    <cellStyle name="Normal 20 4 5 2" xfId="13789" xr:uid="{00000000-0005-0000-0000-000076560000}"/>
    <cellStyle name="Normal 20 4 5 2 2" xfId="26520" xr:uid="{00000000-0005-0000-0000-000077560000}"/>
    <cellStyle name="Normal 20 4 5 3" xfId="21986" xr:uid="{00000000-0005-0000-0000-000078560000}"/>
    <cellStyle name="Normal 20 4 6" xfId="12646" xr:uid="{00000000-0005-0000-0000-000079560000}"/>
    <cellStyle name="Normal 20 4 6 2" xfId="25392" xr:uid="{00000000-0005-0000-0000-00007A560000}"/>
    <cellStyle name="Normal 20 4 7" xfId="18185" xr:uid="{00000000-0005-0000-0000-00007B560000}"/>
    <cellStyle name="Normal 20 4 8" xfId="31482" xr:uid="{00000000-0005-0000-0000-00007C560000}"/>
    <cellStyle name="Normal 20 4 9" xfId="34802" xr:uid="{00000000-0005-0000-0000-00007D560000}"/>
    <cellStyle name="Normal 20 5" xfId="1762" xr:uid="{00000000-0005-0000-0000-00007E560000}"/>
    <cellStyle name="Normal 20 5 10" xfId="5189" xr:uid="{00000000-0005-0000-0000-00007F560000}"/>
    <cellStyle name="Normal 20 5 2" xfId="8259" xr:uid="{00000000-0005-0000-0000-000080560000}"/>
    <cellStyle name="Normal 20 5 2 2" xfId="14752" xr:uid="{00000000-0005-0000-0000-000081560000}"/>
    <cellStyle name="Normal 20 5 2 2 2" xfId="27431" xr:uid="{00000000-0005-0000-0000-000082560000}"/>
    <cellStyle name="Normal 20 5 2 3" xfId="19531" xr:uid="{00000000-0005-0000-0000-000083560000}"/>
    <cellStyle name="Normal 20 5 2 4" xfId="32646" xr:uid="{00000000-0005-0000-0000-000084560000}"/>
    <cellStyle name="Normal 20 5 2 5" xfId="35661" xr:uid="{00000000-0005-0000-0000-000085560000}"/>
    <cellStyle name="Normal 20 5 3" xfId="9184" xr:uid="{00000000-0005-0000-0000-000086560000}"/>
    <cellStyle name="Normal 20 5 3 2" xfId="15594" xr:uid="{00000000-0005-0000-0000-000087560000}"/>
    <cellStyle name="Normal 20 5 3 2 2" xfId="28242" xr:uid="{00000000-0005-0000-0000-000088560000}"/>
    <cellStyle name="Normal 20 5 3 3" xfId="23193" xr:uid="{00000000-0005-0000-0000-000089560000}"/>
    <cellStyle name="Normal 20 5 4" xfId="9599" xr:uid="{00000000-0005-0000-0000-00008A560000}"/>
    <cellStyle name="Normal 20 5 4 2" xfId="15950" xr:uid="{00000000-0005-0000-0000-00008B560000}"/>
    <cellStyle name="Normal 20 5 4 2 2" xfId="28590" xr:uid="{00000000-0005-0000-0000-00008C560000}"/>
    <cellStyle name="Normal 20 5 4 3" xfId="23579" xr:uid="{00000000-0005-0000-0000-00008D560000}"/>
    <cellStyle name="Normal 20 5 5" xfId="7255" xr:uid="{00000000-0005-0000-0000-00008E560000}"/>
    <cellStyle name="Normal 20 5 5 2" xfId="13790" xr:uid="{00000000-0005-0000-0000-00008F560000}"/>
    <cellStyle name="Normal 20 5 5 2 2" xfId="26521" xr:uid="{00000000-0005-0000-0000-000090560000}"/>
    <cellStyle name="Normal 20 5 5 3" xfId="21987" xr:uid="{00000000-0005-0000-0000-000091560000}"/>
    <cellStyle name="Normal 20 5 6" xfId="12647" xr:uid="{00000000-0005-0000-0000-000092560000}"/>
    <cellStyle name="Normal 20 5 6 2" xfId="25393" xr:uid="{00000000-0005-0000-0000-000093560000}"/>
    <cellStyle name="Normal 20 5 7" xfId="18186" xr:uid="{00000000-0005-0000-0000-000094560000}"/>
    <cellStyle name="Normal 20 5 8" xfId="31483" xr:uid="{00000000-0005-0000-0000-000095560000}"/>
    <cellStyle name="Normal 20 5 9" xfId="34803" xr:uid="{00000000-0005-0000-0000-000096560000}"/>
    <cellStyle name="Normal 20 6" xfId="1747" xr:uid="{00000000-0005-0000-0000-000097560000}"/>
    <cellStyle name="Normal 20 6 10" xfId="5190" xr:uid="{00000000-0005-0000-0000-000098560000}"/>
    <cellStyle name="Normal 20 6 2" xfId="8260" xr:uid="{00000000-0005-0000-0000-000099560000}"/>
    <cellStyle name="Normal 20 6 2 2" xfId="14753" xr:uid="{00000000-0005-0000-0000-00009A560000}"/>
    <cellStyle name="Normal 20 6 2 2 2" xfId="27432" xr:uid="{00000000-0005-0000-0000-00009B560000}"/>
    <cellStyle name="Normal 20 6 2 3" xfId="19532" xr:uid="{00000000-0005-0000-0000-00009C560000}"/>
    <cellStyle name="Normal 20 6 2 4" xfId="32647" xr:uid="{00000000-0005-0000-0000-00009D560000}"/>
    <cellStyle name="Normal 20 6 2 5" xfId="35662" xr:uid="{00000000-0005-0000-0000-00009E560000}"/>
    <cellStyle name="Normal 20 6 3" xfId="9185" xr:uid="{00000000-0005-0000-0000-00009F560000}"/>
    <cellStyle name="Normal 20 6 3 2" xfId="15595" xr:uid="{00000000-0005-0000-0000-0000A0560000}"/>
    <cellStyle name="Normal 20 6 3 2 2" xfId="28243" xr:uid="{00000000-0005-0000-0000-0000A1560000}"/>
    <cellStyle name="Normal 20 6 3 3" xfId="23194" xr:uid="{00000000-0005-0000-0000-0000A2560000}"/>
    <cellStyle name="Normal 20 6 4" xfId="10388" xr:uid="{00000000-0005-0000-0000-0000A3560000}"/>
    <cellStyle name="Normal 20 6 5" xfId="7256" xr:uid="{00000000-0005-0000-0000-0000A4560000}"/>
    <cellStyle name="Normal 20 6 5 2" xfId="13791" xr:uid="{00000000-0005-0000-0000-0000A5560000}"/>
    <cellStyle name="Normal 20 6 5 2 2" xfId="26522" xr:uid="{00000000-0005-0000-0000-0000A6560000}"/>
    <cellStyle name="Normal 20 6 5 3" xfId="21988" xr:uid="{00000000-0005-0000-0000-0000A7560000}"/>
    <cellStyle name="Normal 20 6 6" xfId="12648" xr:uid="{00000000-0005-0000-0000-0000A8560000}"/>
    <cellStyle name="Normal 20 6 6 2" xfId="25394" xr:uid="{00000000-0005-0000-0000-0000A9560000}"/>
    <cellStyle name="Normal 20 6 7" xfId="18187" xr:uid="{00000000-0005-0000-0000-0000AA560000}"/>
    <cellStyle name="Normal 20 6 8" xfId="31484" xr:uid="{00000000-0005-0000-0000-0000AB560000}"/>
    <cellStyle name="Normal 20 6 9" xfId="34804" xr:uid="{00000000-0005-0000-0000-0000AC560000}"/>
    <cellStyle name="Normal 20 7" xfId="5191" xr:uid="{00000000-0005-0000-0000-0000AD560000}"/>
    <cellStyle name="Normal 20 7 2" xfId="8261" xr:uid="{00000000-0005-0000-0000-0000AE560000}"/>
    <cellStyle name="Normal 20 7 2 2" xfId="14754" xr:uid="{00000000-0005-0000-0000-0000AF560000}"/>
    <cellStyle name="Normal 20 7 2 2 2" xfId="27433" xr:uid="{00000000-0005-0000-0000-0000B0560000}"/>
    <cellStyle name="Normal 20 7 2 3" xfId="19533" xr:uid="{00000000-0005-0000-0000-0000B1560000}"/>
    <cellStyle name="Normal 20 7 2 4" xfId="32648" xr:uid="{00000000-0005-0000-0000-0000B2560000}"/>
    <cellStyle name="Normal 20 7 2 5" xfId="35663" xr:uid="{00000000-0005-0000-0000-0000B3560000}"/>
    <cellStyle name="Normal 20 7 3" xfId="9186" xr:uid="{00000000-0005-0000-0000-0000B4560000}"/>
    <cellStyle name="Normal 20 7 3 2" xfId="15596" xr:uid="{00000000-0005-0000-0000-0000B5560000}"/>
    <cellStyle name="Normal 20 7 3 2 2" xfId="28244" xr:uid="{00000000-0005-0000-0000-0000B6560000}"/>
    <cellStyle name="Normal 20 7 3 3" xfId="23195" xr:uid="{00000000-0005-0000-0000-0000B7560000}"/>
    <cellStyle name="Normal 20 7 4" xfId="7257" xr:uid="{00000000-0005-0000-0000-0000B8560000}"/>
    <cellStyle name="Normal 20 7 4 2" xfId="13792" xr:uid="{00000000-0005-0000-0000-0000B9560000}"/>
    <cellStyle name="Normal 20 7 4 2 2" xfId="26523" xr:uid="{00000000-0005-0000-0000-0000BA560000}"/>
    <cellStyle name="Normal 20 7 4 3" xfId="21989" xr:uid="{00000000-0005-0000-0000-0000BB560000}"/>
    <cellStyle name="Normal 20 7 5" xfId="12649" xr:uid="{00000000-0005-0000-0000-0000BC560000}"/>
    <cellStyle name="Normal 20 7 5 2" xfId="25395" xr:uid="{00000000-0005-0000-0000-0000BD560000}"/>
    <cellStyle name="Normal 20 7 6" xfId="18188" xr:uid="{00000000-0005-0000-0000-0000BE560000}"/>
    <cellStyle name="Normal 20 7 7" xfId="31485" xr:uid="{00000000-0005-0000-0000-0000BF560000}"/>
    <cellStyle name="Normal 20 7 8" xfId="34805" xr:uid="{00000000-0005-0000-0000-0000C0560000}"/>
    <cellStyle name="Normal 20 8" xfId="5192" xr:uid="{00000000-0005-0000-0000-0000C1560000}"/>
    <cellStyle name="Normal 20 8 2" xfId="8262" xr:uid="{00000000-0005-0000-0000-0000C2560000}"/>
    <cellStyle name="Normal 20 8 2 2" xfId="14755" xr:uid="{00000000-0005-0000-0000-0000C3560000}"/>
    <cellStyle name="Normal 20 8 2 2 2" xfId="27434" xr:uid="{00000000-0005-0000-0000-0000C4560000}"/>
    <cellStyle name="Normal 20 8 2 3" xfId="19534" xr:uid="{00000000-0005-0000-0000-0000C5560000}"/>
    <cellStyle name="Normal 20 8 2 4" xfId="32649" xr:uid="{00000000-0005-0000-0000-0000C6560000}"/>
    <cellStyle name="Normal 20 8 2 5" xfId="35664" xr:uid="{00000000-0005-0000-0000-0000C7560000}"/>
    <cellStyle name="Normal 20 8 3" xfId="9187" xr:uid="{00000000-0005-0000-0000-0000C8560000}"/>
    <cellStyle name="Normal 20 8 3 2" xfId="15597" xr:uid="{00000000-0005-0000-0000-0000C9560000}"/>
    <cellStyle name="Normal 20 8 3 2 2" xfId="28245" xr:uid="{00000000-0005-0000-0000-0000CA560000}"/>
    <cellStyle name="Normal 20 8 3 3" xfId="23196" xr:uid="{00000000-0005-0000-0000-0000CB560000}"/>
    <cellStyle name="Normal 20 8 4" xfId="7258" xr:uid="{00000000-0005-0000-0000-0000CC560000}"/>
    <cellStyle name="Normal 20 8 4 2" xfId="13793" xr:uid="{00000000-0005-0000-0000-0000CD560000}"/>
    <cellStyle name="Normal 20 8 4 2 2" xfId="26524" xr:uid="{00000000-0005-0000-0000-0000CE560000}"/>
    <cellStyle name="Normal 20 8 4 3" xfId="21990" xr:uid="{00000000-0005-0000-0000-0000CF560000}"/>
    <cellStyle name="Normal 20 8 5" xfId="12650" xr:uid="{00000000-0005-0000-0000-0000D0560000}"/>
    <cellStyle name="Normal 20 8 5 2" xfId="25396" xr:uid="{00000000-0005-0000-0000-0000D1560000}"/>
    <cellStyle name="Normal 20 8 6" xfId="18189" xr:uid="{00000000-0005-0000-0000-0000D2560000}"/>
    <cellStyle name="Normal 20 8 7" xfId="31486" xr:uid="{00000000-0005-0000-0000-0000D3560000}"/>
    <cellStyle name="Normal 20 8 8" xfId="34806" xr:uid="{00000000-0005-0000-0000-0000D4560000}"/>
    <cellStyle name="Normal 20 9" xfId="5193" xr:uid="{00000000-0005-0000-0000-0000D5560000}"/>
    <cellStyle name="Normal 20 9 2" xfId="8263" xr:uid="{00000000-0005-0000-0000-0000D6560000}"/>
    <cellStyle name="Normal 20 9 2 2" xfId="14756" xr:uid="{00000000-0005-0000-0000-0000D7560000}"/>
    <cellStyle name="Normal 20 9 2 2 2" xfId="27435" xr:uid="{00000000-0005-0000-0000-0000D8560000}"/>
    <cellStyle name="Normal 20 9 2 3" xfId="19535" xr:uid="{00000000-0005-0000-0000-0000D9560000}"/>
    <cellStyle name="Normal 20 9 2 4" xfId="32650" xr:uid="{00000000-0005-0000-0000-0000DA560000}"/>
    <cellStyle name="Normal 20 9 2 5" xfId="35665" xr:uid="{00000000-0005-0000-0000-0000DB560000}"/>
    <cellStyle name="Normal 20 9 3" xfId="9188" xr:uid="{00000000-0005-0000-0000-0000DC560000}"/>
    <cellStyle name="Normal 20 9 3 2" xfId="15598" xr:uid="{00000000-0005-0000-0000-0000DD560000}"/>
    <cellStyle name="Normal 20 9 3 2 2" xfId="28246" xr:uid="{00000000-0005-0000-0000-0000DE560000}"/>
    <cellStyle name="Normal 20 9 3 3" xfId="23197" xr:uid="{00000000-0005-0000-0000-0000DF560000}"/>
    <cellStyle name="Normal 20 9 4" xfId="7259" xr:uid="{00000000-0005-0000-0000-0000E0560000}"/>
    <cellStyle name="Normal 20 9 4 2" xfId="13794" xr:uid="{00000000-0005-0000-0000-0000E1560000}"/>
    <cellStyle name="Normal 20 9 4 2 2" xfId="26525" xr:uid="{00000000-0005-0000-0000-0000E2560000}"/>
    <cellStyle name="Normal 20 9 4 3" xfId="21991" xr:uid="{00000000-0005-0000-0000-0000E3560000}"/>
    <cellStyle name="Normal 20 9 5" xfId="12651" xr:uid="{00000000-0005-0000-0000-0000E4560000}"/>
    <cellStyle name="Normal 20 9 5 2" xfId="25397" xr:uid="{00000000-0005-0000-0000-0000E5560000}"/>
    <cellStyle name="Normal 20 9 6" xfId="18190" xr:uid="{00000000-0005-0000-0000-0000E6560000}"/>
    <cellStyle name="Normal 20 9 7" xfId="31487" xr:uid="{00000000-0005-0000-0000-0000E7560000}"/>
    <cellStyle name="Normal 20 9 8" xfId="34807" xr:uid="{00000000-0005-0000-0000-0000E8560000}"/>
    <cellStyle name="Normal 200" xfId="36626" xr:uid="{00000000-0005-0000-0000-0000E9560000}"/>
    <cellStyle name="Normal 201" xfId="37302" xr:uid="{00000000-0005-0000-0000-0000EA560000}"/>
    <cellStyle name="Normal 202" xfId="37305" xr:uid="{00000000-0005-0000-0000-0000EB560000}"/>
    <cellStyle name="Normal 203" xfId="37309" xr:uid="{00000000-0005-0000-0000-0000EC560000}"/>
    <cellStyle name="Normal 204" xfId="37317" xr:uid="{00000000-0005-0000-0000-0000ED560000}"/>
    <cellStyle name="Normal 205" xfId="37327" xr:uid="{00000000-0005-0000-0000-0000EE560000}"/>
    <cellStyle name="Normal 206" xfId="37331" xr:uid="{00000000-0005-0000-0000-0000EF560000}"/>
    <cellStyle name="Normal 207" xfId="37367" xr:uid="{00000000-0005-0000-0000-0000F0560000}"/>
    <cellStyle name="Normal 208" xfId="37369" xr:uid="{00000000-0005-0000-0000-0000F1560000}"/>
    <cellStyle name="Normal 209" xfId="37371" xr:uid="{00000000-0005-0000-0000-0000F2560000}"/>
    <cellStyle name="Normal 21" xfId="301" xr:uid="{00000000-0005-0000-0000-0000F3560000}"/>
    <cellStyle name="Normal 21 2" xfId="1764" xr:uid="{00000000-0005-0000-0000-0000F4560000}"/>
    <cellStyle name="Normal 21 2 2" xfId="1765" xr:uid="{00000000-0005-0000-0000-0000F5560000}"/>
    <cellStyle name="Normal 21 2 2 2" xfId="1766" xr:uid="{00000000-0005-0000-0000-0000F6560000}"/>
    <cellStyle name="Normal 21 2 2 2 2" xfId="1767" xr:uid="{00000000-0005-0000-0000-0000F7560000}"/>
    <cellStyle name="Normal 21 2 2 2 2 2" xfId="16688" xr:uid="{00000000-0005-0000-0000-0000F8560000}"/>
    <cellStyle name="Normal 21 2 2 2 2 2 2" xfId="29223" xr:uid="{00000000-0005-0000-0000-0000F9560000}"/>
    <cellStyle name="Normal 21 2 2 2 2 3" xfId="24131" xr:uid="{00000000-0005-0000-0000-0000FA560000}"/>
    <cellStyle name="Normal 21 2 2 2 2 4" xfId="11363" xr:uid="{00000000-0005-0000-0000-0000FB560000}"/>
    <cellStyle name="Normal 21 2 2 2 3" xfId="16368" xr:uid="{00000000-0005-0000-0000-0000FC560000}"/>
    <cellStyle name="Normal 21 2 2 2 3 2" xfId="28910" xr:uid="{00000000-0005-0000-0000-0000FD560000}"/>
    <cellStyle name="Normal 21 2 2 2 4" xfId="23828" xr:uid="{00000000-0005-0000-0000-0000FE560000}"/>
    <cellStyle name="Normal 21 2 2 2 5" xfId="10860" xr:uid="{00000000-0005-0000-0000-0000FF560000}"/>
    <cellStyle name="Normal 21 2 2 3" xfId="1768" xr:uid="{00000000-0005-0000-0000-000000570000}"/>
    <cellStyle name="Normal 21 2 2 3 2" xfId="16223" xr:uid="{00000000-0005-0000-0000-000001570000}"/>
    <cellStyle name="Normal 21 2 2 3 2 2" xfId="28844" xr:uid="{00000000-0005-0000-0000-000002570000}"/>
    <cellStyle name="Normal 21 2 2 3 3" xfId="23790" xr:uid="{00000000-0005-0000-0000-000003570000}"/>
    <cellStyle name="Normal 21 2 2 3 4" xfId="10651" xr:uid="{00000000-0005-0000-0000-000004570000}"/>
    <cellStyle name="Normal 21 2 2 4" xfId="10921" xr:uid="{00000000-0005-0000-0000-000005570000}"/>
    <cellStyle name="Normal 21 2 2 4 2" xfId="16405" xr:uid="{00000000-0005-0000-0000-000006570000}"/>
    <cellStyle name="Normal 21 2 2 4 2 2" xfId="28947" xr:uid="{00000000-0005-0000-0000-000007570000}"/>
    <cellStyle name="Normal 21 2 2 4 3" xfId="23858" xr:uid="{00000000-0005-0000-0000-000008570000}"/>
    <cellStyle name="Normal 21 2 2 5" xfId="6333" xr:uid="{00000000-0005-0000-0000-000009570000}"/>
    <cellStyle name="Normal 21 2 3" xfId="1769" xr:uid="{00000000-0005-0000-0000-00000A570000}"/>
    <cellStyle name="Normal 21 2 3 2" xfId="1770" xr:uid="{00000000-0005-0000-0000-00000B570000}"/>
    <cellStyle name="Normal 21 2 3 2 2" xfId="16084" xr:uid="{00000000-0005-0000-0000-00000C570000}"/>
    <cellStyle name="Normal 21 2 3 2 2 2" xfId="28711" xr:uid="{00000000-0005-0000-0000-00000D570000}"/>
    <cellStyle name="Normal 21 2 3 2 3" xfId="23675" xr:uid="{00000000-0005-0000-0000-00000E570000}"/>
    <cellStyle name="Normal 21 2 3 2 4" xfId="10256" xr:uid="{00000000-0005-0000-0000-00000F570000}"/>
    <cellStyle name="Normal 21 2 3 3" xfId="16385" xr:uid="{00000000-0005-0000-0000-000010570000}"/>
    <cellStyle name="Normal 21 2 3 3 2" xfId="28927" xr:uid="{00000000-0005-0000-0000-000011570000}"/>
    <cellStyle name="Normal 21 2 3 4" xfId="23841" xr:uid="{00000000-0005-0000-0000-000012570000}"/>
    <cellStyle name="Normal 21 2 3 5" xfId="10889" xr:uid="{00000000-0005-0000-0000-000013570000}"/>
    <cellStyle name="Normal 21 2 4" xfId="1771" xr:uid="{00000000-0005-0000-0000-000014570000}"/>
    <cellStyle name="Normal 21 2 4 2" xfId="16140" xr:uid="{00000000-0005-0000-0000-000015570000}"/>
    <cellStyle name="Normal 21 2 4 2 2" xfId="28762" xr:uid="{00000000-0005-0000-0000-000016570000}"/>
    <cellStyle name="Normal 21 2 4 3" xfId="23720" xr:uid="{00000000-0005-0000-0000-000017570000}"/>
    <cellStyle name="Normal 21 2 4 4" xfId="10443" xr:uid="{00000000-0005-0000-0000-000018570000}"/>
    <cellStyle name="Normal 21 2 5" xfId="10935" xr:uid="{00000000-0005-0000-0000-000019570000}"/>
    <cellStyle name="Normal 21 2 6" xfId="11002" xr:uid="{00000000-0005-0000-0000-00001A570000}"/>
    <cellStyle name="Normal 21 2 6 2" xfId="16457" xr:uid="{00000000-0005-0000-0000-00001B570000}"/>
    <cellStyle name="Normal 21 2 6 2 2" xfId="28997" xr:uid="{00000000-0005-0000-0000-00001C570000}"/>
    <cellStyle name="Normal 21 2 6 3" xfId="23907" xr:uid="{00000000-0005-0000-0000-00001D570000}"/>
    <cellStyle name="Normal 21 2 7" xfId="2925" xr:uid="{00000000-0005-0000-0000-00001E570000}"/>
    <cellStyle name="Normal 21 3" xfId="1772" xr:uid="{00000000-0005-0000-0000-00001F570000}"/>
    <cellStyle name="Normal 21 3 2" xfId="1773" xr:uid="{00000000-0005-0000-0000-000020570000}"/>
    <cellStyle name="Normal 21 3 2 2" xfId="1774" xr:uid="{00000000-0005-0000-0000-000021570000}"/>
    <cellStyle name="Normal 21 3 2 2 2" xfId="16062" xr:uid="{00000000-0005-0000-0000-000022570000}"/>
    <cellStyle name="Normal 21 3 2 2 2 2" xfId="28690" xr:uid="{00000000-0005-0000-0000-000023570000}"/>
    <cellStyle name="Normal 21 3 2 2 3" xfId="23655" xr:uid="{00000000-0005-0000-0000-000024570000}"/>
    <cellStyle name="Normal 21 3 2 2 4" xfId="10179" xr:uid="{00000000-0005-0000-0000-000025570000}"/>
    <cellStyle name="Normal 21 3 2 3" xfId="10305" xr:uid="{00000000-0005-0000-0000-000026570000}"/>
    <cellStyle name="Normal 21 3 2 3 2" xfId="16098" xr:uid="{00000000-0005-0000-0000-000027570000}"/>
    <cellStyle name="Normal 21 3 2 3 2 2" xfId="28725" xr:uid="{00000000-0005-0000-0000-000028570000}"/>
    <cellStyle name="Normal 21 3 2 3 3" xfId="23687" xr:uid="{00000000-0005-0000-0000-000029570000}"/>
    <cellStyle name="Normal 21 3 2 4" xfId="10528" xr:uid="{00000000-0005-0000-0000-00002A570000}"/>
    <cellStyle name="Normal 21 3 3" xfId="1775" xr:uid="{00000000-0005-0000-0000-00002B570000}"/>
    <cellStyle name="Normal 21 3 3 2" xfId="16141" xr:uid="{00000000-0005-0000-0000-00002C570000}"/>
    <cellStyle name="Normal 21 3 3 2 2" xfId="28763" xr:uid="{00000000-0005-0000-0000-00002D570000}"/>
    <cellStyle name="Normal 21 3 3 3" xfId="23721" xr:uid="{00000000-0005-0000-0000-00002E570000}"/>
    <cellStyle name="Normal 21 3 3 4" xfId="10444" xr:uid="{00000000-0005-0000-0000-00002F570000}"/>
    <cellStyle name="Normal 21 3 4" xfId="11228" xr:uid="{00000000-0005-0000-0000-000030570000}"/>
    <cellStyle name="Normal 21 3 4 2" xfId="16596" xr:uid="{00000000-0005-0000-0000-000031570000}"/>
    <cellStyle name="Normal 21 3 4 2 2" xfId="29135" xr:uid="{00000000-0005-0000-0000-000032570000}"/>
    <cellStyle name="Normal 21 3 4 3" xfId="24043" xr:uid="{00000000-0005-0000-0000-000033570000}"/>
    <cellStyle name="Normal 21 3 5" xfId="5194" xr:uid="{00000000-0005-0000-0000-000034570000}"/>
    <cellStyle name="Normal 21 4" xfId="1776" xr:uid="{00000000-0005-0000-0000-000035570000}"/>
    <cellStyle name="Normal 21 4 2" xfId="1777" xr:uid="{00000000-0005-0000-0000-000036570000}"/>
    <cellStyle name="Normal 21 4 2 2" xfId="16182" xr:uid="{00000000-0005-0000-0000-000037570000}"/>
    <cellStyle name="Normal 21 4 2 2 2" xfId="28804" xr:uid="{00000000-0005-0000-0000-000038570000}"/>
    <cellStyle name="Normal 21 4 2 3" xfId="23755" xr:uid="{00000000-0005-0000-0000-000039570000}"/>
    <cellStyle name="Normal 21 4 2 4" xfId="10539" xr:uid="{00000000-0005-0000-0000-00003A570000}"/>
    <cellStyle name="Normal 21 4 3" xfId="10895" xr:uid="{00000000-0005-0000-0000-00003B570000}"/>
    <cellStyle name="Normal 21 4 3 2" xfId="16390" xr:uid="{00000000-0005-0000-0000-00003C570000}"/>
    <cellStyle name="Normal 21 4 3 2 2" xfId="28932" xr:uid="{00000000-0005-0000-0000-00003D570000}"/>
    <cellStyle name="Normal 21 4 3 3" xfId="23846" xr:uid="{00000000-0005-0000-0000-00003E570000}"/>
    <cellStyle name="Normal 21 4 4" xfId="9762" xr:uid="{00000000-0005-0000-0000-00003F570000}"/>
    <cellStyle name="Normal 21 5" xfId="1778" xr:uid="{00000000-0005-0000-0000-000040570000}"/>
    <cellStyle name="Normal 21 5 2" xfId="16333" xr:uid="{00000000-0005-0000-0000-000041570000}"/>
    <cellStyle name="Normal 21 5 2 2" xfId="28875" xr:uid="{00000000-0005-0000-0000-000042570000}"/>
    <cellStyle name="Normal 21 5 3" xfId="18926" xr:uid="{00000000-0005-0000-0000-000043570000}"/>
    <cellStyle name="Normal 21 5 4" xfId="23797" xr:uid="{00000000-0005-0000-0000-000044570000}"/>
    <cellStyle name="Normal 21 5 5" xfId="10804" xr:uid="{00000000-0005-0000-0000-000045570000}"/>
    <cellStyle name="Normal 21 6" xfId="1763" xr:uid="{00000000-0005-0000-0000-000046570000}"/>
    <cellStyle name="Normal 21 6 2" xfId="18191" xr:uid="{00000000-0005-0000-0000-000047570000}"/>
    <cellStyle name="Normal 21 6 3" xfId="10503" xr:uid="{00000000-0005-0000-0000-000048570000}"/>
    <cellStyle name="Normal 21 7" xfId="11183" xr:uid="{00000000-0005-0000-0000-000049570000}"/>
    <cellStyle name="Normal 21 8" xfId="11247" xr:uid="{00000000-0005-0000-0000-00004A570000}"/>
    <cellStyle name="Normal 21 8 2" xfId="16609" xr:uid="{00000000-0005-0000-0000-00004B570000}"/>
    <cellStyle name="Normal 21 8 2 2" xfId="29148" xr:uid="{00000000-0005-0000-0000-00004C570000}"/>
    <cellStyle name="Normal 21 8 3" xfId="24056" xr:uid="{00000000-0005-0000-0000-00004D570000}"/>
    <cellStyle name="Normal 21 9" xfId="2924" xr:uid="{00000000-0005-0000-0000-00004E570000}"/>
    <cellStyle name="Normal 210" xfId="37373" xr:uid="{00000000-0005-0000-0000-00004F570000}"/>
    <cellStyle name="Normal 211" xfId="37375" xr:uid="{00000000-0005-0000-0000-000050570000}"/>
    <cellStyle name="Normal 212" xfId="37849" xr:uid="{00000000-0005-0000-0000-000051570000}"/>
    <cellStyle name="Normal 213" xfId="37851" xr:uid="{00000000-0005-0000-0000-000052570000}"/>
    <cellStyle name="Normal 214" xfId="37853" xr:uid="{00000000-0005-0000-0000-000053570000}"/>
    <cellStyle name="Normal 22" xfId="302" xr:uid="{00000000-0005-0000-0000-000054570000}"/>
    <cellStyle name="Normal 22 10" xfId="5196" xr:uid="{00000000-0005-0000-0000-000055570000}"/>
    <cellStyle name="Normal 22 10 2" xfId="8265" xr:uid="{00000000-0005-0000-0000-000056570000}"/>
    <cellStyle name="Normal 22 10 2 2" xfId="14758" xr:uid="{00000000-0005-0000-0000-000057570000}"/>
    <cellStyle name="Normal 22 10 2 2 2" xfId="27437" xr:uid="{00000000-0005-0000-0000-000058570000}"/>
    <cellStyle name="Normal 22 10 2 3" xfId="19537" xr:uid="{00000000-0005-0000-0000-000059570000}"/>
    <cellStyle name="Normal 22 10 2 4" xfId="32652" xr:uid="{00000000-0005-0000-0000-00005A570000}"/>
    <cellStyle name="Normal 22 10 2 5" xfId="35667" xr:uid="{00000000-0005-0000-0000-00005B570000}"/>
    <cellStyle name="Normal 22 10 3" xfId="9190" xr:uid="{00000000-0005-0000-0000-00005C570000}"/>
    <cellStyle name="Normal 22 10 3 2" xfId="15600" xr:uid="{00000000-0005-0000-0000-00005D570000}"/>
    <cellStyle name="Normal 22 10 3 2 2" xfId="28248" xr:uid="{00000000-0005-0000-0000-00005E570000}"/>
    <cellStyle name="Normal 22 10 3 3" xfId="23199" xr:uid="{00000000-0005-0000-0000-00005F570000}"/>
    <cellStyle name="Normal 22 10 4" xfId="7261" xr:uid="{00000000-0005-0000-0000-000060570000}"/>
    <cellStyle name="Normal 22 10 4 2" xfId="13796" xr:uid="{00000000-0005-0000-0000-000061570000}"/>
    <cellStyle name="Normal 22 10 4 2 2" xfId="26527" xr:uid="{00000000-0005-0000-0000-000062570000}"/>
    <cellStyle name="Normal 22 10 4 3" xfId="21993" xr:uid="{00000000-0005-0000-0000-000063570000}"/>
    <cellStyle name="Normal 22 10 5" xfId="12653" xr:uid="{00000000-0005-0000-0000-000064570000}"/>
    <cellStyle name="Normal 22 10 5 2" xfId="25399" xr:uid="{00000000-0005-0000-0000-000065570000}"/>
    <cellStyle name="Normal 22 10 6" xfId="18193" xr:uid="{00000000-0005-0000-0000-000066570000}"/>
    <cellStyle name="Normal 22 10 7" xfId="31489" xr:uid="{00000000-0005-0000-0000-000067570000}"/>
    <cellStyle name="Normal 22 10 8" xfId="34809" xr:uid="{00000000-0005-0000-0000-000068570000}"/>
    <cellStyle name="Normal 22 11" xfId="5197" xr:uid="{00000000-0005-0000-0000-000069570000}"/>
    <cellStyle name="Normal 22 11 2" xfId="8266" xr:uid="{00000000-0005-0000-0000-00006A570000}"/>
    <cellStyle name="Normal 22 11 2 2" xfId="14759" xr:uid="{00000000-0005-0000-0000-00006B570000}"/>
    <cellStyle name="Normal 22 11 2 2 2" xfId="27438" xr:uid="{00000000-0005-0000-0000-00006C570000}"/>
    <cellStyle name="Normal 22 11 2 3" xfId="19538" xr:uid="{00000000-0005-0000-0000-00006D570000}"/>
    <cellStyle name="Normal 22 11 2 4" xfId="32653" xr:uid="{00000000-0005-0000-0000-00006E570000}"/>
    <cellStyle name="Normal 22 11 2 5" xfId="35668" xr:uid="{00000000-0005-0000-0000-00006F570000}"/>
    <cellStyle name="Normal 22 11 3" xfId="9191" xr:uid="{00000000-0005-0000-0000-000070570000}"/>
    <cellStyle name="Normal 22 11 3 2" xfId="15601" xr:uid="{00000000-0005-0000-0000-000071570000}"/>
    <cellStyle name="Normal 22 11 3 2 2" xfId="28249" xr:uid="{00000000-0005-0000-0000-000072570000}"/>
    <cellStyle name="Normal 22 11 3 3" xfId="23200" xr:uid="{00000000-0005-0000-0000-000073570000}"/>
    <cellStyle name="Normal 22 11 4" xfId="7262" xr:uid="{00000000-0005-0000-0000-000074570000}"/>
    <cellStyle name="Normal 22 11 4 2" xfId="13797" xr:uid="{00000000-0005-0000-0000-000075570000}"/>
    <cellStyle name="Normal 22 11 4 2 2" xfId="26528" xr:uid="{00000000-0005-0000-0000-000076570000}"/>
    <cellStyle name="Normal 22 11 4 3" xfId="21994" xr:uid="{00000000-0005-0000-0000-000077570000}"/>
    <cellStyle name="Normal 22 11 5" xfId="12654" xr:uid="{00000000-0005-0000-0000-000078570000}"/>
    <cellStyle name="Normal 22 11 5 2" xfId="25400" xr:uid="{00000000-0005-0000-0000-000079570000}"/>
    <cellStyle name="Normal 22 11 6" xfId="18194" xr:uid="{00000000-0005-0000-0000-00007A570000}"/>
    <cellStyle name="Normal 22 11 7" xfId="31490" xr:uid="{00000000-0005-0000-0000-00007B570000}"/>
    <cellStyle name="Normal 22 11 8" xfId="34810" xr:uid="{00000000-0005-0000-0000-00007C570000}"/>
    <cellStyle name="Normal 22 12" xfId="5198" xr:uid="{00000000-0005-0000-0000-00007D570000}"/>
    <cellStyle name="Normal 22 12 2" xfId="8267" xr:uid="{00000000-0005-0000-0000-00007E570000}"/>
    <cellStyle name="Normal 22 12 2 2" xfId="14760" xr:uid="{00000000-0005-0000-0000-00007F570000}"/>
    <cellStyle name="Normal 22 12 2 2 2" xfId="27439" xr:uid="{00000000-0005-0000-0000-000080570000}"/>
    <cellStyle name="Normal 22 12 2 3" xfId="19539" xr:uid="{00000000-0005-0000-0000-000081570000}"/>
    <cellStyle name="Normal 22 12 2 4" xfId="32654" xr:uid="{00000000-0005-0000-0000-000082570000}"/>
    <cellStyle name="Normal 22 12 2 5" xfId="35669" xr:uid="{00000000-0005-0000-0000-000083570000}"/>
    <cellStyle name="Normal 22 12 3" xfId="9192" xr:uid="{00000000-0005-0000-0000-000084570000}"/>
    <cellStyle name="Normal 22 12 3 2" xfId="15602" xr:uid="{00000000-0005-0000-0000-000085570000}"/>
    <cellStyle name="Normal 22 12 3 2 2" xfId="28250" xr:uid="{00000000-0005-0000-0000-000086570000}"/>
    <cellStyle name="Normal 22 12 3 3" xfId="23201" xr:uid="{00000000-0005-0000-0000-000087570000}"/>
    <cellStyle name="Normal 22 12 4" xfId="7263" xr:uid="{00000000-0005-0000-0000-000088570000}"/>
    <cellStyle name="Normal 22 12 4 2" xfId="13798" xr:uid="{00000000-0005-0000-0000-000089570000}"/>
    <cellStyle name="Normal 22 12 4 2 2" xfId="26529" xr:uid="{00000000-0005-0000-0000-00008A570000}"/>
    <cellStyle name="Normal 22 12 4 3" xfId="21995" xr:uid="{00000000-0005-0000-0000-00008B570000}"/>
    <cellStyle name="Normal 22 12 5" xfId="12655" xr:uid="{00000000-0005-0000-0000-00008C570000}"/>
    <cellStyle name="Normal 22 12 5 2" xfId="25401" xr:uid="{00000000-0005-0000-0000-00008D570000}"/>
    <cellStyle name="Normal 22 12 6" xfId="18195" xr:uid="{00000000-0005-0000-0000-00008E570000}"/>
    <cellStyle name="Normal 22 12 7" xfId="31491" xr:uid="{00000000-0005-0000-0000-00008F570000}"/>
    <cellStyle name="Normal 22 12 8" xfId="34811" xr:uid="{00000000-0005-0000-0000-000090570000}"/>
    <cellStyle name="Normal 22 13" xfId="5199" xr:uid="{00000000-0005-0000-0000-000091570000}"/>
    <cellStyle name="Normal 22 13 2" xfId="8268" xr:uid="{00000000-0005-0000-0000-000092570000}"/>
    <cellStyle name="Normal 22 13 2 2" xfId="14761" xr:uid="{00000000-0005-0000-0000-000093570000}"/>
    <cellStyle name="Normal 22 13 2 2 2" xfId="27440" xr:uid="{00000000-0005-0000-0000-000094570000}"/>
    <cellStyle name="Normal 22 13 2 3" xfId="19540" xr:uid="{00000000-0005-0000-0000-000095570000}"/>
    <cellStyle name="Normal 22 13 2 4" xfId="32655" xr:uid="{00000000-0005-0000-0000-000096570000}"/>
    <cellStyle name="Normal 22 13 2 5" xfId="35670" xr:uid="{00000000-0005-0000-0000-000097570000}"/>
    <cellStyle name="Normal 22 13 3" xfId="9193" xr:uid="{00000000-0005-0000-0000-000098570000}"/>
    <cellStyle name="Normal 22 13 3 2" xfId="15603" xr:uid="{00000000-0005-0000-0000-000099570000}"/>
    <cellStyle name="Normal 22 13 3 2 2" xfId="28251" xr:uid="{00000000-0005-0000-0000-00009A570000}"/>
    <cellStyle name="Normal 22 13 3 3" xfId="23202" xr:uid="{00000000-0005-0000-0000-00009B570000}"/>
    <cellStyle name="Normal 22 13 4" xfId="7264" xr:uid="{00000000-0005-0000-0000-00009C570000}"/>
    <cellStyle name="Normal 22 13 4 2" xfId="13799" xr:uid="{00000000-0005-0000-0000-00009D570000}"/>
    <cellStyle name="Normal 22 13 4 2 2" xfId="26530" xr:uid="{00000000-0005-0000-0000-00009E570000}"/>
    <cellStyle name="Normal 22 13 4 3" xfId="21996" xr:uid="{00000000-0005-0000-0000-00009F570000}"/>
    <cellStyle name="Normal 22 13 5" xfId="12656" xr:uid="{00000000-0005-0000-0000-0000A0570000}"/>
    <cellStyle name="Normal 22 13 5 2" xfId="25402" xr:uid="{00000000-0005-0000-0000-0000A1570000}"/>
    <cellStyle name="Normal 22 13 6" xfId="18196" xr:uid="{00000000-0005-0000-0000-0000A2570000}"/>
    <cellStyle name="Normal 22 13 7" xfId="31492" xr:uid="{00000000-0005-0000-0000-0000A3570000}"/>
    <cellStyle name="Normal 22 13 8" xfId="34812" xr:uid="{00000000-0005-0000-0000-0000A4570000}"/>
    <cellStyle name="Normal 22 14" xfId="5200" xr:uid="{00000000-0005-0000-0000-0000A5570000}"/>
    <cellStyle name="Normal 22 14 2" xfId="8269" xr:uid="{00000000-0005-0000-0000-0000A6570000}"/>
    <cellStyle name="Normal 22 14 2 2" xfId="14762" xr:uid="{00000000-0005-0000-0000-0000A7570000}"/>
    <cellStyle name="Normal 22 14 2 2 2" xfId="27441" xr:uid="{00000000-0005-0000-0000-0000A8570000}"/>
    <cellStyle name="Normal 22 14 2 3" xfId="19541" xr:uid="{00000000-0005-0000-0000-0000A9570000}"/>
    <cellStyle name="Normal 22 14 2 4" xfId="32656" xr:uid="{00000000-0005-0000-0000-0000AA570000}"/>
    <cellStyle name="Normal 22 14 2 5" xfId="35671" xr:uid="{00000000-0005-0000-0000-0000AB570000}"/>
    <cellStyle name="Normal 22 14 3" xfId="9194" xr:uid="{00000000-0005-0000-0000-0000AC570000}"/>
    <cellStyle name="Normal 22 14 3 2" xfId="15604" xr:uid="{00000000-0005-0000-0000-0000AD570000}"/>
    <cellStyle name="Normal 22 14 3 2 2" xfId="28252" xr:uid="{00000000-0005-0000-0000-0000AE570000}"/>
    <cellStyle name="Normal 22 14 3 3" xfId="23203" xr:uid="{00000000-0005-0000-0000-0000AF570000}"/>
    <cellStyle name="Normal 22 14 4" xfId="7265" xr:uid="{00000000-0005-0000-0000-0000B0570000}"/>
    <cellStyle name="Normal 22 14 4 2" xfId="13800" xr:uid="{00000000-0005-0000-0000-0000B1570000}"/>
    <cellStyle name="Normal 22 14 4 2 2" xfId="26531" xr:uid="{00000000-0005-0000-0000-0000B2570000}"/>
    <cellStyle name="Normal 22 14 4 3" xfId="21997" xr:uid="{00000000-0005-0000-0000-0000B3570000}"/>
    <cellStyle name="Normal 22 14 5" xfId="12657" xr:uid="{00000000-0005-0000-0000-0000B4570000}"/>
    <cellStyle name="Normal 22 14 5 2" xfId="25403" xr:uid="{00000000-0005-0000-0000-0000B5570000}"/>
    <cellStyle name="Normal 22 14 6" xfId="18197" xr:uid="{00000000-0005-0000-0000-0000B6570000}"/>
    <cellStyle name="Normal 22 14 7" xfId="31493" xr:uid="{00000000-0005-0000-0000-0000B7570000}"/>
    <cellStyle name="Normal 22 14 8" xfId="34813" xr:uid="{00000000-0005-0000-0000-0000B8570000}"/>
    <cellStyle name="Normal 22 15" xfId="5201" xr:uid="{00000000-0005-0000-0000-0000B9570000}"/>
    <cellStyle name="Normal 22 15 2" xfId="8270" xr:uid="{00000000-0005-0000-0000-0000BA570000}"/>
    <cellStyle name="Normal 22 15 2 2" xfId="14763" xr:uid="{00000000-0005-0000-0000-0000BB570000}"/>
    <cellStyle name="Normal 22 15 2 2 2" xfId="27442" xr:uid="{00000000-0005-0000-0000-0000BC570000}"/>
    <cellStyle name="Normal 22 15 2 3" xfId="19542" xr:uid="{00000000-0005-0000-0000-0000BD570000}"/>
    <cellStyle name="Normal 22 15 2 4" xfId="32657" xr:uid="{00000000-0005-0000-0000-0000BE570000}"/>
    <cellStyle name="Normal 22 15 2 5" xfId="35672" xr:uid="{00000000-0005-0000-0000-0000BF570000}"/>
    <cellStyle name="Normal 22 15 3" xfId="9195" xr:uid="{00000000-0005-0000-0000-0000C0570000}"/>
    <cellStyle name="Normal 22 15 3 2" xfId="15605" xr:uid="{00000000-0005-0000-0000-0000C1570000}"/>
    <cellStyle name="Normal 22 15 3 2 2" xfId="28253" xr:uid="{00000000-0005-0000-0000-0000C2570000}"/>
    <cellStyle name="Normal 22 15 3 3" xfId="23204" xr:uid="{00000000-0005-0000-0000-0000C3570000}"/>
    <cellStyle name="Normal 22 15 4" xfId="7266" xr:uid="{00000000-0005-0000-0000-0000C4570000}"/>
    <cellStyle name="Normal 22 15 4 2" xfId="13801" xr:uid="{00000000-0005-0000-0000-0000C5570000}"/>
    <cellStyle name="Normal 22 15 4 2 2" xfId="26532" xr:uid="{00000000-0005-0000-0000-0000C6570000}"/>
    <cellStyle name="Normal 22 15 4 3" xfId="21998" xr:uid="{00000000-0005-0000-0000-0000C7570000}"/>
    <cellStyle name="Normal 22 15 5" xfId="12658" xr:uid="{00000000-0005-0000-0000-0000C8570000}"/>
    <cellStyle name="Normal 22 15 5 2" xfId="25404" xr:uid="{00000000-0005-0000-0000-0000C9570000}"/>
    <cellStyle name="Normal 22 15 6" xfId="18198" xr:uid="{00000000-0005-0000-0000-0000CA570000}"/>
    <cellStyle name="Normal 22 15 7" xfId="31494" xr:uid="{00000000-0005-0000-0000-0000CB570000}"/>
    <cellStyle name="Normal 22 15 8" xfId="34814" xr:uid="{00000000-0005-0000-0000-0000CC570000}"/>
    <cellStyle name="Normal 22 16" xfId="5202" xr:uid="{00000000-0005-0000-0000-0000CD570000}"/>
    <cellStyle name="Normal 22 16 2" xfId="8271" xr:uid="{00000000-0005-0000-0000-0000CE570000}"/>
    <cellStyle name="Normal 22 16 2 2" xfId="14764" xr:uid="{00000000-0005-0000-0000-0000CF570000}"/>
    <cellStyle name="Normal 22 16 2 2 2" xfId="27443" xr:uid="{00000000-0005-0000-0000-0000D0570000}"/>
    <cellStyle name="Normal 22 16 2 3" xfId="19543" xr:uid="{00000000-0005-0000-0000-0000D1570000}"/>
    <cellStyle name="Normal 22 16 2 4" xfId="32658" xr:uid="{00000000-0005-0000-0000-0000D2570000}"/>
    <cellStyle name="Normal 22 16 2 5" xfId="35673" xr:uid="{00000000-0005-0000-0000-0000D3570000}"/>
    <cellStyle name="Normal 22 16 3" xfId="9196" xr:uid="{00000000-0005-0000-0000-0000D4570000}"/>
    <cellStyle name="Normal 22 16 3 2" xfId="15606" xr:uid="{00000000-0005-0000-0000-0000D5570000}"/>
    <cellStyle name="Normal 22 16 3 2 2" xfId="28254" xr:uid="{00000000-0005-0000-0000-0000D6570000}"/>
    <cellStyle name="Normal 22 16 3 3" xfId="23205" xr:uid="{00000000-0005-0000-0000-0000D7570000}"/>
    <cellStyle name="Normal 22 16 4" xfId="7267" xr:uid="{00000000-0005-0000-0000-0000D8570000}"/>
    <cellStyle name="Normal 22 16 4 2" xfId="13802" xr:uid="{00000000-0005-0000-0000-0000D9570000}"/>
    <cellStyle name="Normal 22 16 4 2 2" xfId="26533" xr:uid="{00000000-0005-0000-0000-0000DA570000}"/>
    <cellStyle name="Normal 22 16 4 3" xfId="21999" xr:uid="{00000000-0005-0000-0000-0000DB570000}"/>
    <cellStyle name="Normal 22 16 5" xfId="12659" xr:uid="{00000000-0005-0000-0000-0000DC570000}"/>
    <cellStyle name="Normal 22 16 5 2" xfId="25405" xr:uid="{00000000-0005-0000-0000-0000DD570000}"/>
    <cellStyle name="Normal 22 16 6" xfId="18199" xr:uid="{00000000-0005-0000-0000-0000DE570000}"/>
    <cellStyle name="Normal 22 16 7" xfId="31495" xr:uid="{00000000-0005-0000-0000-0000DF570000}"/>
    <cellStyle name="Normal 22 16 8" xfId="34815" xr:uid="{00000000-0005-0000-0000-0000E0570000}"/>
    <cellStyle name="Normal 22 17" xfId="5203" xr:uid="{00000000-0005-0000-0000-0000E1570000}"/>
    <cellStyle name="Normal 22 17 2" xfId="8272" xr:uid="{00000000-0005-0000-0000-0000E2570000}"/>
    <cellStyle name="Normal 22 17 2 2" xfId="14765" xr:uid="{00000000-0005-0000-0000-0000E3570000}"/>
    <cellStyle name="Normal 22 17 2 2 2" xfId="27444" xr:uid="{00000000-0005-0000-0000-0000E4570000}"/>
    <cellStyle name="Normal 22 17 2 3" xfId="19544" xr:uid="{00000000-0005-0000-0000-0000E5570000}"/>
    <cellStyle name="Normal 22 17 2 4" xfId="32659" xr:uid="{00000000-0005-0000-0000-0000E6570000}"/>
    <cellStyle name="Normal 22 17 2 5" xfId="35674" xr:uid="{00000000-0005-0000-0000-0000E7570000}"/>
    <cellStyle name="Normal 22 17 3" xfId="9197" xr:uid="{00000000-0005-0000-0000-0000E8570000}"/>
    <cellStyle name="Normal 22 17 3 2" xfId="15607" xr:uid="{00000000-0005-0000-0000-0000E9570000}"/>
    <cellStyle name="Normal 22 17 3 2 2" xfId="28255" xr:uid="{00000000-0005-0000-0000-0000EA570000}"/>
    <cellStyle name="Normal 22 17 3 3" xfId="23206" xr:uid="{00000000-0005-0000-0000-0000EB570000}"/>
    <cellStyle name="Normal 22 17 4" xfId="7268" xr:uid="{00000000-0005-0000-0000-0000EC570000}"/>
    <cellStyle name="Normal 22 17 4 2" xfId="13803" xr:uid="{00000000-0005-0000-0000-0000ED570000}"/>
    <cellStyle name="Normal 22 17 4 2 2" xfId="26534" xr:uid="{00000000-0005-0000-0000-0000EE570000}"/>
    <cellStyle name="Normal 22 17 4 3" xfId="22000" xr:uid="{00000000-0005-0000-0000-0000EF570000}"/>
    <cellStyle name="Normal 22 17 5" xfId="12660" xr:uid="{00000000-0005-0000-0000-0000F0570000}"/>
    <cellStyle name="Normal 22 17 5 2" xfId="25406" xr:uid="{00000000-0005-0000-0000-0000F1570000}"/>
    <cellStyle name="Normal 22 17 6" xfId="18200" xr:uid="{00000000-0005-0000-0000-0000F2570000}"/>
    <cellStyle name="Normal 22 17 7" xfId="31496" xr:uid="{00000000-0005-0000-0000-0000F3570000}"/>
    <cellStyle name="Normal 22 17 8" xfId="34816" xr:uid="{00000000-0005-0000-0000-0000F4570000}"/>
    <cellStyle name="Normal 22 18" xfId="5204" xr:uid="{00000000-0005-0000-0000-0000F5570000}"/>
    <cellStyle name="Normal 22 18 2" xfId="8273" xr:uid="{00000000-0005-0000-0000-0000F6570000}"/>
    <cellStyle name="Normal 22 18 2 2" xfId="14766" xr:uid="{00000000-0005-0000-0000-0000F7570000}"/>
    <cellStyle name="Normal 22 18 2 2 2" xfId="27445" xr:uid="{00000000-0005-0000-0000-0000F8570000}"/>
    <cellStyle name="Normal 22 18 2 3" xfId="19545" xr:uid="{00000000-0005-0000-0000-0000F9570000}"/>
    <cellStyle name="Normal 22 18 2 4" xfId="32660" xr:uid="{00000000-0005-0000-0000-0000FA570000}"/>
    <cellStyle name="Normal 22 18 2 5" xfId="35675" xr:uid="{00000000-0005-0000-0000-0000FB570000}"/>
    <cellStyle name="Normal 22 18 3" xfId="9198" xr:uid="{00000000-0005-0000-0000-0000FC570000}"/>
    <cellStyle name="Normal 22 18 3 2" xfId="15608" xr:uid="{00000000-0005-0000-0000-0000FD570000}"/>
    <cellStyle name="Normal 22 18 3 2 2" xfId="28256" xr:uid="{00000000-0005-0000-0000-0000FE570000}"/>
    <cellStyle name="Normal 22 18 3 3" xfId="23207" xr:uid="{00000000-0005-0000-0000-0000FF570000}"/>
    <cellStyle name="Normal 22 18 4" xfId="7269" xr:uid="{00000000-0005-0000-0000-000000580000}"/>
    <cellStyle name="Normal 22 18 4 2" xfId="13804" xr:uid="{00000000-0005-0000-0000-000001580000}"/>
    <cellStyle name="Normal 22 18 4 2 2" xfId="26535" xr:uid="{00000000-0005-0000-0000-000002580000}"/>
    <cellStyle name="Normal 22 18 4 3" xfId="22001" xr:uid="{00000000-0005-0000-0000-000003580000}"/>
    <cellStyle name="Normal 22 18 5" xfId="12661" xr:uid="{00000000-0005-0000-0000-000004580000}"/>
    <cellStyle name="Normal 22 18 5 2" xfId="25407" xr:uid="{00000000-0005-0000-0000-000005580000}"/>
    <cellStyle name="Normal 22 18 6" xfId="18201" xr:uid="{00000000-0005-0000-0000-000006580000}"/>
    <cellStyle name="Normal 22 18 7" xfId="31497" xr:uid="{00000000-0005-0000-0000-000007580000}"/>
    <cellStyle name="Normal 22 18 8" xfId="34817" xr:uid="{00000000-0005-0000-0000-000008580000}"/>
    <cellStyle name="Normal 22 19" xfId="5205" xr:uid="{00000000-0005-0000-0000-000009580000}"/>
    <cellStyle name="Normal 22 19 2" xfId="8274" xr:uid="{00000000-0005-0000-0000-00000A580000}"/>
    <cellStyle name="Normal 22 19 2 2" xfId="14767" xr:uid="{00000000-0005-0000-0000-00000B580000}"/>
    <cellStyle name="Normal 22 19 2 2 2" xfId="27446" xr:uid="{00000000-0005-0000-0000-00000C580000}"/>
    <cellStyle name="Normal 22 19 2 3" xfId="19546" xr:uid="{00000000-0005-0000-0000-00000D580000}"/>
    <cellStyle name="Normal 22 19 2 4" xfId="32661" xr:uid="{00000000-0005-0000-0000-00000E580000}"/>
    <cellStyle name="Normal 22 19 2 5" xfId="35676" xr:uid="{00000000-0005-0000-0000-00000F580000}"/>
    <cellStyle name="Normal 22 19 3" xfId="9199" xr:uid="{00000000-0005-0000-0000-000010580000}"/>
    <cellStyle name="Normal 22 19 3 2" xfId="15609" xr:uid="{00000000-0005-0000-0000-000011580000}"/>
    <cellStyle name="Normal 22 19 3 2 2" xfId="28257" xr:uid="{00000000-0005-0000-0000-000012580000}"/>
    <cellStyle name="Normal 22 19 3 3" xfId="23208" xr:uid="{00000000-0005-0000-0000-000013580000}"/>
    <cellStyle name="Normal 22 19 4" xfId="7270" xr:uid="{00000000-0005-0000-0000-000014580000}"/>
    <cellStyle name="Normal 22 19 4 2" xfId="13805" xr:uid="{00000000-0005-0000-0000-000015580000}"/>
    <cellStyle name="Normal 22 19 4 2 2" xfId="26536" xr:uid="{00000000-0005-0000-0000-000016580000}"/>
    <cellStyle name="Normal 22 19 4 3" xfId="22002" xr:uid="{00000000-0005-0000-0000-000017580000}"/>
    <cellStyle name="Normal 22 19 5" xfId="12662" xr:uid="{00000000-0005-0000-0000-000018580000}"/>
    <cellStyle name="Normal 22 19 5 2" xfId="25408" xr:uid="{00000000-0005-0000-0000-000019580000}"/>
    <cellStyle name="Normal 22 19 6" xfId="18202" xr:uid="{00000000-0005-0000-0000-00001A580000}"/>
    <cellStyle name="Normal 22 19 7" xfId="31498" xr:uid="{00000000-0005-0000-0000-00001B580000}"/>
    <cellStyle name="Normal 22 19 8" xfId="34818" xr:uid="{00000000-0005-0000-0000-00001C580000}"/>
    <cellStyle name="Normal 22 2" xfId="632" xr:uid="{00000000-0005-0000-0000-00001D580000}"/>
    <cellStyle name="Normal 22 2 10" xfId="37738" xr:uid="{00000000-0005-0000-0000-00001E580000}"/>
    <cellStyle name="Normal 22 2 2" xfId="1781" xr:uid="{00000000-0005-0000-0000-00001F580000}"/>
    <cellStyle name="Normal 22 2 2 2" xfId="1782" xr:uid="{00000000-0005-0000-0000-000020580000}"/>
    <cellStyle name="Normal 22 2 2 2 2" xfId="1783" xr:uid="{00000000-0005-0000-0000-000021580000}"/>
    <cellStyle name="Normal 22 2 2 2 2 2" xfId="16104" xr:uid="{00000000-0005-0000-0000-000022580000}"/>
    <cellStyle name="Normal 22 2 2 2 2 2 2" xfId="28731" xr:uid="{00000000-0005-0000-0000-000023580000}"/>
    <cellStyle name="Normal 22 2 2 2 2 3" xfId="23694" xr:uid="{00000000-0005-0000-0000-000024580000}"/>
    <cellStyle name="Normal 22 2 2 2 2 4" xfId="10330" xr:uid="{00000000-0005-0000-0000-000025580000}"/>
    <cellStyle name="Normal 22 2 2 2 3" xfId="16398" xr:uid="{00000000-0005-0000-0000-000026580000}"/>
    <cellStyle name="Normal 22 2 2 2 3 2" xfId="28940" xr:uid="{00000000-0005-0000-0000-000027580000}"/>
    <cellStyle name="Normal 22 2 2 2 4" xfId="23851" xr:uid="{00000000-0005-0000-0000-000028580000}"/>
    <cellStyle name="Normal 22 2 2 2 5" xfId="10910" xr:uid="{00000000-0005-0000-0000-000029580000}"/>
    <cellStyle name="Normal 22 2 2 3" xfId="1784" xr:uid="{00000000-0005-0000-0000-00002A580000}"/>
    <cellStyle name="Normal 22 2 2 3 2" xfId="16401" xr:uid="{00000000-0005-0000-0000-00002B580000}"/>
    <cellStyle name="Normal 22 2 2 3 2 2" xfId="28943" xr:uid="{00000000-0005-0000-0000-00002C580000}"/>
    <cellStyle name="Normal 22 2 2 3 3" xfId="23854" xr:uid="{00000000-0005-0000-0000-00002D580000}"/>
    <cellStyle name="Normal 22 2 2 3 4" xfId="10914" xr:uid="{00000000-0005-0000-0000-00002E580000}"/>
    <cellStyle name="Normal 22 2 2 4" xfId="10906" xr:uid="{00000000-0005-0000-0000-00002F580000}"/>
    <cellStyle name="Normal 22 2 2 4 2" xfId="16394" xr:uid="{00000000-0005-0000-0000-000030580000}"/>
    <cellStyle name="Normal 22 2 2 4 2 2" xfId="28936" xr:uid="{00000000-0005-0000-0000-000031580000}"/>
    <cellStyle name="Normal 22 2 2 4 3" xfId="23849" xr:uid="{00000000-0005-0000-0000-000032580000}"/>
    <cellStyle name="Normal 22 2 2 5" xfId="14768" xr:uid="{00000000-0005-0000-0000-000033580000}"/>
    <cellStyle name="Normal 22 2 2 5 2" xfId="27447" xr:uid="{00000000-0005-0000-0000-000034580000}"/>
    <cellStyle name="Normal 22 2 2 6" xfId="18841" xr:uid="{00000000-0005-0000-0000-000035580000}"/>
    <cellStyle name="Normal 22 2 2 7" xfId="22595" xr:uid="{00000000-0005-0000-0000-000036580000}"/>
    <cellStyle name="Normal 22 2 2 8" xfId="8275" xr:uid="{00000000-0005-0000-0000-000037580000}"/>
    <cellStyle name="Normal 22 2 3" xfId="1785" xr:uid="{00000000-0005-0000-0000-000038580000}"/>
    <cellStyle name="Normal 22 2 3 2" xfId="1786" xr:uid="{00000000-0005-0000-0000-000039580000}"/>
    <cellStyle name="Normal 22 2 3 2 2" xfId="16443" xr:uid="{00000000-0005-0000-0000-00003A580000}"/>
    <cellStyle name="Normal 22 2 3 2 2 2" xfId="28984" xr:uid="{00000000-0005-0000-0000-00003B580000}"/>
    <cellStyle name="Normal 22 2 3 2 3" xfId="19547" xr:uid="{00000000-0005-0000-0000-00003C580000}"/>
    <cellStyle name="Normal 22 2 3 2 4" xfId="32662" xr:uid="{00000000-0005-0000-0000-00003D580000}"/>
    <cellStyle name="Normal 22 2 3 2 5" xfId="35677" xr:uid="{00000000-0005-0000-0000-00003E580000}"/>
    <cellStyle name="Normal 22 2 3 2 6" xfId="10982" xr:uid="{00000000-0005-0000-0000-00003F580000}"/>
    <cellStyle name="Normal 22 2 3 3" xfId="11360" xr:uid="{00000000-0005-0000-0000-000040580000}"/>
    <cellStyle name="Normal 22 2 3 3 2" xfId="16685" xr:uid="{00000000-0005-0000-0000-000041580000}"/>
    <cellStyle name="Normal 22 2 3 3 2 2" xfId="29220" xr:uid="{00000000-0005-0000-0000-000042580000}"/>
    <cellStyle name="Normal 22 2 3 3 3" xfId="24128" xr:uid="{00000000-0005-0000-0000-000043580000}"/>
    <cellStyle name="Normal 22 2 3 4" xfId="15610" xr:uid="{00000000-0005-0000-0000-000044580000}"/>
    <cellStyle name="Normal 22 2 3 4 2" xfId="28258" xr:uid="{00000000-0005-0000-0000-000045580000}"/>
    <cellStyle name="Normal 22 2 3 5" xfId="18203" xr:uid="{00000000-0005-0000-0000-000046580000}"/>
    <cellStyle name="Normal 22 2 3 6" xfId="31499" xr:uid="{00000000-0005-0000-0000-000047580000}"/>
    <cellStyle name="Normal 22 2 3 7" xfId="34819" xr:uid="{00000000-0005-0000-0000-000048580000}"/>
    <cellStyle name="Normal 22 2 3 8" xfId="9200" xr:uid="{00000000-0005-0000-0000-000049580000}"/>
    <cellStyle name="Normal 22 2 4" xfId="1787" xr:uid="{00000000-0005-0000-0000-00004A580000}"/>
    <cellStyle name="Normal 22 2 4 2" xfId="9668" xr:uid="{00000000-0005-0000-0000-00004B580000}"/>
    <cellStyle name="Normal 22 2 4 2 2" xfId="15960" xr:uid="{00000000-0005-0000-0000-00004C580000}"/>
    <cellStyle name="Normal 22 2 4 2 2 2" xfId="28600" xr:uid="{00000000-0005-0000-0000-00004D580000}"/>
    <cellStyle name="Normal 22 2 4 2 3" xfId="23581" xr:uid="{00000000-0005-0000-0000-00004E580000}"/>
    <cellStyle name="Normal 22 2 4 3" xfId="10530" xr:uid="{00000000-0005-0000-0000-00004F580000}"/>
    <cellStyle name="Normal 22 2 5" xfId="1780" xr:uid="{00000000-0005-0000-0000-000050580000}"/>
    <cellStyle name="Normal 22 2 5 2" xfId="10884" xr:uid="{00000000-0005-0000-0000-000051580000}"/>
    <cellStyle name="Normal 22 2 6" xfId="11367" xr:uid="{00000000-0005-0000-0000-000052580000}"/>
    <cellStyle name="Normal 22 2 6 2" xfId="16690" xr:uid="{00000000-0005-0000-0000-000053580000}"/>
    <cellStyle name="Normal 22 2 6 2 2" xfId="29225" xr:uid="{00000000-0005-0000-0000-000054580000}"/>
    <cellStyle name="Normal 22 2 6 3" xfId="24134" xr:uid="{00000000-0005-0000-0000-000055580000}"/>
    <cellStyle name="Normal 22 2 7" xfId="7271" xr:uid="{00000000-0005-0000-0000-000056580000}"/>
    <cellStyle name="Normal 22 2 7 2" xfId="13806" xr:uid="{00000000-0005-0000-0000-000057580000}"/>
    <cellStyle name="Normal 22 2 7 2 2" xfId="26537" xr:uid="{00000000-0005-0000-0000-000058580000}"/>
    <cellStyle name="Normal 22 2 7 3" xfId="22003" xr:uid="{00000000-0005-0000-0000-000059580000}"/>
    <cellStyle name="Normal 22 2 8" xfId="12663" xr:uid="{00000000-0005-0000-0000-00005A580000}"/>
    <cellStyle name="Normal 22 2 8 2" xfId="25409" xr:uid="{00000000-0005-0000-0000-00005B580000}"/>
    <cellStyle name="Normal 22 2 9" xfId="5206" xr:uid="{00000000-0005-0000-0000-00005C580000}"/>
    <cellStyle name="Normal 22 20" xfId="5195" xr:uid="{00000000-0005-0000-0000-00005D580000}"/>
    <cellStyle name="Normal 22 20 2" xfId="6335" xr:uid="{00000000-0005-0000-0000-00005E580000}"/>
    <cellStyle name="Normal 22 20 3" xfId="8264" xr:uid="{00000000-0005-0000-0000-00005F580000}"/>
    <cellStyle name="Normal 22 20 3 2" xfId="14757" xr:uid="{00000000-0005-0000-0000-000060580000}"/>
    <cellStyle name="Normal 22 20 3 2 2" xfId="27436" xr:uid="{00000000-0005-0000-0000-000061580000}"/>
    <cellStyle name="Normal 22 20 3 3" xfId="22594" xr:uid="{00000000-0005-0000-0000-000062580000}"/>
    <cellStyle name="Normal 22 20 4" xfId="9189" xr:uid="{00000000-0005-0000-0000-000063580000}"/>
    <cellStyle name="Normal 22 20 4 2" xfId="15599" xr:uid="{00000000-0005-0000-0000-000064580000}"/>
    <cellStyle name="Normal 22 20 4 2 2" xfId="28247" xr:uid="{00000000-0005-0000-0000-000065580000}"/>
    <cellStyle name="Normal 22 20 4 3" xfId="23198" xr:uid="{00000000-0005-0000-0000-000066580000}"/>
    <cellStyle name="Normal 22 20 5" xfId="7260" xr:uid="{00000000-0005-0000-0000-000067580000}"/>
    <cellStyle name="Normal 22 20 5 2" xfId="13795" xr:uid="{00000000-0005-0000-0000-000068580000}"/>
    <cellStyle name="Normal 22 20 5 2 2" xfId="26526" xr:uid="{00000000-0005-0000-0000-000069580000}"/>
    <cellStyle name="Normal 22 20 5 3" xfId="21992" xr:uid="{00000000-0005-0000-0000-00006A580000}"/>
    <cellStyle name="Normal 22 20 6" xfId="12652" xr:uid="{00000000-0005-0000-0000-00006B580000}"/>
    <cellStyle name="Normal 22 20 6 2" xfId="25398" xr:uid="{00000000-0005-0000-0000-00006C580000}"/>
    <cellStyle name="Normal 22 20 7" xfId="18690" xr:uid="{00000000-0005-0000-0000-00006D580000}"/>
    <cellStyle name="Normal 22 20 8" xfId="21065" xr:uid="{00000000-0005-0000-0000-00006E580000}"/>
    <cellStyle name="Normal 22 21" xfId="9763" xr:uid="{00000000-0005-0000-0000-00006F580000}"/>
    <cellStyle name="Normal 22 21 2" xfId="19536" xr:uid="{00000000-0005-0000-0000-000070580000}"/>
    <cellStyle name="Normal 22 21 2 2" xfId="32651" xr:uid="{00000000-0005-0000-0000-000071580000}"/>
    <cellStyle name="Normal 22 21 2 3" xfId="35666" xr:uid="{00000000-0005-0000-0000-000072580000}"/>
    <cellStyle name="Normal 22 21 3" xfId="18192" xr:uid="{00000000-0005-0000-0000-000073580000}"/>
    <cellStyle name="Normal 22 21 4" xfId="31488" xr:uid="{00000000-0005-0000-0000-000074580000}"/>
    <cellStyle name="Normal 22 21 5" xfId="34808" xr:uid="{00000000-0005-0000-0000-000075580000}"/>
    <cellStyle name="Normal 22 22" xfId="10845" xr:uid="{00000000-0005-0000-0000-000076580000}"/>
    <cellStyle name="Normal 22 22 2" xfId="16359" xr:uid="{00000000-0005-0000-0000-000077580000}"/>
    <cellStyle name="Normal 22 22 2 2" xfId="28901" xr:uid="{00000000-0005-0000-0000-000078580000}"/>
    <cellStyle name="Normal 22 22 3" xfId="23819" xr:uid="{00000000-0005-0000-0000-000079580000}"/>
    <cellStyle name="Normal 22 23" xfId="2926" xr:uid="{00000000-0005-0000-0000-00007A580000}"/>
    <cellStyle name="Normal 22 3" xfId="1788" xr:uid="{00000000-0005-0000-0000-00007B580000}"/>
    <cellStyle name="Normal 22 3 10" xfId="5207" xr:uid="{00000000-0005-0000-0000-00007C580000}"/>
    <cellStyle name="Normal 22 3 2" xfId="1789" xr:uid="{00000000-0005-0000-0000-00007D580000}"/>
    <cellStyle name="Normal 22 3 2 2" xfId="1790" xr:uid="{00000000-0005-0000-0000-00007E580000}"/>
    <cellStyle name="Normal 22 3 2 2 2" xfId="16429" xr:uid="{00000000-0005-0000-0000-00007F580000}"/>
    <cellStyle name="Normal 22 3 2 2 2 2" xfId="28971" xr:uid="{00000000-0005-0000-0000-000080580000}"/>
    <cellStyle name="Normal 22 3 2 2 3" xfId="23882" xr:uid="{00000000-0005-0000-0000-000081580000}"/>
    <cellStyle name="Normal 22 3 2 2 4" xfId="10951" xr:uid="{00000000-0005-0000-0000-000082580000}"/>
    <cellStyle name="Normal 22 3 2 3" xfId="10480" xr:uid="{00000000-0005-0000-0000-000083580000}"/>
    <cellStyle name="Normal 22 3 2 3 2" xfId="16157" xr:uid="{00000000-0005-0000-0000-000084580000}"/>
    <cellStyle name="Normal 22 3 2 3 2 2" xfId="28779" xr:uid="{00000000-0005-0000-0000-000085580000}"/>
    <cellStyle name="Normal 22 3 2 3 3" xfId="23734" xr:uid="{00000000-0005-0000-0000-000086580000}"/>
    <cellStyle name="Normal 22 3 2 4" xfId="14769" xr:uid="{00000000-0005-0000-0000-000087580000}"/>
    <cellStyle name="Normal 22 3 2 4 2" xfId="27448" xr:uid="{00000000-0005-0000-0000-000088580000}"/>
    <cellStyle name="Normal 22 3 2 5" xfId="19548" xr:uid="{00000000-0005-0000-0000-000089580000}"/>
    <cellStyle name="Normal 22 3 2 6" xfId="32663" xr:uid="{00000000-0005-0000-0000-00008A580000}"/>
    <cellStyle name="Normal 22 3 2 7" xfId="35678" xr:uid="{00000000-0005-0000-0000-00008B580000}"/>
    <cellStyle name="Normal 22 3 2 8" xfId="8276" xr:uid="{00000000-0005-0000-0000-00008C580000}"/>
    <cellStyle name="Normal 22 3 3" xfId="1791" xr:uid="{00000000-0005-0000-0000-00008D580000}"/>
    <cellStyle name="Normal 22 3 3 2" xfId="11276" xr:uid="{00000000-0005-0000-0000-00008E580000}"/>
    <cellStyle name="Normal 22 3 3 2 2" xfId="16625" xr:uid="{00000000-0005-0000-0000-00008F580000}"/>
    <cellStyle name="Normal 22 3 3 2 2 2" xfId="29161" xr:uid="{00000000-0005-0000-0000-000090580000}"/>
    <cellStyle name="Normal 22 3 3 2 3" xfId="24069" xr:uid="{00000000-0005-0000-0000-000091580000}"/>
    <cellStyle name="Normal 22 3 3 3" xfId="15611" xr:uid="{00000000-0005-0000-0000-000092580000}"/>
    <cellStyle name="Normal 22 3 3 3 2" xfId="28259" xr:uid="{00000000-0005-0000-0000-000093580000}"/>
    <cellStyle name="Normal 22 3 3 4" xfId="23209" xr:uid="{00000000-0005-0000-0000-000094580000}"/>
    <cellStyle name="Normal 22 3 3 5" xfId="9201" xr:uid="{00000000-0005-0000-0000-000095580000}"/>
    <cellStyle name="Normal 22 3 4" xfId="10915" xr:uid="{00000000-0005-0000-0000-000096580000}"/>
    <cellStyle name="Normal 22 3 4 2" xfId="16402" xr:uid="{00000000-0005-0000-0000-000097580000}"/>
    <cellStyle name="Normal 22 3 4 2 2" xfId="28944" xr:uid="{00000000-0005-0000-0000-000098580000}"/>
    <cellStyle name="Normal 22 3 4 3" xfId="23855" xr:uid="{00000000-0005-0000-0000-000099580000}"/>
    <cellStyle name="Normal 22 3 5" xfId="7272" xr:uid="{00000000-0005-0000-0000-00009A580000}"/>
    <cellStyle name="Normal 22 3 5 2" xfId="13807" xr:uid="{00000000-0005-0000-0000-00009B580000}"/>
    <cellStyle name="Normal 22 3 5 2 2" xfId="26538" xr:uid="{00000000-0005-0000-0000-00009C580000}"/>
    <cellStyle name="Normal 22 3 5 3" xfId="22004" xr:uid="{00000000-0005-0000-0000-00009D580000}"/>
    <cellStyle name="Normal 22 3 6" xfId="12664" xr:uid="{00000000-0005-0000-0000-00009E580000}"/>
    <cellStyle name="Normal 22 3 6 2" xfId="25410" xr:uid="{00000000-0005-0000-0000-00009F580000}"/>
    <cellStyle name="Normal 22 3 7" xfId="18204" xr:uid="{00000000-0005-0000-0000-0000A0580000}"/>
    <cellStyle name="Normal 22 3 8" xfId="31500" xr:uid="{00000000-0005-0000-0000-0000A1580000}"/>
    <cellStyle name="Normal 22 3 9" xfId="34820" xr:uid="{00000000-0005-0000-0000-0000A2580000}"/>
    <cellStyle name="Normal 22 4" xfId="1792" xr:uid="{00000000-0005-0000-0000-0000A3580000}"/>
    <cellStyle name="Normal 22 4 10" xfId="5208" xr:uid="{00000000-0005-0000-0000-0000A4580000}"/>
    <cellStyle name="Normal 22 4 2" xfId="1793" xr:uid="{00000000-0005-0000-0000-0000A5580000}"/>
    <cellStyle name="Normal 22 4 2 2" xfId="11164" xr:uid="{00000000-0005-0000-0000-0000A6580000}"/>
    <cellStyle name="Normal 22 4 2 2 2" xfId="16563" xr:uid="{00000000-0005-0000-0000-0000A7580000}"/>
    <cellStyle name="Normal 22 4 2 2 2 2" xfId="29102" xr:uid="{00000000-0005-0000-0000-0000A8580000}"/>
    <cellStyle name="Normal 22 4 2 2 3" xfId="24009" xr:uid="{00000000-0005-0000-0000-0000A9580000}"/>
    <cellStyle name="Normal 22 4 2 3" xfId="14770" xr:uid="{00000000-0005-0000-0000-0000AA580000}"/>
    <cellStyle name="Normal 22 4 2 3 2" xfId="27449" xr:uid="{00000000-0005-0000-0000-0000AB580000}"/>
    <cellStyle name="Normal 22 4 2 4" xfId="19549" xr:uid="{00000000-0005-0000-0000-0000AC580000}"/>
    <cellStyle name="Normal 22 4 2 5" xfId="32664" xr:uid="{00000000-0005-0000-0000-0000AD580000}"/>
    <cellStyle name="Normal 22 4 2 6" xfId="35679" xr:uid="{00000000-0005-0000-0000-0000AE580000}"/>
    <cellStyle name="Normal 22 4 2 7" xfId="8277" xr:uid="{00000000-0005-0000-0000-0000AF580000}"/>
    <cellStyle name="Normal 22 4 3" xfId="9202" xr:uid="{00000000-0005-0000-0000-0000B0580000}"/>
    <cellStyle name="Normal 22 4 3 2" xfId="15612" xr:uid="{00000000-0005-0000-0000-0000B1580000}"/>
    <cellStyle name="Normal 22 4 3 2 2" xfId="28260" xr:uid="{00000000-0005-0000-0000-0000B2580000}"/>
    <cellStyle name="Normal 22 4 3 3" xfId="23210" xr:uid="{00000000-0005-0000-0000-0000B3580000}"/>
    <cellStyle name="Normal 22 4 4" xfId="11358" xr:uid="{00000000-0005-0000-0000-0000B4580000}"/>
    <cellStyle name="Normal 22 4 4 2" xfId="16683" xr:uid="{00000000-0005-0000-0000-0000B5580000}"/>
    <cellStyle name="Normal 22 4 4 2 2" xfId="29218" xr:uid="{00000000-0005-0000-0000-0000B6580000}"/>
    <cellStyle name="Normal 22 4 4 3" xfId="24126" xr:uid="{00000000-0005-0000-0000-0000B7580000}"/>
    <cellStyle name="Normal 22 4 5" xfId="7273" xr:uid="{00000000-0005-0000-0000-0000B8580000}"/>
    <cellStyle name="Normal 22 4 5 2" xfId="13808" xr:uid="{00000000-0005-0000-0000-0000B9580000}"/>
    <cellStyle name="Normal 22 4 5 2 2" xfId="26539" xr:uid="{00000000-0005-0000-0000-0000BA580000}"/>
    <cellStyle name="Normal 22 4 5 3" xfId="22005" xr:uid="{00000000-0005-0000-0000-0000BB580000}"/>
    <cellStyle name="Normal 22 4 6" xfId="12665" xr:uid="{00000000-0005-0000-0000-0000BC580000}"/>
    <cellStyle name="Normal 22 4 6 2" xfId="25411" xr:uid="{00000000-0005-0000-0000-0000BD580000}"/>
    <cellStyle name="Normal 22 4 7" xfId="18205" xr:uid="{00000000-0005-0000-0000-0000BE580000}"/>
    <cellStyle name="Normal 22 4 8" xfId="31501" xr:uid="{00000000-0005-0000-0000-0000BF580000}"/>
    <cellStyle name="Normal 22 4 9" xfId="34821" xr:uid="{00000000-0005-0000-0000-0000C0580000}"/>
    <cellStyle name="Normal 22 5" xfId="1794" xr:uid="{00000000-0005-0000-0000-0000C1580000}"/>
    <cellStyle name="Normal 22 5 10" xfId="5209" xr:uid="{00000000-0005-0000-0000-0000C2580000}"/>
    <cellStyle name="Normal 22 5 2" xfId="8278" xr:uid="{00000000-0005-0000-0000-0000C3580000}"/>
    <cellStyle name="Normal 22 5 2 2" xfId="14771" xr:uid="{00000000-0005-0000-0000-0000C4580000}"/>
    <cellStyle name="Normal 22 5 2 2 2" xfId="27450" xr:uid="{00000000-0005-0000-0000-0000C5580000}"/>
    <cellStyle name="Normal 22 5 2 3" xfId="19550" xr:uid="{00000000-0005-0000-0000-0000C6580000}"/>
    <cellStyle name="Normal 22 5 2 4" xfId="32665" xr:uid="{00000000-0005-0000-0000-0000C7580000}"/>
    <cellStyle name="Normal 22 5 2 5" xfId="35680" xr:uid="{00000000-0005-0000-0000-0000C8580000}"/>
    <cellStyle name="Normal 22 5 3" xfId="9203" xr:uid="{00000000-0005-0000-0000-0000C9580000}"/>
    <cellStyle name="Normal 22 5 3 2" xfId="15613" xr:uid="{00000000-0005-0000-0000-0000CA580000}"/>
    <cellStyle name="Normal 22 5 3 2 2" xfId="28261" xr:uid="{00000000-0005-0000-0000-0000CB580000}"/>
    <cellStyle name="Normal 22 5 3 3" xfId="23211" xr:uid="{00000000-0005-0000-0000-0000CC580000}"/>
    <cellStyle name="Normal 22 5 4" xfId="11281" xr:uid="{00000000-0005-0000-0000-0000CD580000}"/>
    <cellStyle name="Normal 22 5 4 2" xfId="16626" xr:uid="{00000000-0005-0000-0000-0000CE580000}"/>
    <cellStyle name="Normal 22 5 4 2 2" xfId="29162" xr:uid="{00000000-0005-0000-0000-0000CF580000}"/>
    <cellStyle name="Normal 22 5 4 3" xfId="24070" xr:uid="{00000000-0005-0000-0000-0000D0580000}"/>
    <cellStyle name="Normal 22 5 5" xfId="7274" xr:uid="{00000000-0005-0000-0000-0000D1580000}"/>
    <cellStyle name="Normal 22 5 5 2" xfId="13809" xr:uid="{00000000-0005-0000-0000-0000D2580000}"/>
    <cellStyle name="Normal 22 5 5 2 2" xfId="26540" xr:uid="{00000000-0005-0000-0000-0000D3580000}"/>
    <cellStyle name="Normal 22 5 5 3" xfId="22006" xr:uid="{00000000-0005-0000-0000-0000D4580000}"/>
    <cellStyle name="Normal 22 5 6" xfId="12666" xr:uid="{00000000-0005-0000-0000-0000D5580000}"/>
    <cellStyle name="Normal 22 5 6 2" xfId="25412" xr:uid="{00000000-0005-0000-0000-0000D6580000}"/>
    <cellStyle name="Normal 22 5 7" xfId="18206" xr:uid="{00000000-0005-0000-0000-0000D7580000}"/>
    <cellStyle name="Normal 22 5 8" xfId="31502" xr:uid="{00000000-0005-0000-0000-0000D8580000}"/>
    <cellStyle name="Normal 22 5 9" xfId="34822" xr:uid="{00000000-0005-0000-0000-0000D9580000}"/>
    <cellStyle name="Normal 22 6" xfId="1779" xr:uid="{00000000-0005-0000-0000-0000DA580000}"/>
    <cellStyle name="Normal 22 6 10" xfId="5210" xr:uid="{00000000-0005-0000-0000-0000DB580000}"/>
    <cellStyle name="Normal 22 6 2" xfId="8279" xr:uid="{00000000-0005-0000-0000-0000DC580000}"/>
    <cellStyle name="Normal 22 6 2 2" xfId="14772" xr:uid="{00000000-0005-0000-0000-0000DD580000}"/>
    <cellStyle name="Normal 22 6 2 2 2" xfId="27451" xr:uid="{00000000-0005-0000-0000-0000DE580000}"/>
    <cellStyle name="Normal 22 6 2 3" xfId="19551" xr:uid="{00000000-0005-0000-0000-0000DF580000}"/>
    <cellStyle name="Normal 22 6 2 4" xfId="32666" xr:uid="{00000000-0005-0000-0000-0000E0580000}"/>
    <cellStyle name="Normal 22 6 2 5" xfId="35681" xr:uid="{00000000-0005-0000-0000-0000E1580000}"/>
    <cellStyle name="Normal 22 6 3" xfId="9204" xr:uid="{00000000-0005-0000-0000-0000E2580000}"/>
    <cellStyle name="Normal 22 6 3 2" xfId="15614" xr:uid="{00000000-0005-0000-0000-0000E3580000}"/>
    <cellStyle name="Normal 22 6 3 2 2" xfId="28262" xr:uid="{00000000-0005-0000-0000-0000E4580000}"/>
    <cellStyle name="Normal 22 6 3 3" xfId="23212" xr:uid="{00000000-0005-0000-0000-0000E5580000}"/>
    <cellStyle name="Normal 22 6 4" xfId="11262" xr:uid="{00000000-0005-0000-0000-0000E6580000}"/>
    <cellStyle name="Normal 22 6 5" xfId="7275" xr:uid="{00000000-0005-0000-0000-0000E7580000}"/>
    <cellStyle name="Normal 22 6 5 2" xfId="13810" xr:uid="{00000000-0005-0000-0000-0000E8580000}"/>
    <cellStyle name="Normal 22 6 5 2 2" xfId="26541" xr:uid="{00000000-0005-0000-0000-0000E9580000}"/>
    <cellStyle name="Normal 22 6 5 3" xfId="22007" xr:uid="{00000000-0005-0000-0000-0000EA580000}"/>
    <cellStyle name="Normal 22 6 6" xfId="12667" xr:uid="{00000000-0005-0000-0000-0000EB580000}"/>
    <cellStyle name="Normal 22 6 6 2" xfId="25413" xr:uid="{00000000-0005-0000-0000-0000EC580000}"/>
    <cellStyle name="Normal 22 6 7" xfId="18207" xr:uid="{00000000-0005-0000-0000-0000ED580000}"/>
    <cellStyle name="Normal 22 6 8" xfId="31503" xr:uid="{00000000-0005-0000-0000-0000EE580000}"/>
    <cellStyle name="Normal 22 6 9" xfId="34823" xr:uid="{00000000-0005-0000-0000-0000EF580000}"/>
    <cellStyle name="Normal 22 7" xfId="5211" xr:uid="{00000000-0005-0000-0000-0000F0580000}"/>
    <cellStyle name="Normal 22 7 2" xfId="8280" xr:uid="{00000000-0005-0000-0000-0000F1580000}"/>
    <cellStyle name="Normal 22 7 2 2" xfId="14773" xr:uid="{00000000-0005-0000-0000-0000F2580000}"/>
    <cellStyle name="Normal 22 7 2 2 2" xfId="27452" xr:uid="{00000000-0005-0000-0000-0000F3580000}"/>
    <cellStyle name="Normal 22 7 2 3" xfId="19552" xr:uid="{00000000-0005-0000-0000-0000F4580000}"/>
    <cellStyle name="Normal 22 7 2 4" xfId="32667" xr:uid="{00000000-0005-0000-0000-0000F5580000}"/>
    <cellStyle name="Normal 22 7 2 5" xfId="35682" xr:uid="{00000000-0005-0000-0000-0000F6580000}"/>
    <cellStyle name="Normal 22 7 3" xfId="9205" xr:uid="{00000000-0005-0000-0000-0000F7580000}"/>
    <cellStyle name="Normal 22 7 3 2" xfId="15615" xr:uid="{00000000-0005-0000-0000-0000F8580000}"/>
    <cellStyle name="Normal 22 7 3 2 2" xfId="28263" xr:uid="{00000000-0005-0000-0000-0000F9580000}"/>
    <cellStyle name="Normal 22 7 3 3" xfId="23213" xr:uid="{00000000-0005-0000-0000-0000FA580000}"/>
    <cellStyle name="Normal 22 7 4" xfId="7276" xr:uid="{00000000-0005-0000-0000-0000FB580000}"/>
    <cellStyle name="Normal 22 7 4 2" xfId="13811" xr:uid="{00000000-0005-0000-0000-0000FC580000}"/>
    <cellStyle name="Normal 22 7 4 2 2" xfId="26542" xr:uid="{00000000-0005-0000-0000-0000FD580000}"/>
    <cellStyle name="Normal 22 7 4 3" xfId="22008" xr:uid="{00000000-0005-0000-0000-0000FE580000}"/>
    <cellStyle name="Normal 22 7 5" xfId="12668" xr:uid="{00000000-0005-0000-0000-0000FF580000}"/>
    <cellStyle name="Normal 22 7 5 2" xfId="25414" xr:uid="{00000000-0005-0000-0000-000000590000}"/>
    <cellStyle name="Normal 22 7 6" xfId="18208" xr:uid="{00000000-0005-0000-0000-000001590000}"/>
    <cellStyle name="Normal 22 7 7" xfId="31504" xr:uid="{00000000-0005-0000-0000-000002590000}"/>
    <cellStyle name="Normal 22 7 8" xfId="34824" xr:uid="{00000000-0005-0000-0000-000003590000}"/>
    <cellStyle name="Normal 22 8" xfId="5212" xr:uid="{00000000-0005-0000-0000-000004590000}"/>
    <cellStyle name="Normal 22 8 2" xfId="8281" xr:uid="{00000000-0005-0000-0000-000005590000}"/>
    <cellStyle name="Normal 22 8 2 2" xfId="14774" xr:uid="{00000000-0005-0000-0000-000006590000}"/>
    <cellStyle name="Normal 22 8 2 2 2" xfId="27453" xr:uid="{00000000-0005-0000-0000-000007590000}"/>
    <cellStyle name="Normal 22 8 2 3" xfId="19553" xr:uid="{00000000-0005-0000-0000-000008590000}"/>
    <cellStyle name="Normal 22 8 2 4" xfId="32668" xr:uid="{00000000-0005-0000-0000-000009590000}"/>
    <cellStyle name="Normal 22 8 2 5" xfId="35683" xr:uid="{00000000-0005-0000-0000-00000A590000}"/>
    <cellStyle name="Normal 22 8 3" xfId="9206" xr:uid="{00000000-0005-0000-0000-00000B590000}"/>
    <cellStyle name="Normal 22 8 3 2" xfId="15616" xr:uid="{00000000-0005-0000-0000-00000C590000}"/>
    <cellStyle name="Normal 22 8 3 2 2" xfId="28264" xr:uid="{00000000-0005-0000-0000-00000D590000}"/>
    <cellStyle name="Normal 22 8 3 3" xfId="23214" xr:uid="{00000000-0005-0000-0000-00000E590000}"/>
    <cellStyle name="Normal 22 8 4" xfId="7277" xr:uid="{00000000-0005-0000-0000-00000F590000}"/>
    <cellStyle name="Normal 22 8 4 2" xfId="13812" xr:uid="{00000000-0005-0000-0000-000010590000}"/>
    <cellStyle name="Normal 22 8 4 2 2" xfId="26543" xr:uid="{00000000-0005-0000-0000-000011590000}"/>
    <cellStyle name="Normal 22 8 4 3" xfId="22009" xr:uid="{00000000-0005-0000-0000-000012590000}"/>
    <cellStyle name="Normal 22 8 5" xfId="12669" xr:uid="{00000000-0005-0000-0000-000013590000}"/>
    <cellStyle name="Normal 22 8 5 2" xfId="25415" xr:uid="{00000000-0005-0000-0000-000014590000}"/>
    <cellStyle name="Normal 22 8 6" xfId="18209" xr:uid="{00000000-0005-0000-0000-000015590000}"/>
    <cellStyle name="Normal 22 8 7" xfId="31505" xr:uid="{00000000-0005-0000-0000-000016590000}"/>
    <cellStyle name="Normal 22 8 8" xfId="34825" xr:uid="{00000000-0005-0000-0000-000017590000}"/>
    <cellStyle name="Normal 22 9" xfId="5213" xr:uid="{00000000-0005-0000-0000-000018590000}"/>
    <cellStyle name="Normal 22 9 2" xfId="8282" xr:uid="{00000000-0005-0000-0000-000019590000}"/>
    <cellStyle name="Normal 22 9 2 2" xfId="14775" xr:uid="{00000000-0005-0000-0000-00001A590000}"/>
    <cellStyle name="Normal 22 9 2 2 2" xfId="27454" xr:uid="{00000000-0005-0000-0000-00001B590000}"/>
    <cellStyle name="Normal 22 9 2 3" xfId="19554" xr:uid="{00000000-0005-0000-0000-00001C590000}"/>
    <cellStyle name="Normal 22 9 2 4" xfId="32669" xr:uid="{00000000-0005-0000-0000-00001D590000}"/>
    <cellStyle name="Normal 22 9 2 5" xfId="35684" xr:uid="{00000000-0005-0000-0000-00001E590000}"/>
    <cellStyle name="Normal 22 9 3" xfId="9207" xr:uid="{00000000-0005-0000-0000-00001F590000}"/>
    <cellStyle name="Normal 22 9 3 2" xfId="15617" xr:uid="{00000000-0005-0000-0000-000020590000}"/>
    <cellStyle name="Normal 22 9 3 2 2" xfId="28265" xr:uid="{00000000-0005-0000-0000-000021590000}"/>
    <cellStyle name="Normal 22 9 3 3" xfId="23215" xr:uid="{00000000-0005-0000-0000-000022590000}"/>
    <cellStyle name="Normal 22 9 4" xfId="7278" xr:uid="{00000000-0005-0000-0000-000023590000}"/>
    <cellStyle name="Normal 22 9 4 2" xfId="13813" xr:uid="{00000000-0005-0000-0000-000024590000}"/>
    <cellStyle name="Normal 22 9 4 2 2" xfId="26544" xr:uid="{00000000-0005-0000-0000-000025590000}"/>
    <cellStyle name="Normal 22 9 4 3" xfId="22010" xr:uid="{00000000-0005-0000-0000-000026590000}"/>
    <cellStyle name="Normal 22 9 5" xfId="12670" xr:uid="{00000000-0005-0000-0000-000027590000}"/>
    <cellStyle name="Normal 22 9 5 2" xfId="25416" xr:uid="{00000000-0005-0000-0000-000028590000}"/>
    <cellStyle name="Normal 22 9 6" xfId="18210" xr:uid="{00000000-0005-0000-0000-000029590000}"/>
    <cellStyle name="Normal 22 9 7" xfId="31506" xr:uid="{00000000-0005-0000-0000-00002A590000}"/>
    <cellStyle name="Normal 22 9 8" xfId="34826" xr:uid="{00000000-0005-0000-0000-00002B590000}"/>
    <cellStyle name="Normal 23" xfId="303" xr:uid="{00000000-0005-0000-0000-00002C590000}"/>
    <cellStyle name="Normal 23 10" xfId="5215" xr:uid="{00000000-0005-0000-0000-00002D590000}"/>
    <cellStyle name="Normal 23 10 2" xfId="8284" xr:uid="{00000000-0005-0000-0000-00002E590000}"/>
    <cellStyle name="Normal 23 10 2 2" xfId="14777" xr:uid="{00000000-0005-0000-0000-00002F590000}"/>
    <cellStyle name="Normal 23 10 2 2 2" xfId="27456" xr:uid="{00000000-0005-0000-0000-000030590000}"/>
    <cellStyle name="Normal 23 10 2 3" xfId="19556" xr:uid="{00000000-0005-0000-0000-000031590000}"/>
    <cellStyle name="Normal 23 10 2 4" xfId="32671" xr:uid="{00000000-0005-0000-0000-000032590000}"/>
    <cellStyle name="Normal 23 10 2 5" xfId="35686" xr:uid="{00000000-0005-0000-0000-000033590000}"/>
    <cellStyle name="Normal 23 10 3" xfId="9209" xr:uid="{00000000-0005-0000-0000-000034590000}"/>
    <cellStyle name="Normal 23 10 3 2" xfId="15619" xr:uid="{00000000-0005-0000-0000-000035590000}"/>
    <cellStyle name="Normal 23 10 3 2 2" xfId="28267" xr:uid="{00000000-0005-0000-0000-000036590000}"/>
    <cellStyle name="Normal 23 10 3 3" xfId="23217" xr:uid="{00000000-0005-0000-0000-000037590000}"/>
    <cellStyle name="Normal 23 10 4" xfId="7280" xr:uid="{00000000-0005-0000-0000-000038590000}"/>
    <cellStyle name="Normal 23 10 4 2" xfId="13815" xr:uid="{00000000-0005-0000-0000-000039590000}"/>
    <cellStyle name="Normal 23 10 4 2 2" xfId="26546" xr:uid="{00000000-0005-0000-0000-00003A590000}"/>
    <cellStyle name="Normal 23 10 4 3" xfId="22012" xr:uid="{00000000-0005-0000-0000-00003B590000}"/>
    <cellStyle name="Normal 23 10 5" xfId="12672" xr:uid="{00000000-0005-0000-0000-00003C590000}"/>
    <cellStyle name="Normal 23 10 5 2" xfId="25418" xr:uid="{00000000-0005-0000-0000-00003D590000}"/>
    <cellStyle name="Normal 23 10 6" xfId="18212" xr:uid="{00000000-0005-0000-0000-00003E590000}"/>
    <cellStyle name="Normal 23 10 7" xfId="31508" xr:uid="{00000000-0005-0000-0000-00003F590000}"/>
    <cellStyle name="Normal 23 10 8" xfId="34828" xr:uid="{00000000-0005-0000-0000-000040590000}"/>
    <cellStyle name="Normal 23 11" xfId="5216" xr:uid="{00000000-0005-0000-0000-000041590000}"/>
    <cellStyle name="Normal 23 11 2" xfId="8285" xr:uid="{00000000-0005-0000-0000-000042590000}"/>
    <cellStyle name="Normal 23 11 2 2" xfId="14778" xr:uid="{00000000-0005-0000-0000-000043590000}"/>
    <cellStyle name="Normal 23 11 2 2 2" xfId="27457" xr:uid="{00000000-0005-0000-0000-000044590000}"/>
    <cellStyle name="Normal 23 11 2 3" xfId="19557" xr:uid="{00000000-0005-0000-0000-000045590000}"/>
    <cellStyle name="Normal 23 11 2 4" xfId="32672" xr:uid="{00000000-0005-0000-0000-000046590000}"/>
    <cellStyle name="Normal 23 11 2 5" xfId="35687" xr:uid="{00000000-0005-0000-0000-000047590000}"/>
    <cellStyle name="Normal 23 11 3" xfId="9210" xr:uid="{00000000-0005-0000-0000-000048590000}"/>
    <cellStyle name="Normal 23 11 3 2" xfId="15620" xr:uid="{00000000-0005-0000-0000-000049590000}"/>
    <cellStyle name="Normal 23 11 3 2 2" xfId="28268" xr:uid="{00000000-0005-0000-0000-00004A590000}"/>
    <cellStyle name="Normal 23 11 3 3" xfId="23218" xr:uid="{00000000-0005-0000-0000-00004B590000}"/>
    <cellStyle name="Normal 23 11 4" xfId="7281" xr:uid="{00000000-0005-0000-0000-00004C590000}"/>
    <cellStyle name="Normal 23 11 4 2" xfId="13816" xr:uid="{00000000-0005-0000-0000-00004D590000}"/>
    <cellStyle name="Normal 23 11 4 2 2" xfId="26547" xr:uid="{00000000-0005-0000-0000-00004E590000}"/>
    <cellStyle name="Normal 23 11 4 3" xfId="22013" xr:uid="{00000000-0005-0000-0000-00004F590000}"/>
    <cellStyle name="Normal 23 11 5" xfId="12673" xr:uid="{00000000-0005-0000-0000-000050590000}"/>
    <cellStyle name="Normal 23 11 5 2" xfId="25419" xr:uid="{00000000-0005-0000-0000-000051590000}"/>
    <cellStyle name="Normal 23 11 6" xfId="18213" xr:uid="{00000000-0005-0000-0000-000052590000}"/>
    <cellStyle name="Normal 23 11 7" xfId="31509" xr:uid="{00000000-0005-0000-0000-000053590000}"/>
    <cellStyle name="Normal 23 11 8" xfId="34829" xr:uid="{00000000-0005-0000-0000-000054590000}"/>
    <cellStyle name="Normal 23 12" xfId="5217" xr:uid="{00000000-0005-0000-0000-000055590000}"/>
    <cellStyle name="Normal 23 12 2" xfId="8286" xr:uid="{00000000-0005-0000-0000-000056590000}"/>
    <cellStyle name="Normal 23 12 2 2" xfId="14779" xr:uid="{00000000-0005-0000-0000-000057590000}"/>
    <cellStyle name="Normal 23 12 2 2 2" xfId="27458" xr:uid="{00000000-0005-0000-0000-000058590000}"/>
    <cellStyle name="Normal 23 12 2 3" xfId="19558" xr:uid="{00000000-0005-0000-0000-000059590000}"/>
    <cellStyle name="Normal 23 12 2 4" xfId="32673" xr:uid="{00000000-0005-0000-0000-00005A590000}"/>
    <cellStyle name="Normal 23 12 2 5" xfId="35688" xr:uid="{00000000-0005-0000-0000-00005B590000}"/>
    <cellStyle name="Normal 23 12 3" xfId="9211" xr:uid="{00000000-0005-0000-0000-00005C590000}"/>
    <cellStyle name="Normal 23 12 3 2" xfId="15621" xr:uid="{00000000-0005-0000-0000-00005D590000}"/>
    <cellStyle name="Normal 23 12 3 2 2" xfId="28269" xr:uid="{00000000-0005-0000-0000-00005E590000}"/>
    <cellStyle name="Normal 23 12 3 3" xfId="23219" xr:uid="{00000000-0005-0000-0000-00005F590000}"/>
    <cellStyle name="Normal 23 12 4" xfId="7282" xr:uid="{00000000-0005-0000-0000-000060590000}"/>
    <cellStyle name="Normal 23 12 4 2" xfId="13817" xr:uid="{00000000-0005-0000-0000-000061590000}"/>
    <cellStyle name="Normal 23 12 4 2 2" xfId="26548" xr:uid="{00000000-0005-0000-0000-000062590000}"/>
    <cellStyle name="Normal 23 12 4 3" xfId="22014" xr:uid="{00000000-0005-0000-0000-000063590000}"/>
    <cellStyle name="Normal 23 12 5" xfId="12674" xr:uid="{00000000-0005-0000-0000-000064590000}"/>
    <cellStyle name="Normal 23 12 5 2" xfId="25420" xr:uid="{00000000-0005-0000-0000-000065590000}"/>
    <cellStyle name="Normal 23 12 6" xfId="18214" xr:uid="{00000000-0005-0000-0000-000066590000}"/>
    <cellStyle name="Normal 23 12 7" xfId="31510" xr:uid="{00000000-0005-0000-0000-000067590000}"/>
    <cellStyle name="Normal 23 12 8" xfId="34830" xr:uid="{00000000-0005-0000-0000-000068590000}"/>
    <cellStyle name="Normal 23 13" xfId="5218" xr:uid="{00000000-0005-0000-0000-000069590000}"/>
    <cellStyle name="Normal 23 13 2" xfId="8287" xr:uid="{00000000-0005-0000-0000-00006A590000}"/>
    <cellStyle name="Normal 23 13 2 2" xfId="14780" xr:uid="{00000000-0005-0000-0000-00006B590000}"/>
    <cellStyle name="Normal 23 13 2 2 2" xfId="27459" xr:uid="{00000000-0005-0000-0000-00006C590000}"/>
    <cellStyle name="Normal 23 13 2 3" xfId="19559" xr:uid="{00000000-0005-0000-0000-00006D590000}"/>
    <cellStyle name="Normal 23 13 2 4" xfId="32674" xr:uid="{00000000-0005-0000-0000-00006E590000}"/>
    <cellStyle name="Normal 23 13 2 5" xfId="35689" xr:uid="{00000000-0005-0000-0000-00006F590000}"/>
    <cellStyle name="Normal 23 13 3" xfId="9212" xr:uid="{00000000-0005-0000-0000-000070590000}"/>
    <cellStyle name="Normal 23 13 3 2" xfId="15622" xr:uid="{00000000-0005-0000-0000-000071590000}"/>
    <cellStyle name="Normal 23 13 3 2 2" xfId="28270" xr:uid="{00000000-0005-0000-0000-000072590000}"/>
    <cellStyle name="Normal 23 13 3 3" xfId="23220" xr:uid="{00000000-0005-0000-0000-000073590000}"/>
    <cellStyle name="Normal 23 13 4" xfId="7283" xr:uid="{00000000-0005-0000-0000-000074590000}"/>
    <cellStyle name="Normal 23 13 4 2" xfId="13818" xr:uid="{00000000-0005-0000-0000-000075590000}"/>
    <cellStyle name="Normal 23 13 4 2 2" xfId="26549" xr:uid="{00000000-0005-0000-0000-000076590000}"/>
    <cellStyle name="Normal 23 13 4 3" xfId="22015" xr:uid="{00000000-0005-0000-0000-000077590000}"/>
    <cellStyle name="Normal 23 13 5" xfId="12675" xr:uid="{00000000-0005-0000-0000-000078590000}"/>
    <cellStyle name="Normal 23 13 5 2" xfId="25421" xr:uid="{00000000-0005-0000-0000-000079590000}"/>
    <cellStyle name="Normal 23 13 6" xfId="18215" xr:uid="{00000000-0005-0000-0000-00007A590000}"/>
    <cellStyle name="Normal 23 13 7" xfId="31511" xr:uid="{00000000-0005-0000-0000-00007B590000}"/>
    <cellStyle name="Normal 23 13 8" xfId="34831" xr:uid="{00000000-0005-0000-0000-00007C590000}"/>
    <cellStyle name="Normal 23 14" xfId="5219" xr:uid="{00000000-0005-0000-0000-00007D590000}"/>
    <cellStyle name="Normal 23 14 2" xfId="8288" xr:uid="{00000000-0005-0000-0000-00007E590000}"/>
    <cellStyle name="Normal 23 14 2 2" xfId="14781" xr:uid="{00000000-0005-0000-0000-00007F590000}"/>
    <cellStyle name="Normal 23 14 2 2 2" xfId="27460" xr:uid="{00000000-0005-0000-0000-000080590000}"/>
    <cellStyle name="Normal 23 14 2 3" xfId="19560" xr:uid="{00000000-0005-0000-0000-000081590000}"/>
    <cellStyle name="Normal 23 14 2 4" xfId="32675" xr:uid="{00000000-0005-0000-0000-000082590000}"/>
    <cellStyle name="Normal 23 14 2 5" xfId="35690" xr:uid="{00000000-0005-0000-0000-000083590000}"/>
    <cellStyle name="Normal 23 14 3" xfId="9213" xr:uid="{00000000-0005-0000-0000-000084590000}"/>
    <cellStyle name="Normal 23 14 3 2" xfId="15623" xr:uid="{00000000-0005-0000-0000-000085590000}"/>
    <cellStyle name="Normal 23 14 3 2 2" xfId="28271" xr:uid="{00000000-0005-0000-0000-000086590000}"/>
    <cellStyle name="Normal 23 14 3 3" xfId="23221" xr:uid="{00000000-0005-0000-0000-000087590000}"/>
    <cellStyle name="Normal 23 14 4" xfId="7284" xr:uid="{00000000-0005-0000-0000-000088590000}"/>
    <cellStyle name="Normal 23 14 4 2" xfId="13819" xr:uid="{00000000-0005-0000-0000-000089590000}"/>
    <cellStyle name="Normal 23 14 4 2 2" xfId="26550" xr:uid="{00000000-0005-0000-0000-00008A590000}"/>
    <cellStyle name="Normal 23 14 4 3" xfId="22016" xr:uid="{00000000-0005-0000-0000-00008B590000}"/>
    <cellStyle name="Normal 23 14 5" xfId="12676" xr:uid="{00000000-0005-0000-0000-00008C590000}"/>
    <cellStyle name="Normal 23 14 5 2" xfId="25422" xr:uid="{00000000-0005-0000-0000-00008D590000}"/>
    <cellStyle name="Normal 23 14 6" xfId="18216" xr:uid="{00000000-0005-0000-0000-00008E590000}"/>
    <cellStyle name="Normal 23 14 7" xfId="31512" xr:uid="{00000000-0005-0000-0000-00008F590000}"/>
    <cellStyle name="Normal 23 14 8" xfId="34832" xr:uid="{00000000-0005-0000-0000-000090590000}"/>
    <cellStyle name="Normal 23 15" xfId="5220" xr:uid="{00000000-0005-0000-0000-000091590000}"/>
    <cellStyle name="Normal 23 15 2" xfId="8289" xr:uid="{00000000-0005-0000-0000-000092590000}"/>
    <cellStyle name="Normal 23 15 2 2" xfId="14782" xr:uid="{00000000-0005-0000-0000-000093590000}"/>
    <cellStyle name="Normal 23 15 2 2 2" xfId="27461" xr:uid="{00000000-0005-0000-0000-000094590000}"/>
    <cellStyle name="Normal 23 15 2 3" xfId="19561" xr:uid="{00000000-0005-0000-0000-000095590000}"/>
    <cellStyle name="Normal 23 15 2 4" xfId="32676" xr:uid="{00000000-0005-0000-0000-000096590000}"/>
    <cellStyle name="Normal 23 15 2 5" xfId="35691" xr:uid="{00000000-0005-0000-0000-000097590000}"/>
    <cellStyle name="Normal 23 15 3" xfId="9214" xr:uid="{00000000-0005-0000-0000-000098590000}"/>
    <cellStyle name="Normal 23 15 3 2" xfId="15624" xr:uid="{00000000-0005-0000-0000-000099590000}"/>
    <cellStyle name="Normal 23 15 3 2 2" xfId="28272" xr:uid="{00000000-0005-0000-0000-00009A590000}"/>
    <cellStyle name="Normal 23 15 3 3" xfId="23222" xr:uid="{00000000-0005-0000-0000-00009B590000}"/>
    <cellStyle name="Normal 23 15 4" xfId="7285" xr:uid="{00000000-0005-0000-0000-00009C590000}"/>
    <cellStyle name="Normal 23 15 4 2" xfId="13820" xr:uid="{00000000-0005-0000-0000-00009D590000}"/>
    <cellStyle name="Normal 23 15 4 2 2" xfId="26551" xr:uid="{00000000-0005-0000-0000-00009E590000}"/>
    <cellStyle name="Normal 23 15 4 3" xfId="22017" xr:uid="{00000000-0005-0000-0000-00009F590000}"/>
    <cellStyle name="Normal 23 15 5" xfId="12677" xr:uid="{00000000-0005-0000-0000-0000A0590000}"/>
    <cellStyle name="Normal 23 15 5 2" xfId="25423" xr:uid="{00000000-0005-0000-0000-0000A1590000}"/>
    <cellStyle name="Normal 23 15 6" xfId="18217" xr:uid="{00000000-0005-0000-0000-0000A2590000}"/>
    <cellStyle name="Normal 23 15 7" xfId="31513" xr:uid="{00000000-0005-0000-0000-0000A3590000}"/>
    <cellStyle name="Normal 23 15 8" xfId="34833" xr:uid="{00000000-0005-0000-0000-0000A4590000}"/>
    <cellStyle name="Normal 23 16" xfId="5221" xr:uid="{00000000-0005-0000-0000-0000A5590000}"/>
    <cellStyle name="Normal 23 16 2" xfId="8290" xr:uid="{00000000-0005-0000-0000-0000A6590000}"/>
    <cellStyle name="Normal 23 16 2 2" xfId="14783" xr:uid="{00000000-0005-0000-0000-0000A7590000}"/>
    <cellStyle name="Normal 23 16 2 2 2" xfId="27462" xr:uid="{00000000-0005-0000-0000-0000A8590000}"/>
    <cellStyle name="Normal 23 16 2 3" xfId="19562" xr:uid="{00000000-0005-0000-0000-0000A9590000}"/>
    <cellStyle name="Normal 23 16 2 4" xfId="32677" xr:uid="{00000000-0005-0000-0000-0000AA590000}"/>
    <cellStyle name="Normal 23 16 2 5" xfId="35692" xr:uid="{00000000-0005-0000-0000-0000AB590000}"/>
    <cellStyle name="Normal 23 16 3" xfId="9215" xr:uid="{00000000-0005-0000-0000-0000AC590000}"/>
    <cellStyle name="Normal 23 16 3 2" xfId="15625" xr:uid="{00000000-0005-0000-0000-0000AD590000}"/>
    <cellStyle name="Normal 23 16 3 2 2" xfId="28273" xr:uid="{00000000-0005-0000-0000-0000AE590000}"/>
    <cellStyle name="Normal 23 16 3 3" xfId="23223" xr:uid="{00000000-0005-0000-0000-0000AF590000}"/>
    <cellStyle name="Normal 23 16 4" xfId="7286" xr:uid="{00000000-0005-0000-0000-0000B0590000}"/>
    <cellStyle name="Normal 23 16 4 2" xfId="13821" xr:uid="{00000000-0005-0000-0000-0000B1590000}"/>
    <cellStyle name="Normal 23 16 4 2 2" xfId="26552" xr:uid="{00000000-0005-0000-0000-0000B2590000}"/>
    <cellStyle name="Normal 23 16 4 3" xfId="22018" xr:uid="{00000000-0005-0000-0000-0000B3590000}"/>
    <cellStyle name="Normal 23 16 5" xfId="12678" xr:uid="{00000000-0005-0000-0000-0000B4590000}"/>
    <cellStyle name="Normal 23 16 5 2" xfId="25424" xr:uid="{00000000-0005-0000-0000-0000B5590000}"/>
    <cellStyle name="Normal 23 16 6" xfId="18218" xr:uid="{00000000-0005-0000-0000-0000B6590000}"/>
    <cellStyle name="Normal 23 16 7" xfId="31514" xr:uid="{00000000-0005-0000-0000-0000B7590000}"/>
    <cellStyle name="Normal 23 16 8" xfId="34834" xr:uid="{00000000-0005-0000-0000-0000B8590000}"/>
    <cellStyle name="Normal 23 17" xfId="5222" xr:uid="{00000000-0005-0000-0000-0000B9590000}"/>
    <cellStyle name="Normal 23 17 2" xfId="8291" xr:uid="{00000000-0005-0000-0000-0000BA590000}"/>
    <cellStyle name="Normal 23 17 2 2" xfId="14784" xr:uid="{00000000-0005-0000-0000-0000BB590000}"/>
    <cellStyle name="Normal 23 17 2 2 2" xfId="27463" xr:uid="{00000000-0005-0000-0000-0000BC590000}"/>
    <cellStyle name="Normal 23 17 2 3" xfId="19563" xr:uid="{00000000-0005-0000-0000-0000BD590000}"/>
    <cellStyle name="Normal 23 17 2 4" xfId="32678" xr:uid="{00000000-0005-0000-0000-0000BE590000}"/>
    <cellStyle name="Normal 23 17 2 5" xfId="35693" xr:uid="{00000000-0005-0000-0000-0000BF590000}"/>
    <cellStyle name="Normal 23 17 3" xfId="9216" xr:uid="{00000000-0005-0000-0000-0000C0590000}"/>
    <cellStyle name="Normal 23 17 3 2" xfId="15626" xr:uid="{00000000-0005-0000-0000-0000C1590000}"/>
    <cellStyle name="Normal 23 17 3 2 2" xfId="28274" xr:uid="{00000000-0005-0000-0000-0000C2590000}"/>
    <cellStyle name="Normal 23 17 3 3" xfId="23224" xr:uid="{00000000-0005-0000-0000-0000C3590000}"/>
    <cellStyle name="Normal 23 17 4" xfId="7287" xr:uid="{00000000-0005-0000-0000-0000C4590000}"/>
    <cellStyle name="Normal 23 17 4 2" xfId="13822" xr:uid="{00000000-0005-0000-0000-0000C5590000}"/>
    <cellStyle name="Normal 23 17 4 2 2" xfId="26553" xr:uid="{00000000-0005-0000-0000-0000C6590000}"/>
    <cellStyle name="Normal 23 17 4 3" xfId="22019" xr:uid="{00000000-0005-0000-0000-0000C7590000}"/>
    <cellStyle name="Normal 23 17 5" xfId="12679" xr:uid="{00000000-0005-0000-0000-0000C8590000}"/>
    <cellStyle name="Normal 23 17 5 2" xfId="25425" xr:uid="{00000000-0005-0000-0000-0000C9590000}"/>
    <cellStyle name="Normal 23 17 6" xfId="18219" xr:uid="{00000000-0005-0000-0000-0000CA590000}"/>
    <cellStyle name="Normal 23 17 7" xfId="31515" xr:uid="{00000000-0005-0000-0000-0000CB590000}"/>
    <cellStyle name="Normal 23 17 8" xfId="34835" xr:uid="{00000000-0005-0000-0000-0000CC590000}"/>
    <cellStyle name="Normal 23 18" xfId="5223" xr:uid="{00000000-0005-0000-0000-0000CD590000}"/>
    <cellStyle name="Normal 23 18 2" xfId="8292" xr:uid="{00000000-0005-0000-0000-0000CE590000}"/>
    <cellStyle name="Normal 23 18 2 2" xfId="14785" xr:uid="{00000000-0005-0000-0000-0000CF590000}"/>
    <cellStyle name="Normal 23 18 2 2 2" xfId="27464" xr:uid="{00000000-0005-0000-0000-0000D0590000}"/>
    <cellStyle name="Normal 23 18 2 3" xfId="19564" xr:uid="{00000000-0005-0000-0000-0000D1590000}"/>
    <cellStyle name="Normal 23 18 2 4" xfId="32679" xr:uid="{00000000-0005-0000-0000-0000D2590000}"/>
    <cellStyle name="Normal 23 18 2 5" xfId="35694" xr:uid="{00000000-0005-0000-0000-0000D3590000}"/>
    <cellStyle name="Normal 23 18 3" xfId="9217" xr:uid="{00000000-0005-0000-0000-0000D4590000}"/>
    <cellStyle name="Normal 23 18 3 2" xfId="15627" xr:uid="{00000000-0005-0000-0000-0000D5590000}"/>
    <cellStyle name="Normal 23 18 3 2 2" xfId="28275" xr:uid="{00000000-0005-0000-0000-0000D6590000}"/>
    <cellStyle name="Normal 23 18 3 3" xfId="23225" xr:uid="{00000000-0005-0000-0000-0000D7590000}"/>
    <cellStyle name="Normal 23 18 4" xfId="7288" xr:uid="{00000000-0005-0000-0000-0000D8590000}"/>
    <cellStyle name="Normal 23 18 4 2" xfId="13823" xr:uid="{00000000-0005-0000-0000-0000D9590000}"/>
    <cellStyle name="Normal 23 18 4 2 2" xfId="26554" xr:uid="{00000000-0005-0000-0000-0000DA590000}"/>
    <cellStyle name="Normal 23 18 4 3" xfId="22020" xr:uid="{00000000-0005-0000-0000-0000DB590000}"/>
    <cellStyle name="Normal 23 18 5" xfId="12680" xr:uid="{00000000-0005-0000-0000-0000DC590000}"/>
    <cellStyle name="Normal 23 18 5 2" xfId="25426" xr:uid="{00000000-0005-0000-0000-0000DD590000}"/>
    <cellStyle name="Normal 23 18 6" xfId="18220" xr:uid="{00000000-0005-0000-0000-0000DE590000}"/>
    <cellStyle name="Normal 23 18 7" xfId="31516" xr:uid="{00000000-0005-0000-0000-0000DF590000}"/>
    <cellStyle name="Normal 23 18 8" xfId="34836" xr:uid="{00000000-0005-0000-0000-0000E0590000}"/>
    <cellStyle name="Normal 23 19" xfId="5224" xr:uid="{00000000-0005-0000-0000-0000E1590000}"/>
    <cellStyle name="Normal 23 19 2" xfId="8293" xr:uid="{00000000-0005-0000-0000-0000E2590000}"/>
    <cellStyle name="Normal 23 19 2 2" xfId="14786" xr:uid="{00000000-0005-0000-0000-0000E3590000}"/>
    <cellStyle name="Normal 23 19 2 2 2" xfId="27465" xr:uid="{00000000-0005-0000-0000-0000E4590000}"/>
    <cellStyle name="Normal 23 19 2 3" xfId="19565" xr:uid="{00000000-0005-0000-0000-0000E5590000}"/>
    <cellStyle name="Normal 23 19 2 4" xfId="32680" xr:uid="{00000000-0005-0000-0000-0000E6590000}"/>
    <cellStyle name="Normal 23 19 2 5" xfId="35695" xr:uid="{00000000-0005-0000-0000-0000E7590000}"/>
    <cellStyle name="Normal 23 19 3" xfId="9218" xr:uid="{00000000-0005-0000-0000-0000E8590000}"/>
    <cellStyle name="Normal 23 19 3 2" xfId="15628" xr:uid="{00000000-0005-0000-0000-0000E9590000}"/>
    <cellStyle name="Normal 23 19 3 2 2" xfId="28276" xr:uid="{00000000-0005-0000-0000-0000EA590000}"/>
    <cellStyle name="Normal 23 19 3 3" xfId="23226" xr:uid="{00000000-0005-0000-0000-0000EB590000}"/>
    <cellStyle name="Normal 23 19 4" xfId="7289" xr:uid="{00000000-0005-0000-0000-0000EC590000}"/>
    <cellStyle name="Normal 23 19 4 2" xfId="13824" xr:uid="{00000000-0005-0000-0000-0000ED590000}"/>
    <cellStyle name="Normal 23 19 4 2 2" xfId="26555" xr:uid="{00000000-0005-0000-0000-0000EE590000}"/>
    <cellStyle name="Normal 23 19 4 3" xfId="22021" xr:uid="{00000000-0005-0000-0000-0000EF590000}"/>
    <cellStyle name="Normal 23 19 5" xfId="12681" xr:uid="{00000000-0005-0000-0000-0000F0590000}"/>
    <cellStyle name="Normal 23 19 5 2" xfId="25427" xr:uid="{00000000-0005-0000-0000-0000F1590000}"/>
    <cellStyle name="Normal 23 19 6" xfId="18221" xr:uid="{00000000-0005-0000-0000-0000F2590000}"/>
    <cellStyle name="Normal 23 19 7" xfId="31517" xr:uid="{00000000-0005-0000-0000-0000F3590000}"/>
    <cellStyle name="Normal 23 19 8" xfId="34837" xr:uid="{00000000-0005-0000-0000-0000F4590000}"/>
    <cellStyle name="Normal 23 2" xfId="368" xr:uid="{00000000-0005-0000-0000-0000F5590000}"/>
    <cellStyle name="Normal 23 2 2" xfId="594" xr:uid="{00000000-0005-0000-0000-0000F6590000}"/>
    <cellStyle name="Normal 23 2 2 2" xfId="1798" xr:uid="{00000000-0005-0000-0000-0000F7590000}"/>
    <cellStyle name="Normal 23 2 2 2 2" xfId="1799" xr:uid="{00000000-0005-0000-0000-0000F8590000}"/>
    <cellStyle name="Normal 23 2 2 2 2 2" xfId="16599" xr:uid="{00000000-0005-0000-0000-0000F9590000}"/>
    <cellStyle name="Normal 23 2 2 2 2 2 2" xfId="29138" xr:uid="{00000000-0005-0000-0000-0000FA590000}"/>
    <cellStyle name="Normal 23 2 2 2 2 3" xfId="24046" xr:uid="{00000000-0005-0000-0000-0000FB590000}"/>
    <cellStyle name="Normal 23 2 2 2 2 4" xfId="11231" xr:uid="{00000000-0005-0000-0000-0000FC590000}"/>
    <cellStyle name="Normal 23 2 2 2 3" xfId="16639" xr:uid="{00000000-0005-0000-0000-0000FD590000}"/>
    <cellStyle name="Normal 23 2 2 2 3 2" xfId="29174" xr:uid="{00000000-0005-0000-0000-0000FE590000}"/>
    <cellStyle name="Normal 23 2 2 2 4" xfId="24082" xr:uid="{00000000-0005-0000-0000-0000FF590000}"/>
    <cellStyle name="Normal 23 2 2 2 5" xfId="11297" xr:uid="{00000000-0005-0000-0000-0000005A0000}"/>
    <cellStyle name="Normal 23 2 2 3" xfId="1800" xr:uid="{00000000-0005-0000-0000-0000015A0000}"/>
    <cellStyle name="Normal 23 2 2 3 2" xfId="16076" xr:uid="{00000000-0005-0000-0000-0000025A0000}"/>
    <cellStyle name="Normal 23 2 2 3 2 2" xfId="28703" xr:uid="{00000000-0005-0000-0000-0000035A0000}"/>
    <cellStyle name="Normal 23 2 2 3 3" xfId="23668" xr:uid="{00000000-0005-0000-0000-0000045A0000}"/>
    <cellStyle name="Normal 23 2 2 3 4" xfId="10235" xr:uid="{00000000-0005-0000-0000-0000055A0000}"/>
    <cellStyle name="Normal 23 2 2 4" xfId="1797" xr:uid="{00000000-0005-0000-0000-0000065A0000}"/>
    <cellStyle name="Normal 23 2 2 4 2" xfId="16555" xr:uid="{00000000-0005-0000-0000-0000075A0000}"/>
    <cellStyle name="Normal 23 2 2 4 2 2" xfId="29094" xr:uid="{00000000-0005-0000-0000-0000085A0000}"/>
    <cellStyle name="Normal 23 2 2 4 3" xfId="24002" xr:uid="{00000000-0005-0000-0000-0000095A0000}"/>
    <cellStyle name="Normal 23 2 2 4 4" xfId="11152" xr:uid="{00000000-0005-0000-0000-00000A5A0000}"/>
    <cellStyle name="Normal 23 2 2 5" xfId="14787" xr:uid="{00000000-0005-0000-0000-00000B5A0000}"/>
    <cellStyle name="Normal 23 2 2 5 2" xfId="27466" xr:uid="{00000000-0005-0000-0000-00000C5A0000}"/>
    <cellStyle name="Normal 23 2 2 6" xfId="18842" xr:uid="{00000000-0005-0000-0000-00000D5A0000}"/>
    <cellStyle name="Normal 23 2 2 7" xfId="22597" xr:uid="{00000000-0005-0000-0000-00000E5A0000}"/>
    <cellStyle name="Normal 23 2 2 8" xfId="8294" xr:uid="{00000000-0005-0000-0000-00000F5A0000}"/>
    <cellStyle name="Normal 23 2 2 9" xfId="37703" xr:uid="{00000000-0005-0000-0000-0000105A0000}"/>
    <cellStyle name="Normal 23 2 3" xfId="1801" xr:uid="{00000000-0005-0000-0000-0000115A0000}"/>
    <cellStyle name="Normal 23 2 3 2" xfId="1802" xr:uid="{00000000-0005-0000-0000-0000125A0000}"/>
    <cellStyle name="Normal 23 2 3 2 2" xfId="16350" xr:uid="{00000000-0005-0000-0000-0000135A0000}"/>
    <cellStyle name="Normal 23 2 3 2 2 2" xfId="28892" xr:uid="{00000000-0005-0000-0000-0000145A0000}"/>
    <cellStyle name="Normal 23 2 3 2 3" xfId="19566" xr:uid="{00000000-0005-0000-0000-0000155A0000}"/>
    <cellStyle name="Normal 23 2 3 2 4" xfId="32681" xr:uid="{00000000-0005-0000-0000-0000165A0000}"/>
    <cellStyle name="Normal 23 2 3 2 5" xfId="35696" xr:uid="{00000000-0005-0000-0000-0000175A0000}"/>
    <cellStyle name="Normal 23 2 3 2 6" xfId="10827" xr:uid="{00000000-0005-0000-0000-0000185A0000}"/>
    <cellStyle name="Normal 23 2 3 3" xfId="11174" xr:uid="{00000000-0005-0000-0000-0000195A0000}"/>
    <cellStyle name="Normal 23 2 3 3 2" xfId="16569" xr:uid="{00000000-0005-0000-0000-00001A5A0000}"/>
    <cellStyle name="Normal 23 2 3 3 2 2" xfId="29108" xr:uid="{00000000-0005-0000-0000-00001B5A0000}"/>
    <cellStyle name="Normal 23 2 3 3 3" xfId="24017" xr:uid="{00000000-0005-0000-0000-00001C5A0000}"/>
    <cellStyle name="Normal 23 2 3 4" xfId="15629" xr:uid="{00000000-0005-0000-0000-00001D5A0000}"/>
    <cellStyle name="Normal 23 2 3 4 2" xfId="28277" xr:uid="{00000000-0005-0000-0000-00001E5A0000}"/>
    <cellStyle name="Normal 23 2 3 5" xfId="18222" xr:uid="{00000000-0005-0000-0000-00001F5A0000}"/>
    <cellStyle name="Normal 23 2 3 6" xfId="31518" xr:uid="{00000000-0005-0000-0000-0000205A0000}"/>
    <cellStyle name="Normal 23 2 3 7" xfId="34838" xr:uid="{00000000-0005-0000-0000-0000215A0000}"/>
    <cellStyle name="Normal 23 2 3 8" xfId="9219" xr:uid="{00000000-0005-0000-0000-0000225A0000}"/>
    <cellStyle name="Normal 23 2 4" xfId="1803" xr:uid="{00000000-0005-0000-0000-0000235A0000}"/>
    <cellStyle name="Normal 23 2 4 2" xfId="11145" xr:uid="{00000000-0005-0000-0000-0000245A0000}"/>
    <cellStyle name="Normal 23 2 4 2 2" xfId="16550" xr:uid="{00000000-0005-0000-0000-0000255A0000}"/>
    <cellStyle name="Normal 23 2 4 2 2 2" xfId="29089" xr:uid="{00000000-0005-0000-0000-0000265A0000}"/>
    <cellStyle name="Normal 23 2 4 2 3" xfId="23997" xr:uid="{00000000-0005-0000-0000-0000275A0000}"/>
    <cellStyle name="Normal 23 2 4 3" xfId="10531" xr:uid="{00000000-0005-0000-0000-0000285A0000}"/>
    <cellStyle name="Normal 23 2 5" xfId="1796" xr:uid="{00000000-0005-0000-0000-0000295A0000}"/>
    <cellStyle name="Normal 23 2 5 2" xfId="16107" xr:uid="{00000000-0005-0000-0000-00002A5A0000}"/>
    <cellStyle name="Normal 23 2 5 2 2" xfId="28733" xr:uid="{00000000-0005-0000-0000-00002B5A0000}"/>
    <cellStyle name="Normal 23 2 5 3" xfId="23695" xr:uid="{00000000-0005-0000-0000-00002C5A0000}"/>
    <cellStyle name="Normal 23 2 5 4" xfId="10345" xr:uid="{00000000-0005-0000-0000-00002D5A0000}"/>
    <cellStyle name="Normal 23 2 6" xfId="7290" xr:uid="{00000000-0005-0000-0000-00002E5A0000}"/>
    <cellStyle name="Normal 23 2 6 2" xfId="13825" xr:uid="{00000000-0005-0000-0000-00002F5A0000}"/>
    <cellStyle name="Normal 23 2 6 2 2" xfId="26556" xr:uid="{00000000-0005-0000-0000-0000305A0000}"/>
    <cellStyle name="Normal 23 2 6 3" xfId="22022" xr:uid="{00000000-0005-0000-0000-0000315A0000}"/>
    <cellStyle name="Normal 23 2 7" xfId="12682" xr:uid="{00000000-0005-0000-0000-0000325A0000}"/>
    <cellStyle name="Normal 23 2 7 2" xfId="25428" xr:uid="{00000000-0005-0000-0000-0000335A0000}"/>
    <cellStyle name="Normal 23 2 8" xfId="5225" xr:uid="{00000000-0005-0000-0000-0000345A0000}"/>
    <cellStyle name="Normal 23 2 9" xfId="37655" xr:uid="{00000000-0005-0000-0000-0000355A0000}"/>
    <cellStyle name="Normal 23 20" xfId="5214" xr:uid="{00000000-0005-0000-0000-0000365A0000}"/>
    <cellStyle name="Normal 23 20 2" xfId="8283" xr:uid="{00000000-0005-0000-0000-0000375A0000}"/>
    <cellStyle name="Normal 23 20 2 2" xfId="14776" xr:uid="{00000000-0005-0000-0000-0000385A0000}"/>
    <cellStyle name="Normal 23 20 2 2 2" xfId="27455" xr:uid="{00000000-0005-0000-0000-0000395A0000}"/>
    <cellStyle name="Normal 23 20 2 3" xfId="22596" xr:uid="{00000000-0005-0000-0000-00003A5A0000}"/>
    <cellStyle name="Normal 23 20 3" xfId="9208" xr:uid="{00000000-0005-0000-0000-00003B5A0000}"/>
    <cellStyle name="Normal 23 20 3 2" xfId="15618" xr:uid="{00000000-0005-0000-0000-00003C5A0000}"/>
    <cellStyle name="Normal 23 20 3 2 2" xfId="28266" xr:uid="{00000000-0005-0000-0000-00003D5A0000}"/>
    <cellStyle name="Normal 23 20 3 3" xfId="23216" xr:uid="{00000000-0005-0000-0000-00003E5A0000}"/>
    <cellStyle name="Normal 23 20 4" xfId="7279" xr:uid="{00000000-0005-0000-0000-00003F5A0000}"/>
    <cellStyle name="Normal 23 20 4 2" xfId="13814" xr:uid="{00000000-0005-0000-0000-0000405A0000}"/>
    <cellStyle name="Normal 23 20 4 2 2" xfId="26545" xr:uid="{00000000-0005-0000-0000-0000415A0000}"/>
    <cellStyle name="Normal 23 20 4 3" xfId="22011" xr:uid="{00000000-0005-0000-0000-0000425A0000}"/>
    <cellStyle name="Normal 23 20 5" xfId="12671" xr:uid="{00000000-0005-0000-0000-0000435A0000}"/>
    <cellStyle name="Normal 23 20 5 2" xfId="25417" xr:uid="{00000000-0005-0000-0000-0000445A0000}"/>
    <cellStyle name="Normal 23 20 6" xfId="18691" xr:uid="{00000000-0005-0000-0000-0000455A0000}"/>
    <cellStyle name="Normal 23 20 7" xfId="21066" xr:uid="{00000000-0005-0000-0000-0000465A0000}"/>
    <cellStyle name="Normal 23 21" xfId="9764" xr:uid="{00000000-0005-0000-0000-0000475A0000}"/>
    <cellStyle name="Normal 23 21 2" xfId="19555" xr:uid="{00000000-0005-0000-0000-0000485A0000}"/>
    <cellStyle name="Normal 23 21 2 2" xfId="32670" xr:uid="{00000000-0005-0000-0000-0000495A0000}"/>
    <cellStyle name="Normal 23 21 2 3" xfId="35685" xr:uid="{00000000-0005-0000-0000-00004A5A0000}"/>
    <cellStyle name="Normal 23 21 3" xfId="18211" xr:uid="{00000000-0005-0000-0000-00004B5A0000}"/>
    <cellStyle name="Normal 23 21 4" xfId="31507" xr:uid="{00000000-0005-0000-0000-00004C5A0000}"/>
    <cellStyle name="Normal 23 21 5" xfId="34827" xr:uid="{00000000-0005-0000-0000-00004D5A0000}"/>
    <cellStyle name="Normal 23 22" xfId="10026" xr:uid="{00000000-0005-0000-0000-00004E5A0000}"/>
    <cellStyle name="Normal 23 22 2" xfId="15997" xr:uid="{00000000-0005-0000-0000-00004F5A0000}"/>
    <cellStyle name="Normal 23 22 2 2" xfId="28633" xr:uid="{00000000-0005-0000-0000-0000505A0000}"/>
    <cellStyle name="Normal 23 22 3" xfId="23604" xr:uid="{00000000-0005-0000-0000-0000515A0000}"/>
    <cellStyle name="Normal 23 23" xfId="2927" xr:uid="{00000000-0005-0000-0000-0000525A0000}"/>
    <cellStyle name="Normal 23 3" xfId="567" xr:uid="{00000000-0005-0000-0000-0000535A0000}"/>
    <cellStyle name="Normal 23 3 10" xfId="5226" xr:uid="{00000000-0005-0000-0000-0000545A0000}"/>
    <cellStyle name="Normal 23 3 11" xfId="37681" xr:uid="{00000000-0005-0000-0000-0000555A0000}"/>
    <cellStyle name="Normal 23 3 2" xfId="1805" xr:uid="{00000000-0005-0000-0000-0000565A0000}"/>
    <cellStyle name="Normal 23 3 2 2" xfId="1806" xr:uid="{00000000-0005-0000-0000-0000575A0000}"/>
    <cellStyle name="Normal 23 3 2 2 2" xfId="16515" xr:uid="{00000000-0005-0000-0000-0000585A0000}"/>
    <cellStyle name="Normal 23 3 2 2 2 2" xfId="29055" xr:uid="{00000000-0005-0000-0000-0000595A0000}"/>
    <cellStyle name="Normal 23 3 2 2 3" xfId="23965" xr:uid="{00000000-0005-0000-0000-00005A5A0000}"/>
    <cellStyle name="Normal 23 3 2 2 4" xfId="11086" xr:uid="{00000000-0005-0000-0000-00005B5A0000}"/>
    <cellStyle name="Normal 23 3 2 3" xfId="11333" xr:uid="{00000000-0005-0000-0000-00005C5A0000}"/>
    <cellStyle name="Normal 23 3 2 3 2" xfId="16664" xr:uid="{00000000-0005-0000-0000-00005D5A0000}"/>
    <cellStyle name="Normal 23 3 2 3 2 2" xfId="29199" xr:uid="{00000000-0005-0000-0000-00005E5A0000}"/>
    <cellStyle name="Normal 23 3 2 3 3" xfId="24106" xr:uid="{00000000-0005-0000-0000-00005F5A0000}"/>
    <cellStyle name="Normal 23 3 2 4" xfId="14788" xr:uid="{00000000-0005-0000-0000-0000605A0000}"/>
    <cellStyle name="Normal 23 3 2 4 2" xfId="27467" xr:uid="{00000000-0005-0000-0000-0000615A0000}"/>
    <cellStyle name="Normal 23 3 2 5" xfId="19567" xr:uid="{00000000-0005-0000-0000-0000625A0000}"/>
    <cellStyle name="Normal 23 3 2 6" xfId="32682" xr:uid="{00000000-0005-0000-0000-0000635A0000}"/>
    <cellStyle name="Normal 23 3 2 7" xfId="35697" xr:uid="{00000000-0005-0000-0000-0000645A0000}"/>
    <cellStyle name="Normal 23 3 2 8" xfId="8295" xr:uid="{00000000-0005-0000-0000-0000655A0000}"/>
    <cellStyle name="Normal 23 3 3" xfId="1807" xr:uid="{00000000-0005-0000-0000-0000665A0000}"/>
    <cellStyle name="Normal 23 3 3 2" xfId="10613" xr:uid="{00000000-0005-0000-0000-0000675A0000}"/>
    <cellStyle name="Normal 23 3 3 2 2" xfId="16208" xr:uid="{00000000-0005-0000-0000-0000685A0000}"/>
    <cellStyle name="Normal 23 3 3 2 2 2" xfId="28830" xr:uid="{00000000-0005-0000-0000-0000695A0000}"/>
    <cellStyle name="Normal 23 3 3 2 3" xfId="23774" xr:uid="{00000000-0005-0000-0000-00006A5A0000}"/>
    <cellStyle name="Normal 23 3 3 3" xfId="15630" xr:uid="{00000000-0005-0000-0000-00006B5A0000}"/>
    <cellStyle name="Normal 23 3 3 3 2" xfId="28278" xr:uid="{00000000-0005-0000-0000-00006C5A0000}"/>
    <cellStyle name="Normal 23 3 3 4" xfId="23227" xr:uid="{00000000-0005-0000-0000-00006D5A0000}"/>
    <cellStyle name="Normal 23 3 3 5" xfId="9220" xr:uid="{00000000-0005-0000-0000-00006E5A0000}"/>
    <cellStyle name="Normal 23 3 4" xfId="1804" xr:uid="{00000000-0005-0000-0000-00006F5A0000}"/>
    <cellStyle name="Normal 23 3 4 2" xfId="16458" xr:uid="{00000000-0005-0000-0000-0000705A0000}"/>
    <cellStyle name="Normal 23 3 4 2 2" xfId="28998" xr:uid="{00000000-0005-0000-0000-0000715A0000}"/>
    <cellStyle name="Normal 23 3 4 3" xfId="23908" xr:uid="{00000000-0005-0000-0000-0000725A0000}"/>
    <cellStyle name="Normal 23 3 4 4" xfId="11003" xr:uid="{00000000-0005-0000-0000-0000735A0000}"/>
    <cellStyle name="Normal 23 3 5" xfId="7291" xr:uid="{00000000-0005-0000-0000-0000745A0000}"/>
    <cellStyle name="Normal 23 3 5 2" xfId="13826" xr:uid="{00000000-0005-0000-0000-0000755A0000}"/>
    <cellStyle name="Normal 23 3 5 2 2" xfId="26557" xr:uid="{00000000-0005-0000-0000-0000765A0000}"/>
    <cellStyle name="Normal 23 3 5 3" xfId="22023" xr:uid="{00000000-0005-0000-0000-0000775A0000}"/>
    <cellStyle name="Normal 23 3 6" xfId="12683" xr:uid="{00000000-0005-0000-0000-0000785A0000}"/>
    <cellStyle name="Normal 23 3 6 2" xfId="25429" xr:uid="{00000000-0005-0000-0000-0000795A0000}"/>
    <cellStyle name="Normal 23 3 7" xfId="18223" xr:uid="{00000000-0005-0000-0000-00007A5A0000}"/>
    <cellStyle name="Normal 23 3 8" xfId="31519" xr:uid="{00000000-0005-0000-0000-00007B5A0000}"/>
    <cellStyle name="Normal 23 3 9" xfId="34839" xr:uid="{00000000-0005-0000-0000-00007C5A0000}"/>
    <cellStyle name="Normal 23 4" xfId="787" xr:uid="{00000000-0005-0000-0000-00007D5A0000}"/>
    <cellStyle name="Normal 23 4 10" xfId="5227" xr:uid="{00000000-0005-0000-0000-00007E5A0000}"/>
    <cellStyle name="Normal 23 4 2" xfId="1809" xr:uid="{00000000-0005-0000-0000-00007F5A0000}"/>
    <cellStyle name="Normal 23 4 2 2" xfId="11357" xr:uid="{00000000-0005-0000-0000-0000805A0000}"/>
    <cellStyle name="Normal 23 4 2 2 2" xfId="16682" xr:uid="{00000000-0005-0000-0000-0000815A0000}"/>
    <cellStyle name="Normal 23 4 2 2 2 2" xfId="29217" xr:uid="{00000000-0005-0000-0000-0000825A0000}"/>
    <cellStyle name="Normal 23 4 2 2 3" xfId="24125" xr:uid="{00000000-0005-0000-0000-0000835A0000}"/>
    <cellStyle name="Normal 23 4 2 3" xfId="14789" xr:uid="{00000000-0005-0000-0000-0000845A0000}"/>
    <cellStyle name="Normal 23 4 2 3 2" xfId="27468" xr:uid="{00000000-0005-0000-0000-0000855A0000}"/>
    <cellStyle name="Normal 23 4 2 4" xfId="19568" xr:uid="{00000000-0005-0000-0000-0000865A0000}"/>
    <cellStyle name="Normal 23 4 2 5" xfId="32683" xr:uid="{00000000-0005-0000-0000-0000875A0000}"/>
    <cellStyle name="Normal 23 4 2 6" xfId="35698" xr:uid="{00000000-0005-0000-0000-0000885A0000}"/>
    <cellStyle name="Normal 23 4 2 7" xfId="8296" xr:uid="{00000000-0005-0000-0000-0000895A0000}"/>
    <cellStyle name="Normal 23 4 3" xfId="1808" xr:uid="{00000000-0005-0000-0000-00008A5A0000}"/>
    <cellStyle name="Normal 23 4 3 2" xfId="15631" xr:uid="{00000000-0005-0000-0000-00008B5A0000}"/>
    <cellStyle name="Normal 23 4 3 2 2" xfId="28279" xr:uid="{00000000-0005-0000-0000-00008C5A0000}"/>
    <cellStyle name="Normal 23 4 3 3" xfId="23228" xr:uid="{00000000-0005-0000-0000-00008D5A0000}"/>
    <cellStyle name="Normal 23 4 3 4" xfId="9221" xr:uid="{00000000-0005-0000-0000-00008E5A0000}"/>
    <cellStyle name="Normal 23 4 4" xfId="11353" xr:uid="{00000000-0005-0000-0000-00008F5A0000}"/>
    <cellStyle name="Normal 23 4 4 2" xfId="16679" xr:uid="{00000000-0005-0000-0000-0000905A0000}"/>
    <cellStyle name="Normal 23 4 4 2 2" xfId="29214" xr:uid="{00000000-0005-0000-0000-0000915A0000}"/>
    <cellStyle name="Normal 23 4 4 3" xfId="24122" xr:uid="{00000000-0005-0000-0000-0000925A0000}"/>
    <cellStyle name="Normal 23 4 5" xfId="7292" xr:uid="{00000000-0005-0000-0000-0000935A0000}"/>
    <cellStyle name="Normal 23 4 5 2" xfId="13827" xr:uid="{00000000-0005-0000-0000-0000945A0000}"/>
    <cellStyle name="Normal 23 4 5 2 2" xfId="26558" xr:uid="{00000000-0005-0000-0000-0000955A0000}"/>
    <cellStyle name="Normal 23 4 5 3" xfId="22024" xr:uid="{00000000-0005-0000-0000-0000965A0000}"/>
    <cellStyle name="Normal 23 4 6" xfId="12684" xr:uid="{00000000-0005-0000-0000-0000975A0000}"/>
    <cellStyle name="Normal 23 4 6 2" xfId="25430" xr:uid="{00000000-0005-0000-0000-0000985A0000}"/>
    <cellStyle name="Normal 23 4 7" xfId="18224" xr:uid="{00000000-0005-0000-0000-0000995A0000}"/>
    <cellStyle name="Normal 23 4 8" xfId="31520" xr:uid="{00000000-0005-0000-0000-00009A5A0000}"/>
    <cellStyle name="Normal 23 4 9" xfId="34840" xr:uid="{00000000-0005-0000-0000-00009B5A0000}"/>
    <cellStyle name="Normal 23 5" xfId="1810" xr:uid="{00000000-0005-0000-0000-00009C5A0000}"/>
    <cellStyle name="Normal 23 5 10" xfId="5228" xr:uid="{00000000-0005-0000-0000-00009D5A0000}"/>
    <cellStyle name="Normal 23 5 11" xfId="37628" xr:uid="{00000000-0005-0000-0000-00009E5A0000}"/>
    <cellStyle name="Normal 23 5 2" xfId="8297" xr:uid="{00000000-0005-0000-0000-00009F5A0000}"/>
    <cellStyle name="Normal 23 5 2 2" xfId="14790" xr:uid="{00000000-0005-0000-0000-0000A05A0000}"/>
    <cellStyle name="Normal 23 5 2 2 2" xfId="27469" xr:uid="{00000000-0005-0000-0000-0000A15A0000}"/>
    <cellStyle name="Normal 23 5 2 3" xfId="19569" xr:uid="{00000000-0005-0000-0000-0000A25A0000}"/>
    <cellStyle name="Normal 23 5 2 4" xfId="32684" xr:uid="{00000000-0005-0000-0000-0000A35A0000}"/>
    <cellStyle name="Normal 23 5 2 5" xfId="35699" xr:uid="{00000000-0005-0000-0000-0000A45A0000}"/>
    <cellStyle name="Normal 23 5 3" xfId="9222" xr:uid="{00000000-0005-0000-0000-0000A55A0000}"/>
    <cellStyle name="Normal 23 5 3 2" xfId="15632" xr:uid="{00000000-0005-0000-0000-0000A65A0000}"/>
    <cellStyle name="Normal 23 5 3 2 2" xfId="28280" xr:uid="{00000000-0005-0000-0000-0000A75A0000}"/>
    <cellStyle name="Normal 23 5 3 3" xfId="23229" xr:uid="{00000000-0005-0000-0000-0000A85A0000}"/>
    <cellStyle name="Normal 23 5 4" xfId="11356" xr:uid="{00000000-0005-0000-0000-0000A95A0000}"/>
    <cellStyle name="Normal 23 5 4 2" xfId="16681" xr:uid="{00000000-0005-0000-0000-0000AA5A0000}"/>
    <cellStyle name="Normal 23 5 4 2 2" xfId="29216" xr:uid="{00000000-0005-0000-0000-0000AB5A0000}"/>
    <cellStyle name="Normal 23 5 4 3" xfId="24124" xr:uid="{00000000-0005-0000-0000-0000AC5A0000}"/>
    <cellStyle name="Normal 23 5 5" xfId="7293" xr:uid="{00000000-0005-0000-0000-0000AD5A0000}"/>
    <cellStyle name="Normal 23 5 5 2" xfId="13828" xr:uid="{00000000-0005-0000-0000-0000AE5A0000}"/>
    <cellStyle name="Normal 23 5 5 2 2" xfId="26559" xr:uid="{00000000-0005-0000-0000-0000AF5A0000}"/>
    <cellStyle name="Normal 23 5 5 3" xfId="22025" xr:uid="{00000000-0005-0000-0000-0000B05A0000}"/>
    <cellStyle name="Normal 23 5 6" xfId="12685" xr:uid="{00000000-0005-0000-0000-0000B15A0000}"/>
    <cellStyle name="Normal 23 5 6 2" xfId="25431" xr:uid="{00000000-0005-0000-0000-0000B25A0000}"/>
    <cellStyle name="Normal 23 5 7" xfId="18225" xr:uid="{00000000-0005-0000-0000-0000B35A0000}"/>
    <cellStyle name="Normal 23 5 8" xfId="31521" xr:uid="{00000000-0005-0000-0000-0000B45A0000}"/>
    <cellStyle name="Normal 23 5 9" xfId="34841" xr:uid="{00000000-0005-0000-0000-0000B55A0000}"/>
    <cellStyle name="Normal 23 6" xfId="1795" xr:uid="{00000000-0005-0000-0000-0000B65A0000}"/>
    <cellStyle name="Normal 23 6 2" xfId="8298" xr:uid="{00000000-0005-0000-0000-0000B75A0000}"/>
    <cellStyle name="Normal 23 6 2 2" xfId="14791" xr:uid="{00000000-0005-0000-0000-0000B85A0000}"/>
    <cellStyle name="Normal 23 6 2 2 2" xfId="27470" xr:uid="{00000000-0005-0000-0000-0000B95A0000}"/>
    <cellStyle name="Normal 23 6 2 3" xfId="19570" xr:uid="{00000000-0005-0000-0000-0000BA5A0000}"/>
    <cellStyle name="Normal 23 6 2 4" xfId="32685" xr:uid="{00000000-0005-0000-0000-0000BB5A0000}"/>
    <cellStyle name="Normal 23 6 2 5" xfId="35700" xr:uid="{00000000-0005-0000-0000-0000BC5A0000}"/>
    <cellStyle name="Normal 23 6 3" xfId="9223" xr:uid="{00000000-0005-0000-0000-0000BD5A0000}"/>
    <cellStyle name="Normal 23 6 3 2" xfId="15633" xr:uid="{00000000-0005-0000-0000-0000BE5A0000}"/>
    <cellStyle name="Normal 23 6 3 2 2" xfId="28281" xr:uid="{00000000-0005-0000-0000-0000BF5A0000}"/>
    <cellStyle name="Normal 23 6 3 3" xfId="23230" xr:uid="{00000000-0005-0000-0000-0000C05A0000}"/>
    <cellStyle name="Normal 23 6 4" xfId="7294" xr:uid="{00000000-0005-0000-0000-0000C15A0000}"/>
    <cellStyle name="Normal 23 6 4 2" xfId="13829" xr:uid="{00000000-0005-0000-0000-0000C25A0000}"/>
    <cellStyle name="Normal 23 6 4 2 2" xfId="26560" xr:uid="{00000000-0005-0000-0000-0000C35A0000}"/>
    <cellStyle name="Normal 23 6 4 3" xfId="22026" xr:uid="{00000000-0005-0000-0000-0000C45A0000}"/>
    <cellStyle name="Normal 23 6 5" xfId="12686" xr:uid="{00000000-0005-0000-0000-0000C55A0000}"/>
    <cellStyle name="Normal 23 6 5 2" xfId="25432" xr:uid="{00000000-0005-0000-0000-0000C65A0000}"/>
    <cellStyle name="Normal 23 6 6" xfId="18226" xr:uid="{00000000-0005-0000-0000-0000C75A0000}"/>
    <cellStyle name="Normal 23 6 7" xfId="31522" xr:uid="{00000000-0005-0000-0000-0000C85A0000}"/>
    <cellStyle name="Normal 23 6 8" xfId="34842" xr:uid="{00000000-0005-0000-0000-0000C95A0000}"/>
    <cellStyle name="Normal 23 6 9" xfId="5229" xr:uid="{00000000-0005-0000-0000-0000CA5A0000}"/>
    <cellStyle name="Normal 23 7" xfId="5230" xr:uid="{00000000-0005-0000-0000-0000CB5A0000}"/>
    <cellStyle name="Normal 23 7 2" xfId="8299" xr:uid="{00000000-0005-0000-0000-0000CC5A0000}"/>
    <cellStyle name="Normal 23 7 2 2" xfId="14792" xr:uid="{00000000-0005-0000-0000-0000CD5A0000}"/>
    <cellStyle name="Normal 23 7 2 2 2" xfId="27471" xr:uid="{00000000-0005-0000-0000-0000CE5A0000}"/>
    <cellStyle name="Normal 23 7 2 3" xfId="19571" xr:uid="{00000000-0005-0000-0000-0000CF5A0000}"/>
    <cellStyle name="Normal 23 7 2 4" xfId="32686" xr:uid="{00000000-0005-0000-0000-0000D05A0000}"/>
    <cellStyle name="Normal 23 7 2 5" xfId="35701" xr:uid="{00000000-0005-0000-0000-0000D15A0000}"/>
    <cellStyle name="Normal 23 7 3" xfId="9224" xr:uid="{00000000-0005-0000-0000-0000D25A0000}"/>
    <cellStyle name="Normal 23 7 3 2" xfId="15634" xr:uid="{00000000-0005-0000-0000-0000D35A0000}"/>
    <cellStyle name="Normal 23 7 3 2 2" xfId="28282" xr:uid="{00000000-0005-0000-0000-0000D45A0000}"/>
    <cellStyle name="Normal 23 7 3 3" xfId="23231" xr:uid="{00000000-0005-0000-0000-0000D55A0000}"/>
    <cellStyle name="Normal 23 7 4" xfId="7295" xr:uid="{00000000-0005-0000-0000-0000D65A0000}"/>
    <cellStyle name="Normal 23 7 4 2" xfId="13830" xr:uid="{00000000-0005-0000-0000-0000D75A0000}"/>
    <cellStyle name="Normal 23 7 4 2 2" xfId="26561" xr:uid="{00000000-0005-0000-0000-0000D85A0000}"/>
    <cellStyle name="Normal 23 7 4 3" xfId="22027" xr:uid="{00000000-0005-0000-0000-0000D95A0000}"/>
    <cellStyle name="Normal 23 7 5" xfId="12687" xr:uid="{00000000-0005-0000-0000-0000DA5A0000}"/>
    <cellStyle name="Normal 23 7 5 2" xfId="25433" xr:uid="{00000000-0005-0000-0000-0000DB5A0000}"/>
    <cellStyle name="Normal 23 7 6" xfId="18227" xr:uid="{00000000-0005-0000-0000-0000DC5A0000}"/>
    <cellStyle name="Normal 23 7 7" xfId="31523" xr:uid="{00000000-0005-0000-0000-0000DD5A0000}"/>
    <cellStyle name="Normal 23 7 8" xfId="34843" xr:uid="{00000000-0005-0000-0000-0000DE5A0000}"/>
    <cellStyle name="Normal 23 8" xfId="5231" xr:uid="{00000000-0005-0000-0000-0000DF5A0000}"/>
    <cellStyle name="Normal 23 8 2" xfId="8300" xr:uid="{00000000-0005-0000-0000-0000E05A0000}"/>
    <cellStyle name="Normal 23 8 2 2" xfId="14793" xr:uid="{00000000-0005-0000-0000-0000E15A0000}"/>
    <cellStyle name="Normal 23 8 2 2 2" xfId="27472" xr:uid="{00000000-0005-0000-0000-0000E25A0000}"/>
    <cellStyle name="Normal 23 8 2 3" xfId="19572" xr:uid="{00000000-0005-0000-0000-0000E35A0000}"/>
    <cellStyle name="Normal 23 8 2 4" xfId="32687" xr:uid="{00000000-0005-0000-0000-0000E45A0000}"/>
    <cellStyle name="Normal 23 8 2 5" xfId="35702" xr:uid="{00000000-0005-0000-0000-0000E55A0000}"/>
    <cellStyle name="Normal 23 8 3" xfId="9225" xr:uid="{00000000-0005-0000-0000-0000E65A0000}"/>
    <cellStyle name="Normal 23 8 3 2" xfId="15635" xr:uid="{00000000-0005-0000-0000-0000E75A0000}"/>
    <cellStyle name="Normal 23 8 3 2 2" xfId="28283" xr:uid="{00000000-0005-0000-0000-0000E85A0000}"/>
    <cellStyle name="Normal 23 8 3 3" xfId="23232" xr:uid="{00000000-0005-0000-0000-0000E95A0000}"/>
    <cellStyle name="Normal 23 8 4" xfId="7296" xr:uid="{00000000-0005-0000-0000-0000EA5A0000}"/>
    <cellStyle name="Normal 23 8 4 2" xfId="13831" xr:uid="{00000000-0005-0000-0000-0000EB5A0000}"/>
    <cellStyle name="Normal 23 8 4 2 2" xfId="26562" xr:uid="{00000000-0005-0000-0000-0000EC5A0000}"/>
    <cellStyle name="Normal 23 8 4 3" xfId="22028" xr:uid="{00000000-0005-0000-0000-0000ED5A0000}"/>
    <cellStyle name="Normal 23 8 5" xfId="12688" xr:uid="{00000000-0005-0000-0000-0000EE5A0000}"/>
    <cellStyle name="Normal 23 8 5 2" xfId="25434" xr:uid="{00000000-0005-0000-0000-0000EF5A0000}"/>
    <cellStyle name="Normal 23 8 6" xfId="18228" xr:uid="{00000000-0005-0000-0000-0000F05A0000}"/>
    <cellStyle name="Normal 23 8 7" xfId="31524" xr:uid="{00000000-0005-0000-0000-0000F15A0000}"/>
    <cellStyle name="Normal 23 8 8" xfId="34844" xr:uid="{00000000-0005-0000-0000-0000F25A0000}"/>
    <cellStyle name="Normal 23 9" xfId="5232" xr:uid="{00000000-0005-0000-0000-0000F35A0000}"/>
    <cellStyle name="Normal 23 9 2" xfId="8301" xr:uid="{00000000-0005-0000-0000-0000F45A0000}"/>
    <cellStyle name="Normal 23 9 2 2" xfId="14794" xr:uid="{00000000-0005-0000-0000-0000F55A0000}"/>
    <cellStyle name="Normal 23 9 2 2 2" xfId="27473" xr:uid="{00000000-0005-0000-0000-0000F65A0000}"/>
    <cellStyle name="Normal 23 9 2 3" xfId="19573" xr:uid="{00000000-0005-0000-0000-0000F75A0000}"/>
    <cellStyle name="Normal 23 9 2 4" xfId="32688" xr:uid="{00000000-0005-0000-0000-0000F85A0000}"/>
    <cellStyle name="Normal 23 9 2 5" xfId="35703" xr:uid="{00000000-0005-0000-0000-0000F95A0000}"/>
    <cellStyle name="Normal 23 9 3" xfId="9226" xr:uid="{00000000-0005-0000-0000-0000FA5A0000}"/>
    <cellStyle name="Normal 23 9 3 2" xfId="15636" xr:uid="{00000000-0005-0000-0000-0000FB5A0000}"/>
    <cellStyle name="Normal 23 9 3 2 2" xfId="28284" xr:uid="{00000000-0005-0000-0000-0000FC5A0000}"/>
    <cellStyle name="Normal 23 9 3 3" xfId="23233" xr:uid="{00000000-0005-0000-0000-0000FD5A0000}"/>
    <cellStyle name="Normal 23 9 4" xfId="7297" xr:uid="{00000000-0005-0000-0000-0000FE5A0000}"/>
    <cellStyle name="Normal 23 9 4 2" xfId="13832" xr:uid="{00000000-0005-0000-0000-0000FF5A0000}"/>
    <cellStyle name="Normal 23 9 4 2 2" xfId="26563" xr:uid="{00000000-0005-0000-0000-0000005B0000}"/>
    <cellStyle name="Normal 23 9 4 3" xfId="22029" xr:uid="{00000000-0005-0000-0000-0000015B0000}"/>
    <cellStyle name="Normal 23 9 5" xfId="12689" xr:uid="{00000000-0005-0000-0000-0000025B0000}"/>
    <cellStyle name="Normal 23 9 5 2" xfId="25435" xr:uid="{00000000-0005-0000-0000-0000035B0000}"/>
    <cellStyle name="Normal 23 9 6" xfId="18229" xr:uid="{00000000-0005-0000-0000-0000045B0000}"/>
    <cellStyle name="Normal 23 9 7" xfId="31525" xr:uid="{00000000-0005-0000-0000-0000055B0000}"/>
    <cellStyle name="Normal 23 9 8" xfId="34845" xr:uid="{00000000-0005-0000-0000-0000065B0000}"/>
    <cellStyle name="Normal 24" xfId="304" xr:uid="{00000000-0005-0000-0000-0000075B0000}"/>
    <cellStyle name="Normal 24 2" xfId="636" xr:uid="{00000000-0005-0000-0000-0000085B0000}"/>
    <cellStyle name="Normal 24 2 2" xfId="1813" xr:uid="{00000000-0005-0000-0000-0000095B0000}"/>
    <cellStyle name="Normal 24 2 2 2" xfId="1814" xr:uid="{00000000-0005-0000-0000-00000A5B0000}"/>
    <cellStyle name="Normal 24 2 2 2 2" xfId="1815" xr:uid="{00000000-0005-0000-0000-00000B5B0000}"/>
    <cellStyle name="Normal 24 2 2 2 2 2" xfId="16384" xr:uid="{00000000-0005-0000-0000-00000C5B0000}"/>
    <cellStyle name="Normal 24 2 2 2 2 2 2" xfId="28926" xr:uid="{00000000-0005-0000-0000-00000D5B0000}"/>
    <cellStyle name="Normal 24 2 2 2 2 3" xfId="23840" xr:uid="{00000000-0005-0000-0000-00000E5B0000}"/>
    <cellStyle name="Normal 24 2 2 2 2 4" xfId="10887" xr:uid="{00000000-0005-0000-0000-00000F5B0000}"/>
    <cellStyle name="Normal 24 2 2 2 3" xfId="16455" xr:uid="{00000000-0005-0000-0000-0000105B0000}"/>
    <cellStyle name="Normal 24 2 2 2 3 2" xfId="28995" xr:uid="{00000000-0005-0000-0000-0000115B0000}"/>
    <cellStyle name="Normal 24 2 2 2 4" xfId="23905" xr:uid="{00000000-0005-0000-0000-0000125B0000}"/>
    <cellStyle name="Normal 24 2 2 2 5" xfId="10999" xr:uid="{00000000-0005-0000-0000-0000135B0000}"/>
    <cellStyle name="Normal 24 2 2 3" xfId="1816" xr:uid="{00000000-0005-0000-0000-0000145B0000}"/>
    <cellStyle name="Normal 24 2 2 3 2" xfId="16570" xr:uid="{00000000-0005-0000-0000-0000155B0000}"/>
    <cellStyle name="Normal 24 2 2 3 2 2" xfId="29109" xr:uid="{00000000-0005-0000-0000-0000165B0000}"/>
    <cellStyle name="Normal 24 2 2 3 3" xfId="24018" xr:uid="{00000000-0005-0000-0000-0000175B0000}"/>
    <cellStyle name="Normal 24 2 2 3 4" xfId="11176" xr:uid="{00000000-0005-0000-0000-0000185B0000}"/>
    <cellStyle name="Normal 24 2 2 4" xfId="11346" xr:uid="{00000000-0005-0000-0000-0000195B0000}"/>
    <cellStyle name="Normal 24 2 2 4 2" xfId="16674" xr:uid="{00000000-0005-0000-0000-00001A5B0000}"/>
    <cellStyle name="Normal 24 2 2 4 2 2" xfId="29209" xr:uid="{00000000-0005-0000-0000-00001B5B0000}"/>
    <cellStyle name="Normal 24 2 2 4 3" xfId="24117" xr:uid="{00000000-0005-0000-0000-00001C5B0000}"/>
    <cellStyle name="Normal 24 2 2 5" xfId="10532" xr:uid="{00000000-0005-0000-0000-00001D5B0000}"/>
    <cellStyle name="Normal 24 2 3" xfId="1817" xr:uid="{00000000-0005-0000-0000-00001E5B0000}"/>
    <cellStyle name="Normal 24 2 3 2" xfId="1818" xr:uid="{00000000-0005-0000-0000-00001F5B0000}"/>
    <cellStyle name="Normal 24 2 3 2 2" xfId="16691" xr:uid="{00000000-0005-0000-0000-0000205B0000}"/>
    <cellStyle name="Normal 24 2 3 2 2 2" xfId="29226" xr:uid="{00000000-0005-0000-0000-0000215B0000}"/>
    <cellStyle name="Normal 24 2 3 2 3" xfId="24135" xr:uid="{00000000-0005-0000-0000-0000225B0000}"/>
    <cellStyle name="Normal 24 2 3 2 4" xfId="11370" xr:uid="{00000000-0005-0000-0000-0000235B0000}"/>
    <cellStyle name="Normal 24 2 3 3" xfId="16598" xr:uid="{00000000-0005-0000-0000-0000245B0000}"/>
    <cellStyle name="Normal 24 2 3 3 2" xfId="29137" xr:uid="{00000000-0005-0000-0000-0000255B0000}"/>
    <cellStyle name="Normal 24 2 3 4" xfId="24045" xr:uid="{00000000-0005-0000-0000-0000265B0000}"/>
    <cellStyle name="Normal 24 2 3 5" xfId="11230" xr:uid="{00000000-0005-0000-0000-0000275B0000}"/>
    <cellStyle name="Normal 24 2 4" xfId="1819" xr:uid="{00000000-0005-0000-0000-0000285B0000}"/>
    <cellStyle name="Normal 24 2 4 2" xfId="16358" xr:uid="{00000000-0005-0000-0000-0000295B0000}"/>
    <cellStyle name="Normal 24 2 4 2 2" xfId="28900" xr:uid="{00000000-0005-0000-0000-00002A5B0000}"/>
    <cellStyle name="Normal 24 2 4 3" xfId="23818" xr:uid="{00000000-0005-0000-0000-00002B5B0000}"/>
    <cellStyle name="Normal 24 2 4 4" xfId="10844" xr:uid="{00000000-0005-0000-0000-00002C5B0000}"/>
    <cellStyle name="Normal 24 2 5" xfId="1812" xr:uid="{00000000-0005-0000-0000-00002D5B0000}"/>
    <cellStyle name="Normal 24 2 5 2" xfId="16400" xr:uid="{00000000-0005-0000-0000-00002E5B0000}"/>
    <cellStyle name="Normal 24 2 5 2 2" xfId="28942" xr:uid="{00000000-0005-0000-0000-00002F5B0000}"/>
    <cellStyle name="Normal 24 2 5 3" xfId="23853" xr:uid="{00000000-0005-0000-0000-0000305B0000}"/>
    <cellStyle name="Normal 24 2 5 4" xfId="10912" xr:uid="{00000000-0005-0000-0000-0000315B0000}"/>
    <cellStyle name="Normal 24 2 6" xfId="5233" xr:uid="{00000000-0005-0000-0000-0000325B0000}"/>
    <cellStyle name="Normal 24 2 7" xfId="37741" xr:uid="{00000000-0005-0000-0000-0000335B0000}"/>
    <cellStyle name="Normal 24 3" xfId="1820" xr:uid="{00000000-0005-0000-0000-0000345B0000}"/>
    <cellStyle name="Normal 24 3 2" xfId="1821" xr:uid="{00000000-0005-0000-0000-0000355B0000}"/>
    <cellStyle name="Normal 24 3 2 2" xfId="1822" xr:uid="{00000000-0005-0000-0000-0000365B0000}"/>
    <cellStyle name="Normal 24 3 2 2 2" xfId="16672" xr:uid="{00000000-0005-0000-0000-0000375B0000}"/>
    <cellStyle name="Normal 24 3 2 2 2 2" xfId="29207" xr:uid="{00000000-0005-0000-0000-0000385B0000}"/>
    <cellStyle name="Normal 24 3 2 2 3" xfId="24114" xr:uid="{00000000-0005-0000-0000-0000395B0000}"/>
    <cellStyle name="Normal 24 3 2 2 4" xfId="11343" xr:uid="{00000000-0005-0000-0000-00003A5B0000}"/>
    <cellStyle name="Normal 24 3 2 3" xfId="16343" xr:uid="{00000000-0005-0000-0000-00003B5B0000}"/>
    <cellStyle name="Normal 24 3 2 3 2" xfId="28885" xr:uid="{00000000-0005-0000-0000-00003C5B0000}"/>
    <cellStyle name="Normal 24 3 2 4" xfId="23806" xr:uid="{00000000-0005-0000-0000-00003D5B0000}"/>
    <cellStyle name="Normal 24 3 2 5" xfId="10818" xr:uid="{00000000-0005-0000-0000-00003E5B0000}"/>
    <cellStyle name="Normal 24 3 3" xfId="1823" xr:uid="{00000000-0005-0000-0000-00003F5B0000}"/>
    <cellStyle name="Normal 24 3 3 2" xfId="16465" xr:uid="{00000000-0005-0000-0000-0000405B0000}"/>
    <cellStyle name="Normal 24 3 3 2 2" xfId="29005" xr:uid="{00000000-0005-0000-0000-0000415B0000}"/>
    <cellStyle name="Normal 24 3 3 3" xfId="23915" xr:uid="{00000000-0005-0000-0000-0000425B0000}"/>
    <cellStyle name="Normal 24 3 3 4" xfId="11016" xr:uid="{00000000-0005-0000-0000-0000435B0000}"/>
    <cellStyle name="Normal 24 3 4" xfId="11348" xr:uid="{00000000-0005-0000-0000-0000445B0000}"/>
    <cellStyle name="Normal 24 3 4 2" xfId="16676" xr:uid="{00000000-0005-0000-0000-0000455B0000}"/>
    <cellStyle name="Normal 24 3 4 2 2" xfId="29211" xr:uid="{00000000-0005-0000-0000-0000465B0000}"/>
    <cellStyle name="Normal 24 3 4 3" xfId="24119" xr:uid="{00000000-0005-0000-0000-0000475B0000}"/>
    <cellStyle name="Normal 24 3 5" xfId="9765" xr:uid="{00000000-0005-0000-0000-0000485B0000}"/>
    <cellStyle name="Normal 24 4" xfId="1824" xr:uid="{00000000-0005-0000-0000-0000495B0000}"/>
    <cellStyle name="Normal 24 4 2" xfId="1825" xr:uid="{00000000-0005-0000-0000-00004A5B0000}"/>
    <cellStyle name="Normal 24 4 2 2" xfId="16634" xr:uid="{00000000-0005-0000-0000-00004B5B0000}"/>
    <cellStyle name="Normal 24 4 2 2 2" xfId="29170" xr:uid="{00000000-0005-0000-0000-00004C5B0000}"/>
    <cellStyle name="Normal 24 4 2 3" xfId="24078" xr:uid="{00000000-0005-0000-0000-00004D5B0000}"/>
    <cellStyle name="Normal 24 4 2 4" xfId="11291" xr:uid="{00000000-0005-0000-0000-00004E5B0000}"/>
    <cellStyle name="Normal 24 4 3" xfId="16091" xr:uid="{00000000-0005-0000-0000-00004F5B0000}"/>
    <cellStyle name="Normal 24 4 3 2" xfId="28718" xr:uid="{00000000-0005-0000-0000-0000505B0000}"/>
    <cellStyle name="Normal 24 4 4" xfId="18230" xr:uid="{00000000-0005-0000-0000-0000515B0000}"/>
    <cellStyle name="Normal 24 4 5" xfId="23682" xr:uid="{00000000-0005-0000-0000-0000525B0000}"/>
    <cellStyle name="Normal 24 4 6" xfId="10279" xr:uid="{00000000-0005-0000-0000-0000535B0000}"/>
    <cellStyle name="Normal 24 5" xfId="1826" xr:uid="{00000000-0005-0000-0000-0000545B0000}"/>
    <cellStyle name="Normal 24 5 2" xfId="16669" xr:uid="{00000000-0005-0000-0000-0000555B0000}"/>
    <cellStyle name="Normal 24 5 2 2" xfId="29204" xr:uid="{00000000-0005-0000-0000-0000565B0000}"/>
    <cellStyle name="Normal 24 5 3" xfId="24111" xr:uid="{00000000-0005-0000-0000-0000575B0000}"/>
    <cellStyle name="Normal 24 5 4" xfId="11339" xr:uid="{00000000-0005-0000-0000-0000585B0000}"/>
    <cellStyle name="Normal 24 6" xfId="1811" xr:uid="{00000000-0005-0000-0000-0000595B0000}"/>
    <cellStyle name="Normal 24 6 2" xfId="10174" xr:uid="{00000000-0005-0000-0000-00005A5B0000}"/>
    <cellStyle name="Normal 24 7" xfId="11295" xr:uid="{00000000-0005-0000-0000-00005B5B0000}"/>
    <cellStyle name="Normal 24 7 2" xfId="16637" xr:uid="{00000000-0005-0000-0000-00005C5B0000}"/>
    <cellStyle name="Normal 24 7 2 2" xfId="29173" xr:uid="{00000000-0005-0000-0000-00005D5B0000}"/>
    <cellStyle name="Normal 24 7 3" xfId="24081" xr:uid="{00000000-0005-0000-0000-00005E5B0000}"/>
    <cellStyle name="Normal 24 8" xfId="2928" xr:uid="{00000000-0005-0000-0000-00005F5B0000}"/>
    <cellStyle name="Normal 25" xfId="305" xr:uid="{00000000-0005-0000-0000-0000605B0000}"/>
    <cellStyle name="Normal 25 2" xfId="1828" xr:uid="{00000000-0005-0000-0000-0000615B0000}"/>
    <cellStyle name="Normal 25 2 2" xfId="1829" xr:uid="{00000000-0005-0000-0000-0000625B0000}"/>
    <cellStyle name="Normal 25 2 2 2" xfId="1830" xr:uid="{00000000-0005-0000-0000-0000635B0000}"/>
    <cellStyle name="Normal 25 2 2 2 2" xfId="1831" xr:uid="{00000000-0005-0000-0000-0000645B0000}"/>
    <cellStyle name="Normal 25 2 2 2 2 2" xfId="16588" xr:uid="{00000000-0005-0000-0000-0000655B0000}"/>
    <cellStyle name="Normal 25 2 2 2 2 2 2" xfId="29127" xr:uid="{00000000-0005-0000-0000-0000665B0000}"/>
    <cellStyle name="Normal 25 2 2 2 2 3" xfId="24033" xr:uid="{00000000-0005-0000-0000-0000675B0000}"/>
    <cellStyle name="Normal 25 2 2 2 2 4" xfId="11206" xr:uid="{00000000-0005-0000-0000-0000685B0000}"/>
    <cellStyle name="Normal 25 2 2 2 3" xfId="16597" xr:uid="{00000000-0005-0000-0000-0000695B0000}"/>
    <cellStyle name="Normal 25 2 2 2 3 2" xfId="29136" xr:uid="{00000000-0005-0000-0000-00006A5B0000}"/>
    <cellStyle name="Normal 25 2 2 2 4" xfId="24044" xr:uid="{00000000-0005-0000-0000-00006B5B0000}"/>
    <cellStyle name="Normal 25 2 2 2 5" xfId="11229" xr:uid="{00000000-0005-0000-0000-00006C5B0000}"/>
    <cellStyle name="Normal 25 2 2 3" xfId="1832" xr:uid="{00000000-0005-0000-0000-00006D5B0000}"/>
    <cellStyle name="Normal 25 2 2 3 2" xfId="16595" xr:uid="{00000000-0005-0000-0000-00006E5B0000}"/>
    <cellStyle name="Normal 25 2 2 3 2 2" xfId="29134" xr:uid="{00000000-0005-0000-0000-00006F5B0000}"/>
    <cellStyle name="Normal 25 2 2 3 3" xfId="24042" xr:uid="{00000000-0005-0000-0000-0000705B0000}"/>
    <cellStyle name="Normal 25 2 2 3 4" xfId="11226" xr:uid="{00000000-0005-0000-0000-0000715B0000}"/>
    <cellStyle name="Normal 25 2 2 4" xfId="11335" xr:uid="{00000000-0005-0000-0000-0000725B0000}"/>
    <cellStyle name="Normal 25 2 2 4 2" xfId="16666" xr:uid="{00000000-0005-0000-0000-0000735B0000}"/>
    <cellStyle name="Normal 25 2 2 4 2 2" xfId="29201" xr:uid="{00000000-0005-0000-0000-0000745B0000}"/>
    <cellStyle name="Normal 25 2 2 4 3" xfId="24108" xr:uid="{00000000-0005-0000-0000-0000755B0000}"/>
    <cellStyle name="Normal 25 2 2 5" xfId="10533" xr:uid="{00000000-0005-0000-0000-0000765B0000}"/>
    <cellStyle name="Normal 25 2 3" xfId="1833" xr:uid="{00000000-0005-0000-0000-0000775B0000}"/>
    <cellStyle name="Normal 25 2 3 2" xfId="1834" xr:uid="{00000000-0005-0000-0000-0000785B0000}"/>
    <cellStyle name="Normal 25 2 3 2 2" xfId="16585" xr:uid="{00000000-0005-0000-0000-0000795B0000}"/>
    <cellStyle name="Normal 25 2 3 2 2 2" xfId="29124" xr:uid="{00000000-0005-0000-0000-00007A5B0000}"/>
    <cellStyle name="Normal 25 2 3 2 3" xfId="24030" xr:uid="{00000000-0005-0000-0000-00007B5B0000}"/>
    <cellStyle name="Normal 25 2 3 2 4" xfId="11202" xr:uid="{00000000-0005-0000-0000-00007C5B0000}"/>
    <cellStyle name="Normal 25 2 3 3" xfId="16590" xr:uid="{00000000-0005-0000-0000-00007D5B0000}"/>
    <cellStyle name="Normal 25 2 3 3 2" xfId="29129" xr:uid="{00000000-0005-0000-0000-00007E5B0000}"/>
    <cellStyle name="Normal 25 2 3 4" xfId="24035" xr:uid="{00000000-0005-0000-0000-00007F5B0000}"/>
    <cellStyle name="Normal 25 2 3 5" xfId="11208" xr:uid="{00000000-0005-0000-0000-0000805B0000}"/>
    <cellStyle name="Normal 25 2 4" xfId="1835" xr:uid="{00000000-0005-0000-0000-0000815B0000}"/>
    <cellStyle name="Normal 25 2 4 2" xfId="16608" xr:uid="{00000000-0005-0000-0000-0000825B0000}"/>
    <cellStyle name="Normal 25 2 4 2 2" xfId="29147" xr:uid="{00000000-0005-0000-0000-0000835B0000}"/>
    <cellStyle name="Normal 25 2 4 3" xfId="24055" xr:uid="{00000000-0005-0000-0000-0000845B0000}"/>
    <cellStyle name="Normal 25 2 4 4" xfId="11246" xr:uid="{00000000-0005-0000-0000-0000855B0000}"/>
    <cellStyle name="Normal 25 2 5" xfId="10204" xr:uid="{00000000-0005-0000-0000-0000865B0000}"/>
    <cellStyle name="Normal 25 2 5 2" xfId="16068" xr:uid="{00000000-0005-0000-0000-0000875B0000}"/>
    <cellStyle name="Normal 25 2 5 2 2" xfId="28696" xr:uid="{00000000-0005-0000-0000-0000885B0000}"/>
    <cellStyle name="Normal 25 2 5 3" xfId="23660" xr:uid="{00000000-0005-0000-0000-0000895B0000}"/>
    <cellStyle name="Normal 25 2 6" xfId="5234" xr:uid="{00000000-0005-0000-0000-00008A5B0000}"/>
    <cellStyle name="Normal 25 3" xfId="1836" xr:uid="{00000000-0005-0000-0000-00008B5B0000}"/>
    <cellStyle name="Normal 25 3 2" xfId="1837" xr:uid="{00000000-0005-0000-0000-00008C5B0000}"/>
    <cellStyle name="Normal 25 3 2 2" xfId="1838" xr:uid="{00000000-0005-0000-0000-00008D5B0000}"/>
    <cellStyle name="Normal 25 3 2 2 2" xfId="16556" xr:uid="{00000000-0005-0000-0000-00008E5B0000}"/>
    <cellStyle name="Normal 25 3 2 2 2 2" xfId="29095" xr:uid="{00000000-0005-0000-0000-00008F5B0000}"/>
    <cellStyle name="Normal 25 3 2 2 3" xfId="24003" xr:uid="{00000000-0005-0000-0000-0000905B0000}"/>
    <cellStyle name="Normal 25 3 2 2 4" xfId="11153" xr:uid="{00000000-0005-0000-0000-0000915B0000}"/>
    <cellStyle name="Normal 25 3 2 3" xfId="16170" xr:uid="{00000000-0005-0000-0000-0000925B0000}"/>
    <cellStyle name="Normal 25 3 2 3 2" xfId="28792" xr:uid="{00000000-0005-0000-0000-0000935B0000}"/>
    <cellStyle name="Normal 25 3 2 4" xfId="23745" xr:uid="{00000000-0005-0000-0000-0000945B0000}"/>
    <cellStyle name="Normal 25 3 2 5" xfId="10505" xr:uid="{00000000-0005-0000-0000-0000955B0000}"/>
    <cellStyle name="Normal 25 3 3" xfId="1839" xr:uid="{00000000-0005-0000-0000-0000965B0000}"/>
    <cellStyle name="Normal 25 3 3 2" xfId="16663" xr:uid="{00000000-0005-0000-0000-0000975B0000}"/>
    <cellStyle name="Normal 25 3 3 2 2" xfId="29198" xr:uid="{00000000-0005-0000-0000-0000985B0000}"/>
    <cellStyle name="Normal 25 3 3 3" xfId="24105" xr:uid="{00000000-0005-0000-0000-0000995B0000}"/>
    <cellStyle name="Normal 25 3 3 4" xfId="11332" xr:uid="{00000000-0005-0000-0000-00009A5B0000}"/>
    <cellStyle name="Normal 25 3 4" xfId="11170" xr:uid="{00000000-0005-0000-0000-00009B5B0000}"/>
    <cellStyle name="Normal 25 3 4 2" xfId="16568" xr:uid="{00000000-0005-0000-0000-00009C5B0000}"/>
    <cellStyle name="Normal 25 3 4 2 2" xfId="29107" xr:uid="{00000000-0005-0000-0000-00009D5B0000}"/>
    <cellStyle name="Normal 25 3 4 3" xfId="24015" xr:uid="{00000000-0005-0000-0000-00009E5B0000}"/>
    <cellStyle name="Normal 25 3 5" xfId="9766" xr:uid="{00000000-0005-0000-0000-00009F5B0000}"/>
    <cellStyle name="Normal 25 4" xfId="1840" xr:uid="{00000000-0005-0000-0000-0000A05B0000}"/>
    <cellStyle name="Normal 25 4 2" xfId="1841" xr:uid="{00000000-0005-0000-0000-0000A15B0000}"/>
    <cellStyle name="Normal 25 4 2 2" xfId="16567" xr:uid="{00000000-0005-0000-0000-0000A25B0000}"/>
    <cellStyle name="Normal 25 4 2 2 2" xfId="29106" xr:uid="{00000000-0005-0000-0000-0000A35B0000}"/>
    <cellStyle name="Normal 25 4 2 3" xfId="24014" xr:uid="{00000000-0005-0000-0000-0000A45B0000}"/>
    <cellStyle name="Normal 25 4 2 4" xfId="11169" xr:uid="{00000000-0005-0000-0000-0000A55B0000}"/>
    <cellStyle name="Normal 25 4 3" xfId="16202" xr:uid="{00000000-0005-0000-0000-0000A65B0000}"/>
    <cellStyle name="Normal 25 4 3 2" xfId="28824" xr:uid="{00000000-0005-0000-0000-0000A75B0000}"/>
    <cellStyle name="Normal 25 4 4" xfId="18231" xr:uid="{00000000-0005-0000-0000-0000A85B0000}"/>
    <cellStyle name="Normal 25 4 5" xfId="23769" xr:uid="{00000000-0005-0000-0000-0000A95B0000}"/>
    <cellStyle name="Normal 25 4 6" xfId="10603" xr:uid="{00000000-0005-0000-0000-0000AA5B0000}"/>
    <cellStyle name="Normal 25 5" xfId="1842" xr:uid="{00000000-0005-0000-0000-0000AB5B0000}"/>
    <cellStyle name="Normal 25 5 2" xfId="16662" xr:uid="{00000000-0005-0000-0000-0000AC5B0000}"/>
    <cellStyle name="Normal 25 5 2 2" xfId="29197" xr:uid="{00000000-0005-0000-0000-0000AD5B0000}"/>
    <cellStyle name="Normal 25 5 3" xfId="24104" xr:uid="{00000000-0005-0000-0000-0000AE5B0000}"/>
    <cellStyle name="Normal 25 5 4" xfId="11331" xr:uid="{00000000-0005-0000-0000-0000AF5B0000}"/>
    <cellStyle name="Normal 25 6" xfId="1827" xr:uid="{00000000-0005-0000-0000-0000B05B0000}"/>
    <cellStyle name="Normal 25 6 2" xfId="11223" xr:uid="{00000000-0005-0000-0000-0000B15B0000}"/>
    <cellStyle name="Normal 25 7" xfId="10439" xr:uid="{00000000-0005-0000-0000-0000B25B0000}"/>
    <cellStyle name="Normal 25 7 2" xfId="16138" xr:uid="{00000000-0005-0000-0000-0000B35B0000}"/>
    <cellStyle name="Normal 25 7 2 2" xfId="28760" xr:uid="{00000000-0005-0000-0000-0000B45B0000}"/>
    <cellStyle name="Normal 25 7 3" xfId="23718" xr:uid="{00000000-0005-0000-0000-0000B55B0000}"/>
    <cellStyle name="Normal 25 8" xfId="2929" xr:uid="{00000000-0005-0000-0000-0000B65B0000}"/>
    <cellStyle name="Normal 26" xfId="306" xr:uid="{00000000-0005-0000-0000-0000B75B0000}"/>
    <cellStyle name="Normal 26 10" xfId="5236" xr:uid="{00000000-0005-0000-0000-0000B85B0000}"/>
    <cellStyle name="Normal 26 11" xfId="5237" xr:uid="{00000000-0005-0000-0000-0000B95B0000}"/>
    <cellStyle name="Normal 26 12" xfId="5238" xr:uid="{00000000-0005-0000-0000-0000BA5B0000}"/>
    <cellStyle name="Normal 26 13" xfId="5239" xr:uid="{00000000-0005-0000-0000-0000BB5B0000}"/>
    <cellStyle name="Normal 26 14" xfId="5240" xr:uid="{00000000-0005-0000-0000-0000BC5B0000}"/>
    <cellStyle name="Normal 26 15" xfId="5241" xr:uid="{00000000-0005-0000-0000-0000BD5B0000}"/>
    <cellStyle name="Normal 26 16" xfId="5242" xr:uid="{00000000-0005-0000-0000-0000BE5B0000}"/>
    <cellStyle name="Normal 26 17" xfId="5243" xr:uid="{00000000-0005-0000-0000-0000BF5B0000}"/>
    <cellStyle name="Normal 26 18" xfId="5244" xr:uid="{00000000-0005-0000-0000-0000C05B0000}"/>
    <cellStyle name="Normal 26 19" xfId="5245" xr:uid="{00000000-0005-0000-0000-0000C15B0000}"/>
    <cellStyle name="Normal 26 2" xfId="637" xr:uid="{00000000-0005-0000-0000-0000C25B0000}"/>
    <cellStyle name="Normal 26 2 2" xfId="1845" xr:uid="{00000000-0005-0000-0000-0000C35B0000}"/>
    <cellStyle name="Normal 26 2 2 2" xfId="1846" xr:uid="{00000000-0005-0000-0000-0000C45B0000}"/>
    <cellStyle name="Normal 26 2 2 2 2" xfId="1847" xr:uid="{00000000-0005-0000-0000-0000C55B0000}"/>
    <cellStyle name="Normal 26 2 2 2 2 2" xfId="16017" xr:uid="{00000000-0005-0000-0000-0000C65B0000}"/>
    <cellStyle name="Normal 26 2 2 2 2 2 2" xfId="28645" xr:uid="{00000000-0005-0000-0000-0000C75B0000}"/>
    <cellStyle name="Normal 26 2 2 2 2 3" xfId="23614" xr:uid="{00000000-0005-0000-0000-0000C85B0000}"/>
    <cellStyle name="Normal 26 2 2 2 2 4" xfId="10073" xr:uid="{00000000-0005-0000-0000-0000C95B0000}"/>
    <cellStyle name="Normal 26 2 2 2 3" xfId="16651" xr:uid="{00000000-0005-0000-0000-0000CA5B0000}"/>
    <cellStyle name="Normal 26 2 2 2 3 2" xfId="29186" xr:uid="{00000000-0005-0000-0000-0000CB5B0000}"/>
    <cellStyle name="Normal 26 2 2 2 4" xfId="24093" xr:uid="{00000000-0005-0000-0000-0000CC5B0000}"/>
    <cellStyle name="Normal 26 2 2 2 5" xfId="11317" xr:uid="{00000000-0005-0000-0000-0000CD5B0000}"/>
    <cellStyle name="Normal 26 2 2 3" xfId="1848" xr:uid="{00000000-0005-0000-0000-0000CE5B0000}"/>
    <cellStyle name="Normal 26 2 2 3 2" xfId="16673" xr:uid="{00000000-0005-0000-0000-0000CF5B0000}"/>
    <cellStyle name="Normal 26 2 2 3 2 2" xfId="29208" xr:uid="{00000000-0005-0000-0000-0000D05B0000}"/>
    <cellStyle name="Normal 26 2 2 3 3" xfId="24116" xr:uid="{00000000-0005-0000-0000-0000D15B0000}"/>
    <cellStyle name="Normal 26 2 2 3 4" xfId="11345" xr:uid="{00000000-0005-0000-0000-0000D25B0000}"/>
    <cellStyle name="Normal 26 2 2 4" xfId="10070" xr:uid="{00000000-0005-0000-0000-0000D35B0000}"/>
    <cellStyle name="Normal 26 2 2 4 2" xfId="16014" xr:uid="{00000000-0005-0000-0000-0000D45B0000}"/>
    <cellStyle name="Normal 26 2 2 4 2 2" xfId="28642" xr:uid="{00000000-0005-0000-0000-0000D55B0000}"/>
    <cellStyle name="Normal 26 2 2 4 3" xfId="23612" xr:uid="{00000000-0005-0000-0000-0000D65B0000}"/>
    <cellStyle name="Normal 26 2 2 5" xfId="10534" xr:uid="{00000000-0005-0000-0000-0000D75B0000}"/>
    <cellStyle name="Normal 26 2 3" xfId="1849" xr:uid="{00000000-0005-0000-0000-0000D85B0000}"/>
    <cellStyle name="Normal 26 2 3 2" xfId="1850" xr:uid="{00000000-0005-0000-0000-0000D95B0000}"/>
    <cellStyle name="Normal 26 2 3 2 2" xfId="16426" xr:uid="{00000000-0005-0000-0000-0000DA5B0000}"/>
    <cellStyle name="Normal 26 2 3 2 2 2" xfId="28968" xr:uid="{00000000-0005-0000-0000-0000DB5B0000}"/>
    <cellStyle name="Normal 26 2 3 2 3" xfId="23878" xr:uid="{00000000-0005-0000-0000-0000DC5B0000}"/>
    <cellStyle name="Normal 26 2 3 2 4" xfId="10947" xr:uid="{00000000-0005-0000-0000-0000DD5B0000}"/>
    <cellStyle name="Normal 26 2 3 3" xfId="16589" xr:uid="{00000000-0005-0000-0000-0000DE5B0000}"/>
    <cellStyle name="Normal 26 2 3 3 2" xfId="29128" xr:uid="{00000000-0005-0000-0000-0000DF5B0000}"/>
    <cellStyle name="Normal 26 2 3 4" xfId="18233" xr:uid="{00000000-0005-0000-0000-0000E05B0000}"/>
    <cellStyle name="Normal 26 2 3 5" xfId="24034" xr:uid="{00000000-0005-0000-0000-0000E15B0000}"/>
    <cellStyle name="Normal 26 2 3 6" xfId="11207" xr:uid="{00000000-0005-0000-0000-0000E25B0000}"/>
    <cellStyle name="Normal 26 2 4" xfId="1851" xr:uid="{00000000-0005-0000-0000-0000E35B0000}"/>
    <cellStyle name="Normal 26 2 4 2" xfId="16511" xr:uid="{00000000-0005-0000-0000-0000E45B0000}"/>
    <cellStyle name="Normal 26 2 4 2 2" xfId="29051" xr:uid="{00000000-0005-0000-0000-0000E55B0000}"/>
    <cellStyle name="Normal 26 2 4 3" xfId="23961" xr:uid="{00000000-0005-0000-0000-0000E65B0000}"/>
    <cellStyle name="Normal 26 2 4 4" xfId="11076" xr:uid="{00000000-0005-0000-0000-0000E75B0000}"/>
    <cellStyle name="Normal 26 2 5" xfId="1844" xr:uid="{00000000-0005-0000-0000-0000E85B0000}"/>
    <cellStyle name="Normal 26 2 5 2" xfId="16137" xr:uid="{00000000-0005-0000-0000-0000E95B0000}"/>
    <cellStyle name="Normal 26 2 5 2 2" xfId="28759" xr:uid="{00000000-0005-0000-0000-0000EA5B0000}"/>
    <cellStyle name="Normal 26 2 5 3" xfId="23717" xr:uid="{00000000-0005-0000-0000-0000EB5B0000}"/>
    <cellStyle name="Normal 26 2 5 4" xfId="10438" xr:uid="{00000000-0005-0000-0000-0000EC5B0000}"/>
    <cellStyle name="Normal 26 2 6" xfId="5246" xr:uid="{00000000-0005-0000-0000-0000ED5B0000}"/>
    <cellStyle name="Normal 26 2 7" xfId="37742" xr:uid="{00000000-0005-0000-0000-0000EE5B0000}"/>
    <cellStyle name="Normal 26 20" xfId="5235" xr:uid="{00000000-0005-0000-0000-0000EF5B0000}"/>
    <cellStyle name="Normal 26 20 2" xfId="18692" xr:uid="{00000000-0005-0000-0000-0000F05B0000}"/>
    <cellStyle name="Normal 26 21" xfId="9767" xr:uid="{00000000-0005-0000-0000-0000F15B0000}"/>
    <cellStyle name="Normal 26 21 2" xfId="18232" xr:uid="{00000000-0005-0000-0000-0000F25B0000}"/>
    <cellStyle name="Normal 26 22" xfId="10953" xr:uid="{00000000-0005-0000-0000-0000F35B0000}"/>
    <cellStyle name="Normal 26 22 2" xfId="16430" xr:uid="{00000000-0005-0000-0000-0000F45B0000}"/>
    <cellStyle name="Normal 26 22 2 2" xfId="28972" xr:uid="{00000000-0005-0000-0000-0000F55B0000}"/>
    <cellStyle name="Normal 26 22 3" xfId="23883" xr:uid="{00000000-0005-0000-0000-0000F65B0000}"/>
    <cellStyle name="Normal 26 23" xfId="2930" xr:uid="{00000000-0005-0000-0000-0000F75B0000}"/>
    <cellStyle name="Normal 26 3" xfId="1852" xr:uid="{00000000-0005-0000-0000-0000F85B0000}"/>
    <cellStyle name="Normal 26 3 2" xfId="1853" xr:uid="{00000000-0005-0000-0000-0000F95B0000}"/>
    <cellStyle name="Normal 26 3 2 2" xfId="1854" xr:uid="{00000000-0005-0000-0000-0000FA5B0000}"/>
    <cellStyle name="Normal 26 3 2 2 2" xfId="16123" xr:uid="{00000000-0005-0000-0000-0000FB5B0000}"/>
    <cellStyle name="Normal 26 3 2 2 2 2" xfId="28746" xr:uid="{00000000-0005-0000-0000-0000FC5B0000}"/>
    <cellStyle name="Normal 26 3 2 2 3" xfId="23705" xr:uid="{00000000-0005-0000-0000-0000FD5B0000}"/>
    <cellStyle name="Normal 26 3 2 2 4" xfId="10400" xr:uid="{00000000-0005-0000-0000-0000FE5B0000}"/>
    <cellStyle name="Normal 26 3 2 3" xfId="16056" xr:uid="{00000000-0005-0000-0000-0000FF5B0000}"/>
    <cellStyle name="Normal 26 3 2 3 2" xfId="28684" xr:uid="{00000000-0005-0000-0000-0000005C0000}"/>
    <cellStyle name="Normal 26 3 2 4" xfId="23649" xr:uid="{00000000-0005-0000-0000-0000015C0000}"/>
    <cellStyle name="Normal 26 3 2 5" xfId="10165" xr:uid="{00000000-0005-0000-0000-0000025C0000}"/>
    <cellStyle name="Normal 26 3 3" xfId="1855" xr:uid="{00000000-0005-0000-0000-0000035C0000}"/>
    <cellStyle name="Normal 26 3 3 2" xfId="16172" xr:uid="{00000000-0005-0000-0000-0000045C0000}"/>
    <cellStyle name="Normal 26 3 3 2 2" xfId="28794" xr:uid="{00000000-0005-0000-0000-0000055C0000}"/>
    <cellStyle name="Normal 26 3 3 3" xfId="23747" xr:uid="{00000000-0005-0000-0000-0000065C0000}"/>
    <cellStyle name="Normal 26 3 3 4" xfId="10507" xr:uid="{00000000-0005-0000-0000-0000075C0000}"/>
    <cellStyle name="Normal 26 3 4" xfId="11200" xr:uid="{00000000-0005-0000-0000-0000085C0000}"/>
    <cellStyle name="Normal 26 3 4 2" xfId="16583" xr:uid="{00000000-0005-0000-0000-0000095C0000}"/>
    <cellStyle name="Normal 26 3 4 2 2" xfId="29122" xr:uid="{00000000-0005-0000-0000-00000A5C0000}"/>
    <cellStyle name="Normal 26 3 4 3" xfId="24028" xr:uid="{00000000-0005-0000-0000-00000B5C0000}"/>
    <cellStyle name="Normal 26 3 5" xfId="5247" xr:uid="{00000000-0005-0000-0000-00000C5C0000}"/>
    <cellStyle name="Normal 26 4" xfId="1856" xr:uid="{00000000-0005-0000-0000-00000D5C0000}"/>
    <cellStyle name="Normal 26 4 2" xfId="1857" xr:uid="{00000000-0005-0000-0000-00000E5C0000}"/>
    <cellStyle name="Normal 26 4 2 2" xfId="16532" xr:uid="{00000000-0005-0000-0000-00000F5C0000}"/>
    <cellStyle name="Normal 26 4 2 2 2" xfId="29072" xr:uid="{00000000-0005-0000-0000-0000105C0000}"/>
    <cellStyle name="Normal 26 4 2 3" xfId="23982" xr:uid="{00000000-0005-0000-0000-0000115C0000}"/>
    <cellStyle name="Normal 26 4 2 4" xfId="11121" xr:uid="{00000000-0005-0000-0000-0000125C0000}"/>
    <cellStyle name="Normal 26 4 3" xfId="10911" xr:uid="{00000000-0005-0000-0000-0000135C0000}"/>
    <cellStyle name="Normal 26 4 3 2" xfId="16399" xr:uid="{00000000-0005-0000-0000-0000145C0000}"/>
    <cellStyle name="Normal 26 4 3 2 2" xfId="28941" xr:uid="{00000000-0005-0000-0000-0000155C0000}"/>
    <cellStyle name="Normal 26 4 3 3" xfId="23852" xr:uid="{00000000-0005-0000-0000-0000165C0000}"/>
    <cellStyle name="Normal 26 4 4" xfId="5248" xr:uid="{00000000-0005-0000-0000-0000175C0000}"/>
    <cellStyle name="Normal 26 5" xfId="1858" xr:uid="{00000000-0005-0000-0000-0000185C0000}"/>
    <cellStyle name="Normal 26 5 2" xfId="10105" xr:uid="{00000000-0005-0000-0000-0000195C0000}"/>
    <cellStyle name="Normal 26 5 2 2" xfId="16030" xr:uid="{00000000-0005-0000-0000-00001A5C0000}"/>
    <cellStyle name="Normal 26 5 2 2 2" xfId="28658" xr:uid="{00000000-0005-0000-0000-00001B5C0000}"/>
    <cellStyle name="Normal 26 5 2 3" xfId="23627" xr:uid="{00000000-0005-0000-0000-00001C5C0000}"/>
    <cellStyle name="Normal 26 5 3" xfId="5249" xr:uid="{00000000-0005-0000-0000-00001D5C0000}"/>
    <cellStyle name="Normal 26 6" xfId="1843" xr:uid="{00000000-0005-0000-0000-00001E5C0000}"/>
    <cellStyle name="Normal 26 6 2" xfId="10979" xr:uid="{00000000-0005-0000-0000-00001F5C0000}"/>
    <cellStyle name="Normal 26 6 3" xfId="5250" xr:uid="{00000000-0005-0000-0000-0000205C0000}"/>
    <cellStyle name="Normal 26 7" xfId="5251" xr:uid="{00000000-0005-0000-0000-0000215C0000}"/>
    <cellStyle name="Normal 26 8" xfId="5252" xr:uid="{00000000-0005-0000-0000-0000225C0000}"/>
    <cellStyle name="Normal 26 9" xfId="5253" xr:uid="{00000000-0005-0000-0000-0000235C0000}"/>
    <cellStyle name="Normal 27" xfId="307" xr:uid="{00000000-0005-0000-0000-0000245C0000}"/>
    <cellStyle name="Normal 27 2" xfId="638" xr:uid="{00000000-0005-0000-0000-0000255C0000}"/>
    <cellStyle name="Normal 27 2 2" xfId="1861" xr:uid="{00000000-0005-0000-0000-0000265C0000}"/>
    <cellStyle name="Normal 27 2 2 2" xfId="1862" xr:uid="{00000000-0005-0000-0000-0000275C0000}"/>
    <cellStyle name="Normal 27 2 2 2 2" xfId="1863" xr:uid="{00000000-0005-0000-0000-0000285C0000}"/>
    <cellStyle name="Normal 27 2 2 2 2 2" xfId="16641" xr:uid="{00000000-0005-0000-0000-0000295C0000}"/>
    <cellStyle name="Normal 27 2 2 2 2 2 2" xfId="29176" xr:uid="{00000000-0005-0000-0000-00002A5C0000}"/>
    <cellStyle name="Normal 27 2 2 2 2 3" xfId="24084" xr:uid="{00000000-0005-0000-0000-00002B5C0000}"/>
    <cellStyle name="Normal 27 2 2 2 2 4" xfId="11299" xr:uid="{00000000-0005-0000-0000-00002C5C0000}"/>
    <cellStyle name="Normal 27 2 2 2 3" xfId="16545" xr:uid="{00000000-0005-0000-0000-00002D5C0000}"/>
    <cellStyle name="Normal 27 2 2 2 3 2" xfId="29084" xr:uid="{00000000-0005-0000-0000-00002E5C0000}"/>
    <cellStyle name="Normal 27 2 2 2 4" xfId="23992" xr:uid="{00000000-0005-0000-0000-00002F5C0000}"/>
    <cellStyle name="Normal 27 2 2 2 5" xfId="11139" xr:uid="{00000000-0005-0000-0000-0000305C0000}"/>
    <cellStyle name="Normal 27 2 2 3" xfId="1864" xr:uid="{00000000-0005-0000-0000-0000315C0000}"/>
    <cellStyle name="Normal 27 2 2 3 2" xfId="16454" xr:uid="{00000000-0005-0000-0000-0000325C0000}"/>
    <cellStyle name="Normal 27 2 2 3 2 2" xfId="28994" xr:uid="{00000000-0005-0000-0000-0000335C0000}"/>
    <cellStyle name="Normal 27 2 2 3 3" xfId="23904" xr:uid="{00000000-0005-0000-0000-0000345C0000}"/>
    <cellStyle name="Normal 27 2 2 3 4" xfId="10997" xr:uid="{00000000-0005-0000-0000-0000355C0000}"/>
    <cellStyle name="Normal 27 2 2 4" xfId="11302" xr:uid="{00000000-0005-0000-0000-0000365C0000}"/>
    <cellStyle name="Normal 27 2 2 4 2" xfId="16644" xr:uid="{00000000-0005-0000-0000-0000375C0000}"/>
    <cellStyle name="Normal 27 2 2 4 2 2" xfId="29179" xr:uid="{00000000-0005-0000-0000-0000385C0000}"/>
    <cellStyle name="Normal 27 2 2 4 3" xfId="24086" xr:uid="{00000000-0005-0000-0000-0000395C0000}"/>
    <cellStyle name="Normal 27 2 2 5" xfId="10535" xr:uid="{00000000-0005-0000-0000-00003A5C0000}"/>
    <cellStyle name="Normal 27 2 3" xfId="1865" xr:uid="{00000000-0005-0000-0000-00003B5C0000}"/>
    <cellStyle name="Normal 27 2 3 2" xfId="1866" xr:uid="{00000000-0005-0000-0000-00003C5C0000}"/>
    <cellStyle name="Normal 27 2 3 2 2" xfId="16603" xr:uid="{00000000-0005-0000-0000-00003D5C0000}"/>
    <cellStyle name="Normal 27 2 3 2 2 2" xfId="29142" xr:uid="{00000000-0005-0000-0000-00003E5C0000}"/>
    <cellStyle name="Normal 27 2 3 2 3" xfId="24050" xr:uid="{00000000-0005-0000-0000-00003F5C0000}"/>
    <cellStyle name="Normal 27 2 3 2 4" xfId="11240" xr:uid="{00000000-0005-0000-0000-0000405C0000}"/>
    <cellStyle name="Normal 27 2 3 3" xfId="16366" xr:uid="{00000000-0005-0000-0000-0000415C0000}"/>
    <cellStyle name="Normal 27 2 3 3 2" xfId="28908" xr:uid="{00000000-0005-0000-0000-0000425C0000}"/>
    <cellStyle name="Normal 27 2 3 4" xfId="18235" xr:uid="{00000000-0005-0000-0000-0000435C0000}"/>
    <cellStyle name="Normal 27 2 3 5" xfId="23826" xr:uid="{00000000-0005-0000-0000-0000445C0000}"/>
    <cellStyle name="Normal 27 2 3 6" xfId="10857" xr:uid="{00000000-0005-0000-0000-0000455C0000}"/>
    <cellStyle name="Normal 27 2 4" xfId="1867" xr:uid="{00000000-0005-0000-0000-0000465C0000}"/>
    <cellStyle name="Normal 27 2 4 2" xfId="16582" xr:uid="{00000000-0005-0000-0000-0000475C0000}"/>
    <cellStyle name="Normal 27 2 4 2 2" xfId="29121" xr:uid="{00000000-0005-0000-0000-0000485C0000}"/>
    <cellStyle name="Normal 27 2 4 3" xfId="24027" xr:uid="{00000000-0005-0000-0000-0000495C0000}"/>
    <cellStyle name="Normal 27 2 4 4" xfId="11198" xr:uid="{00000000-0005-0000-0000-00004A5C0000}"/>
    <cellStyle name="Normal 27 2 5" xfId="1860" xr:uid="{00000000-0005-0000-0000-00004B5C0000}"/>
    <cellStyle name="Normal 27 2 5 2" xfId="16675" xr:uid="{00000000-0005-0000-0000-00004C5C0000}"/>
    <cellStyle name="Normal 27 2 5 2 2" xfId="29210" xr:uid="{00000000-0005-0000-0000-00004D5C0000}"/>
    <cellStyle name="Normal 27 2 5 3" xfId="24118" xr:uid="{00000000-0005-0000-0000-00004E5C0000}"/>
    <cellStyle name="Normal 27 2 5 4" xfId="11347" xr:uid="{00000000-0005-0000-0000-00004F5C0000}"/>
    <cellStyle name="Normal 27 2 6" xfId="5255" xr:uid="{00000000-0005-0000-0000-0000505C0000}"/>
    <cellStyle name="Normal 27 2 7" xfId="37743" xr:uid="{00000000-0005-0000-0000-0000515C0000}"/>
    <cellStyle name="Normal 27 3" xfId="1868" xr:uid="{00000000-0005-0000-0000-0000525C0000}"/>
    <cellStyle name="Normal 27 3 2" xfId="1869" xr:uid="{00000000-0005-0000-0000-0000535C0000}"/>
    <cellStyle name="Normal 27 3 2 2" xfId="1870" xr:uid="{00000000-0005-0000-0000-0000545C0000}"/>
    <cellStyle name="Normal 27 3 2 2 2" xfId="15983" xr:uid="{00000000-0005-0000-0000-0000555C0000}"/>
    <cellStyle name="Normal 27 3 2 2 2 2" xfId="28619" xr:uid="{00000000-0005-0000-0000-0000565C0000}"/>
    <cellStyle name="Normal 27 3 2 2 3" xfId="23586" xr:uid="{00000000-0005-0000-0000-0000575C0000}"/>
    <cellStyle name="Normal 27 3 2 2 4" xfId="9930" xr:uid="{00000000-0005-0000-0000-0000585C0000}"/>
    <cellStyle name="Normal 27 3 2 3" xfId="16527" xr:uid="{00000000-0005-0000-0000-0000595C0000}"/>
    <cellStyle name="Normal 27 3 2 3 2" xfId="29067" xr:uid="{00000000-0005-0000-0000-00005A5C0000}"/>
    <cellStyle name="Normal 27 3 2 4" xfId="23977" xr:uid="{00000000-0005-0000-0000-00005B5C0000}"/>
    <cellStyle name="Normal 27 3 2 5" xfId="11114" xr:uid="{00000000-0005-0000-0000-00005C5C0000}"/>
    <cellStyle name="Normal 27 3 3" xfId="1871" xr:uid="{00000000-0005-0000-0000-00005D5C0000}"/>
    <cellStyle name="Normal 27 3 3 2" xfId="16033" xr:uid="{00000000-0005-0000-0000-00005E5C0000}"/>
    <cellStyle name="Normal 27 3 3 2 2" xfId="28661" xr:uid="{00000000-0005-0000-0000-00005F5C0000}"/>
    <cellStyle name="Normal 27 3 3 3" xfId="23630" xr:uid="{00000000-0005-0000-0000-0000605C0000}"/>
    <cellStyle name="Normal 27 3 3 4" xfId="10110" xr:uid="{00000000-0005-0000-0000-0000615C0000}"/>
    <cellStyle name="Normal 27 3 4" xfId="10481" xr:uid="{00000000-0005-0000-0000-0000625C0000}"/>
    <cellStyle name="Normal 27 3 4 2" xfId="16158" xr:uid="{00000000-0005-0000-0000-0000635C0000}"/>
    <cellStyle name="Normal 27 3 4 2 2" xfId="28780" xr:uid="{00000000-0005-0000-0000-0000645C0000}"/>
    <cellStyle name="Normal 27 3 4 3" xfId="23735" xr:uid="{00000000-0005-0000-0000-0000655C0000}"/>
    <cellStyle name="Normal 27 3 5" xfId="18693" xr:uid="{00000000-0005-0000-0000-0000665C0000}"/>
    <cellStyle name="Normal 27 3 6" xfId="5254" xr:uid="{00000000-0005-0000-0000-0000675C0000}"/>
    <cellStyle name="Normal 27 4" xfId="1872" xr:uid="{00000000-0005-0000-0000-0000685C0000}"/>
    <cellStyle name="Normal 27 4 2" xfId="1873" xr:uid="{00000000-0005-0000-0000-0000695C0000}"/>
    <cellStyle name="Normal 27 4 2 2" xfId="16411" xr:uid="{00000000-0005-0000-0000-00006A5C0000}"/>
    <cellStyle name="Normal 27 4 2 2 2" xfId="28953" xr:uid="{00000000-0005-0000-0000-00006B5C0000}"/>
    <cellStyle name="Normal 27 4 2 3" xfId="23863" xr:uid="{00000000-0005-0000-0000-00006C5C0000}"/>
    <cellStyle name="Normal 27 4 2 4" xfId="10926" xr:uid="{00000000-0005-0000-0000-00006D5C0000}"/>
    <cellStyle name="Normal 27 4 3" xfId="10815" xr:uid="{00000000-0005-0000-0000-00006E5C0000}"/>
    <cellStyle name="Normal 27 4 3 2" xfId="16340" xr:uid="{00000000-0005-0000-0000-00006F5C0000}"/>
    <cellStyle name="Normal 27 4 3 2 2" xfId="28882" xr:uid="{00000000-0005-0000-0000-0000705C0000}"/>
    <cellStyle name="Normal 27 4 3 3" xfId="23803" xr:uid="{00000000-0005-0000-0000-0000715C0000}"/>
    <cellStyle name="Normal 27 4 4" xfId="18234" xr:uid="{00000000-0005-0000-0000-0000725C0000}"/>
    <cellStyle name="Normal 27 4 5" xfId="9768" xr:uid="{00000000-0005-0000-0000-0000735C0000}"/>
    <cellStyle name="Normal 27 5" xfId="1874" xr:uid="{00000000-0005-0000-0000-0000745C0000}"/>
    <cellStyle name="Normal 27 5 2" xfId="16484" xr:uid="{00000000-0005-0000-0000-0000755C0000}"/>
    <cellStyle name="Normal 27 5 2 2" xfId="29024" xr:uid="{00000000-0005-0000-0000-0000765C0000}"/>
    <cellStyle name="Normal 27 5 3" xfId="23933" xr:uid="{00000000-0005-0000-0000-0000775C0000}"/>
    <cellStyle name="Normal 27 5 4" xfId="11042" xr:uid="{00000000-0005-0000-0000-0000785C0000}"/>
    <cellStyle name="Normal 27 6" xfId="1859" xr:uid="{00000000-0005-0000-0000-0000795C0000}"/>
    <cellStyle name="Normal 27 6 2" xfId="10957" xr:uid="{00000000-0005-0000-0000-00007A5C0000}"/>
    <cellStyle name="Normal 27 7" xfId="10816" xr:uid="{00000000-0005-0000-0000-00007B5C0000}"/>
    <cellStyle name="Normal 27 7 2" xfId="16341" xr:uid="{00000000-0005-0000-0000-00007C5C0000}"/>
    <cellStyle name="Normal 27 7 2 2" xfId="28883" xr:uid="{00000000-0005-0000-0000-00007D5C0000}"/>
    <cellStyle name="Normal 27 7 3" xfId="23804" xr:uid="{00000000-0005-0000-0000-00007E5C0000}"/>
    <cellStyle name="Normal 27 8" xfId="2931" xr:uid="{00000000-0005-0000-0000-00007F5C0000}"/>
    <cellStyle name="Normal 28" xfId="308" xr:uid="{00000000-0005-0000-0000-0000805C0000}"/>
    <cellStyle name="Normal 28 10" xfId="5257" xr:uid="{00000000-0005-0000-0000-0000815C0000}"/>
    <cellStyle name="Normal 28 11" xfId="5258" xr:uid="{00000000-0005-0000-0000-0000825C0000}"/>
    <cellStyle name="Normal 28 12" xfId="5259" xr:uid="{00000000-0005-0000-0000-0000835C0000}"/>
    <cellStyle name="Normal 28 13" xfId="5260" xr:uid="{00000000-0005-0000-0000-0000845C0000}"/>
    <cellStyle name="Normal 28 14" xfId="5261" xr:uid="{00000000-0005-0000-0000-0000855C0000}"/>
    <cellStyle name="Normal 28 15" xfId="5262" xr:uid="{00000000-0005-0000-0000-0000865C0000}"/>
    <cellStyle name="Normal 28 16" xfId="5263" xr:uid="{00000000-0005-0000-0000-0000875C0000}"/>
    <cellStyle name="Normal 28 17" xfId="5264" xr:uid="{00000000-0005-0000-0000-0000885C0000}"/>
    <cellStyle name="Normal 28 18" xfId="5265" xr:uid="{00000000-0005-0000-0000-0000895C0000}"/>
    <cellStyle name="Normal 28 19" xfId="5266" xr:uid="{00000000-0005-0000-0000-00008A5C0000}"/>
    <cellStyle name="Normal 28 2" xfId="1876" xr:uid="{00000000-0005-0000-0000-00008B5C0000}"/>
    <cellStyle name="Normal 28 2 2" xfId="1877" xr:uid="{00000000-0005-0000-0000-00008C5C0000}"/>
    <cellStyle name="Normal 28 2 2 2" xfId="1878" xr:uid="{00000000-0005-0000-0000-00008D5C0000}"/>
    <cellStyle name="Normal 28 2 2 2 2" xfId="1879" xr:uid="{00000000-0005-0000-0000-00008E5C0000}"/>
    <cellStyle name="Normal 28 2 2 2 2 2" xfId="16200" xr:uid="{00000000-0005-0000-0000-00008F5C0000}"/>
    <cellStyle name="Normal 28 2 2 2 2 2 2" xfId="28822" xr:uid="{00000000-0005-0000-0000-0000905C0000}"/>
    <cellStyle name="Normal 28 2 2 2 2 3" xfId="23767" xr:uid="{00000000-0005-0000-0000-0000915C0000}"/>
    <cellStyle name="Normal 28 2 2 2 2 4" xfId="10599" xr:uid="{00000000-0005-0000-0000-0000925C0000}"/>
    <cellStyle name="Normal 28 2 2 2 3" xfId="16635" xr:uid="{00000000-0005-0000-0000-0000935C0000}"/>
    <cellStyle name="Normal 28 2 2 2 3 2" xfId="29171" xr:uid="{00000000-0005-0000-0000-0000945C0000}"/>
    <cellStyle name="Normal 28 2 2 2 4" xfId="24079" xr:uid="{00000000-0005-0000-0000-0000955C0000}"/>
    <cellStyle name="Normal 28 2 2 2 5" xfId="11292" xr:uid="{00000000-0005-0000-0000-0000965C0000}"/>
    <cellStyle name="Normal 28 2 2 3" xfId="1880" xr:uid="{00000000-0005-0000-0000-0000975C0000}"/>
    <cellStyle name="Normal 28 2 2 3 2" xfId="16204" xr:uid="{00000000-0005-0000-0000-0000985C0000}"/>
    <cellStyle name="Normal 28 2 2 3 2 2" xfId="28826" xr:uid="{00000000-0005-0000-0000-0000995C0000}"/>
    <cellStyle name="Normal 28 2 2 3 3" xfId="23770" xr:uid="{00000000-0005-0000-0000-00009A5C0000}"/>
    <cellStyle name="Normal 28 2 2 3 4" xfId="10605" xr:uid="{00000000-0005-0000-0000-00009B5C0000}"/>
    <cellStyle name="Normal 28 2 2 4" xfId="11019" xr:uid="{00000000-0005-0000-0000-00009C5C0000}"/>
    <cellStyle name="Normal 28 2 2 4 2" xfId="16467" xr:uid="{00000000-0005-0000-0000-00009D5C0000}"/>
    <cellStyle name="Normal 28 2 2 4 2 2" xfId="29007" xr:uid="{00000000-0005-0000-0000-00009E5C0000}"/>
    <cellStyle name="Normal 28 2 2 4 3" xfId="23917" xr:uid="{00000000-0005-0000-0000-00009F5C0000}"/>
    <cellStyle name="Normal 28 2 2 5" xfId="10536" xr:uid="{00000000-0005-0000-0000-0000A05C0000}"/>
    <cellStyle name="Normal 28 2 3" xfId="1881" xr:uid="{00000000-0005-0000-0000-0000A15C0000}"/>
    <cellStyle name="Normal 28 2 3 2" xfId="1882" xr:uid="{00000000-0005-0000-0000-0000A25C0000}"/>
    <cellStyle name="Normal 28 2 3 2 2" xfId="16376" xr:uid="{00000000-0005-0000-0000-0000A35C0000}"/>
    <cellStyle name="Normal 28 2 3 2 2 2" xfId="28918" xr:uid="{00000000-0005-0000-0000-0000A45C0000}"/>
    <cellStyle name="Normal 28 2 3 2 3" xfId="23834" xr:uid="{00000000-0005-0000-0000-0000A55C0000}"/>
    <cellStyle name="Normal 28 2 3 2 4" xfId="10876" xr:uid="{00000000-0005-0000-0000-0000A65C0000}"/>
    <cellStyle name="Normal 28 2 3 3" xfId="16513" xr:uid="{00000000-0005-0000-0000-0000A75C0000}"/>
    <cellStyle name="Normal 28 2 3 3 2" xfId="29053" xr:uid="{00000000-0005-0000-0000-0000A85C0000}"/>
    <cellStyle name="Normal 28 2 3 4" xfId="18237" xr:uid="{00000000-0005-0000-0000-0000A95C0000}"/>
    <cellStyle name="Normal 28 2 3 5" xfId="23963" xr:uid="{00000000-0005-0000-0000-0000AA5C0000}"/>
    <cellStyle name="Normal 28 2 3 6" xfId="11079" xr:uid="{00000000-0005-0000-0000-0000AB5C0000}"/>
    <cellStyle name="Normal 28 2 4" xfId="1883" xr:uid="{00000000-0005-0000-0000-0000AC5C0000}"/>
    <cellStyle name="Normal 28 2 4 2" xfId="16025" xr:uid="{00000000-0005-0000-0000-0000AD5C0000}"/>
    <cellStyle name="Normal 28 2 4 2 2" xfId="28653" xr:uid="{00000000-0005-0000-0000-0000AE5C0000}"/>
    <cellStyle name="Normal 28 2 4 3" xfId="23622" xr:uid="{00000000-0005-0000-0000-0000AF5C0000}"/>
    <cellStyle name="Normal 28 2 4 4" xfId="10088" xr:uid="{00000000-0005-0000-0000-0000B05C0000}"/>
    <cellStyle name="Normal 28 2 5" xfId="10076" xr:uid="{00000000-0005-0000-0000-0000B15C0000}"/>
    <cellStyle name="Normal 28 2 5 2" xfId="16019" xr:uid="{00000000-0005-0000-0000-0000B25C0000}"/>
    <cellStyle name="Normal 28 2 5 2 2" xfId="28647" xr:uid="{00000000-0005-0000-0000-0000B35C0000}"/>
    <cellStyle name="Normal 28 2 5 3" xfId="23616" xr:uid="{00000000-0005-0000-0000-0000B45C0000}"/>
    <cellStyle name="Normal 28 2 6" xfId="5267" xr:uid="{00000000-0005-0000-0000-0000B55C0000}"/>
    <cellStyle name="Normal 28 20" xfId="5256" xr:uid="{00000000-0005-0000-0000-0000B65C0000}"/>
    <cellStyle name="Normal 28 20 2" xfId="18694" xr:uid="{00000000-0005-0000-0000-0000B75C0000}"/>
    <cellStyle name="Normal 28 21" xfId="9769" xr:uid="{00000000-0005-0000-0000-0000B85C0000}"/>
    <cellStyle name="Normal 28 21 2" xfId="18236" xr:uid="{00000000-0005-0000-0000-0000B95C0000}"/>
    <cellStyle name="Normal 28 22" xfId="11289" xr:uid="{00000000-0005-0000-0000-0000BA5C0000}"/>
    <cellStyle name="Normal 28 22 2" xfId="16632" xr:uid="{00000000-0005-0000-0000-0000BB5C0000}"/>
    <cellStyle name="Normal 28 22 2 2" xfId="29168" xr:uid="{00000000-0005-0000-0000-0000BC5C0000}"/>
    <cellStyle name="Normal 28 22 3" xfId="24076" xr:uid="{00000000-0005-0000-0000-0000BD5C0000}"/>
    <cellStyle name="Normal 28 23" xfId="2932" xr:uid="{00000000-0005-0000-0000-0000BE5C0000}"/>
    <cellStyle name="Normal 28 3" xfId="1884" xr:uid="{00000000-0005-0000-0000-0000BF5C0000}"/>
    <cellStyle name="Normal 28 3 2" xfId="1885" xr:uid="{00000000-0005-0000-0000-0000C05C0000}"/>
    <cellStyle name="Normal 28 3 2 2" xfId="1886" xr:uid="{00000000-0005-0000-0000-0000C15C0000}"/>
    <cellStyle name="Normal 28 3 2 2 2" xfId="16396" xr:uid="{00000000-0005-0000-0000-0000C25C0000}"/>
    <cellStyle name="Normal 28 3 2 2 2 2" xfId="28938" xr:uid="{00000000-0005-0000-0000-0000C35C0000}"/>
    <cellStyle name="Normal 28 3 2 2 3" xfId="23850" xr:uid="{00000000-0005-0000-0000-0000C45C0000}"/>
    <cellStyle name="Normal 28 3 2 2 4" xfId="10908" xr:uid="{00000000-0005-0000-0000-0000C55C0000}"/>
    <cellStyle name="Normal 28 3 2 3" xfId="16486" xr:uid="{00000000-0005-0000-0000-0000C65C0000}"/>
    <cellStyle name="Normal 28 3 2 3 2" xfId="29026" xr:uid="{00000000-0005-0000-0000-0000C75C0000}"/>
    <cellStyle name="Normal 28 3 2 4" xfId="23935" xr:uid="{00000000-0005-0000-0000-0000C85C0000}"/>
    <cellStyle name="Normal 28 3 2 5" xfId="11044" xr:uid="{00000000-0005-0000-0000-0000C95C0000}"/>
    <cellStyle name="Normal 28 3 3" xfId="1887" xr:uid="{00000000-0005-0000-0000-0000CA5C0000}"/>
    <cellStyle name="Normal 28 3 3 2" xfId="16553" xr:uid="{00000000-0005-0000-0000-0000CB5C0000}"/>
    <cellStyle name="Normal 28 3 3 2 2" xfId="29092" xr:uid="{00000000-0005-0000-0000-0000CC5C0000}"/>
    <cellStyle name="Normal 28 3 3 3" xfId="24000" xr:uid="{00000000-0005-0000-0000-0000CD5C0000}"/>
    <cellStyle name="Normal 28 3 3 4" xfId="11149" xr:uid="{00000000-0005-0000-0000-0000CE5C0000}"/>
    <cellStyle name="Normal 28 3 4" xfId="10823" xr:uid="{00000000-0005-0000-0000-0000CF5C0000}"/>
    <cellStyle name="Normal 28 3 4 2" xfId="16346" xr:uid="{00000000-0005-0000-0000-0000D05C0000}"/>
    <cellStyle name="Normal 28 3 4 2 2" xfId="28888" xr:uid="{00000000-0005-0000-0000-0000D15C0000}"/>
    <cellStyle name="Normal 28 3 4 3" xfId="23809" xr:uid="{00000000-0005-0000-0000-0000D25C0000}"/>
    <cellStyle name="Normal 28 3 5" xfId="5268" xr:uid="{00000000-0005-0000-0000-0000D35C0000}"/>
    <cellStyle name="Normal 28 4" xfId="1888" xr:uid="{00000000-0005-0000-0000-0000D45C0000}"/>
    <cellStyle name="Normal 28 4 2" xfId="1889" xr:uid="{00000000-0005-0000-0000-0000D55C0000}"/>
    <cellStyle name="Normal 28 4 2 2" xfId="16661" xr:uid="{00000000-0005-0000-0000-0000D65C0000}"/>
    <cellStyle name="Normal 28 4 2 2 2" xfId="29196" xr:uid="{00000000-0005-0000-0000-0000D75C0000}"/>
    <cellStyle name="Normal 28 4 2 3" xfId="24103" xr:uid="{00000000-0005-0000-0000-0000D85C0000}"/>
    <cellStyle name="Normal 28 4 2 4" xfId="11330" xr:uid="{00000000-0005-0000-0000-0000D95C0000}"/>
    <cellStyle name="Normal 28 4 3" xfId="11288" xr:uid="{00000000-0005-0000-0000-0000DA5C0000}"/>
    <cellStyle name="Normal 28 4 3 2" xfId="16631" xr:uid="{00000000-0005-0000-0000-0000DB5C0000}"/>
    <cellStyle name="Normal 28 4 3 2 2" xfId="29167" xr:uid="{00000000-0005-0000-0000-0000DC5C0000}"/>
    <cellStyle name="Normal 28 4 3 3" xfId="24075" xr:uid="{00000000-0005-0000-0000-0000DD5C0000}"/>
    <cellStyle name="Normal 28 4 4" xfId="5269" xr:uid="{00000000-0005-0000-0000-0000DE5C0000}"/>
    <cellStyle name="Normal 28 5" xfId="1890" xr:uid="{00000000-0005-0000-0000-0000DF5C0000}"/>
    <cellStyle name="Normal 28 5 2" xfId="10517" xr:uid="{00000000-0005-0000-0000-0000E05C0000}"/>
    <cellStyle name="Normal 28 5 2 2" xfId="16178" xr:uid="{00000000-0005-0000-0000-0000E15C0000}"/>
    <cellStyle name="Normal 28 5 2 2 2" xfId="28800" xr:uid="{00000000-0005-0000-0000-0000E25C0000}"/>
    <cellStyle name="Normal 28 5 2 3" xfId="23751" xr:uid="{00000000-0005-0000-0000-0000E35C0000}"/>
    <cellStyle name="Normal 28 5 3" xfId="5270" xr:uid="{00000000-0005-0000-0000-0000E45C0000}"/>
    <cellStyle name="Normal 28 6" xfId="1875" xr:uid="{00000000-0005-0000-0000-0000E55C0000}"/>
    <cellStyle name="Normal 28 6 2" xfId="5271" xr:uid="{00000000-0005-0000-0000-0000E65C0000}"/>
    <cellStyle name="Normal 28 7" xfId="5272" xr:uid="{00000000-0005-0000-0000-0000E75C0000}"/>
    <cellStyle name="Normal 28 8" xfId="5273" xr:uid="{00000000-0005-0000-0000-0000E85C0000}"/>
    <cellStyle name="Normal 28 9" xfId="5274" xr:uid="{00000000-0005-0000-0000-0000E95C0000}"/>
    <cellStyle name="Normal 281" xfId="37313" xr:uid="{00000000-0005-0000-0000-0000EA5C0000}"/>
    <cellStyle name="Normal 282" xfId="37316" xr:uid="{00000000-0005-0000-0000-0000EB5C0000}"/>
    <cellStyle name="Normal 283" xfId="37315" xr:uid="{00000000-0005-0000-0000-0000EC5C0000}"/>
    <cellStyle name="Normal 29" xfId="309" xr:uid="{00000000-0005-0000-0000-0000ED5C0000}"/>
    <cellStyle name="Normal 29 2" xfId="639" xr:uid="{00000000-0005-0000-0000-0000EE5C0000}"/>
    <cellStyle name="Normal 29 2 2" xfId="10537" xr:uid="{00000000-0005-0000-0000-0000EF5C0000}"/>
    <cellStyle name="Normal 29 2 3" xfId="11309" xr:uid="{00000000-0005-0000-0000-0000F05C0000}"/>
    <cellStyle name="Normal 29 2 4" xfId="5275" xr:uid="{00000000-0005-0000-0000-0000F15C0000}"/>
    <cellStyle name="Normal 29 2 5" xfId="37744" xr:uid="{00000000-0005-0000-0000-0000F25C0000}"/>
    <cellStyle name="Normal 29 3" xfId="1891" xr:uid="{00000000-0005-0000-0000-0000F35C0000}"/>
    <cellStyle name="Normal 29 3 2" xfId="9770" xr:uid="{00000000-0005-0000-0000-0000F45C0000}"/>
    <cellStyle name="Normal 29 4" xfId="10027" xr:uid="{00000000-0005-0000-0000-0000F55C0000}"/>
    <cellStyle name="Normal 29 4 2" xfId="18238" xr:uid="{00000000-0005-0000-0000-0000F65C0000}"/>
    <cellStyle name="Normal 29 5" xfId="2933" xr:uid="{00000000-0005-0000-0000-0000F75C0000}"/>
    <cellStyle name="Normal 3" xfId="8" xr:uid="{00000000-0005-0000-0000-0000F85C0000}"/>
    <cellStyle name="Normal 3 10" xfId="824" xr:uid="{00000000-0005-0000-0000-0000F95C0000}"/>
    <cellStyle name="Normal 3 10 10" xfId="34847" xr:uid="{00000000-0005-0000-0000-0000FA5C0000}"/>
    <cellStyle name="Normal 3 10 11" xfId="5276" xr:uid="{00000000-0005-0000-0000-0000FB5C0000}"/>
    <cellStyle name="Normal 3 10 2" xfId="8302" xr:uid="{00000000-0005-0000-0000-0000FC5C0000}"/>
    <cellStyle name="Normal 3 10 2 2" xfId="14795" xr:uid="{00000000-0005-0000-0000-0000FD5C0000}"/>
    <cellStyle name="Normal 3 10 2 2 2" xfId="20509" xr:uid="{00000000-0005-0000-0000-0000FE5C0000}"/>
    <cellStyle name="Normal 3 10 2 2 3" xfId="33762" xr:uid="{00000000-0005-0000-0000-0000FF5C0000}"/>
    <cellStyle name="Normal 3 10 2 2 4" xfId="36556" xr:uid="{00000000-0005-0000-0000-0000005D0000}"/>
    <cellStyle name="Normal 3 10 2 3" xfId="20210" xr:uid="{00000000-0005-0000-0000-0000015D0000}"/>
    <cellStyle name="Normal 3 10 2 3 2" xfId="33467" xr:uid="{00000000-0005-0000-0000-0000025D0000}"/>
    <cellStyle name="Normal 3 10 2 3 3" xfId="36262" xr:uid="{00000000-0005-0000-0000-0000035D0000}"/>
    <cellStyle name="Normal 3 10 2 4" xfId="19574" xr:uid="{00000000-0005-0000-0000-0000045D0000}"/>
    <cellStyle name="Normal 3 10 2 5" xfId="32689" xr:uid="{00000000-0005-0000-0000-0000055D0000}"/>
    <cellStyle name="Normal 3 10 2 6" xfId="35704" xr:uid="{00000000-0005-0000-0000-0000065D0000}"/>
    <cellStyle name="Normal 3 10 3" xfId="9227" xr:uid="{00000000-0005-0000-0000-0000075D0000}"/>
    <cellStyle name="Normal 3 10 3 2" xfId="15637" xr:uid="{00000000-0005-0000-0000-0000085D0000}"/>
    <cellStyle name="Normal 3 10 3 2 2" xfId="28285" xr:uid="{00000000-0005-0000-0000-0000095D0000}"/>
    <cellStyle name="Normal 3 10 3 3" xfId="20362" xr:uid="{00000000-0005-0000-0000-00000A5D0000}"/>
    <cellStyle name="Normal 3 10 3 4" xfId="33616" xr:uid="{00000000-0005-0000-0000-00000B5D0000}"/>
    <cellStyle name="Normal 3 10 3 5" xfId="36410" xr:uid="{00000000-0005-0000-0000-00000C5D0000}"/>
    <cellStyle name="Normal 3 10 4" xfId="10750" xr:uid="{00000000-0005-0000-0000-00000D5D0000}"/>
    <cellStyle name="Normal 3 10 4 2" xfId="16298" xr:uid="{00000000-0005-0000-0000-00000E5D0000}"/>
    <cellStyle name="Normal 3 10 4 2 2" xfId="28870" xr:uid="{00000000-0005-0000-0000-00000F5D0000}"/>
    <cellStyle name="Normal 3 10 4 3" xfId="20054" xr:uid="{00000000-0005-0000-0000-0000105D0000}"/>
    <cellStyle name="Normal 3 10 4 4" xfId="33318" xr:uid="{00000000-0005-0000-0000-0000115D0000}"/>
    <cellStyle name="Normal 3 10 4 5" xfId="36117" xr:uid="{00000000-0005-0000-0000-0000125D0000}"/>
    <cellStyle name="Normal 3 10 5" xfId="11263" xr:uid="{00000000-0005-0000-0000-0000135D0000}"/>
    <cellStyle name="Normal 3 10 6" xfId="7303" xr:uid="{00000000-0005-0000-0000-0000145D0000}"/>
    <cellStyle name="Normal 3 10 6 2" xfId="13833" xr:uid="{00000000-0005-0000-0000-0000155D0000}"/>
    <cellStyle name="Normal 3 10 6 2 2" xfId="26564" xr:uid="{00000000-0005-0000-0000-0000165D0000}"/>
    <cellStyle name="Normal 3 10 6 3" xfId="22035" xr:uid="{00000000-0005-0000-0000-0000175D0000}"/>
    <cellStyle name="Normal 3 10 7" xfId="12693" xr:uid="{00000000-0005-0000-0000-0000185D0000}"/>
    <cellStyle name="Normal 3 10 7 2" xfId="25439" xr:uid="{00000000-0005-0000-0000-0000195D0000}"/>
    <cellStyle name="Normal 3 10 8" xfId="18239" xr:uid="{00000000-0005-0000-0000-00001A5D0000}"/>
    <cellStyle name="Normal 3 10 9" xfId="31555" xr:uid="{00000000-0005-0000-0000-00001B5D0000}"/>
    <cellStyle name="Normal 3 11" xfId="819" xr:uid="{00000000-0005-0000-0000-00001C5D0000}"/>
    <cellStyle name="Normal 3 11 10" xfId="5277" xr:uid="{00000000-0005-0000-0000-00001D5D0000}"/>
    <cellStyle name="Normal 3 11 2" xfId="8303" xr:uid="{00000000-0005-0000-0000-00001E5D0000}"/>
    <cellStyle name="Normal 3 11 2 2" xfId="14796" xr:uid="{00000000-0005-0000-0000-00001F5D0000}"/>
    <cellStyle name="Normal 3 11 2 2 2" xfId="20533" xr:uid="{00000000-0005-0000-0000-0000205D0000}"/>
    <cellStyle name="Normal 3 11 2 2 3" xfId="33786" xr:uid="{00000000-0005-0000-0000-0000215D0000}"/>
    <cellStyle name="Normal 3 11 2 2 4" xfId="36580" xr:uid="{00000000-0005-0000-0000-0000225D0000}"/>
    <cellStyle name="Normal 3 11 2 3" xfId="20236" xr:uid="{00000000-0005-0000-0000-0000235D0000}"/>
    <cellStyle name="Normal 3 11 2 3 2" xfId="33492" xr:uid="{00000000-0005-0000-0000-0000245D0000}"/>
    <cellStyle name="Normal 3 11 2 3 3" xfId="36286" xr:uid="{00000000-0005-0000-0000-0000255D0000}"/>
    <cellStyle name="Normal 3 11 2 4" xfId="19575" xr:uid="{00000000-0005-0000-0000-0000265D0000}"/>
    <cellStyle name="Normal 3 11 2 5" xfId="32690" xr:uid="{00000000-0005-0000-0000-0000275D0000}"/>
    <cellStyle name="Normal 3 11 2 6" xfId="35705" xr:uid="{00000000-0005-0000-0000-0000285D0000}"/>
    <cellStyle name="Normal 3 11 3" xfId="9228" xr:uid="{00000000-0005-0000-0000-0000295D0000}"/>
    <cellStyle name="Normal 3 11 3 2" xfId="15638" xr:uid="{00000000-0005-0000-0000-00002A5D0000}"/>
    <cellStyle name="Normal 3 11 3 2 2" xfId="28286" xr:uid="{00000000-0005-0000-0000-00002B5D0000}"/>
    <cellStyle name="Normal 3 11 3 3" xfId="20386" xr:uid="{00000000-0005-0000-0000-00002C5D0000}"/>
    <cellStyle name="Normal 3 11 3 4" xfId="33640" xr:uid="{00000000-0005-0000-0000-00002D5D0000}"/>
    <cellStyle name="Normal 3 11 3 5" xfId="36434" xr:uid="{00000000-0005-0000-0000-00002E5D0000}"/>
    <cellStyle name="Normal 3 11 4" xfId="10791" xr:uid="{00000000-0005-0000-0000-00002F5D0000}"/>
    <cellStyle name="Normal 3 11 4 2" xfId="16323" xr:uid="{00000000-0005-0000-0000-0000305D0000}"/>
    <cellStyle name="Normal 3 11 4 2 2" xfId="28872" xr:uid="{00000000-0005-0000-0000-0000315D0000}"/>
    <cellStyle name="Normal 3 11 4 3" xfId="20087" xr:uid="{00000000-0005-0000-0000-0000325D0000}"/>
    <cellStyle name="Normal 3 11 4 4" xfId="33345" xr:uid="{00000000-0005-0000-0000-0000335D0000}"/>
    <cellStyle name="Normal 3 11 4 5" xfId="36140" xr:uid="{00000000-0005-0000-0000-0000345D0000}"/>
    <cellStyle name="Normal 3 11 5" xfId="7304" xr:uid="{00000000-0005-0000-0000-0000355D0000}"/>
    <cellStyle name="Normal 3 11 5 2" xfId="13834" xr:uid="{00000000-0005-0000-0000-0000365D0000}"/>
    <cellStyle name="Normal 3 11 5 2 2" xfId="26565" xr:uid="{00000000-0005-0000-0000-0000375D0000}"/>
    <cellStyle name="Normal 3 11 5 3" xfId="22036" xr:uid="{00000000-0005-0000-0000-0000385D0000}"/>
    <cellStyle name="Normal 3 11 6" xfId="12694" xr:uid="{00000000-0005-0000-0000-0000395D0000}"/>
    <cellStyle name="Normal 3 11 6 2" xfId="25440" xr:uid="{00000000-0005-0000-0000-00003A5D0000}"/>
    <cellStyle name="Normal 3 11 7" xfId="18240" xr:uid="{00000000-0005-0000-0000-00003B5D0000}"/>
    <cellStyle name="Normal 3 11 8" xfId="31556" xr:uid="{00000000-0005-0000-0000-00003C5D0000}"/>
    <cellStyle name="Normal 3 11 9" xfId="34848" xr:uid="{00000000-0005-0000-0000-00003D5D0000}"/>
    <cellStyle name="Normal 3 12" xfId="1225" xr:uid="{00000000-0005-0000-0000-00003E5D0000}"/>
    <cellStyle name="Normal 3 12 2" xfId="8304" xr:uid="{00000000-0005-0000-0000-00003F5D0000}"/>
    <cellStyle name="Normal 3 12 2 2" xfId="14797" xr:uid="{00000000-0005-0000-0000-0000405D0000}"/>
    <cellStyle name="Normal 3 12 2 2 2" xfId="27474" xr:uid="{00000000-0005-0000-0000-0000415D0000}"/>
    <cellStyle name="Normal 3 12 2 3" xfId="19576" xr:uid="{00000000-0005-0000-0000-0000425D0000}"/>
    <cellStyle name="Normal 3 12 2 4" xfId="32691" xr:uid="{00000000-0005-0000-0000-0000435D0000}"/>
    <cellStyle name="Normal 3 12 2 5" xfId="35706" xr:uid="{00000000-0005-0000-0000-0000445D0000}"/>
    <cellStyle name="Normal 3 12 3" xfId="9229" xr:uid="{00000000-0005-0000-0000-0000455D0000}"/>
    <cellStyle name="Normal 3 12 3 2" xfId="15639" xr:uid="{00000000-0005-0000-0000-0000465D0000}"/>
    <cellStyle name="Normal 3 12 3 2 2" xfId="28287" xr:uid="{00000000-0005-0000-0000-0000475D0000}"/>
    <cellStyle name="Normal 3 12 3 3" xfId="23234" xr:uid="{00000000-0005-0000-0000-0000485D0000}"/>
    <cellStyle name="Normal 3 12 4" xfId="7305" xr:uid="{00000000-0005-0000-0000-0000495D0000}"/>
    <cellStyle name="Normal 3 12 4 2" xfId="13835" xr:uid="{00000000-0005-0000-0000-00004A5D0000}"/>
    <cellStyle name="Normal 3 12 4 2 2" xfId="26566" xr:uid="{00000000-0005-0000-0000-00004B5D0000}"/>
    <cellStyle name="Normal 3 12 4 3" xfId="22037" xr:uid="{00000000-0005-0000-0000-00004C5D0000}"/>
    <cellStyle name="Normal 3 12 5" xfId="12695" xr:uid="{00000000-0005-0000-0000-00004D5D0000}"/>
    <cellStyle name="Normal 3 12 5 2" xfId="25441" xr:uid="{00000000-0005-0000-0000-00004E5D0000}"/>
    <cellStyle name="Normal 3 12 6" xfId="18241" xr:uid="{00000000-0005-0000-0000-00004F5D0000}"/>
    <cellStyle name="Normal 3 12 7" xfId="31557" xr:uid="{00000000-0005-0000-0000-0000505D0000}"/>
    <cellStyle name="Normal 3 12 8" xfId="34849" xr:uid="{00000000-0005-0000-0000-0000515D0000}"/>
    <cellStyle name="Normal 3 12 9" xfId="5278" xr:uid="{00000000-0005-0000-0000-0000525D0000}"/>
    <cellStyle name="Normal 3 13" xfId="1232" xr:uid="{00000000-0005-0000-0000-0000535D0000}"/>
    <cellStyle name="Normal 3 13 2" xfId="8305" xr:uid="{00000000-0005-0000-0000-0000545D0000}"/>
    <cellStyle name="Normal 3 13 2 2" xfId="14798" xr:uid="{00000000-0005-0000-0000-0000555D0000}"/>
    <cellStyle name="Normal 3 13 2 2 2" xfId="27475" xr:uid="{00000000-0005-0000-0000-0000565D0000}"/>
    <cellStyle name="Normal 3 13 2 3" xfId="19577" xr:uid="{00000000-0005-0000-0000-0000575D0000}"/>
    <cellStyle name="Normal 3 13 2 4" xfId="32692" xr:uid="{00000000-0005-0000-0000-0000585D0000}"/>
    <cellStyle name="Normal 3 13 2 5" xfId="35707" xr:uid="{00000000-0005-0000-0000-0000595D0000}"/>
    <cellStyle name="Normal 3 13 3" xfId="9230" xr:uid="{00000000-0005-0000-0000-00005A5D0000}"/>
    <cellStyle name="Normal 3 13 3 2" xfId="15640" xr:uid="{00000000-0005-0000-0000-00005B5D0000}"/>
    <cellStyle name="Normal 3 13 3 2 2" xfId="28288" xr:uid="{00000000-0005-0000-0000-00005C5D0000}"/>
    <cellStyle name="Normal 3 13 3 3" xfId="23235" xr:uid="{00000000-0005-0000-0000-00005D5D0000}"/>
    <cellStyle name="Normal 3 13 4" xfId="7306" xr:uid="{00000000-0005-0000-0000-00005E5D0000}"/>
    <cellStyle name="Normal 3 13 4 2" xfId="13836" xr:uid="{00000000-0005-0000-0000-00005F5D0000}"/>
    <cellStyle name="Normal 3 13 4 2 2" xfId="26567" xr:uid="{00000000-0005-0000-0000-0000605D0000}"/>
    <cellStyle name="Normal 3 13 4 3" xfId="22038" xr:uid="{00000000-0005-0000-0000-0000615D0000}"/>
    <cellStyle name="Normal 3 13 5" xfId="12696" xr:uid="{00000000-0005-0000-0000-0000625D0000}"/>
    <cellStyle name="Normal 3 13 5 2" xfId="25442" xr:uid="{00000000-0005-0000-0000-0000635D0000}"/>
    <cellStyle name="Normal 3 13 6" xfId="18242" xr:uid="{00000000-0005-0000-0000-0000645D0000}"/>
    <cellStyle name="Normal 3 13 7" xfId="31558" xr:uid="{00000000-0005-0000-0000-0000655D0000}"/>
    <cellStyle name="Normal 3 13 8" xfId="34850" xr:uid="{00000000-0005-0000-0000-0000665D0000}"/>
    <cellStyle name="Normal 3 13 9" xfId="5279" xr:uid="{00000000-0005-0000-0000-0000675D0000}"/>
    <cellStyle name="Normal 3 14" xfId="5280" xr:uid="{00000000-0005-0000-0000-0000685D0000}"/>
    <cellStyle name="Normal 3 14 2" xfId="8306" xr:uid="{00000000-0005-0000-0000-0000695D0000}"/>
    <cellStyle name="Normal 3 14 2 2" xfId="14799" xr:uid="{00000000-0005-0000-0000-00006A5D0000}"/>
    <cellStyle name="Normal 3 14 2 2 2" xfId="27476" xr:uid="{00000000-0005-0000-0000-00006B5D0000}"/>
    <cellStyle name="Normal 3 14 2 3" xfId="19578" xr:uid="{00000000-0005-0000-0000-00006C5D0000}"/>
    <cellStyle name="Normal 3 14 2 4" xfId="32693" xr:uid="{00000000-0005-0000-0000-00006D5D0000}"/>
    <cellStyle name="Normal 3 14 2 5" xfId="35708" xr:uid="{00000000-0005-0000-0000-00006E5D0000}"/>
    <cellStyle name="Normal 3 14 3" xfId="9231" xr:uid="{00000000-0005-0000-0000-00006F5D0000}"/>
    <cellStyle name="Normal 3 14 3 2" xfId="15641" xr:uid="{00000000-0005-0000-0000-0000705D0000}"/>
    <cellStyle name="Normal 3 14 3 2 2" xfId="28289" xr:uid="{00000000-0005-0000-0000-0000715D0000}"/>
    <cellStyle name="Normal 3 14 3 3" xfId="23236" xr:uid="{00000000-0005-0000-0000-0000725D0000}"/>
    <cellStyle name="Normal 3 14 4" xfId="7307" xr:uid="{00000000-0005-0000-0000-0000735D0000}"/>
    <cellStyle name="Normal 3 14 4 2" xfId="13837" xr:uid="{00000000-0005-0000-0000-0000745D0000}"/>
    <cellStyle name="Normal 3 14 4 2 2" xfId="26568" xr:uid="{00000000-0005-0000-0000-0000755D0000}"/>
    <cellStyle name="Normal 3 14 4 3" xfId="22039" xr:uid="{00000000-0005-0000-0000-0000765D0000}"/>
    <cellStyle name="Normal 3 14 5" xfId="12697" xr:uid="{00000000-0005-0000-0000-0000775D0000}"/>
    <cellStyle name="Normal 3 14 5 2" xfId="25443" xr:uid="{00000000-0005-0000-0000-0000785D0000}"/>
    <cellStyle name="Normal 3 14 6" xfId="18243" xr:uid="{00000000-0005-0000-0000-0000795D0000}"/>
    <cellStyle name="Normal 3 14 7" xfId="31559" xr:uid="{00000000-0005-0000-0000-00007A5D0000}"/>
    <cellStyle name="Normal 3 14 8" xfId="34851" xr:uid="{00000000-0005-0000-0000-00007B5D0000}"/>
    <cellStyle name="Normal 3 15" xfId="5281" xr:uid="{00000000-0005-0000-0000-00007C5D0000}"/>
    <cellStyle name="Normal 3 15 2" xfId="8307" xr:uid="{00000000-0005-0000-0000-00007D5D0000}"/>
    <cellStyle name="Normal 3 15 2 2" xfId="14800" xr:uid="{00000000-0005-0000-0000-00007E5D0000}"/>
    <cellStyle name="Normal 3 15 2 2 2" xfId="27477" xr:uid="{00000000-0005-0000-0000-00007F5D0000}"/>
    <cellStyle name="Normal 3 15 2 3" xfId="19579" xr:uid="{00000000-0005-0000-0000-0000805D0000}"/>
    <cellStyle name="Normal 3 15 2 4" xfId="32694" xr:uid="{00000000-0005-0000-0000-0000815D0000}"/>
    <cellStyle name="Normal 3 15 2 5" xfId="35709" xr:uid="{00000000-0005-0000-0000-0000825D0000}"/>
    <cellStyle name="Normal 3 15 3" xfId="9232" xr:uid="{00000000-0005-0000-0000-0000835D0000}"/>
    <cellStyle name="Normal 3 15 3 2" xfId="15642" xr:uid="{00000000-0005-0000-0000-0000845D0000}"/>
    <cellStyle name="Normal 3 15 3 2 2" xfId="28290" xr:uid="{00000000-0005-0000-0000-0000855D0000}"/>
    <cellStyle name="Normal 3 15 3 3" xfId="23237" xr:uid="{00000000-0005-0000-0000-0000865D0000}"/>
    <cellStyle name="Normal 3 15 4" xfId="7308" xr:uid="{00000000-0005-0000-0000-0000875D0000}"/>
    <cellStyle name="Normal 3 15 4 2" xfId="13838" xr:uid="{00000000-0005-0000-0000-0000885D0000}"/>
    <cellStyle name="Normal 3 15 4 2 2" xfId="26569" xr:uid="{00000000-0005-0000-0000-0000895D0000}"/>
    <cellStyle name="Normal 3 15 4 3" xfId="22040" xr:uid="{00000000-0005-0000-0000-00008A5D0000}"/>
    <cellStyle name="Normal 3 15 5" xfId="12698" xr:uid="{00000000-0005-0000-0000-00008B5D0000}"/>
    <cellStyle name="Normal 3 15 5 2" xfId="25444" xr:uid="{00000000-0005-0000-0000-00008C5D0000}"/>
    <cellStyle name="Normal 3 15 6" xfId="18244" xr:uid="{00000000-0005-0000-0000-00008D5D0000}"/>
    <cellStyle name="Normal 3 15 7" xfId="31560" xr:uid="{00000000-0005-0000-0000-00008E5D0000}"/>
    <cellStyle name="Normal 3 15 8" xfId="34852" xr:uid="{00000000-0005-0000-0000-00008F5D0000}"/>
    <cellStyle name="Normal 3 16" xfId="5282" xr:uid="{00000000-0005-0000-0000-0000905D0000}"/>
    <cellStyle name="Normal 3 16 2" xfId="8308" xr:uid="{00000000-0005-0000-0000-0000915D0000}"/>
    <cellStyle name="Normal 3 16 2 2" xfId="14801" xr:uid="{00000000-0005-0000-0000-0000925D0000}"/>
    <cellStyle name="Normal 3 16 2 2 2" xfId="27478" xr:uid="{00000000-0005-0000-0000-0000935D0000}"/>
    <cellStyle name="Normal 3 16 2 3" xfId="19580" xr:uid="{00000000-0005-0000-0000-0000945D0000}"/>
    <cellStyle name="Normal 3 16 2 4" xfId="32695" xr:uid="{00000000-0005-0000-0000-0000955D0000}"/>
    <cellStyle name="Normal 3 16 2 5" xfId="35710" xr:uid="{00000000-0005-0000-0000-0000965D0000}"/>
    <cellStyle name="Normal 3 16 3" xfId="9233" xr:uid="{00000000-0005-0000-0000-0000975D0000}"/>
    <cellStyle name="Normal 3 16 3 2" xfId="15643" xr:uid="{00000000-0005-0000-0000-0000985D0000}"/>
    <cellStyle name="Normal 3 16 3 2 2" xfId="28291" xr:uid="{00000000-0005-0000-0000-0000995D0000}"/>
    <cellStyle name="Normal 3 16 3 3" xfId="23238" xr:uid="{00000000-0005-0000-0000-00009A5D0000}"/>
    <cellStyle name="Normal 3 16 4" xfId="7309" xr:uid="{00000000-0005-0000-0000-00009B5D0000}"/>
    <cellStyle name="Normal 3 16 4 2" xfId="13839" xr:uid="{00000000-0005-0000-0000-00009C5D0000}"/>
    <cellStyle name="Normal 3 16 4 2 2" xfId="26570" xr:uid="{00000000-0005-0000-0000-00009D5D0000}"/>
    <cellStyle name="Normal 3 16 4 3" xfId="22041" xr:uid="{00000000-0005-0000-0000-00009E5D0000}"/>
    <cellStyle name="Normal 3 16 5" xfId="12699" xr:uid="{00000000-0005-0000-0000-00009F5D0000}"/>
    <cellStyle name="Normal 3 16 5 2" xfId="25445" xr:uid="{00000000-0005-0000-0000-0000A05D0000}"/>
    <cellStyle name="Normal 3 16 6" xfId="18245" xr:uid="{00000000-0005-0000-0000-0000A15D0000}"/>
    <cellStyle name="Normal 3 16 7" xfId="31561" xr:uid="{00000000-0005-0000-0000-0000A25D0000}"/>
    <cellStyle name="Normal 3 16 8" xfId="34853" xr:uid="{00000000-0005-0000-0000-0000A35D0000}"/>
    <cellStyle name="Normal 3 17" xfId="5283" xr:uid="{00000000-0005-0000-0000-0000A45D0000}"/>
    <cellStyle name="Normal 3 17 2" xfId="8309" xr:uid="{00000000-0005-0000-0000-0000A55D0000}"/>
    <cellStyle name="Normal 3 17 2 2" xfId="14802" xr:uid="{00000000-0005-0000-0000-0000A65D0000}"/>
    <cellStyle name="Normal 3 17 2 2 2" xfId="27479" xr:uid="{00000000-0005-0000-0000-0000A75D0000}"/>
    <cellStyle name="Normal 3 17 2 3" xfId="19581" xr:uid="{00000000-0005-0000-0000-0000A85D0000}"/>
    <cellStyle name="Normal 3 17 2 4" xfId="32696" xr:uid="{00000000-0005-0000-0000-0000A95D0000}"/>
    <cellStyle name="Normal 3 17 2 5" xfId="35711" xr:uid="{00000000-0005-0000-0000-0000AA5D0000}"/>
    <cellStyle name="Normal 3 17 3" xfId="9234" xr:uid="{00000000-0005-0000-0000-0000AB5D0000}"/>
    <cellStyle name="Normal 3 17 3 2" xfId="15644" xr:uid="{00000000-0005-0000-0000-0000AC5D0000}"/>
    <cellStyle name="Normal 3 17 3 2 2" xfId="28292" xr:uid="{00000000-0005-0000-0000-0000AD5D0000}"/>
    <cellStyle name="Normal 3 17 3 3" xfId="23239" xr:uid="{00000000-0005-0000-0000-0000AE5D0000}"/>
    <cellStyle name="Normal 3 17 4" xfId="7310" xr:uid="{00000000-0005-0000-0000-0000AF5D0000}"/>
    <cellStyle name="Normal 3 17 4 2" xfId="13840" xr:uid="{00000000-0005-0000-0000-0000B05D0000}"/>
    <cellStyle name="Normal 3 17 4 2 2" xfId="26571" xr:uid="{00000000-0005-0000-0000-0000B15D0000}"/>
    <cellStyle name="Normal 3 17 4 3" xfId="22042" xr:uid="{00000000-0005-0000-0000-0000B25D0000}"/>
    <cellStyle name="Normal 3 17 5" xfId="12700" xr:uid="{00000000-0005-0000-0000-0000B35D0000}"/>
    <cellStyle name="Normal 3 17 5 2" xfId="25446" xr:uid="{00000000-0005-0000-0000-0000B45D0000}"/>
    <cellStyle name="Normal 3 17 6" xfId="18246" xr:uid="{00000000-0005-0000-0000-0000B55D0000}"/>
    <cellStyle name="Normal 3 17 7" xfId="31562" xr:uid="{00000000-0005-0000-0000-0000B65D0000}"/>
    <cellStyle name="Normal 3 17 8" xfId="34854" xr:uid="{00000000-0005-0000-0000-0000B75D0000}"/>
    <cellStyle name="Normal 3 18" xfId="5284" xr:uid="{00000000-0005-0000-0000-0000B85D0000}"/>
    <cellStyle name="Normal 3 18 2" xfId="8310" xr:uid="{00000000-0005-0000-0000-0000B95D0000}"/>
    <cellStyle name="Normal 3 18 2 2" xfId="14803" xr:uid="{00000000-0005-0000-0000-0000BA5D0000}"/>
    <cellStyle name="Normal 3 18 2 2 2" xfId="27480" xr:uid="{00000000-0005-0000-0000-0000BB5D0000}"/>
    <cellStyle name="Normal 3 18 2 3" xfId="19582" xr:uid="{00000000-0005-0000-0000-0000BC5D0000}"/>
    <cellStyle name="Normal 3 18 2 4" xfId="32697" xr:uid="{00000000-0005-0000-0000-0000BD5D0000}"/>
    <cellStyle name="Normal 3 18 2 5" xfId="35712" xr:uid="{00000000-0005-0000-0000-0000BE5D0000}"/>
    <cellStyle name="Normal 3 18 3" xfId="9235" xr:uid="{00000000-0005-0000-0000-0000BF5D0000}"/>
    <cellStyle name="Normal 3 18 3 2" xfId="15645" xr:uid="{00000000-0005-0000-0000-0000C05D0000}"/>
    <cellStyle name="Normal 3 18 3 2 2" xfId="28293" xr:uid="{00000000-0005-0000-0000-0000C15D0000}"/>
    <cellStyle name="Normal 3 18 3 3" xfId="23240" xr:uid="{00000000-0005-0000-0000-0000C25D0000}"/>
    <cellStyle name="Normal 3 18 4" xfId="7311" xr:uid="{00000000-0005-0000-0000-0000C35D0000}"/>
    <cellStyle name="Normal 3 18 4 2" xfId="13841" xr:uid="{00000000-0005-0000-0000-0000C45D0000}"/>
    <cellStyle name="Normal 3 18 4 2 2" xfId="26572" xr:uid="{00000000-0005-0000-0000-0000C55D0000}"/>
    <cellStyle name="Normal 3 18 4 3" xfId="22043" xr:uid="{00000000-0005-0000-0000-0000C65D0000}"/>
    <cellStyle name="Normal 3 18 5" xfId="12701" xr:uid="{00000000-0005-0000-0000-0000C75D0000}"/>
    <cellStyle name="Normal 3 18 5 2" xfId="25447" xr:uid="{00000000-0005-0000-0000-0000C85D0000}"/>
    <cellStyle name="Normal 3 18 6" xfId="18247" xr:uid="{00000000-0005-0000-0000-0000C95D0000}"/>
    <cellStyle name="Normal 3 18 7" xfId="31563" xr:uid="{00000000-0005-0000-0000-0000CA5D0000}"/>
    <cellStyle name="Normal 3 18 8" xfId="34855" xr:uid="{00000000-0005-0000-0000-0000CB5D0000}"/>
    <cellStyle name="Normal 3 19" xfId="5285" xr:uid="{00000000-0005-0000-0000-0000CC5D0000}"/>
    <cellStyle name="Normal 3 19 2" xfId="8311" xr:uid="{00000000-0005-0000-0000-0000CD5D0000}"/>
    <cellStyle name="Normal 3 19 2 2" xfId="14804" xr:uid="{00000000-0005-0000-0000-0000CE5D0000}"/>
    <cellStyle name="Normal 3 19 2 2 2" xfId="27481" xr:uid="{00000000-0005-0000-0000-0000CF5D0000}"/>
    <cellStyle name="Normal 3 19 2 3" xfId="19583" xr:uid="{00000000-0005-0000-0000-0000D05D0000}"/>
    <cellStyle name="Normal 3 19 2 4" xfId="32698" xr:uid="{00000000-0005-0000-0000-0000D15D0000}"/>
    <cellStyle name="Normal 3 19 2 5" xfId="35713" xr:uid="{00000000-0005-0000-0000-0000D25D0000}"/>
    <cellStyle name="Normal 3 19 3" xfId="9236" xr:uid="{00000000-0005-0000-0000-0000D35D0000}"/>
    <cellStyle name="Normal 3 19 3 2" xfId="15646" xr:uid="{00000000-0005-0000-0000-0000D45D0000}"/>
    <cellStyle name="Normal 3 19 3 2 2" xfId="28294" xr:uid="{00000000-0005-0000-0000-0000D55D0000}"/>
    <cellStyle name="Normal 3 19 3 3" xfId="23241" xr:uid="{00000000-0005-0000-0000-0000D65D0000}"/>
    <cellStyle name="Normal 3 19 4" xfId="7312" xr:uid="{00000000-0005-0000-0000-0000D75D0000}"/>
    <cellStyle name="Normal 3 19 4 2" xfId="13842" xr:uid="{00000000-0005-0000-0000-0000D85D0000}"/>
    <cellStyle name="Normal 3 19 4 2 2" xfId="26573" xr:uid="{00000000-0005-0000-0000-0000D95D0000}"/>
    <cellStyle name="Normal 3 19 4 3" xfId="22044" xr:uid="{00000000-0005-0000-0000-0000DA5D0000}"/>
    <cellStyle name="Normal 3 19 5" xfId="12702" xr:uid="{00000000-0005-0000-0000-0000DB5D0000}"/>
    <cellStyle name="Normal 3 19 5 2" xfId="25448" xr:uid="{00000000-0005-0000-0000-0000DC5D0000}"/>
    <cellStyle name="Normal 3 19 6" xfId="18248" xr:uid="{00000000-0005-0000-0000-0000DD5D0000}"/>
    <cellStyle name="Normal 3 19 7" xfId="31564" xr:uid="{00000000-0005-0000-0000-0000DE5D0000}"/>
    <cellStyle name="Normal 3 19 8" xfId="34856" xr:uid="{00000000-0005-0000-0000-0000DF5D0000}"/>
    <cellStyle name="Normal 3 2" xfId="23" xr:uid="{00000000-0005-0000-0000-0000E05D0000}"/>
    <cellStyle name="Normal 3 2 10" xfId="5286" xr:uid="{00000000-0005-0000-0000-0000E15D0000}"/>
    <cellStyle name="Normal 3 2 11" xfId="5287" xr:uid="{00000000-0005-0000-0000-0000E25D0000}"/>
    <cellStyle name="Normal 3 2 12" xfId="5288" xr:uid="{00000000-0005-0000-0000-0000E35D0000}"/>
    <cellStyle name="Normal 3 2 13" xfId="5289" xr:uid="{00000000-0005-0000-0000-0000E45D0000}"/>
    <cellStyle name="Normal 3 2 14" xfId="5290" xr:uid="{00000000-0005-0000-0000-0000E55D0000}"/>
    <cellStyle name="Normal 3 2 15" xfId="5291" xr:uid="{00000000-0005-0000-0000-0000E65D0000}"/>
    <cellStyle name="Normal 3 2 16" xfId="5292" xr:uid="{00000000-0005-0000-0000-0000E75D0000}"/>
    <cellStyle name="Normal 3 2 17" xfId="5293" xr:uid="{00000000-0005-0000-0000-0000E85D0000}"/>
    <cellStyle name="Normal 3 2 18" xfId="5294" xr:uid="{00000000-0005-0000-0000-0000E95D0000}"/>
    <cellStyle name="Normal 3 2 19" xfId="5295" xr:uid="{00000000-0005-0000-0000-0000EA5D0000}"/>
    <cellStyle name="Normal 3 2 2" xfId="311" xr:uid="{00000000-0005-0000-0000-0000EB5D0000}"/>
    <cellStyle name="Normal 3 2 2 10" xfId="5297" xr:uid="{00000000-0005-0000-0000-0000EC5D0000}"/>
    <cellStyle name="Normal 3 2 2 11" xfId="5298" xr:uid="{00000000-0005-0000-0000-0000ED5D0000}"/>
    <cellStyle name="Normal 3 2 2 12" xfId="5299" xr:uid="{00000000-0005-0000-0000-0000EE5D0000}"/>
    <cellStyle name="Normal 3 2 2 13" xfId="5300" xr:uid="{00000000-0005-0000-0000-0000EF5D0000}"/>
    <cellStyle name="Normal 3 2 2 14" xfId="5301" xr:uid="{00000000-0005-0000-0000-0000F05D0000}"/>
    <cellStyle name="Normal 3 2 2 15" xfId="5302" xr:uid="{00000000-0005-0000-0000-0000F15D0000}"/>
    <cellStyle name="Normal 3 2 2 16" xfId="5303" xr:uid="{00000000-0005-0000-0000-0000F25D0000}"/>
    <cellStyle name="Normal 3 2 2 17" xfId="5304" xr:uid="{00000000-0005-0000-0000-0000F35D0000}"/>
    <cellStyle name="Normal 3 2 2 18" xfId="5305" xr:uid="{00000000-0005-0000-0000-0000F45D0000}"/>
    <cellStyle name="Normal 3 2 2 19" xfId="5306" xr:uid="{00000000-0005-0000-0000-0000F55D0000}"/>
    <cellStyle name="Normal 3 2 2 2" xfId="1124" xr:uid="{00000000-0005-0000-0000-0000F65D0000}"/>
    <cellStyle name="Normal 3 2 2 2 2" xfId="10131" xr:uid="{00000000-0005-0000-0000-0000F75D0000}"/>
    <cellStyle name="Normal 3 2 2 20" xfId="5307" xr:uid="{00000000-0005-0000-0000-0000F85D0000}"/>
    <cellStyle name="Normal 3 2 2 21" xfId="5296" xr:uid="{00000000-0005-0000-0000-0000F95D0000}"/>
    <cellStyle name="Normal 3 2 2 21 2" xfId="18731" xr:uid="{00000000-0005-0000-0000-0000FA5D0000}"/>
    <cellStyle name="Normal 3 2 2 22" xfId="9994" xr:uid="{00000000-0005-0000-0000-0000FB5D0000}"/>
    <cellStyle name="Normal 3 2 2 22 2" xfId="18249" xr:uid="{00000000-0005-0000-0000-0000FC5D0000}"/>
    <cellStyle name="Normal 3 2 2 3" xfId="1278" xr:uid="{00000000-0005-0000-0000-0000FD5D0000}"/>
    <cellStyle name="Normal 3 2 2 3 2" xfId="10301" xr:uid="{00000000-0005-0000-0000-0000FE5D0000}"/>
    <cellStyle name="Normal 3 2 2 3 3" xfId="5308" xr:uid="{00000000-0005-0000-0000-0000FF5D0000}"/>
    <cellStyle name="Normal 3 2 2 4" xfId="5309" xr:uid="{00000000-0005-0000-0000-0000005E0000}"/>
    <cellStyle name="Normal 3 2 2 5" xfId="5310" xr:uid="{00000000-0005-0000-0000-0000015E0000}"/>
    <cellStyle name="Normal 3 2 2 6" xfId="5311" xr:uid="{00000000-0005-0000-0000-0000025E0000}"/>
    <cellStyle name="Normal 3 2 2 7" xfId="5312" xr:uid="{00000000-0005-0000-0000-0000035E0000}"/>
    <cellStyle name="Normal 3 2 2 8" xfId="5313" xr:uid="{00000000-0005-0000-0000-0000045E0000}"/>
    <cellStyle name="Normal 3 2 2 9" xfId="5314" xr:uid="{00000000-0005-0000-0000-0000055E0000}"/>
    <cellStyle name="Normal 3 2 20" xfId="5315" xr:uid="{00000000-0005-0000-0000-0000065E0000}"/>
    <cellStyle name="Normal 3 2 21" xfId="5316" xr:uid="{00000000-0005-0000-0000-0000075E0000}"/>
    <cellStyle name="Normal 3 2 22" xfId="37214" xr:uid="{00000000-0005-0000-0000-0000085E0000}"/>
    <cellStyle name="Normal 3 2 3" xfId="569" xr:uid="{00000000-0005-0000-0000-0000095E0000}"/>
    <cellStyle name="Normal 3 2 3 2" xfId="5318" xr:uid="{00000000-0005-0000-0000-00000A5E0000}"/>
    <cellStyle name="Normal 3 2 3 3" xfId="5317" xr:uid="{00000000-0005-0000-0000-00000B5E0000}"/>
    <cellStyle name="Normal 3 2 3 3 2" xfId="6239" xr:uid="{00000000-0005-0000-0000-00000C5E0000}"/>
    <cellStyle name="Normal 3 2 3 3 3" xfId="18843" xr:uid="{00000000-0005-0000-0000-00000D5E0000}"/>
    <cellStyle name="Normal 3 2 3 4" xfId="10504" xr:uid="{00000000-0005-0000-0000-00000E5E0000}"/>
    <cellStyle name="Normal 3 2 3 4 2" xfId="18250" xr:uid="{00000000-0005-0000-0000-00000F5E0000}"/>
    <cellStyle name="Normal 3 2 3 5" xfId="2935" xr:uid="{00000000-0005-0000-0000-0000105E0000}"/>
    <cellStyle name="Normal 3 2 3 6" xfId="37362" xr:uid="{00000000-0005-0000-0000-0000115E0000}"/>
    <cellStyle name="Normal 3 2 4" xfId="788" xr:uid="{00000000-0005-0000-0000-0000125E0000}"/>
    <cellStyle name="Normal 3 2 4 10" xfId="5320" xr:uid="{00000000-0005-0000-0000-0000135E0000}"/>
    <cellStyle name="Normal 3 2 4 10 2" xfId="8313" xr:uid="{00000000-0005-0000-0000-0000145E0000}"/>
    <cellStyle name="Normal 3 2 4 10 2 2" xfId="14806" xr:uid="{00000000-0005-0000-0000-0000155E0000}"/>
    <cellStyle name="Normal 3 2 4 10 2 2 2" xfId="27483" xr:uid="{00000000-0005-0000-0000-0000165E0000}"/>
    <cellStyle name="Normal 3 2 4 10 2 3" xfId="19585" xr:uid="{00000000-0005-0000-0000-0000175E0000}"/>
    <cellStyle name="Normal 3 2 4 10 2 4" xfId="32700" xr:uid="{00000000-0005-0000-0000-0000185E0000}"/>
    <cellStyle name="Normal 3 2 4 10 2 5" xfId="35715" xr:uid="{00000000-0005-0000-0000-0000195E0000}"/>
    <cellStyle name="Normal 3 2 4 10 3" xfId="9238" xr:uid="{00000000-0005-0000-0000-00001A5E0000}"/>
    <cellStyle name="Normal 3 2 4 10 3 2" xfId="15648" xr:uid="{00000000-0005-0000-0000-00001B5E0000}"/>
    <cellStyle name="Normal 3 2 4 10 3 2 2" xfId="28296" xr:uid="{00000000-0005-0000-0000-00001C5E0000}"/>
    <cellStyle name="Normal 3 2 4 10 3 3" xfId="23243" xr:uid="{00000000-0005-0000-0000-00001D5E0000}"/>
    <cellStyle name="Normal 3 2 4 10 4" xfId="7314" xr:uid="{00000000-0005-0000-0000-00001E5E0000}"/>
    <cellStyle name="Normal 3 2 4 10 4 2" xfId="13844" xr:uid="{00000000-0005-0000-0000-00001F5E0000}"/>
    <cellStyle name="Normal 3 2 4 10 4 2 2" xfId="26575" xr:uid="{00000000-0005-0000-0000-0000205E0000}"/>
    <cellStyle name="Normal 3 2 4 10 4 3" xfId="22046" xr:uid="{00000000-0005-0000-0000-0000215E0000}"/>
    <cellStyle name="Normal 3 2 4 10 5" xfId="12704" xr:uid="{00000000-0005-0000-0000-0000225E0000}"/>
    <cellStyle name="Normal 3 2 4 10 5 2" xfId="25450" xr:uid="{00000000-0005-0000-0000-0000235E0000}"/>
    <cellStyle name="Normal 3 2 4 10 6" xfId="18252" xr:uid="{00000000-0005-0000-0000-0000245E0000}"/>
    <cellStyle name="Normal 3 2 4 10 7" xfId="31590" xr:uid="{00000000-0005-0000-0000-0000255E0000}"/>
    <cellStyle name="Normal 3 2 4 10 8" xfId="34859" xr:uid="{00000000-0005-0000-0000-0000265E0000}"/>
    <cellStyle name="Normal 3 2 4 11" xfId="5321" xr:uid="{00000000-0005-0000-0000-0000275E0000}"/>
    <cellStyle name="Normal 3 2 4 11 2" xfId="8314" xr:uid="{00000000-0005-0000-0000-0000285E0000}"/>
    <cellStyle name="Normal 3 2 4 11 2 2" xfId="14807" xr:uid="{00000000-0005-0000-0000-0000295E0000}"/>
    <cellStyle name="Normal 3 2 4 11 2 2 2" xfId="27484" xr:uid="{00000000-0005-0000-0000-00002A5E0000}"/>
    <cellStyle name="Normal 3 2 4 11 2 3" xfId="19586" xr:uid="{00000000-0005-0000-0000-00002B5E0000}"/>
    <cellStyle name="Normal 3 2 4 11 2 4" xfId="32701" xr:uid="{00000000-0005-0000-0000-00002C5E0000}"/>
    <cellStyle name="Normal 3 2 4 11 2 5" xfId="35716" xr:uid="{00000000-0005-0000-0000-00002D5E0000}"/>
    <cellStyle name="Normal 3 2 4 11 3" xfId="9239" xr:uid="{00000000-0005-0000-0000-00002E5E0000}"/>
    <cellStyle name="Normal 3 2 4 11 3 2" xfId="15649" xr:uid="{00000000-0005-0000-0000-00002F5E0000}"/>
    <cellStyle name="Normal 3 2 4 11 3 2 2" xfId="28297" xr:uid="{00000000-0005-0000-0000-0000305E0000}"/>
    <cellStyle name="Normal 3 2 4 11 3 3" xfId="23244" xr:uid="{00000000-0005-0000-0000-0000315E0000}"/>
    <cellStyle name="Normal 3 2 4 11 4" xfId="7315" xr:uid="{00000000-0005-0000-0000-0000325E0000}"/>
    <cellStyle name="Normal 3 2 4 11 4 2" xfId="13845" xr:uid="{00000000-0005-0000-0000-0000335E0000}"/>
    <cellStyle name="Normal 3 2 4 11 4 2 2" xfId="26576" xr:uid="{00000000-0005-0000-0000-0000345E0000}"/>
    <cellStyle name="Normal 3 2 4 11 4 3" xfId="22047" xr:uid="{00000000-0005-0000-0000-0000355E0000}"/>
    <cellStyle name="Normal 3 2 4 11 5" xfId="12705" xr:uid="{00000000-0005-0000-0000-0000365E0000}"/>
    <cellStyle name="Normal 3 2 4 11 5 2" xfId="25451" xr:uid="{00000000-0005-0000-0000-0000375E0000}"/>
    <cellStyle name="Normal 3 2 4 11 6" xfId="18253" xr:uid="{00000000-0005-0000-0000-0000385E0000}"/>
    <cellStyle name="Normal 3 2 4 11 7" xfId="31591" xr:uid="{00000000-0005-0000-0000-0000395E0000}"/>
    <cellStyle name="Normal 3 2 4 11 8" xfId="34860" xr:uid="{00000000-0005-0000-0000-00003A5E0000}"/>
    <cellStyle name="Normal 3 2 4 12" xfId="5322" xr:uid="{00000000-0005-0000-0000-00003B5E0000}"/>
    <cellStyle name="Normal 3 2 4 12 2" xfId="8315" xr:uid="{00000000-0005-0000-0000-00003C5E0000}"/>
    <cellStyle name="Normal 3 2 4 12 2 2" xfId="14808" xr:uid="{00000000-0005-0000-0000-00003D5E0000}"/>
    <cellStyle name="Normal 3 2 4 12 2 2 2" xfId="27485" xr:uid="{00000000-0005-0000-0000-00003E5E0000}"/>
    <cellStyle name="Normal 3 2 4 12 2 3" xfId="19587" xr:uid="{00000000-0005-0000-0000-00003F5E0000}"/>
    <cellStyle name="Normal 3 2 4 12 2 4" xfId="32702" xr:uid="{00000000-0005-0000-0000-0000405E0000}"/>
    <cellStyle name="Normal 3 2 4 12 2 5" xfId="35717" xr:uid="{00000000-0005-0000-0000-0000415E0000}"/>
    <cellStyle name="Normal 3 2 4 12 3" xfId="9240" xr:uid="{00000000-0005-0000-0000-0000425E0000}"/>
    <cellStyle name="Normal 3 2 4 12 3 2" xfId="15650" xr:uid="{00000000-0005-0000-0000-0000435E0000}"/>
    <cellStyle name="Normal 3 2 4 12 3 2 2" xfId="28298" xr:uid="{00000000-0005-0000-0000-0000445E0000}"/>
    <cellStyle name="Normal 3 2 4 12 3 3" xfId="23245" xr:uid="{00000000-0005-0000-0000-0000455E0000}"/>
    <cellStyle name="Normal 3 2 4 12 4" xfId="7316" xr:uid="{00000000-0005-0000-0000-0000465E0000}"/>
    <cellStyle name="Normal 3 2 4 12 4 2" xfId="13846" xr:uid="{00000000-0005-0000-0000-0000475E0000}"/>
    <cellStyle name="Normal 3 2 4 12 4 2 2" xfId="26577" xr:uid="{00000000-0005-0000-0000-0000485E0000}"/>
    <cellStyle name="Normal 3 2 4 12 4 3" xfId="22048" xr:uid="{00000000-0005-0000-0000-0000495E0000}"/>
    <cellStyle name="Normal 3 2 4 12 5" xfId="12706" xr:uid="{00000000-0005-0000-0000-00004A5E0000}"/>
    <cellStyle name="Normal 3 2 4 12 5 2" xfId="25452" xr:uid="{00000000-0005-0000-0000-00004B5E0000}"/>
    <cellStyle name="Normal 3 2 4 12 6" xfId="18254" xr:uid="{00000000-0005-0000-0000-00004C5E0000}"/>
    <cellStyle name="Normal 3 2 4 12 7" xfId="31592" xr:uid="{00000000-0005-0000-0000-00004D5E0000}"/>
    <cellStyle name="Normal 3 2 4 12 8" xfId="34861" xr:uid="{00000000-0005-0000-0000-00004E5E0000}"/>
    <cellStyle name="Normal 3 2 4 13" xfId="5323" xr:uid="{00000000-0005-0000-0000-00004F5E0000}"/>
    <cellStyle name="Normal 3 2 4 13 2" xfId="8316" xr:uid="{00000000-0005-0000-0000-0000505E0000}"/>
    <cellStyle name="Normal 3 2 4 13 2 2" xfId="14809" xr:uid="{00000000-0005-0000-0000-0000515E0000}"/>
    <cellStyle name="Normal 3 2 4 13 2 2 2" xfId="27486" xr:uid="{00000000-0005-0000-0000-0000525E0000}"/>
    <cellStyle name="Normal 3 2 4 13 2 3" xfId="19588" xr:uid="{00000000-0005-0000-0000-0000535E0000}"/>
    <cellStyle name="Normal 3 2 4 13 2 4" xfId="32703" xr:uid="{00000000-0005-0000-0000-0000545E0000}"/>
    <cellStyle name="Normal 3 2 4 13 2 5" xfId="35718" xr:uid="{00000000-0005-0000-0000-0000555E0000}"/>
    <cellStyle name="Normal 3 2 4 13 3" xfId="9241" xr:uid="{00000000-0005-0000-0000-0000565E0000}"/>
    <cellStyle name="Normal 3 2 4 13 3 2" xfId="15651" xr:uid="{00000000-0005-0000-0000-0000575E0000}"/>
    <cellStyle name="Normal 3 2 4 13 3 2 2" xfId="28299" xr:uid="{00000000-0005-0000-0000-0000585E0000}"/>
    <cellStyle name="Normal 3 2 4 13 3 3" xfId="23246" xr:uid="{00000000-0005-0000-0000-0000595E0000}"/>
    <cellStyle name="Normal 3 2 4 13 4" xfId="7317" xr:uid="{00000000-0005-0000-0000-00005A5E0000}"/>
    <cellStyle name="Normal 3 2 4 13 4 2" xfId="13847" xr:uid="{00000000-0005-0000-0000-00005B5E0000}"/>
    <cellStyle name="Normal 3 2 4 13 4 2 2" xfId="26578" xr:uid="{00000000-0005-0000-0000-00005C5E0000}"/>
    <cellStyle name="Normal 3 2 4 13 4 3" xfId="22049" xr:uid="{00000000-0005-0000-0000-00005D5E0000}"/>
    <cellStyle name="Normal 3 2 4 13 5" xfId="12707" xr:uid="{00000000-0005-0000-0000-00005E5E0000}"/>
    <cellStyle name="Normal 3 2 4 13 5 2" xfId="25453" xr:uid="{00000000-0005-0000-0000-00005F5E0000}"/>
    <cellStyle name="Normal 3 2 4 13 6" xfId="18255" xr:uid="{00000000-0005-0000-0000-0000605E0000}"/>
    <cellStyle name="Normal 3 2 4 13 7" xfId="31593" xr:uid="{00000000-0005-0000-0000-0000615E0000}"/>
    <cellStyle name="Normal 3 2 4 13 8" xfId="34862" xr:uid="{00000000-0005-0000-0000-0000625E0000}"/>
    <cellStyle name="Normal 3 2 4 14" xfId="5324" xr:uid="{00000000-0005-0000-0000-0000635E0000}"/>
    <cellStyle name="Normal 3 2 4 14 2" xfId="8317" xr:uid="{00000000-0005-0000-0000-0000645E0000}"/>
    <cellStyle name="Normal 3 2 4 14 2 2" xfId="14810" xr:uid="{00000000-0005-0000-0000-0000655E0000}"/>
    <cellStyle name="Normal 3 2 4 14 2 2 2" xfId="27487" xr:uid="{00000000-0005-0000-0000-0000665E0000}"/>
    <cellStyle name="Normal 3 2 4 14 2 3" xfId="19589" xr:uid="{00000000-0005-0000-0000-0000675E0000}"/>
    <cellStyle name="Normal 3 2 4 14 2 4" xfId="32704" xr:uid="{00000000-0005-0000-0000-0000685E0000}"/>
    <cellStyle name="Normal 3 2 4 14 2 5" xfId="35719" xr:uid="{00000000-0005-0000-0000-0000695E0000}"/>
    <cellStyle name="Normal 3 2 4 14 3" xfId="9242" xr:uid="{00000000-0005-0000-0000-00006A5E0000}"/>
    <cellStyle name="Normal 3 2 4 14 3 2" xfId="15652" xr:uid="{00000000-0005-0000-0000-00006B5E0000}"/>
    <cellStyle name="Normal 3 2 4 14 3 2 2" xfId="28300" xr:uid="{00000000-0005-0000-0000-00006C5E0000}"/>
    <cellStyle name="Normal 3 2 4 14 3 3" xfId="23247" xr:uid="{00000000-0005-0000-0000-00006D5E0000}"/>
    <cellStyle name="Normal 3 2 4 14 4" xfId="7318" xr:uid="{00000000-0005-0000-0000-00006E5E0000}"/>
    <cellStyle name="Normal 3 2 4 14 4 2" xfId="13848" xr:uid="{00000000-0005-0000-0000-00006F5E0000}"/>
    <cellStyle name="Normal 3 2 4 14 4 2 2" xfId="26579" xr:uid="{00000000-0005-0000-0000-0000705E0000}"/>
    <cellStyle name="Normal 3 2 4 14 4 3" xfId="22050" xr:uid="{00000000-0005-0000-0000-0000715E0000}"/>
    <cellStyle name="Normal 3 2 4 14 5" xfId="12708" xr:uid="{00000000-0005-0000-0000-0000725E0000}"/>
    <cellStyle name="Normal 3 2 4 14 5 2" xfId="25454" xr:uid="{00000000-0005-0000-0000-0000735E0000}"/>
    <cellStyle name="Normal 3 2 4 14 6" xfId="18256" xr:uid="{00000000-0005-0000-0000-0000745E0000}"/>
    <cellStyle name="Normal 3 2 4 14 7" xfId="31594" xr:uid="{00000000-0005-0000-0000-0000755E0000}"/>
    <cellStyle name="Normal 3 2 4 14 8" xfId="34863" xr:uid="{00000000-0005-0000-0000-0000765E0000}"/>
    <cellStyle name="Normal 3 2 4 15" xfId="5325" xr:uid="{00000000-0005-0000-0000-0000775E0000}"/>
    <cellStyle name="Normal 3 2 4 15 2" xfId="8318" xr:uid="{00000000-0005-0000-0000-0000785E0000}"/>
    <cellStyle name="Normal 3 2 4 15 2 2" xfId="14811" xr:uid="{00000000-0005-0000-0000-0000795E0000}"/>
    <cellStyle name="Normal 3 2 4 15 2 2 2" xfId="27488" xr:uid="{00000000-0005-0000-0000-00007A5E0000}"/>
    <cellStyle name="Normal 3 2 4 15 2 3" xfId="19590" xr:uid="{00000000-0005-0000-0000-00007B5E0000}"/>
    <cellStyle name="Normal 3 2 4 15 2 4" xfId="32705" xr:uid="{00000000-0005-0000-0000-00007C5E0000}"/>
    <cellStyle name="Normal 3 2 4 15 2 5" xfId="35720" xr:uid="{00000000-0005-0000-0000-00007D5E0000}"/>
    <cellStyle name="Normal 3 2 4 15 3" xfId="9243" xr:uid="{00000000-0005-0000-0000-00007E5E0000}"/>
    <cellStyle name="Normal 3 2 4 15 3 2" xfId="15653" xr:uid="{00000000-0005-0000-0000-00007F5E0000}"/>
    <cellStyle name="Normal 3 2 4 15 3 2 2" xfId="28301" xr:uid="{00000000-0005-0000-0000-0000805E0000}"/>
    <cellStyle name="Normal 3 2 4 15 3 3" xfId="23248" xr:uid="{00000000-0005-0000-0000-0000815E0000}"/>
    <cellStyle name="Normal 3 2 4 15 4" xfId="7319" xr:uid="{00000000-0005-0000-0000-0000825E0000}"/>
    <cellStyle name="Normal 3 2 4 15 4 2" xfId="13849" xr:uid="{00000000-0005-0000-0000-0000835E0000}"/>
    <cellStyle name="Normal 3 2 4 15 4 2 2" xfId="26580" xr:uid="{00000000-0005-0000-0000-0000845E0000}"/>
    <cellStyle name="Normal 3 2 4 15 4 3" xfId="22051" xr:uid="{00000000-0005-0000-0000-0000855E0000}"/>
    <cellStyle name="Normal 3 2 4 15 5" xfId="12709" xr:uid="{00000000-0005-0000-0000-0000865E0000}"/>
    <cellStyle name="Normal 3 2 4 15 5 2" xfId="25455" xr:uid="{00000000-0005-0000-0000-0000875E0000}"/>
    <cellStyle name="Normal 3 2 4 15 6" xfId="18257" xr:uid="{00000000-0005-0000-0000-0000885E0000}"/>
    <cellStyle name="Normal 3 2 4 15 7" xfId="31595" xr:uid="{00000000-0005-0000-0000-0000895E0000}"/>
    <cellStyle name="Normal 3 2 4 15 8" xfId="34864" xr:uid="{00000000-0005-0000-0000-00008A5E0000}"/>
    <cellStyle name="Normal 3 2 4 16" xfId="5326" xr:uid="{00000000-0005-0000-0000-00008B5E0000}"/>
    <cellStyle name="Normal 3 2 4 16 2" xfId="8319" xr:uid="{00000000-0005-0000-0000-00008C5E0000}"/>
    <cellStyle name="Normal 3 2 4 16 2 2" xfId="14812" xr:uid="{00000000-0005-0000-0000-00008D5E0000}"/>
    <cellStyle name="Normal 3 2 4 16 2 2 2" xfId="27489" xr:uid="{00000000-0005-0000-0000-00008E5E0000}"/>
    <cellStyle name="Normal 3 2 4 16 2 3" xfId="19591" xr:uid="{00000000-0005-0000-0000-00008F5E0000}"/>
    <cellStyle name="Normal 3 2 4 16 2 4" xfId="32706" xr:uid="{00000000-0005-0000-0000-0000905E0000}"/>
    <cellStyle name="Normal 3 2 4 16 2 5" xfId="35721" xr:uid="{00000000-0005-0000-0000-0000915E0000}"/>
    <cellStyle name="Normal 3 2 4 16 3" xfId="9244" xr:uid="{00000000-0005-0000-0000-0000925E0000}"/>
    <cellStyle name="Normal 3 2 4 16 3 2" xfId="15654" xr:uid="{00000000-0005-0000-0000-0000935E0000}"/>
    <cellStyle name="Normal 3 2 4 16 3 2 2" xfId="28302" xr:uid="{00000000-0005-0000-0000-0000945E0000}"/>
    <cellStyle name="Normal 3 2 4 16 3 3" xfId="23249" xr:uid="{00000000-0005-0000-0000-0000955E0000}"/>
    <cellStyle name="Normal 3 2 4 16 4" xfId="7320" xr:uid="{00000000-0005-0000-0000-0000965E0000}"/>
    <cellStyle name="Normal 3 2 4 16 4 2" xfId="13850" xr:uid="{00000000-0005-0000-0000-0000975E0000}"/>
    <cellStyle name="Normal 3 2 4 16 4 2 2" xfId="26581" xr:uid="{00000000-0005-0000-0000-0000985E0000}"/>
    <cellStyle name="Normal 3 2 4 16 4 3" xfId="22052" xr:uid="{00000000-0005-0000-0000-0000995E0000}"/>
    <cellStyle name="Normal 3 2 4 16 5" xfId="12710" xr:uid="{00000000-0005-0000-0000-00009A5E0000}"/>
    <cellStyle name="Normal 3 2 4 16 5 2" xfId="25456" xr:uid="{00000000-0005-0000-0000-00009B5E0000}"/>
    <cellStyle name="Normal 3 2 4 16 6" xfId="18258" xr:uid="{00000000-0005-0000-0000-00009C5E0000}"/>
    <cellStyle name="Normal 3 2 4 16 7" xfId="31596" xr:uid="{00000000-0005-0000-0000-00009D5E0000}"/>
    <cellStyle name="Normal 3 2 4 16 8" xfId="34865" xr:uid="{00000000-0005-0000-0000-00009E5E0000}"/>
    <cellStyle name="Normal 3 2 4 17" xfId="5327" xr:uid="{00000000-0005-0000-0000-00009F5E0000}"/>
    <cellStyle name="Normal 3 2 4 17 2" xfId="8320" xr:uid="{00000000-0005-0000-0000-0000A05E0000}"/>
    <cellStyle name="Normal 3 2 4 17 2 2" xfId="14813" xr:uid="{00000000-0005-0000-0000-0000A15E0000}"/>
    <cellStyle name="Normal 3 2 4 17 2 2 2" xfId="27490" xr:uid="{00000000-0005-0000-0000-0000A25E0000}"/>
    <cellStyle name="Normal 3 2 4 17 2 3" xfId="19592" xr:uid="{00000000-0005-0000-0000-0000A35E0000}"/>
    <cellStyle name="Normal 3 2 4 17 2 4" xfId="32707" xr:uid="{00000000-0005-0000-0000-0000A45E0000}"/>
    <cellStyle name="Normal 3 2 4 17 2 5" xfId="35722" xr:uid="{00000000-0005-0000-0000-0000A55E0000}"/>
    <cellStyle name="Normal 3 2 4 17 3" xfId="9245" xr:uid="{00000000-0005-0000-0000-0000A65E0000}"/>
    <cellStyle name="Normal 3 2 4 17 3 2" xfId="15655" xr:uid="{00000000-0005-0000-0000-0000A75E0000}"/>
    <cellStyle name="Normal 3 2 4 17 3 2 2" xfId="28303" xr:uid="{00000000-0005-0000-0000-0000A85E0000}"/>
    <cellStyle name="Normal 3 2 4 17 3 3" xfId="23250" xr:uid="{00000000-0005-0000-0000-0000A95E0000}"/>
    <cellStyle name="Normal 3 2 4 17 4" xfId="7321" xr:uid="{00000000-0005-0000-0000-0000AA5E0000}"/>
    <cellStyle name="Normal 3 2 4 17 4 2" xfId="13851" xr:uid="{00000000-0005-0000-0000-0000AB5E0000}"/>
    <cellStyle name="Normal 3 2 4 17 4 2 2" xfId="26582" xr:uid="{00000000-0005-0000-0000-0000AC5E0000}"/>
    <cellStyle name="Normal 3 2 4 17 4 3" xfId="22053" xr:uid="{00000000-0005-0000-0000-0000AD5E0000}"/>
    <cellStyle name="Normal 3 2 4 17 5" xfId="12711" xr:uid="{00000000-0005-0000-0000-0000AE5E0000}"/>
    <cellStyle name="Normal 3 2 4 17 5 2" xfId="25457" xr:uid="{00000000-0005-0000-0000-0000AF5E0000}"/>
    <cellStyle name="Normal 3 2 4 17 6" xfId="18259" xr:uid="{00000000-0005-0000-0000-0000B05E0000}"/>
    <cellStyle name="Normal 3 2 4 17 7" xfId="31597" xr:uid="{00000000-0005-0000-0000-0000B15E0000}"/>
    <cellStyle name="Normal 3 2 4 17 8" xfId="34866" xr:uid="{00000000-0005-0000-0000-0000B25E0000}"/>
    <cellStyle name="Normal 3 2 4 18" xfId="5328" xr:uid="{00000000-0005-0000-0000-0000B35E0000}"/>
    <cellStyle name="Normal 3 2 4 18 2" xfId="8321" xr:uid="{00000000-0005-0000-0000-0000B45E0000}"/>
    <cellStyle name="Normal 3 2 4 18 2 2" xfId="14814" xr:uid="{00000000-0005-0000-0000-0000B55E0000}"/>
    <cellStyle name="Normal 3 2 4 18 2 2 2" xfId="27491" xr:uid="{00000000-0005-0000-0000-0000B65E0000}"/>
    <cellStyle name="Normal 3 2 4 18 2 3" xfId="19593" xr:uid="{00000000-0005-0000-0000-0000B75E0000}"/>
    <cellStyle name="Normal 3 2 4 18 2 4" xfId="32708" xr:uid="{00000000-0005-0000-0000-0000B85E0000}"/>
    <cellStyle name="Normal 3 2 4 18 2 5" xfId="35723" xr:uid="{00000000-0005-0000-0000-0000B95E0000}"/>
    <cellStyle name="Normal 3 2 4 18 3" xfId="9246" xr:uid="{00000000-0005-0000-0000-0000BA5E0000}"/>
    <cellStyle name="Normal 3 2 4 18 3 2" xfId="15656" xr:uid="{00000000-0005-0000-0000-0000BB5E0000}"/>
    <cellStyle name="Normal 3 2 4 18 3 2 2" xfId="28304" xr:uid="{00000000-0005-0000-0000-0000BC5E0000}"/>
    <cellStyle name="Normal 3 2 4 18 3 3" xfId="23251" xr:uid="{00000000-0005-0000-0000-0000BD5E0000}"/>
    <cellStyle name="Normal 3 2 4 18 4" xfId="7322" xr:uid="{00000000-0005-0000-0000-0000BE5E0000}"/>
    <cellStyle name="Normal 3 2 4 18 4 2" xfId="13852" xr:uid="{00000000-0005-0000-0000-0000BF5E0000}"/>
    <cellStyle name="Normal 3 2 4 18 4 2 2" xfId="26583" xr:uid="{00000000-0005-0000-0000-0000C05E0000}"/>
    <cellStyle name="Normal 3 2 4 18 4 3" xfId="22054" xr:uid="{00000000-0005-0000-0000-0000C15E0000}"/>
    <cellStyle name="Normal 3 2 4 18 5" xfId="12712" xr:uid="{00000000-0005-0000-0000-0000C25E0000}"/>
    <cellStyle name="Normal 3 2 4 18 5 2" xfId="25458" xr:uid="{00000000-0005-0000-0000-0000C35E0000}"/>
    <cellStyle name="Normal 3 2 4 18 6" xfId="18260" xr:uid="{00000000-0005-0000-0000-0000C45E0000}"/>
    <cellStyle name="Normal 3 2 4 18 7" xfId="31598" xr:uid="{00000000-0005-0000-0000-0000C55E0000}"/>
    <cellStyle name="Normal 3 2 4 18 8" xfId="34867" xr:uid="{00000000-0005-0000-0000-0000C65E0000}"/>
    <cellStyle name="Normal 3 2 4 19" xfId="5329" xr:uid="{00000000-0005-0000-0000-0000C75E0000}"/>
    <cellStyle name="Normal 3 2 4 19 2" xfId="8322" xr:uid="{00000000-0005-0000-0000-0000C85E0000}"/>
    <cellStyle name="Normal 3 2 4 19 2 2" xfId="14815" xr:uid="{00000000-0005-0000-0000-0000C95E0000}"/>
    <cellStyle name="Normal 3 2 4 19 2 2 2" xfId="27492" xr:uid="{00000000-0005-0000-0000-0000CA5E0000}"/>
    <cellStyle name="Normal 3 2 4 19 2 3" xfId="19594" xr:uid="{00000000-0005-0000-0000-0000CB5E0000}"/>
    <cellStyle name="Normal 3 2 4 19 2 4" xfId="32709" xr:uid="{00000000-0005-0000-0000-0000CC5E0000}"/>
    <cellStyle name="Normal 3 2 4 19 2 5" xfId="35724" xr:uid="{00000000-0005-0000-0000-0000CD5E0000}"/>
    <cellStyle name="Normal 3 2 4 19 3" xfId="9247" xr:uid="{00000000-0005-0000-0000-0000CE5E0000}"/>
    <cellStyle name="Normal 3 2 4 19 3 2" xfId="15657" xr:uid="{00000000-0005-0000-0000-0000CF5E0000}"/>
    <cellStyle name="Normal 3 2 4 19 3 2 2" xfId="28305" xr:uid="{00000000-0005-0000-0000-0000D05E0000}"/>
    <cellStyle name="Normal 3 2 4 19 3 3" xfId="23252" xr:uid="{00000000-0005-0000-0000-0000D15E0000}"/>
    <cellStyle name="Normal 3 2 4 19 4" xfId="7323" xr:uid="{00000000-0005-0000-0000-0000D25E0000}"/>
    <cellStyle name="Normal 3 2 4 19 4 2" xfId="13853" xr:uid="{00000000-0005-0000-0000-0000D35E0000}"/>
    <cellStyle name="Normal 3 2 4 19 4 2 2" xfId="26584" xr:uid="{00000000-0005-0000-0000-0000D45E0000}"/>
    <cellStyle name="Normal 3 2 4 19 4 3" xfId="22055" xr:uid="{00000000-0005-0000-0000-0000D55E0000}"/>
    <cellStyle name="Normal 3 2 4 19 5" xfId="12713" xr:uid="{00000000-0005-0000-0000-0000D65E0000}"/>
    <cellStyle name="Normal 3 2 4 19 5 2" xfId="25459" xr:uid="{00000000-0005-0000-0000-0000D75E0000}"/>
    <cellStyle name="Normal 3 2 4 19 6" xfId="18261" xr:uid="{00000000-0005-0000-0000-0000D85E0000}"/>
    <cellStyle name="Normal 3 2 4 19 7" xfId="31599" xr:uid="{00000000-0005-0000-0000-0000D95E0000}"/>
    <cellStyle name="Normal 3 2 4 19 8" xfId="34868" xr:uid="{00000000-0005-0000-0000-0000DA5E0000}"/>
    <cellStyle name="Normal 3 2 4 2" xfId="5330" xr:uid="{00000000-0005-0000-0000-0000DB5E0000}"/>
    <cellStyle name="Normal 3 2 4 2 2" xfId="8323" xr:uid="{00000000-0005-0000-0000-0000DC5E0000}"/>
    <cellStyle name="Normal 3 2 4 2 2 2" xfId="14816" xr:uid="{00000000-0005-0000-0000-0000DD5E0000}"/>
    <cellStyle name="Normal 3 2 4 2 2 2 2" xfId="27493" xr:uid="{00000000-0005-0000-0000-0000DE5E0000}"/>
    <cellStyle name="Normal 3 2 4 2 2 3" xfId="19595" xr:uid="{00000000-0005-0000-0000-0000DF5E0000}"/>
    <cellStyle name="Normal 3 2 4 2 2 4" xfId="32710" xr:uid="{00000000-0005-0000-0000-0000E05E0000}"/>
    <cellStyle name="Normal 3 2 4 2 2 5" xfId="35725" xr:uid="{00000000-0005-0000-0000-0000E15E0000}"/>
    <cellStyle name="Normal 3 2 4 2 3" xfId="9248" xr:uid="{00000000-0005-0000-0000-0000E25E0000}"/>
    <cellStyle name="Normal 3 2 4 2 3 2" xfId="15658" xr:uid="{00000000-0005-0000-0000-0000E35E0000}"/>
    <cellStyle name="Normal 3 2 4 2 3 2 2" xfId="28306" xr:uid="{00000000-0005-0000-0000-0000E45E0000}"/>
    <cellStyle name="Normal 3 2 4 2 3 3" xfId="23253" xr:uid="{00000000-0005-0000-0000-0000E55E0000}"/>
    <cellStyle name="Normal 3 2 4 2 4" xfId="7324" xr:uid="{00000000-0005-0000-0000-0000E65E0000}"/>
    <cellStyle name="Normal 3 2 4 2 4 2" xfId="13854" xr:uid="{00000000-0005-0000-0000-0000E75E0000}"/>
    <cellStyle name="Normal 3 2 4 2 4 2 2" xfId="26585" xr:uid="{00000000-0005-0000-0000-0000E85E0000}"/>
    <cellStyle name="Normal 3 2 4 2 4 3" xfId="22056" xr:uid="{00000000-0005-0000-0000-0000E95E0000}"/>
    <cellStyle name="Normal 3 2 4 2 5" xfId="12714" xr:uid="{00000000-0005-0000-0000-0000EA5E0000}"/>
    <cellStyle name="Normal 3 2 4 2 5 2" xfId="25460" xr:uid="{00000000-0005-0000-0000-0000EB5E0000}"/>
    <cellStyle name="Normal 3 2 4 2 6" xfId="18262" xr:uid="{00000000-0005-0000-0000-0000EC5E0000}"/>
    <cellStyle name="Normal 3 2 4 2 7" xfId="31600" xr:uid="{00000000-0005-0000-0000-0000ED5E0000}"/>
    <cellStyle name="Normal 3 2 4 2 8" xfId="34869" xr:uid="{00000000-0005-0000-0000-0000EE5E0000}"/>
    <cellStyle name="Normal 3 2 4 20" xfId="6327" xr:uid="{00000000-0005-0000-0000-0000EF5E0000}"/>
    <cellStyle name="Normal 3 2 4 20 2" xfId="19584" xr:uid="{00000000-0005-0000-0000-0000F05E0000}"/>
    <cellStyle name="Normal 3 2 4 20 3" xfId="32699" xr:uid="{00000000-0005-0000-0000-0000F15E0000}"/>
    <cellStyle name="Normal 3 2 4 20 4" xfId="35714" xr:uid="{00000000-0005-0000-0000-0000F25E0000}"/>
    <cellStyle name="Normal 3 2 4 21" xfId="8312" xr:uid="{00000000-0005-0000-0000-0000F35E0000}"/>
    <cellStyle name="Normal 3 2 4 21 2" xfId="14805" xr:uid="{00000000-0005-0000-0000-0000F45E0000}"/>
    <cellStyle name="Normal 3 2 4 21 2 2" xfId="27482" xr:uid="{00000000-0005-0000-0000-0000F55E0000}"/>
    <cellStyle name="Normal 3 2 4 21 3" xfId="19003" xr:uid="{00000000-0005-0000-0000-0000F65E0000}"/>
    <cellStyle name="Normal 3 2 4 21 4" xfId="22598" xr:uid="{00000000-0005-0000-0000-0000F75E0000}"/>
    <cellStyle name="Normal 3 2 4 22" xfId="9237" xr:uid="{00000000-0005-0000-0000-0000F85E0000}"/>
    <cellStyle name="Normal 3 2 4 22 2" xfId="15647" xr:uid="{00000000-0005-0000-0000-0000F95E0000}"/>
    <cellStyle name="Normal 3 2 4 22 2 2" xfId="28295" xr:uid="{00000000-0005-0000-0000-0000FA5E0000}"/>
    <cellStyle name="Normal 3 2 4 22 3" xfId="23242" xr:uid="{00000000-0005-0000-0000-0000FB5E0000}"/>
    <cellStyle name="Normal 3 2 4 23" xfId="10680" xr:uid="{00000000-0005-0000-0000-0000FC5E0000}"/>
    <cellStyle name="Normal 3 2 4 24" xfId="10837" xr:uid="{00000000-0005-0000-0000-0000FD5E0000}"/>
    <cellStyle name="Normal 3 2 4 25" xfId="7313" xr:uid="{00000000-0005-0000-0000-0000FE5E0000}"/>
    <cellStyle name="Normal 3 2 4 25 2" xfId="13843" xr:uid="{00000000-0005-0000-0000-0000FF5E0000}"/>
    <cellStyle name="Normal 3 2 4 25 2 2" xfId="26574" xr:uid="{00000000-0005-0000-0000-0000005F0000}"/>
    <cellStyle name="Normal 3 2 4 25 3" xfId="22045" xr:uid="{00000000-0005-0000-0000-0000015F0000}"/>
    <cellStyle name="Normal 3 2 4 26" xfId="12703" xr:uid="{00000000-0005-0000-0000-0000025F0000}"/>
    <cellStyle name="Normal 3 2 4 26 2" xfId="25449" xr:uid="{00000000-0005-0000-0000-0000035F0000}"/>
    <cellStyle name="Normal 3 2 4 27" xfId="18251" xr:uid="{00000000-0005-0000-0000-0000045F0000}"/>
    <cellStyle name="Normal 3 2 4 28" xfId="31589" xr:uid="{00000000-0005-0000-0000-0000055F0000}"/>
    <cellStyle name="Normal 3 2 4 29" xfId="34858" xr:uid="{00000000-0005-0000-0000-0000065F0000}"/>
    <cellStyle name="Normal 3 2 4 3" xfId="5331" xr:uid="{00000000-0005-0000-0000-0000075F0000}"/>
    <cellStyle name="Normal 3 2 4 3 2" xfId="8324" xr:uid="{00000000-0005-0000-0000-0000085F0000}"/>
    <cellStyle name="Normal 3 2 4 3 2 2" xfId="14817" xr:uid="{00000000-0005-0000-0000-0000095F0000}"/>
    <cellStyle name="Normal 3 2 4 3 2 2 2" xfId="27494" xr:uid="{00000000-0005-0000-0000-00000A5F0000}"/>
    <cellStyle name="Normal 3 2 4 3 2 3" xfId="19596" xr:uid="{00000000-0005-0000-0000-00000B5F0000}"/>
    <cellStyle name="Normal 3 2 4 3 2 4" xfId="32711" xr:uid="{00000000-0005-0000-0000-00000C5F0000}"/>
    <cellStyle name="Normal 3 2 4 3 2 5" xfId="35726" xr:uid="{00000000-0005-0000-0000-00000D5F0000}"/>
    <cellStyle name="Normal 3 2 4 3 3" xfId="9249" xr:uid="{00000000-0005-0000-0000-00000E5F0000}"/>
    <cellStyle name="Normal 3 2 4 3 3 2" xfId="15659" xr:uid="{00000000-0005-0000-0000-00000F5F0000}"/>
    <cellStyle name="Normal 3 2 4 3 3 2 2" xfId="28307" xr:uid="{00000000-0005-0000-0000-0000105F0000}"/>
    <cellStyle name="Normal 3 2 4 3 3 3" xfId="23254" xr:uid="{00000000-0005-0000-0000-0000115F0000}"/>
    <cellStyle name="Normal 3 2 4 3 4" xfId="7325" xr:uid="{00000000-0005-0000-0000-0000125F0000}"/>
    <cellStyle name="Normal 3 2 4 3 4 2" xfId="13855" xr:uid="{00000000-0005-0000-0000-0000135F0000}"/>
    <cellStyle name="Normal 3 2 4 3 4 2 2" xfId="26586" xr:uid="{00000000-0005-0000-0000-0000145F0000}"/>
    <cellStyle name="Normal 3 2 4 3 4 3" xfId="22057" xr:uid="{00000000-0005-0000-0000-0000155F0000}"/>
    <cellStyle name="Normal 3 2 4 3 5" xfId="12715" xr:uid="{00000000-0005-0000-0000-0000165F0000}"/>
    <cellStyle name="Normal 3 2 4 3 5 2" xfId="25461" xr:uid="{00000000-0005-0000-0000-0000175F0000}"/>
    <cellStyle name="Normal 3 2 4 3 6" xfId="18263" xr:uid="{00000000-0005-0000-0000-0000185F0000}"/>
    <cellStyle name="Normal 3 2 4 3 7" xfId="31601" xr:uid="{00000000-0005-0000-0000-0000195F0000}"/>
    <cellStyle name="Normal 3 2 4 3 8" xfId="34870" xr:uid="{00000000-0005-0000-0000-00001A5F0000}"/>
    <cellStyle name="Normal 3 2 4 30" xfId="5319" xr:uid="{00000000-0005-0000-0000-00001B5F0000}"/>
    <cellStyle name="Normal 3 2 4 4" xfId="5332" xr:uid="{00000000-0005-0000-0000-00001C5F0000}"/>
    <cellStyle name="Normal 3 2 4 4 2" xfId="8325" xr:uid="{00000000-0005-0000-0000-00001D5F0000}"/>
    <cellStyle name="Normal 3 2 4 4 2 2" xfId="14818" xr:uid="{00000000-0005-0000-0000-00001E5F0000}"/>
    <cellStyle name="Normal 3 2 4 4 2 2 2" xfId="27495" xr:uid="{00000000-0005-0000-0000-00001F5F0000}"/>
    <cellStyle name="Normal 3 2 4 4 2 3" xfId="19597" xr:uid="{00000000-0005-0000-0000-0000205F0000}"/>
    <cellStyle name="Normal 3 2 4 4 2 4" xfId="32712" xr:uid="{00000000-0005-0000-0000-0000215F0000}"/>
    <cellStyle name="Normal 3 2 4 4 2 5" xfId="35727" xr:uid="{00000000-0005-0000-0000-0000225F0000}"/>
    <cellStyle name="Normal 3 2 4 4 3" xfId="9250" xr:uid="{00000000-0005-0000-0000-0000235F0000}"/>
    <cellStyle name="Normal 3 2 4 4 3 2" xfId="15660" xr:uid="{00000000-0005-0000-0000-0000245F0000}"/>
    <cellStyle name="Normal 3 2 4 4 3 2 2" xfId="28308" xr:uid="{00000000-0005-0000-0000-0000255F0000}"/>
    <cellStyle name="Normal 3 2 4 4 3 3" xfId="23255" xr:uid="{00000000-0005-0000-0000-0000265F0000}"/>
    <cellStyle name="Normal 3 2 4 4 4" xfId="7326" xr:uid="{00000000-0005-0000-0000-0000275F0000}"/>
    <cellStyle name="Normal 3 2 4 4 4 2" xfId="13856" xr:uid="{00000000-0005-0000-0000-0000285F0000}"/>
    <cellStyle name="Normal 3 2 4 4 4 2 2" xfId="26587" xr:uid="{00000000-0005-0000-0000-0000295F0000}"/>
    <cellStyle name="Normal 3 2 4 4 4 3" xfId="22058" xr:uid="{00000000-0005-0000-0000-00002A5F0000}"/>
    <cellStyle name="Normal 3 2 4 4 5" xfId="12716" xr:uid="{00000000-0005-0000-0000-00002B5F0000}"/>
    <cellStyle name="Normal 3 2 4 4 5 2" xfId="25462" xr:uid="{00000000-0005-0000-0000-00002C5F0000}"/>
    <cellStyle name="Normal 3 2 4 4 6" xfId="18264" xr:uid="{00000000-0005-0000-0000-00002D5F0000}"/>
    <cellStyle name="Normal 3 2 4 4 7" xfId="31602" xr:uid="{00000000-0005-0000-0000-00002E5F0000}"/>
    <cellStyle name="Normal 3 2 4 4 8" xfId="34871" xr:uid="{00000000-0005-0000-0000-00002F5F0000}"/>
    <cellStyle name="Normal 3 2 4 5" xfId="5333" xr:uid="{00000000-0005-0000-0000-0000305F0000}"/>
    <cellStyle name="Normal 3 2 4 5 2" xfId="8326" xr:uid="{00000000-0005-0000-0000-0000315F0000}"/>
    <cellStyle name="Normal 3 2 4 5 2 2" xfId="14819" xr:uid="{00000000-0005-0000-0000-0000325F0000}"/>
    <cellStyle name="Normal 3 2 4 5 2 2 2" xfId="27496" xr:uid="{00000000-0005-0000-0000-0000335F0000}"/>
    <cellStyle name="Normal 3 2 4 5 2 3" xfId="19598" xr:uid="{00000000-0005-0000-0000-0000345F0000}"/>
    <cellStyle name="Normal 3 2 4 5 2 4" xfId="32713" xr:uid="{00000000-0005-0000-0000-0000355F0000}"/>
    <cellStyle name="Normal 3 2 4 5 2 5" xfId="35728" xr:uid="{00000000-0005-0000-0000-0000365F0000}"/>
    <cellStyle name="Normal 3 2 4 5 3" xfId="9251" xr:uid="{00000000-0005-0000-0000-0000375F0000}"/>
    <cellStyle name="Normal 3 2 4 5 3 2" xfId="15661" xr:uid="{00000000-0005-0000-0000-0000385F0000}"/>
    <cellStyle name="Normal 3 2 4 5 3 2 2" xfId="28309" xr:uid="{00000000-0005-0000-0000-0000395F0000}"/>
    <cellStyle name="Normal 3 2 4 5 3 3" xfId="23256" xr:uid="{00000000-0005-0000-0000-00003A5F0000}"/>
    <cellStyle name="Normal 3 2 4 5 4" xfId="7327" xr:uid="{00000000-0005-0000-0000-00003B5F0000}"/>
    <cellStyle name="Normal 3 2 4 5 4 2" xfId="13857" xr:uid="{00000000-0005-0000-0000-00003C5F0000}"/>
    <cellStyle name="Normal 3 2 4 5 4 2 2" xfId="26588" xr:uid="{00000000-0005-0000-0000-00003D5F0000}"/>
    <cellStyle name="Normal 3 2 4 5 4 3" xfId="22059" xr:uid="{00000000-0005-0000-0000-00003E5F0000}"/>
    <cellStyle name="Normal 3 2 4 5 5" xfId="12717" xr:uid="{00000000-0005-0000-0000-00003F5F0000}"/>
    <cellStyle name="Normal 3 2 4 5 5 2" xfId="25463" xr:uid="{00000000-0005-0000-0000-0000405F0000}"/>
    <cellStyle name="Normal 3 2 4 5 6" xfId="18265" xr:uid="{00000000-0005-0000-0000-0000415F0000}"/>
    <cellStyle name="Normal 3 2 4 5 7" xfId="31603" xr:uid="{00000000-0005-0000-0000-0000425F0000}"/>
    <cellStyle name="Normal 3 2 4 5 8" xfId="34872" xr:uid="{00000000-0005-0000-0000-0000435F0000}"/>
    <cellStyle name="Normal 3 2 4 6" xfId="5334" xr:uid="{00000000-0005-0000-0000-0000445F0000}"/>
    <cellStyle name="Normal 3 2 4 6 2" xfId="8327" xr:uid="{00000000-0005-0000-0000-0000455F0000}"/>
    <cellStyle name="Normal 3 2 4 6 2 2" xfId="14820" xr:uid="{00000000-0005-0000-0000-0000465F0000}"/>
    <cellStyle name="Normal 3 2 4 6 2 2 2" xfId="27497" xr:uid="{00000000-0005-0000-0000-0000475F0000}"/>
    <cellStyle name="Normal 3 2 4 6 2 3" xfId="19599" xr:uid="{00000000-0005-0000-0000-0000485F0000}"/>
    <cellStyle name="Normal 3 2 4 6 2 4" xfId="32714" xr:uid="{00000000-0005-0000-0000-0000495F0000}"/>
    <cellStyle name="Normal 3 2 4 6 2 5" xfId="35729" xr:uid="{00000000-0005-0000-0000-00004A5F0000}"/>
    <cellStyle name="Normal 3 2 4 6 3" xfId="9252" xr:uid="{00000000-0005-0000-0000-00004B5F0000}"/>
    <cellStyle name="Normal 3 2 4 6 3 2" xfId="15662" xr:uid="{00000000-0005-0000-0000-00004C5F0000}"/>
    <cellStyle name="Normal 3 2 4 6 3 2 2" xfId="28310" xr:uid="{00000000-0005-0000-0000-00004D5F0000}"/>
    <cellStyle name="Normal 3 2 4 6 3 3" xfId="23257" xr:uid="{00000000-0005-0000-0000-00004E5F0000}"/>
    <cellStyle name="Normal 3 2 4 6 4" xfId="7328" xr:uid="{00000000-0005-0000-0000-00004F5F0000}"/>
    <cellStyle name="Normal 3 2 4 6 4 2" xfId="13858" xr:uid="{00000000-0005-0000-0000-0000505F0000}"/>
    <cellStyle name="Normal 3 2 4 6 4 2 2" xfId="26589" xr:uid="{00000000-0005-0000-0000-0000515F0000}"/>
    <cellStyle name="Normal 3 2 4 6 4 3" xfId="22060" xr:uid="{00000000-0005-0000-0000-0000525F0000}"/>
    <cellStyle name="Normal 3 2 4 6 5" xfId="12718" xr:uid="{00000000-0005-0000-0000-0000535F0000}"/>
    <cellStyle name="Normal 3 2 4 6 5 2" xfId="25464" xr:uid="{00000000-0005-0000-0000-0000545F0000}"/>
    <cellStyle name="Normal 3 2 4 6 6" xfId="18266" xr:uid="{00000000-0005-0000-0000-0000555F0000}"/>
    <cellStyle name="Normal 3 2 4 6 7" xfId="31604" xr:uid="{00000000-0005-0000-0000-0000565F0000}"/>
    <cellStyle name="Normal 3 2 4 6 8" xfId="34873" xr:uid="{00000000-0005-0000-0000-0000575F0000}"/>
    <cellStyle name="Normal 3 2 4 7" xfId="5335" xr:uid="{00000000-0005-0000-0000-0000585F0000}"/>
    <cellStyle name="Normal 3 2 4 7 2" xfId="8328" xr:uid="{00000000-0005-0000-0000-0000595F0000}"/>
    <cellStyle name="Normal 3 2 4 7 2 2" xfId="14821" xr:uid="{00000000-0005-0000-0000-00005A5F0000}"/>
    <cellStyle name="Normal 3 2 4 7 2 2 2" xfId="27498" xr:uid="{00000000-0005-0000-0000-00005B5F0000}"/>
    <cellStyle name="Normal 3 2 4 7 2 3" xfId="19600" xr:uid="{00000000-0005-0000-0000-00005C5F0000}"/>
    <cellStyle name="Normal 3 2 4 7 2 4" xfId="32715" xr:uid="{00000000-0005-0000-0000-00005D5F0000}"/>
    <cellStyle name="Normal 3 2 4 7 2 5" xfId="35730" xr:uid="{00000000-0005-0000-0000-00005E5F0000}"/>
    <cellStyle name="Normal 3 2 4 7 3" xfId="9253" xr:uid="{00000000-0005-0000-0000-00005F5F0000}"/>
    <cellStyle name="Normal 3 2 4 7 3 2" xfId="15663" xr:uid="{00000000-0005-0000-0000-0000605F0000}"/>
    <cellStyle name="Normal 3 2 4 7 3 2 2" xfId="28311" xr:uid="{00000000-0005-0000-0000-0000615F0000}"/>
    <cellStyle name="Normal 3 2 4 7 3 3" xfId="23258" xr:uid="{00000000-0005-0000-0000-0000625F0000}"/>
    <cellStyle name="Normal 3 2 4 7 4" xfId="7329" xr:uid="{00000000-0005-0000-0000-0000635F0000}"/>
    <cellStyle name="Normal 3 2 4 7 4 2" xfId="13859" xr:uid="{00000000-0005-0000-0000-0000645F0000}"/>
    <cellStyle name="Normal 3 2 4 7 4 2 2" xfId="26590" xr:uid="{00000000-0005-0000-0000-0000655F0000}"/>
    <cellStyle name="Normal 3 2 4 7 4 3" xfId="22061" xr:uid="{00000000-0005-0000-0000-0000665F0000}"/>
    <cellStyle name="Normal 3 2 4 7 5" xfId="12719" xr:uid="{00000000-0005-0000-0000-0000675F0000}"/>
    <cellStyle name="Normal 3 2 4 7 5 2" xfId="25465" xr:uid="{00000000-0005-0000-0000-0000685F0000}"/>
    <cellStyle name="Normal 3 2 4 7 6" xfId="18267" xr:uid="{00000000-0005-0000-0000-0000695F0000}"/>
    <cellStyle name="Normal 3 2 4 7 7" xfId="31605" xr:uid="{00000000-0005-0000-0000-00006A5F0000}"/>
    <cellStyle name="Normal 3 2 4 7 8" xfId="34874" xr:uid="{00000000-0005-0000-0000-00006B5F0000}"/>
    <cellStyle name="Normal 3 2 4 8" xfId="5336" xr:uid="{00000000-0005-0000-0000-00006C5F0000}"/>
    <cellStyle name="Normal 3 2 4 8 2" xfId="8329" xr:uid="{00000000-0005-0000-0000-00006D5F0000}"/>
    <cellStyle name="Normal 3 2 4 8 2 2" xfId="14822" xr:uid="{00000000-0005-0000-0000-00006E5F0000}"/>
    <cellStyle name="Normal 3 2 4 8 2 2 2" xfId="27499" xr:uid="{00000000-0005-0000-0000-00006F5F0000}"/>
    <cellStyle name="Normal 3 2 4 8 2 3" xfId="19601" xr:uid="{00000000-0005-0000-0000-0000705F0000}"/>
    <cellStyle name="Normal 3 2 4 8 2 4" xfId="32716" xr:uid="{00000000-0005-0000-0000-0000715F0000}"/>
    <cellStyle name="Normal 3 2 4 8 2 5" xfId="35731" xr:uid="{00000000-0005-0000-0000-0000725F0000}"/>
    <cellStyle name="Normal 3 2 4 8 3" xfId="9254" xr:uid="{00000000-0005-0000-0000-0000735F0000}"/>
    <cellStyle name="Normal 3 2 4 8 3 2" xfId="15664" xr:uid="{00000000-0005-0000-0000-0000745F0000}"/>
    <cellStyle name="Normal 3 2 4 8 3 2 2" xfId="28312" xr:uid="{00000000-0005-0000-0000-0000755F0000}"/>
    <cellStyle name="Normal 3 2 4 8 3 3" xfId="23259" xr:uid="{00000000-0005-0000-0000-0000765F0000}"/>
    <cellStyle name="Normal 3 2 4 8 4" xfId="7330" xr:uid="{00000000-0005-0000-0000-0000775F0000}"/>
    <cellStyle name="Normal 3 2 4 8 4 2" xfId="13860" xr:uid="{00000000-0005-0000-0000-0000785F0000}"/>
    <cellStyle name="Normal 3 2 4 8 4 2 2" xfId="26591" xr:uid="{00000000-0005-0000-0000-0000795F0000}"/>
    <cellStyle name="Normal 3 2 4 8 4 3" xfId="22062" xr:uid="{00000000-0005-0000-0000-00007A5F0000}"/>
    <cellStyle name="Normal 3 2 4 8 5" xfId="12720" xr:uid="{00000000-0005-0000-0000-00007B5F0000}"/>
    <cellStyle name="Normal 3 2 4 8 5 2" xfId="25466" xr:uid="{00000000-0005-0000-0000-00007C5F0000}"/>
    <cellStyle name="Normal 3 2 4 8 6" xfId="18268" xr:uid="{00000000-0005-0000-0000-00007D5F0000}"/>
    <cellStyle name="Normal 3 2 4 8 7" xfId="31606" xr:uid="{00000000-0005-0000-0000-00007E5F0000}"/>
    <cellStyle name="Normal 3 2 4 8 8" xfId="34875" xr:uid="{00000000-0005-0000-0000-00007F5F0000}"/>
    <cellStyle name="Normal 3 2 4 9" xfId="5337" xr:uid="{00000000-0005-0000-0000-0000805F0000}"/>
    <cellStyle name="Normal 3 2 4 9 2" xfId="8330" xr:uid="{00000000-0005-0000-0000-0000815F0000}"/>
    <cellStyle name="Normal 3 2 4 9 2 2" xfId="14823" xr:uid="{00000000-0005-0000-0000-0000825F0000}"/>
    <cellStyle name="Normal 3 2 4 9 2 2 2" xfId="27500" xr:uid="{00000000-0005-0000-0000-0000835F0000}"/>
    <cellStyle name="Normal 3 2 4 9 2 3" xfId="19602" xr:uid="{00000000-0005-0000-0000-0000845F0000}"/>
    <cellStyle name="Normal 3 2 4 9 2 4" xfId="32717" xr:uid="{00000000-0005-0000-0000-0000855F0000}"/>
    <cellStyle name="Normal 3 2 4 9 2 5" xfId="35732" xr:uid="{00000000-0005-0000-0000-0000865F0000}"/>
    <cellStyle name="Normal 3 2 4 9 3" xfId="9255" xr:uid="{00000000-0005-0000-0000-0000875F0000}"/>
    <cellStyle name="Normal 3 2 4 9 3 2" xfId="15665" xr:uid="{00000000-0005-0000-0000-0000885F0000}"/>
    <cellStyle name="Normal 3 2 4 9 3 2 2" xfId="28313" xr:uid="{00000000-0005-0000-0000-0000895F0000}"/>
    <cellStyle name="Normal 3 2 4 9 3 3" xfId="23260" xr:uid="{00000000-0005-0000-0000-00008A5F0000}"/>
    <cellStyle name="Normal 3 2 4 9 4" xfId="7331" xr:uid="{00000000-0005-0000-0000-00008B5F0000}"/>
    <cellStyle name="Normal 3 2 4 9 4 2" xfId="13861" xr:uid="{00000000-0005-0000-0000-00008C5F0000}"/>
    <cellStyle name="Normal 3 2 4 9 4 2 2" xfId="26592" xr:uid="{00000000-0005-0000-0000-00008D5F0000}"/>
    <cellStyle name="Normal 3 2 4 9 4 3" xfId="22063" xr:uid="{00000000-0005-0000-0000-00008E5F0000}"/>
    <cellStyle name="Normal 3 2 4 9 5" xfId="12721" xr:uid="{00000000-0005-0000-0000-00008F5F0000}"/>
    <cellStyle name="Normal 3 2 4 9 5 2" xfId="25467" xr:uid="{00000000-0005-0000-0000-0000905F0000}"/>
    <cellStyle name="Normal 3 2 4 9 6" xfId="18269" xr:uid="{00000000-0005-0000-0000-0000915F0000}"/>
    <cellStyle name="Normal 3 2 4 9 7" xfId="31607" xr:uid="{00000000-0005-0000-0000-0000925F0000}"/>
    <cellStyle name="Normal 3 2 4 9 8" xfId="34876" xr:uid="{00000000-0005-0000-0000-0000935F0000}"/>
    <cellStyle name="Normal 3 2 5" xfId="1039" xr:uid="{00000000-0005-0000-0000-0000945F0000}"/>
    <cellStyle name="Normal 3 2 5 2" xfId="5338" xr:uid="{00000000-0005-0000-0000-0000955F0000}"/>
    <cellStyle name="Normal 3 2 6" xfId="5339" xr:uid="{00000000-0005-0000-0000-0000965F0000}"/>
    <cellStyle name="Normal 3 2 6 2" xfId="37435" xr:uid="{00000000-0005-0000-0000-0000975F0000}"/>
    <cellStyle name="Normal 3 2 7" xfId="5340" xr:uid="{00000000-0005-0000-0000-0000985F0000}"/>
    <cellStyle name="Normal 3 2 8" xfId="5341" xr:uid="{00000000-0005-0000-0000-0000995F0000}"/>
    <cellStyle name="Normal 3 2 9" xfId="5342" xr:uid="{00000000-0005-0000-0000-00009A5F0000}"/>
    <cellStyle name="Normal 3 20" xfId="5343" xr:uid="{00000000-0005-0000-0000-00009B5F0000}"/>
    <cellStyle name="Normal 3 20 2" xfId="8331" xr:uid="{00000000-0005-0000-0000-00009C5F0000}"/>
    <cellStyle name="Normal 3 20 2 2" xfId="14824" xr:uid="{00000000-0005-0000-0000-00009D5F0000}"/>
    <cellStyle name="Normal 3 20 2 2 2" xfId="27501" xr:uid="{00000000-0005-0000-0000-00009E5F0000}"/>
    <cellStyle name="Normal 3 20 2 3" xfId="19603" xr:uid="{00000000-0005-0000-0000-00009F5F0000}"/>
    <cellStyle name="Normal 3 20 2 4" xfId="32718" xr:uid="{00000000-0005-0000-0000-0000A05F0000}"/>
    <cellStyle name="Normal 3 20 2 5" xfId="35733" xr:uid="{00000000-0005-0000-0000-0000A15F0000}"/>
    <cellStyle name="Normal 3 20 3" xfId="9256" xr:uid="{00000000-0005-0000-0000-0000A25F0000}"/>
    <cellStyle name="Normal 3 20 3 2" xfId="15666" xr:uid="{00000000-0005-0000-0000-0000A35F0000}"/>
    <cellStyle name="Normal 3 20 3 2 2" xfId="28314" xr:uid="{00000000-0005-0000-0000-0000A45F0000}"/>
    <cellStyle name="Normal 3 20 3 3" xfId="23261" xr:uid="{00000000-0005-0000-0000-0000A55F0000}"/>
    <cellStyle name="Normal 3 20 4" xfId="7333" xr:uid="{00000000-0005-0000-0000-0000A65F0000}"/>
    <cellStyle name="Normal 3 20 4 2" xfId="13862" xr:uid="{00000000-0005-0000-0000-0000A75F0000}"/>
    <cellStyle name="Normal 3 20 4 2 2" xfId="26593" xr:uid="{00000000-0005-0000-0000-0000A85F0000}"/>
    <cellStyle name="Normal 3 20 4 3" xfId="22065" xr:uid="{00000000-0005-0000-0000-0000A95F0000}"/>
    <cellStyle name="Normal 3 20 5" xfId="12722" xr:uid="{00000000-0005-0000-0000-0000AA5F0000}"/>
    <cellStyle name="Normal 3 20 5 2" xfId="25468" xr:uid="{00000000-0005-0000-0000-0000AB5F0000}"/>
    <cellStyle name="Normal 3 20 6" xfId="18270" xr:uid="{00000000-0005-0000-0000-0000AC5F0000}"/>
    <cellStyle name="Normal 3 20 7" xfId="31611" xr:uid="{00000000-0005-0000-0000-0000AD5F0000}"/>
    <cellStyle name="Normal 3 20 8" xfId="34877" xr:uid="{00000000-0005-0000-0000-0000AE5F0000}"/>
    <cellStyle name="Normal 3 21" xfId="5344" xr:uid="{00000000-0005-0000-0000-0000AF5F0000}"/>
    <cellStyle name="Normal 3 21 2" xfId="8332" xr:uid="{00000000-0005-0000-0000-0000B05F0000}"/>
    <cellStyle name="Normal 3 21 2 2" xfId="14825" xr:uid="{00000000-0005-0000-0000-0000B15F0000}"/>
    <cellStyle name="Normal 3 21 2 2 2" xfId="27502" xr:uid="{00000000-0005-0000-0000-0000B25F0000}"/>
    <cellStyle name="Normal 3 21 2 3" xfId="19604" xr:uid="{00000000-0005-0000-0000-0000B35F0000}"/>
    <cellStyle name="Normal 3 21 2 4" xfId="32719" xr:uid="{00000000-0005-0000-0000-0000B45F0000}"/>
    <cellStyle name="Normal 3 21 2 5" xfId="35734" xr:uid="{00000000-0005-0000-0000-0000B55F0000}"/>
    <cellStyle name="Normal 3 21 3" xfId="9257" xr:uid="{00000000-0005-0000-0000-0000B65F0000}"/>
    <cellStyle name="Normal 3 21 3 2" xfId="15667" xr:uid="{00000000-0005-0000-0000-0000B75F0000}"/>
    <cellStyle name="Normal 3 21 3 2 2" xfId="28315" xr:uid="{00000000-0005-0000-0000-0000B85F0000}"/>
    <cellStyle name="Normal 3 21 3 3" xfId="23262" xr:uid="{00000000-0005-0000-0000-0000B95F0000}"/>
    <cellStyle name="Normal 3 21 4" xfId="7334" xr:uid="{00000000-0005-0000-0000-0000BA5F0000}"/>
    <cellStyle name="Normal 3 21 4 2" xfId="13863" xr:uid="{00000000-0005-0000-0000-0000BB5F0000}"/>
    <cellStyle name="Normal 3 21 4 2 2" xfId="26594" xr:uid="{00000000-0005-0000-0000-0000BC5F0000}"/>
    <cellStyle name="Normal 3 21 4 3" xfId="22066" xr:uid="{00000000-0005-0000-0000-0000BD5F0000}"/>
    <cellStyle name="Normal 3 21 5" xfId="12723" xr:uid="{00000000-0005-0000-0000-0000BE5F0000}"/>
    <cellStyle name="Normal 3 21 5 2" xfId="25469" xr:uid="{00000000-0005-0000-0000-0000BF5F0000}"/>
    <cellStyle name="Normal 3 21 6" xfId="18271" xr:uid="{00000000-0005-0000-0000-0000C05F0000}"/>
    <cellStyle name="Normal 3 21 7" xfId="31612" xr:uid="{00000000-0005-0000-0000-0000C15F0000}"/>
    <cellStyle name="Normal 3 21 8" xfId="34878" xr:uid="{00000000-0005-0000-0000-0000C25F0000}"/>
    <cellStyle name="Normal 3 22" xfId="5345" xr:uid="{00000000-0005-0000-0000-0000C35F0000}"/>
    <cellStyle name="Normal 3 22 2" xfId="8333" xr:uid="{00000000-0005-0000-0000-0000C45F0000}"/>
    <cellStyle name="Normal 3 22 2 2" xfId="14826" xr:uid="{00000000-0005-0000-0000-0000C55F0000}"/>
    <cellStyle name="Normal 3 22 2 2 2" xfId="27503" xr:uid="{00000000-0005-0000-0000-0000C65F0000}"/>
    <cellStyle name="Normal 3 22 2 3" xfId="19605" xr:uid="{00000000-0005-0000-0000-0000C75F0000}"/>
    <cellStyle name="Normal 3 22 2 4" xfId="32720" xr:uid="{00000000-0005-0000-0000-0000C85F0000}"/>
    <cellStyle name="Normal 3 22 2 5" xfId="35735" xr:uid="{00000000-0005-0000-0000-0000C95F0000}"/>
    <cellStyle name="Normal 3 22 3" xfId="9258" xr:uid="{00000000-0005-0000-0000-0000CA5F0000}"/>
    <cellStyle name="Normal 3 22 3 2" xfId="15668" xr:uid="{00000000-0005-0000-0000-0000CB5F0000}"/>
    <cellStyle name="Normal 3 22 3 2 2" xfId="28316" xr:uid="{00000000-0005-0000-0000-0000CC5F0000}"/>
    <cellStyle name="Normal 3 22 3 3" xfId="23263" xr:uid="{00000000-0005-0000-0000-0000CD5F0000}"/>
    <cellStyle name="Normal 3 22 4" xfId="7335" xr:uid="{00000000-0005-0000-0000-0000CE5F0000}"/>
    <cellStyle name="Normal 3 22 4 2" xfId="13864" xr:uid="{00000000-0005-0000-0000-0000CF5F0000}"/>
    <cellStyle name="Normal 3 22 4 2 2" xfId="26595" xr:uid="{00000000-0005-0000-0000-0000D05F0000}"/>
    <cellStyle name="Normal 3 22 4 3" xfId="22067" xr:uid="{00000000-0005-0000-0000-0000D15F0000}"/>
    <cellStyle name="Normal 3 22 5" xfId="12724" xr:uid="{00000000-0005-0000-0000-0000D25F0000}"/>
    <cellStyle name="Normal 3 22 5 2" xfId="25470" xr:uid="{00000000-0005-0000-0000-0000D35F0000}"/>
    <cellStyle name="Normal 3 22 6" xfId="18272" xr:uid="{00000000-0005-0000-0000-0000D45F0000}"/>
    <cellStyle name="Normal 3 22 7" xfId="31613" xr:uid="{00000000-0005-0000-0000-0000D55F0000}"/>
    <cellStyle name="Normal 3 22 8" xfId="34879" xr:uid="{00000000-0005-0000-0000-0000D65F0000}"/>
    <cellStyle name="Normal 3 23" xfId="5346" xr:uid="{00000000-0005-0000-0000-0000D75F0000}"/>
    <cellStyle name="Normal 3 23 2" xfId="8334" xr:uid="{00000000-0005-0000-0000-0000D85F0000}"/>
    <cellStyle name="Normal 3 23 2 2" xfId="14827" xr:uid="{00000000-0005-0000-0000-0000D95F0000}"/>
    <cellStyle name="Normal 3 23 2 2 2" xfId="27504" xr:uid="{00000000-0005-0000-0000-0000DA5F0000}"/>
    <cellStyle name="Normal 3 23 2 3" xfId="19606" xr:uid="{00000000-0005-0000-0000-0000DB5F0000}"/>
    <cellStyle name="Normal 3 23 2 4" xfId="32721" xr:uid="{00000000-0005-0000-0000-0000DC5F0000}"/>
    <cellStyle name="Normal 3 23 2 5" xfId="35736" xr:uid="{00000000-0005-0000-0000-0000DD5F0000}"/>
    <cellStyle name="Normal 3 23 3" xfId="9259" xr:uid="{00000000-0005-0000-0000-0000DE5F0000}"/>
    <cellStyle name="Normal 3 23 3 2" xfId="15669" xr:uid="{00000000-0005-0000-0000-0000DF5F0000}"/>
    <cellStyle name="Normal 3 23 3 2 2" xfId="28317" xr:uid="{00000000-0005-0000-0000-0000E05F0000}"/>
    <cellStyle name="Normal 3 23 3 3" xfId="23264" xr:uid="{00000000-0005-0000-0000-0000E15F0000}"/>
    <cellStyle name="Normal 3 23 4" xfId="7336" xr:uid="{00000000-0005-0000-0000-0000E25F0000}"/>
    <cellStyle name="Normal 3 23 4 2" xfId="13865" xr:uid="{00000000-0005-0000-0000-0000E35F0000}"/>
    <cellStyle name="Normal 3 23 4 2 2" xfId="26596" xr:uid="{00000000-0005-0000-0000-0000E45F0000}"/>
    <cellStyle name="Normal 3 23 4 3" xfId="22068" xr:uid="{00000000-0005-0000-0000-0000E55F0000}"/>
    <cellStyle name="Normal 3 23 5" xfId="12725" xr:uid="{00000000-0005-0000-0000-0000E65F0000}"/>
    <cellStyle name="Normal 3 23 5 2" xfId="25471" xr:uid="{00000000-0005-0000-0000-0000E75F0000}"/>
    <cellStyle name="Normal 3 23 6" xfId="18273" xr:uid="{00000000-0005-0000-0000-0000E85F0000}"/>
    <cellStyle name="Normal 3 23 7" xfId="31614" xr:uid="{00000000-0005-0000-0000-0000E95F0000}"/>
    <cellStyle name="Normal 3 23 8" xfId="34880" xr:uid="{00000000-0005-0000-0000-0000EA5F0000}"/>
    <cellStyle name="Normal 3 24" xfId="5347" xr:uid="{00000000-0005-0000-0000-0000EB5F0000}"/>
    <cellStyle name="Normal 3 24 2" xfId="8335" xr:uid="{00000000-0005-0000-0000-0000EC5F0000}"/>
    <cellStyle name="Normal 3 24 2 2" xfId="14828" xr:uid="{00000000-0005-0000-0000-0000ED5F0000}"/>
    <cellStyle name="Normal 3 24 2 2 2" xfId="27505" xr:uid="{00000000-0005-0000-0000-0000EE5F0000}"/>
    <cellStyle name="Normal 3 24 2 3" xfId="19607" xr:uid="{00000000-0005-0000-0000-0000EF5F0000}"/>
    <cellStyle name="Normal 3 24 2 4" xfId="32722" xr:uid="{00000000-0005-0000-0000-0000F05F0000}"/>
    <cellStyle name="Normal 3 24 2 5" xfId="35737" xr:uid="{00000000-0005-0000-0000-0000F15F0000}"/>
    <cellStyle name="Normal 3 24 3" xfId="9260" xr:uid="{00000000-0005-0000-0000-0000F25F0000}"/>
    <cellStyle name="Normal 3 24 3 2" xfId="15670" xr:uid="{00000000-0005-0000-0000-0000F35F0000}"/>
    <cellStyle name="Normal 3 24 3 2 2" xfId="28318" xr:uid="{00000000-0005-0000-0000-0000F45F0000}"/>
    <cellStyle name="Normal 3 24 3 3" xfId="23265" xr:uid="{00000000-0005-0000-0000-0000F55F0000}"/>
    <cellStyle name="Normal 3 24 4" xfId="7337" xr:uid="{00000000-0005-0000-0000-0000F65F0000}"/>
    <cellStyle name="Normal 3 24 4 2" xfId="13866" xr:uid="{00000000-0005-0000-0000-0000F75F0000}"/>
    <cellStyle name="Normal 3 24 4 2 2" xfId="26597" xr:uid="{00000000-0005-0000-0000-0000F85F0000}"/>
    <cellStyle name="Normal 3 24 4 3" xfId="22069" xr:uid="{00000000-0005-0000-0000-0000F95F0000}"/>
    <cellStyle name="Normal 3 24 5" xfId="12726" xr:uid="{00000000-0005-0000-0000-0000FA5F0000}"/>
    <cellStyle name="Normal 3 24 5 2" xfId="25472" xr:uid="{00000000-0005-0000-0000-0000FB5F0000}"/>
    <cellStyle name="Normal 3 24 6" xfId="18274" xr:uid="{00000000-0005-0000-0000-0000FC5F0000}"/>
    <cellStyle name="Normal 3 24 7" xfId="31615" xr:uid="{00000000-0005-0000-0000-0000FD5F0000}"/>
    <cellStyle name="Normal 3 24 8" xfId="34881" xr:uid="{00000000-0005-0000-0000-0000FE5F0000}"/>
    <cellStyle name="Normal 3 25" xfId="5348" xr:uid="{00000000-0005-0000-0000-0000FF5F0000}"/>
    <cellStyle name="Normal 3 25 2" xfId="8336" xr:uid="{00000000-0005-0000-0000-000000600000}"/>
    <cellStyle name="Normal 3 25 2 2" xfId="14829" xr:uid="{00000000-0005-0000-0000-000001600000}"/>
    <cellStyle name="Normal 3 25 2 2 2" xfId="27506" xr:uid="{00000000-0005-0000-0000-000002600000}"/>
    <cellStyle name="Normal 3 25 2 3" xfId="19608" xr:uid="{00000000-0005-0000-0000-000003600000}"/>
    <cellStyle name="Normal 3 25 2 4" xfId="32723" xr:uid="{00000000-0005-0000-0000-000004600000}"/>
    <cellStyle name="Normal 3 25 2 5" xfId="35738" xr:uid="{00000000-0005-0000-0000-000005600000}"/>
    <cellStyle name="Normal 3 25 3" xfId="9261" xr:uid="{00000000-0005-0000-0000-000006600000}"/>
    <cellStyle name="Normal 3 25 3 2" xfId="15671" xr:uid="{00000000-0005-0000-0000-000007600000}"/>
    <cellStyle name="Normal 3 25 3 2 2" xfId="28319" xr:uid="{00000000-0005-0000-0000-000008600000}"/>
    <cellStyle name="Normal 3 25 3 3" xfId="23266" xr:uid="{00000000-0005-0000-0000-000009600000}"/>
    <cellStyle name="Normal 3 25 4" xfId="7338" xr:uid="{00000000-0005-0000-0000-00000A600000}"/>
    <cellStyle name="Normal 3 25 4 2" xfId="13867" xr:uid="{00000000-0005-0000-0000-00000B600000}"/>
    <cellStyle name="Normal 3 25 4 2 2" xfId="26598" xr:uid="{00000000-0005-0000-0000-00000C600000}"/>
    <cellStyle name="Normal 3 25 4 3" xfId="22070" xr:uid="{00000000-0005-0000-0000-00000D600000}"/>
    <cellStyle name="Normal 3 25 5" xfId="12727" xr:uid="{00000000-0005-0000-0000-00000E600000}"/>
    <cellStyle name="Normal 3 25 5 2" xfId="25473" xr:uid="{00000000-0005-0000-0000-00000F600000}"/>
    <cellStyle name="Normal 3 25 6" xfId="18275" xr:uid="{00000000-0005-0000-0000-000010600000}"/>
    <cellStyle name="Normal 3 25 7" xfId="31616" xr:uid="{00000000-0005-0000-0000-000011600000}"/>
    <cellStyle name="Normal 3 25 8" xfId="34882" xr:uid="{00000000-0005-0000-0000-000012600000}"/>
    <cellStyle name="Normal 3 26" xfId="5349" xr:uid="{00000000-0005-0000-0000-000013600000}"/>
    <cellStyle name="Normal 3 26 2" xfId="8337" xr:uid="{00000000-0005-0000-0000-000014600000}"/>
    <cellStyle name="Normal 3 26 2 2" xfId="14830" xr:uid="{00000000-0005-0000-0000-000015600000}"/>
    <cellStyle name="Normal 3 26 2 2 2" xfId="27507" xr:uid="{00000000-0005-0000-0000-000016600000}"/>
    <cellStyle name="Normal 3 26 2 3" xfId="19609" xr:uid="{00000000-0005-0000-0000-000017600000}"/>
    <cellStyle name="Normal 3 26 2 4" xfId="32724" xr:uid="{00000000-0005-0000-0000-000018600000}"/>
    <cellStyle name="Normal 3 26 2 5" xfId="35739" xr:uid="{00000000-0005-0000-0000-000019600000}"/>
    <cellStyle name="Normal 3 26 3" xfId="9262" xr:uid="{00000000-0005-0000-0000-00001A600000}"/>
    <cellStyle name="Normal 3 26 3 2" xfId="15672" xr:uid="{00000000-0005-0000-0000-00001B600000}"/>
    <cellStyle name="Normal 3 26 3 2 2" xfId="28320" xr:uid="{00000000-0005-0000-0000-00001C600000}"/>
    <cellStyle name="Normal 3 26 3 3" xfId="23267" xr:uid="{00000000-0005-0000-0000-00001D600000}"/>
    <cellStyle name="Normal 3 26 4" xfId="7339" xr:uid="{00000000-0005-0000-0000-00001E600000}"/>
    <cellStyle name="Normal 3 26 4 2" xfId="13868" xr:uid="{00000000-0005-0000-0000-00001F600000}"/>
    <cellStyle name="Normal 3 26 4 2 2" xfId="26599" xr:uid="{00000000-0005-0000-0000-000020600000}"/>
    <cellStyle name="Normal 3 26 4 3" xfId="22071" xr:uid="{00000000-0005-0000-0000-000021600000}"/>
    <cellStyle name="Normal 3 26 5" xfId="12728" xr:uid="{00000000-0005-0000-0000-000022600000}"/>
    <cellStyle name="Normal 3 26 5 2" xfId="25474" xr:uid="{00000000-0005-0000-0000-000023600000}"/>
    <cellStyle name="Normal 3 26 6" xfId="18276" xr:uid="{00000000-0005-0000-0000-000024600000}"/>
    <cellStyle name="Normal 3 26 7" xfId="31617" xr:uid="{00000000-0005-0000-0000-000025600000}"/>
    <cellStyle name="Normal 3 26 8" xfId="34883" xr:uid="{00000000-0005-0000-0000-000026600000}"/>
    <cellStyle name="Normal 3 27" xfId="5350" xr:uid="{00000000-0005-0000-0000-000027600000}"/>
    <cellStyle name="Normal 3 27 2" xfId="8338" xr:uid="{00000000-0005-0000-0000-000028600000}"/>
    <cellStyle name="Normal 3 27 2 2" xfId="14831" xr:uid="{00000000-0005-0000-0000-000029600000}"/>
    <cellStyle name="Normal 3 27 2 2 2" xfId="27508" xr:uid="{00000000-0005-0000-0000-00002A600000}"/>
    <cellStyle name="Normal 3 27 2 3" xfId="19610" xr:uid="{00000000-0005-0000-0000-00002B600000}"/>
    <cellStyle name="Normal 3 27 2 4" xfId="32725" xr:uid="{00000000-0005-0000-0000-00002C600000}"/>
    <cellStyle name="Normal 3 27 2 5" xfId="35740" xr:uid="{00000000-0005-0000-0000-00002D600000}"/>
    <cellStyle name="Normal 3 27 3" xfId="9263" xr:uid="{00000000-0005-0000-0000-00002E600000}"/>
    <cellStyle name="Normal 3 27 3 2" xfId="15673" xr:uid="{00000000-0005-0000-0000-00002F600000}"/>
    <cellStyle name="Normal 3 27 3 2 2" xfId="28321" xr:uid="{00000000-0005-0000-0000-000030600000}"/>
    <cellStyle name="Normal 3 27 3 3" xfId="23268" xr:uid="{00000000-0005-0000-0000-000031600000}"/>
    <cellStyle name="Normal 3 27 4" xfId="7340" xr:uid="{00000000-0005-0000-0000-000032600000}"/>
    <cellStyle name="Normal 3 27 4 2" xfId="13869" xr:uid="{00000000-0005-0000-0000-000033600000}"/>
    <cellStyle name="Normal 3 27 4 2 2" xfId="26600" xr:uid="{00000000-0005-0000-0000-000034600000}"/>
    <cellStyle name="Normal 3 27 4 3" xfId="22072" xr:uid="{00000000-0005-0000-0000-000035600000}"/>
    <cellStyle name="Normal 3 27 5" xfId="12729" xr:uid="{00000000-0005-0000-0000-000036600000}"/>
    <cellStyle name="Normal 3 27 5 2" xfId="25475" xr:uid="{00000000-0005-0000-0000-000037600000}"/>
    <cellStyle name="Normal 3 27 6" xfId="18277" xr:uid="{00000000-0005-0000-0000-000038600000}"/>
    <cellStyle name="Normal 3 27 7" xfId="31618" xr:uid="{00000000-0005-0000-0000-000039600000}"/>
    <cellStyle name="Normal 3 27 8" xfId="34884" xr:uid="{00000000-0005-0000-0000-00003A600000}"/>
    <cellStyle name="Normal 3 28" xfId="5351" xr:uid="{00000000-0005-0000-0000-00003B600000}"/>
    <cellStyle name="Normal 3 28 2" xfId="8339" xr:uid="{00000000-0005-0000-0000-00003C600000}"/>
    <cellStyle name="Normal 3 28 2 2" xfId="14832" xr:uid="{00000000-0005-0000-0000-00003D600000}"/>
    <cellStyle name="Normal 3 28 2 2 2" xfId="27509" xr:uid="{00000000-0005-0000-0000-00003E600000}"/>
    <cellStyle name="Normal 3 28 2 3" xfId="19611" xr:uid="{00000000-0005-0000-0000-00003F600000}"/>
    <cellStyle name="Normal 3 28 2 4" xfId="32726" xr:uid="{00000000-0005-0000-0000-000040600000}"/>
    <cellStyle name="Normal 3 28 2 5" xfId="35741" xr:uid="{00000000-0005-0000-0000-000041600000}"/>
    <cellStyle name="Normal 3 28 3" xfId="9264" xr:uid="{00000000-0005-0000-0000-000042600000}"/>
    <cellStyle name="Normal 3 28 3 2" xfId="15674" xr:uid="{00000000-0005-0000-0000-000043600000}"/>
    <cellStyle name="Normal 3 28 3 2 2" xfId="28322" xr:uid="{00000000-0005-0000-0000-000044600000}"/>
    <cellStyle name="Normal 3 28 3 3" xfId="23269" xr:uid="{00000000-0005-0000-0000-000045600000}"/>
    <cellStyle name="Normal 3 28 4" xfId="7341" xr:uid="{00000000-0005-0000-0000-000046600000}"/>
    <cellStyle name="Normal 3 28 4 2" xfId="13870" xr:uid="{00000000-0005-0000-0000-000047600000}"/>
    <cellStyle name="Normal 3 28 4 2 2" xfId="26601" xr:uid="{00000000-0005-0000-0000-000048600000}"/>
    <cellStyle name="Normal 3 28 4 3" xfId="22073" xr:uid="{00000000-0005-0000-0000-000049600000}"/>
    <cellStyle name="Normal 3 28 5" xfId="12730" xr:uid="{00000000-0005-0000-0000-00004A600000}"/>
    <cellStyle name="Normal 3 28 5 2" xfId="25476" xr:uid="{00000000-0005-0000-0000-00004B600000}"/>
    <cellStyle name="Normal 3 28 6" xfId="18278" xr:uid="{00000000-0005-0000-0000-00004C600000}"/>
    <cellStyle name="Normal 3 28 7" xfId="31619" xr:uid="{00000000-0005-0000-0000-00004D600000}"/>
    <cellStyle name="Normal 3 28 8" xfId="34885" xr:uid="{00000000-0005-0000-0000-00004E600000}"/>
    <cellStyle name="Normal 3 29" xfId="5352" xr:uid="{00000000-0005-0000-0000-00004F600000}"/>
    <cellStyle name="Normal 3 3" xfId="381" xr:uid="{00000000-0005-0000-0000-000050600000}"/>
    <cellStyle name="Normal 3 3 10" xfId="17447" xr:uid="{00000000-0005-0000-0000-000051600000}"/>
    <cellStyle name="Normal 3 3 11" xfId="30651" xr:uid="{00000000-0005-0000-0000-000052600000}"/>
    <cellStyle name="Normal 3 3 12" xfId="34322" xr:uid="{00000000-0005-0000-0000-000053600000}"/>
    <cellStyle name="Normal 3 3 13" xfId="37215" xr:uid="{00000000-0005-0000-0000-000054600000}"/>
    <cellStyle name="Normal 3 3 14" xfId="37393" xr:uid="{00000000-0005-0000-0000-000055600000}"/>
    <cellStyle name="Normal 3 3 2" xfId="605" xr:uid="{00000000-0005-0000-0000-000056600000}"/>
    <cellStyle name="Normal 3 3 2 2" xfId="6141" xr:uid="{00000000-0005-0000-0000-000057600000}"/>
    <cellStyle name="Normal 3 3 2 2 2" xfId="8573" xr:uid="{00000000-0005-0000-0000-000058600000}"/>
    <cellStyle name="Normal 3 3 2 2 2 2" xfId="15063" xr:uid="{00000000-0005-0000-0000-000059600000}"/>
    <cellStyle name="Normal 3 3 2 2 2 2 2" xfId="27734" xr:uid="{00000000-0005-0000-0000-00005A600000}"/>
    <cellStyle name="Normal 3 3 2 2 2 3" xfId="22651" xr:uid="{00000000-0005-0000-0000-00005B600000}"/>
    <cellStyle name="Normal 3 3 2 2 3" xfId="9532" xr:uid="{00000000-0005-0000-0000-00005C600000}"/>
    <cellStyle name="Normal 3 3 2 2 3 2" xfId="15904" xr:uid="{00000000-0005-0000-0000-00005D600000}"/>
    <cellStyle name="Normal 3 3 2 2 3 2 2" xfId="28545" xr:uid="{00000000-0005-0000-0000-00005E600000}"/>
    <cellStyle name="Normal 3 3 2 2 3 3" xfId="23520" xr:uid="{00000000-0005-0000-0000-00005F600000}"/>
    <cellStyle name="Normal 3 3 2 2 4" xfId="7679" xr:uid="{00000000-0005-0000-0000-000060600000}"/>
    <cellStyle name="Normal 3 3 2 2 4 2" xfId="14185" xr:uid="{00000000-0005-0000-0000-000061600000}"/>
    <cellStyle name="Normal 3 3 2 2 4 2 2" xfId="26913" xr:uid="{00000000-0005-0000-0000-000062600000}"/>
    <cellStyle name="Normal 3 3 2 2 4 3" xfId="22406" xr:uid="{00000000-0005-0000-0000-000063600000}"/>
    <cellStyle name="Normal 3 3 2 2 5" xfId="12987" xr:uid="{00000000-0005-0000-0000-000064600000}"/>
    <cellStyle name="Normal 3 3 2 2 5 2" xfId="25733" xr:uid="{00000000-0005-0000-0000-000065600000}"/>
    <cellStyle name="Normal 3 3 2 2 6" xfId="21109" xr:uid="{00000000-0005-0000-0000-000066600000}"/>
    <cellStyle name="Normal 3 3 2 3" xfId="9995" xr:uid="{00000000-0005-0000-0000-000067600000}"/>
    <cellStyle name="Normal 3 3 2 4" xfId="3168" xr:uid="{00000000-0005-0000-0000-000068600000}"/>
    <cellStyle name="Normal 3 3 2 5" xfId="37711" xr:uid="{00000000-0005-0000-0000-000069600000}"/>
    <cellStyle name="Normal 3 3 3" xfId="789" xr:uid="{00000000-0005-0000-0000-00006A600000}"/>
    <cellStyle name="Normal 3 3 3 2" xfId="6140" xr:uid="{00000000-0005-0000-0000-00006B600000}"/>
    <cellStyle name="Normal 3 3 3 2 2" xfId="8572" xr:uid="{00000000-0005-0000-0000-00006C600000}"/>
    <cellStyle name="Normal 3 3 3 2 2 2" xfId="15062" xr:uid="{00000000-0005-0000-0000-00006D600000}"/>
    <cellStyle name="Normal 3 3 3 2 2 2 2" xfId="27733" xr:uid="{00000000-0005-0000-0000-00006E600000}"/>
    <cellStyle name="Normal 3 3 3 2 2 3" xfId="22650" xr:uid="{00000000-0005-0000-0000-00006F600000}"/>
    <cellStyle name="Normal 3 3 3 2 3" xfId="9531" xr:uid="{00000000-0005-0000-0000-000070600000}"/>
    <cellStyle name="Normal 3 3 3 2 3 2" xfId="15903" xr:uid="{00000000-0005-0000-0000-000071600000}"/>
    <cellStyle name="Normal 3 3 3 2 3 2 2" xfId="28544" xr:uid="{00000000-0005-0000-0000-000072600000}"/>
    <cellStyle name="Normal 3 3 3 2 3 3" xfId="23519" xr:uid="{00000000-0005-0000-0000-000073600000}"/>
    <cellStyle name="Normal 3 3 3 2 4" xfId="7678" xr:uid="{00000000-0005-0000-0000-000074600000}"/>
    <cellStyle name="Normal 3 3 3 2 4 2" xfId="14184" xr:uid="{00000000-0005-0000-0000-000075600000}"/>
    <cellStyle name="Normal 3 3 3 2 4 2 2" xfId="26912" xr:uid="{00000000-0005-0000-0000-000076600000}"/>
    <cellStyle name="Normal 3 3 3 2 4 3" xfId="22405" xr:uid="{00000000-0005-0000-0000-000077600000}"/>
    <cellStyle name="Normal 3 3 3 2 5" xfId="12986" xr:uid="{00000000-0005-0000-0000-000078600000}"/>
    <cellStyle name="Normal 3 3 3 2 5 2" xfId="25732" xr:uid="{00000000-0005-0000-0000-000079600000}"/>
    <cellStyle name="Normal 3 3 3 2 6" xfId="21108" xr:uid="{00000000-0005-0000-0000-00007A600000}"/>
    <cellStyle name="Normal 3 3 3 3" xfId="10052" xr:uid="{00000000-0005-0000-0000-00007B600000}"/>
    <cellStyle name="Normal 3 3 3 4" xfId="3181" xr:uid="{00000000-0005-0000-0000-00007C600000}"/>
    <cellStyle name="Normal 3 3 3 5" xfId="37787" xr:uid="{00000000-0005-0000-0000-00007D600000}"/>
    <cellStyle name="Normal 3 3 4" xfId="1040" xr:uid="{00000000-0005-0000-0000-00007E600000}"/>
    <cellStyle name="Normal 3 3 4 10" xfId="35112" xr:uid="{00000000-0005-0000-0000-00007F600000}"/>
    <cellStyle name="Normal 3 3 4 11" xfId="5353" xr:uid="{00000000-0005-0000-0000-000080600000}"/>
    <cellStyle name="Normal 3 3 4 2" xfId="8340" xr:uid="{00000000-0005-0000-0000-000081600000}"/>
    <cellStyle name="Normal 3 3 4 2 2" xfId="14833" xr:uid="{00000000-0005-0000-0000-000082600000}"/>
    <cellStyle name="Normal 3 3 4 2 2 2" xfId="27510" xr:uid="{00000000-0005-0000-0000-000083600000}"/>
    <cellStyle name="Normal 3 3 4 2 3" xfId="19869" xr:uid="{00000000-0005-0000-0000-000084600000}"/>
    <cellStyle name="Normal 3 3 4 2 4" xfId="22599" xr:uid="{00000000-0005-0000-0000-000085600000}"/>
    <cellStyle name="Normal 3 3 4 2 5" xfId="32982" xr:uid="{00000000-0005-0000-0000-000086600000}"/>
    <cellStyle name="Normal 3 3 4 2 6" xfId="35961" xr:uid="{00000000-0005-0000-0000-000087600000}"/>
    <cellStyle name="Normal 3 3 4 3" xfId="9265" xr:uid="{00000000-0005-0000-0000-000088600000}"/>
    <cellStyle name="Normal 3 3 4 3 2" xfId="15675" xr:uid="{00000000-0005-0000-0000-000089600000}"/>
    <cellStyle name="Normal 3 3 4 3 2 2" xfId="28323" xr:uid="{00000000-0005-0000-0000-00008A600000}"/>
    <cellStyle name="Normal 3 3 4 3 3" xfId="19000" xr:uid="{00000000-0005-0000-0000-00008B600000}"/>
    <cellStyle name="Normal 3 3 4 3 4" xfId="23270" xr:uid="{00000000-0005-0000-0000-00008C600000}"/>
    <cellStyle name="Normal 3 3 4 4" xfId="10676" xr:uid="{00000000-0005-0000-0000-00008D600000}"/>
    <cellStyle name="Normal 3 3 4 5" xfId="7342" xr:uid="{00000000-0005-0000-0000-00008E600000}"/>
    <cellStyle name="Normal 3 3 4 5 2" xfId="13871" xr:uid="{00000000-0005-0000-0000-00008F600000}"/>
    <cellStyle name="Normal 3 3 4 5 2 2" xfId="26602" xr:uid="{00000000-0005-0000-0000-000090600000}"/>
    <cellStyle name="Normal 3 3 4 5 3" xfId="22074" xr:uid="{00000000-0005-0000-0000-000091600000}"/>
    <cellStyle name="Normal 3 3 4 6" xfId="12731" xr:uid="{00000000-0005-0000-0000-000092600000}"/>
    <cellStyle name="Normal 3 3 4 6 2" xfId="25477" xr:uid="{00000000-0005-0000-0000-000093600000}"/>
    <cellStyle name="Normal 3 3 4 7" xfId="18695" xr:uid="{00000000-0005-0000-0000-000094600000}"/>
    <cellStyle name="Normal 3 3 4 8" xfId="21067" xr:uid="{00000000-0005-0000-0000-000095600000}"/>
    <cellStyle name="Normal 3 3 4 9" xfId="31970" xr:uid="{00000000-0005-0000-0000-000096600000}"/>
    <cellStyle name="Normal 3 3 5" xfId="10698" xr:uid="{00000000-0005-0000-0000-000097600000}"/>
    <cellStyle name="Normal 3 3 5 2" xfId="16247" xr:uid="{00000000-0005-0000-0000-000098600000}"/>
    <cellStyle name="Normal 3 3 5 2 2" xfId="20458" xr:uid="{00000000-0005-0000-0000-000099600000}"/>
    <cellStyle name="Normal 3 3 5 2 2 2" xfId="33711" xr:uid="{00000000-0005-0000-0000-00009A600000}"/>
    <cellStyle name="Normal 3 3 5 2 2 3" xfId="36505" xr:uid="{00000000-0005-0000-0000-00009B600000}"/>
    <cellStyle name="Normal 3 3 5 2 3" xfId="20159" xr:uid="{00000000-0005-0000-0000-00009C600000}"/>
    <cellStyle name="Normal 3 3 5 2 4" xfId="33416" xr:uid="{00000000-0005-0000-0000-00009D600000}"/>
    <cellStyle name="Normal 3 3 5 2 5" xfId="36211" xr:uid="{00000000-0005-0000-0000-00009E600000}"/>
    <cellStyle name="Normal 3 3 5 3" xfId="20311" xr:uid="{00000000-0005-0000-0000-00009F600000}"/>
    <cellStyle name="Normal 3 3 5 3 2" xfId="33565" xr:uid="{00000000-0005-0000-0000-0000A0600000}"/>
    <cellStyle name="Normal 3 3 5 3 3" xfId="36359" xr:uid="{00000000-0005-0000-0000-0000A1600000}"/>
    <cellStyle name="Normal 3 3 5 4" xfId="20003" xr:uid="{00000000-0005-0000-0000-0000A2600000}"/>
    <cellStyle name="Normal 3 3 5 4 2" xfId="33267" xr:uid="{00000000-0005-0000-0000-0000A3600000}"/>
    <cellStyle name="Normal 3 3 5 4 3" xfId="36066" xr:uid="{00000000-0005-0000-0000-0000A4600000}"/>
    <cellStyle name="Normal 3 3 5 5" xfId="18906" xr:uid="{00000000-0005-0000-0000-0000A5600000}"/>
    <cellStyle name="Normal 3 3 5 6" xfId="37663" xr:uid="{00000000-0005-0000-0000-0000A6600000}"/>
    <cellStyle name="Normal 3 3 6" xfId="9771" xr:uid="{00000000-0005-0000-0000-0000A7600000}"/>
    <cellStyle name="Normal 3 3 6 2" xfId="15972" xr:uid="{00000000-0005-0000-0000-0000A8600000}"/>
    <cellStyle name="Normal 3 3 6 2 2" xfId="20404" xr:uid="{00000000-0005-0000-0000-0000A9600000}"/>
    <cellStyle name="Normal 3 3 6 2 2 2" xfId="33657" xr:uid="{00000000-0005-0000-0000-0000AA600000}"/>
    <cellStyle name="Normal 3 3 6 2 2 3" xfId="36451" xr:uid="{00000000-0005-0000-0000-0000AB600000}"/>
    <cellStyle name="Normal 3 3 6 2 3" xfId="19612" xr:uid="{00000000-0005-0000-0000-0000AC600000}"/>
    <cellStyle name="Normal 3 3 6 2 4" xfId="32727" xr:uid="{00000000-0005-0000-0000-0000AD600000}"/>
    <cellStyle name="Normal 3 3 6 2 5" xfId="35742" xr:uid="{00000000-0005-0000-0000-0000AE600000}"/>
    <cellStyle name="Normal 3 3 6 3" xfId="20105" xr:uid="{00000000-0005-0000-0000-0000AF600000}"/>
    <cellStyle name="Normal 3 3 6 3 2" xfId="33362" xr:uid="{00000000-0005-0000-0000-0000B0600000}"/>
    <cellStyle name="Normal 3 3 6 3 3" xfId="36157" xr:uid="{00000000-0005-0000-0000-0000B1600000}"/>
    <cellStyle name="Normal 3 3 6 4" xfId="18279" xr:uid="{00000000-0005-0000-0000-0000B2600000}"/>
    <cellStyle name="Normal 3 3 6 5" xfId="31620" xr:uid="{00000000-0005-0000-0000-0000B3600000}"/>
    <cellStyle name="Normal 3 3 6 6" xfId="34886" xr:uid="{00000000-0005-0000-0000-0000B4600000}"/>
    <cellStyle name="Normal 3 3 7" xfId="19077" xr:uid="{00000000-0005-0000-0000-0000B5600000}"/>
    <cellStyle name="Normal 3 3 7 2" xfId="20257" xr:uid="{00000000-0005-0000-0000-0000B6600000}"/>
    <cellStyle name="Normal 3 3 7 2 2" xfId="33511" xr:uid="{00000000-0005-0000-0000-0000B7600000}"/>
    <cellStyle name="Normal 3 3 7 2 3" xfId="36305" xr:uid="{00000000-0005-0000-0000-0000B8600000}"/>
    <cellStyle name="Normal 3 3 7 3" xfId="32198" xr:uid="{00000000-0005-0000-0000-0000B9600000}"/>
    <cellStyle name="Normal 3 3 7 4" xfId="35220" xr:uid="{00000000-0005-0000-0000-0000BA600000}"/>
    <cellStyle name="Normal 3 3 8" xfId="18956" xr:uid="{00000000-0005-0000-0000-0000BB600000}"/>
    <cellStyle name="Normal 3 3 8 2" xfId="32137" xr:uid="{00000000-0005-0000-0000-0000BC600000}"/>
    <cellStyle name="Normal 3 3 8 3" xfId="35159" xr:uid="{00000000-0005-0000-0000-0000BD600000}"/>
    <cellStyle name="Normal 3 3 9" xfId="19937" xr:uid="{00000000-0005-0000-0000-0000BE600000}"/>
    <cellStyle name="Normal 3 3 9 2" xfId="33118" xr:uid="{00000000-0005-0000-0000-0000BF600000}"/>
    <cellStyle name="Normal 3 3 9 3" xfId="36010" xr:uid="{00000000-0005-0000-0000-0000C0600000}"/>
    <cellStyle name="Normal 3 30" xfId="5354" xr:uid="{00000000-0005-0000-0000-0000C1600000}"/>
    <cellStyle name="Normal 3 31" xfId="5355" xr:uid="{00000000-0005-0000-0000-0000C2600000}"/>
    <cellStyle name="Normal 3 32" xfId="5356" xr:uid="{00000000-0005-0000-0000-0000C3600000}"/>
    <cellStyle name="Normal 3 33" xfId="5357" xr:uid="{00000000-0005-0000-0000-0000C4600000}"/>
    <cellStyle name="Normal 3 34" xfId="5358" xr:uid="{00000000-0005-0000-0000-0000C5600000}"/>
    <cellStyle name="Normal 3 35" xfId="5359" xr:uid="{00000000-0005-0000-0000-0000C6600000}"/>
    <cellStyle name="Normal 3 36" xfId="5360" xr:uid="{00000000-0005-0000-0000-0000C7600000}"/>
    <cellStyle name="Normal 3 37" xfId="5361" xr:uid="{00000000-0005-0000-0000-0000C8600000}"/>
    <cellStyle name="Normal 3 38" xfId="5362" xr:uid="{00000000-0005-0000-0000-0000C9600000}"/>
    <cellStyle name="Normal 3 39" xfId="5363" xr:uid="{00000000-0005-0000-0000-0000CA600000}"/>
    <cellStyle name="Normal 3 4" xfId="310" xr:uid="{00000000-0005-0000-0000-0000CB600000}"/>
    <cellStyle name="Normal 3 4 2" xfId="809" xr:uid="{00000000-0005-0000-0000-0000CC600000}"/>
    <cellStyle name="Normal 3 4 2 10" xfId="37792" xr:uid="{00000000-0005-0000-0000-0000CD600000}"/>
    <cellStyle name="Normal 3 4 2 2" xfId="6142" xr:uid="{00000000-0005-0000-0000-0000CE600000}"/>
    <cellStyle name="Normal 3 4 2 2 2" xfId="8574" xr:uid="{00000000-0005-0000-0000-0000CF600000}"/>
    <cellStyle name="Normal 3 4 2 2 2 2" xfId="15064" xr:uid="{00000000-0005-0000-0000-0000D0600000}"/>
    <cellStyle name="Normal 3 4 2 2 2 2 2" xfId="27735" xr:uid="{00000000-0005-0000-0000-0000D1600000}"/>
    <cellStyle name="Normal 3 4 2 2 2 3" xfId="22652" xr:uid="{00000000-0005-0000-0000-0000D2600000}"/>
    <cellStyle name="Normal 3 4 2 2 3" xfId="9533" xr:uid="{00000000-0005-0000-0000-0000D3600000}"/>
    <cellStyle name="Normal 3 4 2 2 3 2" xfId="15905" xr:uid="{00000000-0005-0000-0000-0000D4600000}"/>
    <cellStyle name="Normal 3 4 2 2 3 2 2" xfId="28546" xr:uid="{00000000-0005-0000-0000-0000D5600000}"/>
    <cellStyle name="Normal 3 4 2 2 3 3" xfId="23521" xr:uid="{00000000-0005-0000-0000-0000D6600000}"/>
    <cellStyle name="Normal 3 4 2 2 4" xfId="7680" xr:uid="{00000000-0005-0000-0000-0000D7600000}"/>
    <cellStyle name="Normal 3 4 2 2 4 2" xfId="14186" xr:uid="{00000000-0005-0000-0000-0000D8600000}"/>
    <cellStyle name="Normal 3 4 2 2 4 2 2" xfId="26914" xr:uid="{00000000-0005-0000-0000-0000D9600000}"/>
    <cellStyle name="Normal 3 4 2 2 4 3" xfId="22407" xr:uid="{00000000-0005-0000-0000-0000DA600000}"/>
    <cellStyle name="Normal 3 4 2 2 5" xfId="12988" xr:uid="{00000000-0005-0000-0000-0000DB600000}"/>
    <cellStyle name="Normal 3 4 2 2 5 2" xfId="25734" xr:uid="{00000000-0005-0000-0000-0000DC600000}"/>
    <cellStyle name="Normal 3 4 2 2 6" xfId="21110" xr:uid="{00000000-0005-0000-0000-0000DD600000}"/>
    <cellStyle name="Normal 3 4 2 3" xfId="7850" xr:uid="{00000000-0005-0000-0000-0000DE600000}"/>
    <cellStyle name="Normal 3 4 2 3 2" xfId="14349" xr:uid="{00000000-0005-0000-0000-0000DF600000}"/>
    <cellStyle name="Normal 3 4 2 3 2 2" xfId="27042" xr:uid="{00000000-0005-0000-0000-0000E0600000}"/>
    <cellStyle name="Normal 3 4 2 3 3" xfId="22531" xr:uid="{00000000-0005-0000-0000-0000E1600000}"/>
    <cellStyle name="Normal 3 4 2 4" xfId="8772" xr:uid="{00000000-0005-0000-0000-0000E2600000}"/>
    <cellStyle name="Normal 3 4 2 4 2" xfId="15191" xr:uid="{00000000-0005-0000-0000-0000E3600000}"/>
    <cellStyle name="Normal 3 4 2 4 2 2" xfId="27852" xr:uid="{00000000-0005-0000-0000-0000E4600000}"/>
    <cellStyle name="Normal 3 4 2 4 3" xfId="22820" xr:uid="{00000000-0005-0000-0000-0000E5600000}"/>
    <cellStyle name="Normal 3 4 2 5" xfId="6628" xr:uid="{00000000-0005-0000-0000-0000E6600000}"/>
    <cellStyle name="Normal 3 4 2 5 2" xfId="13222" xr:uid="{00000000-0005-0000-0000-0000E7600000}"/>
    <cellStyle name="Normal 3 4 2 5 2 2" xfId="25966" xr:uid="{00000000-0005-0000-0000-0000E8600000}"/>
    <cellStyle name="Normal 3 4 2 5 3" xfId="21374" xr:uid="{00000000-0005-0000-0000-0000E9600000}"/>
    <cellStyle name="Normal 3 4 2 6" xfId="12152" xr:uid="{00000000-0005-0000-0000-0000EA600000}"/>
    <cellStyle name="Normal 3 4 2 6 2" xfId="24898" xr:uid="{00000000-0005-0000-0000-0000EB600000}"/>
    <cellStyle name="Normal 3 4 2 7" xfId="18732" xr:uid="{00000000-0005-0000-0000-0000EC600000}"/>
    <cellStyle name="Normal 3 4 2 8" xfId="21020" xr:uid="{00000000-0005-0000-0000-0000ED600000}"/>
    <cellStyle name="Normal 3 4 2 9" xfId="3160" xr:uid="{00000000-0005-0000-0000-0000EE600000}"/>
    <cellStyle name="Normal 3 4 3" xfId="1041" xr:uid="{00000000-0005-0000-0000-0000EF600000}"/>
    <cellStyle name="Normal 3 4 3 2" xfId="8341" xr:uid="{00000000-0005-0000-0000-0000F0600000}"/>
    <cellStyle name="Normal 3 4 3 2 2" xfId="14834" xr:uid="{00000000-0005-0000-0000-0000F1600000}"/>
    <cellStyle name="Normal 3 4 3 2 2 2" xfId="27511" xr:uid="{00000000-0005-0000-0000-0000F2600000}"/>
    <cellStyle name="Normal 3 4 3 2 3" xfId="19613" xr:uid="{00000000-0005-0000-0000-0000F3600000}"/>
    <cellStyle name="Normal 3 4 3 2 4" xfId="32728" xr:uid="{00000000-0005-0000-0000-0000F4600000}"/>
    <cellStyle name="Normal 3 4 3 2 5" xfId="35743" xr:uid="{00000000-0005-0000-0000-0000F5600000}"/>
    <cellStyle name="Normal 3 4 3 3" xfId="9266" xr:uid="{00000000-0005-0000-0000-0000F6600000}"/>
    <cellStyle name="Normal 3 4 3 3 2" xfId="15676" xr:uid="{00000000-0005-0000-0000-0000F7600000}"/>
    <cellStyle name="Normal 3 4 3 3 2 2" xfId="28324" xr:uid="{00000000-0005-0000-0000-0000F8600000}"/>
    <cellStyle name="Normal 3 4 3 3 3" xfId="23271" xr:uid="{00000000-0005-0000-0000-0000F9600000}"/>
    <cellStyle name="Normal 3 4 3 4" xfId="7343" xr:uid="{00000000-0005-0000-0000-0000FA600000}"/>
    <cellStyle name="Normal 3 4 3 4 2" xfId="13872" xr:uid="{00000000-0005-0000-0000-0000FB600000}"/>
    <cellStyle name="Normal 3 4 3 4 2 2" xfId="26603" xr:uid="{00000000-0005-0000-0000-0000FC600000}"/>
    <cellStyle name="Normal 3 4 3 4 3" xfId="22075" xr:uid="{00000000-0005-0000-0000-0000FD600000}"/>
    <cellStyle name="Normal 3 4 3 5" xfId="12733" xr:uid="{00000000-0005-0000-0000-0000FE600000}"/>
    <cellStyle name="Normal 3 4 3 5 2" xfId="25479" xr:uid="{00000000-0005-0000-0000-0000FF600000}"/>
    <cellStyle name="Normal 3 4 3 6" xfId="18280" xr:uid="{00000000-0005-0000-0000-000000610000}"/>
    <cellStyle name="Normal 3 4 3 7" xfId="31623" xr:uid="{00000000-0005-0000-0000-000001610000}"/>
    <cellStyle name="Normal 3 4 3 8" xfId="34888" xr:uid="{00000000-0005-0000-0000-000002610000}"/>
    <cellStyle name="Normal 3 4 3 9" xfId="5364" xr:uid="{00000000-0005-0000-0000-000003610000}"/>
    <cellStyle name="Normal 3 4 4" xfId="1303" xr:uid="{00000000-0005-0000-0000-000004610000}"/>
    <cellStyle name="Normal 3 4 4 2" xfId="37844" xr:uid="{00000000-0005-0000-0000-000005610000}"/>
    <cellStyle name="Normal 3 4 5" xfId="37629" xr:uid="{00000000-0005-0000-0000-000006610000}"/>
    <cellStyle name="Normal 3 4 6" xfId="37398" xr:uid="{00000000-0005-0000-0000-000007610000}"/>
    <cellStyle name="Normal 3 40" xfId="5365" xr:uid="{00000000-0005-0000-0000-000008610000}"/>
    <cellStyle name="Normal 3 41" xfId="5366" xr:uid="{00000000-0005-0000-0000-000009610000}"/>
    <cellStyle name="Normal 3 42" xfId="5367" xr:uid="{00000000-0005-0000-0000-00000A610000}"/>
    <cellStyle name="Normal 3 43" xfId="5368" xr:uid="{00000000-0005-0000-0000-00000B610000}"/>
    <cellStyle name="Normal 3 44" xfId="5369" xr:uid="{00000000-0005-0000-0000-00000C610000}"/>
    <cellStyle name="Normal 3 45" xfId="5370" xr:uid="{00000000-0005-0000-0000-00000D610000}"/>
    <cellStyle name="Normal 3 46" xfId="5371" xr:uid="{00000000-0005-0000-0000-00000E610000}"/>
    <cellStyle name="Normal 3 47" xfId="5372" xr:uid="{00000000-0005-0000-0000-00000F610000}"/>
    <cellStyle name="Normal 3 48" xfId="6139" xr:uid="{00000000-0005-0000-0000-000010610000}"/>
    <cellStyle name="Normal 3 48 2" xfId="8571" xr:uid="{00000000-0005-0000-0000-000011610000}"/>
    <cellStyle name="Normal 3 48 2 2" xfId="15061" xr:uid="{00000000-0005-0000-0000-000012610000}"/>
    <cellStyle name="Normal 3 48 2 2 2" xfId="27732" xr:uid="{00000000-0005-0000-0000-000013610000}"/>
    <cellStyle name="Normal 3 48 2 3" xfId="22649" xr:uid="{00000000-0005-0000-0000-000014610000}"/>
    <cellStyle name="Normal 3 48 3" xfId="9530" xr:uid="{00000000-0005-0000-0000-000015610000}"/>
    <cellStyle name="Normal 3 48 3 2" xfId="15902" xr:uid="{00000000-0005-0000-0000-000016610000}"/>
    <cellStyle name="Normal 3 48 3 2 2" xfId="28543" xr:uid="{00000000-0005-0000-0000-000017610000}"/>
    <cellStyle name="Normal 3 48 3 3" xfId="23518" xr:uid="{00000000-0005-0000-0000-000018610000}"/>
    <cellStyle name="Normal 3 48 4" xfId="7677" xr:uid="{00000000-0005-0000-0000-000019610000}"/>
    <cellStyle name="Normal 3 48 4 2" xfId="14183" xr:uid="{00000000-0005-0000-0000-00001A610000}"/>
    <cellStyle name="Normal 3 48 4 2 2" xfId="26911" xr:uid="{00000000-0005-0000-0000-00001B610000}"/>
    <cellStyle name="Normal 3 48 4 3" xfId="22404" xr:uid="{00000000-0005-0000-0000-00001C610000}"/>
    <cellStyle name="Normal 3 48 5" xfId="12985" xr:uid="{00000000-0005-0000-0000-00001D610000}"/>
    <cellStyle name="Normal 3 48 5 2" xfId="25731" xr:uid="{00000000-0005-0000-0000-00001E610000}"/>
    <cellStyle name="Normal 3 48 6" xfId="17541" xr:uid="{00000000-0005-0000-0000-00001F610000}"/>
    <cellStyle name="Normal 3 48 7" xfId="21107" xr:uid="{00000000-0005-0000-0000-000020610000}"/>
    <cellStyle name="Normal 3 49" xfId="2230" xr:uid="{00000000-0005-0000-0000-000021610000}"/>
    <cellStyle name="Normal 3 5" xfId="568" xr:uid="{00000000-0005-0000-0000-000022610000}"/>
    <cellStyle name="Normal 3 5 10" xfId="5374" xr:uid="{00000000-0005-0000-0000-000023610000}"/>
    <cellStyle name="Normal 3 5 11" xfId="5375" xr:uid="{00000000-0005-0000-0000-000024610000}"/>
    <cellStyle name="Normal 3 5 12" xfId="5376" xr:uid="{00000000-0005-0000-0000-000025610000}"/>
    <cellStyle name="Normal 3 5 13" xfId="5377" xr:uid="{00000000-0005-0000-0000-000026610000}"/>
    <cellStyle name="Normal 3 5 14" xfId="5378" xr:uid="{00000000-0005-0000-0000-000027610000}"/>
    <cellStyle name="Normal 3 5 15" xfId="5379" xr:uid="{00000000-0005-0000-0000-000028610000}"/>
    <cellStyle name="Normal 3 5 16" xfId="5380" xr:uid="{00000000-0005-0000-0000-000029610000}"/>
    <cellStyle name="Normal 3 5 17" xfId="5381" xr:uid="{00000000-0005-0000-0000-00002A610000}"/>
    <cellStyle name="Normal 3 5 18" xfId="5382" xr:uid="{00000000-0005-0000-0000-00002B610000}"/>
    <cellStyle name="Normal 3 5 19" xfId="5383" xr:uid="{00000000-0005-0000-0000-00002C610000}"/>
    <cellStyle name="Normal 3 5 2" xfId="1042" xr:uid="{00000000-0005-0000-0000-00002D610000}"/>
    <cellStyle name="Normal 3 5 2 2" xfId="5384" xr:uid="{00000000-0005-0000-0000-00002E610000}"/>
    <cellStyle name="Normal 3 5 2 3" xfId="3154" xr:uid="{00000000-0005-0000-0000-00002F610000}"/>
    <cellStyle name="Normal 3 5 20" xfId="5373" xr:uid="{00000000-0005-0000-0000-000030610000}"/>
    <cellStyle name="Normal 3 5 20 2" xfId="8342" xr:uid="{00000000-0005-0000-0000-000031610000}"/>
    <cellStyle name="Normal 3 5 20 2 2" xfId="14835" xr:uid="{00000000-0005-0000-0000-000032610000}"/>
    <cellStyle name="Normal 3 5 20 2 2 2" xfId="27512" xr:uid="{00000000-0005-0000-0000-000033610000}"/>
    <cellStyle name="Normal 3 5 20 2 3" xfId="22600" xr:uid="{00000000-0005-0000-0000-000034610000}"/>
    <cellStyle name="Normal 3 5 20 3" xfId="9267" xr:uid="{00000000-0005-0000-0000-000035610000}"/>
    <cellStyle name="Normal 3 5 20 3 2" xfId="15677" xr:uid="{00000000-0005-0000-0000-000036610000}"/>
    <cellStyle name="Normal 3 5 20 3 2 2" xfId="28325" xr:uid="{00000000-0005-0000-0000-000037610000}"/>
    <cellStyle name="Normal 3 5 20 3 3" xfId="23272" xr:uid="{00000000-0005-0000-0000-000038610000}"/>
    <cellStyle name="Normal 3 5 20 4" xfId="7345" xr:uid="{00000000-0005-0000-0000-000039610000}"/>
    <cellStyle name="Normal 3 5 20 4 2" xfId="13873" xr:uid="{00000000-0005-0000-0000-00003A610000}"/>
    <cellStyle name="Normal 3 5 20 4 2 2" xfId="26604" xr:uid="{00000000-0005-0000-0000-00003B610000}"/>
    <cellStyle name="Normal 3 5 20 4 3" xfId="22077" xr:uid="{00000000-0005-0000-0000-00003C610000}"/>
    <cellStyle name="Normal 3 5 20 5" xfId="12734" xr:uid="{00000000-0005-0000-0000-00003D610000}"/>
    <cellStyle name="Normal 3 5 20 5 2" xfId="25480" xr:uid="{00000000-0005-0000-0000-00003E610000}"/>
    <cellStyle name="Normal 3 5 20 6" xfId="18733" xr:uid="{00000000-0005-0000-0000-00003F610000}"/>
    <cellStyle name="Normal 3 5 20 7" xfId="21068" xr:uid="{00000000-0005-0000-0000-000040610000}"/>
    <cellStyle name="Normal 3 5 21" xfId="18281" xr:uid="{00000000-0005-0000-0000-000041610000}"/>
    <cellStyle name="Normal 3 5 21 2" xfId="19614" xr:uid="{00000000-0005-0000-0000-000042610000}"/>
    <cellStyle name="Normal 3 5 21 2 2" xfId="32729" xr:uid="{00000000-0005-0000-0000-000043610000}"/>
    <cellStyle name="Normal 3 5 21 2 3" xfId="35744" xr:uid="{00000000-0005-0000-0000-000044610000}"/>
    <cellStyle name="Normal 3 5 21 3" xfId="31629" xr:uid="{00000000-0005-0000-0000-000045610000}"/>
    <cellStyle name="Normal 3 5 21 4" xfId="34890" xr:uid="{00000000-0005-0000-0000-000046610000}"/>
    <cellStyle name="Normal 3 5 3" xfId="1315" xr:uid="{00000000-0005-0000-0000-000047610000}"/>
    <cellStyle name="Normal 3 5 3 2" xfId="5385" xr:uid="{00000000-0005-0000-0000-000048610000}"/>
    <cellStyle name="Normal 3 5 4" xfId="5386" xr:uid="{00000000-0005-0000-0000-000049610000}"/>
    <cellStyle name="Normal 3 5 5" xfId="5387" xr:uid="{00000000-0005-0000-0000-00004A610000}"/>
    <cellStyle name="Normal 3 5 6" xfId="5388" xr:uid="{00000000-0005-0000-0000-00004B610000}"/>
    <cellStyle name="Normal 3 5 7" xfId="5389" xr:uid="{00000000-0005-0000-0000-00004C610000}"/>
    <cellStyle name="Normal 3 5 8" xfId="5390" xr:uid="{00000000-0005-0000-0000-00004D610000}"/>
    <cellStyle name="Normal 3 5 9" xfId="5391" xr:uid="{00000000-0005-0000-0000-00004E610000}"/>
    <cellStyle name="Normal 3 50" xfId="17429" xr:uid="{00000000-0005-0000-0000-00004F610000}"/>
    <cellStyle name="Normal 3 50 2" xfId="29960" xr:uid="{00000000-0005-0000-0000-000050610000}"/>
    <cellStyle name="Normal 3 51" xfId="30601" xr:uid="{00000000-0005-0000-0000-000051610000}"/>
    <cellStyle name="Normal 3 52" xfId="36630" xr:uid="{00000000-0005-0000-0000-000052610000}"/>
    <cellStyle name="Normal 3 53" xfId="37380" xr:uid="{00000000-0005-0000-0000-000053610000}"/>
    <cellStyle name="Normal 3 6" xfId="642" xr:uid="{00000000-0005-0000-0000-000054610000}"/>
    <cellStyle name="Normal 3 6 10" xfId="5393" xr:uid="{00000000-0005-0000-0000-000055610000}"/>
    <cellStyle name="Normal 3 6 11" xfId="5394" xr:uid="{00000000-0005-0000-0000-000056610000}"/>
    <cellStyle name="Normal 3 6 12" xfId="5395" xr:uid="{00000000-0005-0000-0000-000057610000}"/>
    <cellStyle name="Normal 3 6 13" xfId="5396" xr:uid="{00000000-0005-0000-0000-000058610000}"/>
    <cellStyle name="Normal 3 6 14" xfId="5397" xr:uid="{00000000-0005-0000-0000-000059610000}"/>
    <cellStyle name="Normal 3 6 15" xfId="5398" xr:uid="{00000000-0005-0000-0000-00005A610000}"/>
    <cellStyle name="Normal 3 6 16" xfId="5399" xr:uid="{00000000-0005-0000-0000-00005B610000}"/>
    <cellStyle name="Normal 3 6 17" xfId="5400" xr:uid="{00000000-0005-0000-0000-00005C610000}"/>
    <cellStyle name="Normal 3 6 18" xfId="5401" xr:uid="{00000000-0005-0000-0000-00005D610000}"/>
    <cellStyle name="Normal 3 6 19" xfId="5402" xr:uid="{00000000-0005-0000-0000-00005E610000}"/>
    <cellStyle name="Normal 3 6 2" xfId="1043" xr:uid="{00000000-0005-0000-0000-00005F610000}"/>
    <cellStyle name="Normal 3 6 2 2" xfId="10538" xr:uid="{00000000-0005-0000-0000-000060610000}"/>
    <cellStyle name="Normal 3 6 2 3" xfId="18283" xr:uid="{00000000-0005-0000-0000-000061610000}"/>
    <cellStyle name="Normal 3 6 2 4" xfId="5403" xr:uid="{00000000-0005-0000-0000-000062610000}"/>
    <cellStyle name="Normal 3 6 20" xfId="5392" xr:uid="{00000000-0005-0000-0000-000063610000}"/>
    <cellStyle name="Normal 3 6 20 2" xfId="6291" xr:uid="{00000000-0005-0000-0000-000064610000}"/>
    <cellStyle name="Normal 3 6 20 3" xfId="8343" xr:uid="{00000000-0005-0000-0000-000065610000}"/>
    <cellStyle name="Normal 3 6 20 3 2" xfId="14836" xr:uid="{00000000-0005-0000-0000-000066610000}"/>
    <cellStyle name="Normal 3 6 20 3 2 2" xfId="27513" xr:uid="{00000000-0005-0000-0000-000067610000}"/>
    <cellStyle name="Normal 3 6 20 3 3" xfId="22601" xr:uid="{00000000-0005-0000-0000-000068610000}"/>
    <cellStyle name="Normal 3 6 20 4" xfId="9268" xr:uid="{00000000-0005-0000-0000-000069610000}"/>
    <cellStyle name="Normal 3 6 20 4 2" xfId="15678" xr:uid="{00000000-0005-0000-0000-00006A610000}"/>
    <cellStyle name="Normal 3 6 20 4 2 2" xfId="28326" xr:uid="{00000000-0005-0000-0000-00006B610000}"/>
    <cellStyle name="Normal 3 6 20 4 3" xfId="23273" xr:uid="{00000000-0005-0000-0000-00006C610000}"/>
    <cellStyle name="Normal 3 6 20 5" xfId="7348" xr:uid="{00000000-0005-0000-0000-00006D610000}"/>
    <cellStyle name="Normal 3 6 20 5 2" xfId="13875" xr:uid="{00000000-0005-0000-0000-00006E610000}"/>
    <cellStyle name="Normal 3 6 20 5 2 2" xfId="26606" xr:uid="{00000000-0005-0000-0000-00006F610000}"/>
    <cellStyle name="Normal 3 6 20 5 3" xfId="22080" xr:uid="{00000000-0005-0000-0000-000070610000}"/>
    <cellStyle name="Normal 3 6 20 6" xfId="12736" xr:uid="{00000000-0005-0000-0000-000071610000}"/>
    <cellStyle name="Normal 3 6 20 6 2" xfId="25482" xr:uid="{00000000-0005-0000-0000-000072610000}"/>
    <cellStyle name="Normal 3 6 20 7" xfId="18734" xr:uid="{00000000-0005-0000-0000-000073610000}"/>
    <cellStyle name="Normal 3 6 20 8" xfId="21069" xr:uid="{00000000-0005-0000-0000-000074610000}"/>
    <cellStyle name="Normal 3 6 21" xfId="9998" xr:uid="{00000000-0005-0000-0000-000075610000}"/>
    <cellStyle name="Normal 3 6 21 2" xfId="19615" xr:uid="{00000000-0005-0000-0000-000076610000}"/>
    <cellStyle name="Normal 3 6 21 2 2" xfId="32730" xr:uid="{00000000-0005-0000-0000-000077610000}"/>
    <cellStyle name="Normal 3 6 21 2 3" xfId="35745" xr:uid="{00000000-0005-0000-0000-000078610000}"/>
    <cellStyle name="Normal 3 6 21 3" xfId="18282" xr:uid="{00000000-0005-0000-0000-000079610000}"/>
    <cellStyle name="Normal 3 6 21 4" xfId="31641" xr:uid="{00000000-0005-0000-0000-00007A610000}"/>
    <cellStyle name="Normal 3 6 21 5" xfId="34891" xr:uid="{00000000-0005-0000-0000-00007B610000}"/>
    <cellStyle name="Normal 3 6 22" xfId="2934" xr:uid="{00000000-0005-0000-0000-00007C610000}"/>
    <cellStyle name="Normal 3 6 3" xfId="5404" xr:uid="{00000000-0005-0000-0000-00007D610000}"/>
    <cellStyle name="Normal 3 6 4" xfId="5405" xr:uid="{00000000-0005-0000-0000-00007E610000}"/>
    <cellStyle name="Normal 3 6 5" xfId="5406" xr:uid="{00000000-0005-0000-0000-00007F610000}"/>
    <cellStyle name="Normal 3 6 6" xfId="5407" xr:uid="{00000000-0005-0000-0000-000080610000}"/>
    <cellStyle name="Normal 3 6 7" xfId="5408" xr:uid="{00000000-0005-0000-0000-000081610000}"/>
    <cellStyle name="Normal 3 6 8" xfId="5409" xr:uid="{00000000-0005-0000-0000-000082610000}"/>
    <cellStyle name="Normal 3 6 9" xfId="5410" xr:uid="{00000000-0005-0000-0000-000083610000}"/>
    <cellStyle name="Normal 3 7" xfId="695" xr:uid="{00000000-0005-0000-0000-000084610000}"/>
    <cellStyle name="Normal 3 7 2" xfId="1044" xr:uid="{00000000-0005-0000-0000-000085610000}"/>
    <cellStyle name="Normal 3 7 2 2" xfId="14837" xr:uid="{00000000-0005-0000-0000-000086610000}"/>
    <cellStyle name="Normal 3 7 2 2 2" xfId="27514" xr:uid="{00000000-0005-0000-0000-000087610000}"/>
    <cellStyle name="Normal 3 7 2 3" xfId="18735" xr:uid="{00000000-0005-0000-0000-000088610000}"/>
    <cellStyle name="Normal 3 7 2 4" xfId="22602" xr:uid="{00000000-0005-0000-0000-000089610000}"/>
    <cellStyle name="Normal 3 7 2 5" xfId="8344" xr:uid="{00000000-0005-0000-0000-00008A610000}"/>
    <cellStyle name="Normal 3 7 3" xfId="9269" xr:uid="{00000000-0005-0000-0000-00008B610000}"/>
    <cellStyle name="Normal 3 7 3 2" xfId="15679" xr:uid="{00000000-0005-0000-0000-00008C610000}"/>
    <cellStyle name="Normal 3 7 3 2 2" xfId="19616" xr:uid="{00000000-0005-0000-0000-00008D610000}"/>
    <cellStyle name="Normal 3 7 3 2 3" xfId="32731" xr:uid="{00000000-0005-0000-0000-00008E610000}"/>
    <cellStyle name="Normal 3 7 3 2 4" xfId="35746" xr:uid="{00000000-0005-0000-0000-00008F610000}"/>
    <cellStyle name="Normal 3 7 3 3" xfId="18284" xr:uid="{00000000-0005-0000-0000-000090610000}"/>
    <cellStyle name="Normal 3 7 3 4" xfId="31656" xr:uid="{00000000-0005-0000-0000-000091610000}"/>
    <cellStyle name="Normal 3 7 3 5" xfId="34892" xr:uid="{00000000-0005-0000-0000-000092610000}"/>
    <cellStyle name="Normal 3 7 4" xfId="9999" xr:uid="{00000000-0005-0000-0000-000093610000}"/>
    <cellStyle name="Normal 3 7 5" xfId="7362" xr:uid="{00000000-0005-0000-0000-000094610000}"/>
    <cellStyle name="Normal 3 7 5 2" xfId="13889" xr:uid="{00000000-0005-0000-0000-000095610000}"/>
    <cellStyle name="Normal 3 7 5 2 2" xfId="26620" xr:uid="{00000000-0005-0000-0000-000096610000}"/>
    <cellStyle name="Normal 3 7 5 3" xfId="22094" xr:uid="{00000000-0005-0000-0000-000097610000}"/>
    <cellStyle name="Normal 3 7 6" xfId="12739" xr:uid="{00000000-0005-0000-0000-000098610000}"/>
    <cellStyle name="Normal 3 7 6 2" xfId="25485" xr:uid="{00000000-0005-0000-0000-000099610000}"/>
    <cellStyle name="Normal 3 7 7" xfId="5411" xr:uid="{00000000-0005-0000-0000-00009A610000}"/>
    <cellStyle name="Normal 3 7 8" xfId="37774" xr:uid="{00000000-0005-0000-0000-00009B610000}"/>
    <cellStyle name="Normal 3 8" xfId="1045" xr:uid="{00000000-0005-0000-0000-00009C610000}"/>
    <cellStyle name="Normal 3 8 2" xfId="8345" xr:uid="{00000000-0005-0000-0000-00009D610000}"/>
    <cellStyle name="Normal 3 8 2 2" xfId="14838" xr:uid="{00000000-0005-0000-0000-00009E610000}"/>
    <cellStyle name="Normal 3 8 2 2 2" xfId="27515" xr:uid="{00000000-0005-0000-0000-00009F610000}"/>
    <cellStyle name="Normal 3 8 2 3" xfId="18736" xr:uid="{00000000-0005-0000-0000-0000A0610000}"/>
    <cellStyle name="Normal 3 8 2 4" xfId="22603" xr:uid="{00000000-0005-0000-0000-0000A1610000}"/>
    <cellStyle name="Normal 3 8 3" xfId="9270" xr:uid="{00000000-0005-0000-0000-0000A2610000}"/>
    <cellStyle name="Normal 3 8 3 2" xfId="15680" xr:uid="{00000000-0005-0000-0000-0000A3610000}"/>
    <cellStyle name="Normal 3 8 3 2 2" xfId="19617" xr:uid="{00000000-0005-0000-0000-0000A4610000}"/>
    <cellStyle name="Normal 3 8 3 2 3" xfId="32732" xr:uid="{00000000-0005-0000-0000-0000A5610000}"/>
    <cellStyle name="Normal 3 8 3 2 4" xfId="35747" xr:uid="{00000000-0005-0000-0000-0000A6610000}"/>
    <cellStyle name="Normal 3 8 3 3" xfId="18285" xr:uid="{00000000-0005-0000-0000-0000A7610000}"/>
    <cellStyle name="Normal 3 8 3 4" xfId="31657" xr:uid="{00000000-0005-0000-0000-0000A8610000}"/>
    <cellStyle name="Normal 3 8 3 5" xfId="34893" xr:uid="{00000000-0005-0000-0000-0000A9610000}"/>
    <cellStyle name="Normal 3 8 4" xfId="10000" xr:uid="{00000000-0005-0000-0000-0000AA610000}"/>
    <cellStyle name="Normal 3 8 5" xfId="7363" xr:uid="{00000000-0005-0000-0000-0000AB610000}"/>
    <cellStyle name="Normal 3 8 5 2" xfId="13890" xr:uid="{00000000-0005-0000-0000-0000AC610000}"/>
    <cellStyle name="Normal 3 8 5 2 2" xfId="26621" xr:uid="{00000000-0005-0000-0000-0000AD610000}"/>
    <cellStyle name="Normal 3 8 5 3" xfId="22095" xr:uid="{00000000-0005-0000-0000-0000AE610000}"/>
    <cellStyle name="Normal 3 8 6" xfId="12740" xr:uid="{00000000-0005-0000-0000-0000AF610000}"/>
    <cellStyle name="Normal 3 8 6 2" xfId="25486" xr:uid="{00000000-0005-0000-0000-0000B0610000}"/>
    <cellStyle name="Normal 3 8 7" xfId="5412" xr:uid="{00000000-0005-0000-0000-0000B1610000}"/>
    <cellStyle name="Normal 3 9" xfId="1038" xr:uid="{00000000-0005-0000-0000-0000B2610000}"/>
    <cellStyle name="Normal 3 9 2" xfId="8346" xr:uid="{00000000-0005-0000-0000-0000B3610000}"/>
    <cellStyle name="Normal 3 9 2 2" xfId="14839" xr:uid="{00000000-0005-0000-0000-0000B4610000}"/>
    <cellStyle name="Normal 3 9 2 2 2" xfId="19618" xr:uid="{00000000-0005-0000-0000-0000B5610000}"/>
    <cellStyle name="Normal 3 9 2 2 3" xfId="32733" xr:uid="{00000000-0005-0000-0000-0000B6610000}"/>
    <cellStyle name="Normal 3 9 2 2 4" xfId="35748" xr:uid="{00000000-0005-0000-0000-0000B7610000}"/>
    <cellStyle name="Normal 3 9 2 3" xfId="18286" xr:uid="{00000000-0005-0000-0000-0000B8610000}"/>
    <cellStyle name="Normal 3 9 2 4" xfId="31658" xr:uid="{00000000-0005-0000-0000-0000B9610000}"/>
    <cellStyle name="Normal 3 9 2 5" xfId="34894" xr:uid="{00000000-0005-0000-0000-0000BA610000}"/>
    <cellStyle name="Normal 3 9 3" xfId="9271" xr:uid="{00000000-0005-0000-0000-0000BB610000}"/>
    <cellStyle name="Normal 3 9 3 2" xfId="15681" xr:uid="{00000000-0005-0000-0000-0000BC610000}"/>
    <cellStyle name="Normal 3 9 3 2 2" xfId="28327" xr:uid="{00000000-0005-0000-0000-0000BD610000}"/>
    <cellStyle name="Normal 3 9 3 3" xfId="23274" xr:uid="{00000000-0005-0000-0000-0000BE610000}"/>
    <cellStyle name="Normal 3 9 4" xfId="10671" xr:uid="{00000000-0005-0000-0000-0000BF610000}"/>
    <cellStyle name="Normal 3 9 5" xfId="10888" xr:uid="{00000000-0005-0000-0000-0000C0610000}"/>
    <cellStyle name="Normal 3 9 6" xfId="7364" xr:uid="{00000000-0005-0000-0000-0000C1610000}"/>
    <cellStyle name="Normal 3 9 6 2" xfId="13891" xr:uid="{00000000-0005-0000-0000-0000C2610000}"/>
    <cellStyle name="Normal 3 9 6 2 2" xfId="26622" xr:uid="{00000000-0005-0000-0000-0000C3610000}"/>
    <cellStyle name="Normal 3 9 6 3" xfId="22096" xr:uid="{00000000-0005-0000-0000-0000C4610000}"/>
    <cellStyle name="Normal 3 9 7" xfId="12741" xr:uid="{00000000-0005-0000-0000-0000C5610000}"/>
    <cellStyle name="Normal 3 9 7 2" xfId="25487" xr:uid="{00000000-0005-0000-0000-0000C6610000}"/>
    <cellStyle name="Normal 3 9 8" xfId="5413" xr:uid="{00000000-0005-0000-0000-0000C7610000}"/>
    <cellStyle name="Normal 3_07 Jul 2012 BGC Standard Reporting Package_rev1" xfId="6143" xr:uid="{00000000-0005-0000-0000-0000C8610000}"/>
    <cellStyle name="Normal 30" xfId="312" xr:uid="{00000000-0005-0000-0000-0000C9610000}"/>
    <cellStyle name="Normal 30 2" xfId="640" xr:uid="{00000000-0005-0000-0000-0000CA610000}"/>
    <cellStyle name="Normal 30 2 2" xfId="10541" xr:uid="{00000000-0005-0000-0000-0000CB610000}"/>
    <cellStyle name="Normal 30 2 3" xfId="10461" xr:uid="{00000000-0005-0000-0000-0000CC610000}"/>
    <cellStyle name="Normal 30 2 4" xfId="5414" xr:uid="{00000000-0005-0000-0000-0000CD610000}"/>
    <cellStyle name="Normal 30 2 5" xfId="37745" xr:uid="{00000000-0005-0000-0000-0000CE610000}"/>
    <cellStyle name="Normal 30 3" xfId="1892" xr:uid="{00000000-0005-0000-0000-0000CF610000}"/>
    <cellStyle name="Normal 30 3 2" xfId="9772" xr:uid="{00000000-0005-0000-0000-0000D0610000}"/>
    <cellStyle name="Normal 30 4" xfId="10362" xr:uid="{00000000-0005-0000-0000-0000D1610000}"/>
    <cellStyle name="Normal 30 4 2" xfId="18287" xr:uid="{00000000-0005-0000-0000-0000D2610000}"/>
    <cellStyle name="Normal 30 5" xfId="2936" xr:uid="{00000000-0005-0000-0000-0000D3610000}"/>
    <cellStyle name="Normal 31" xfId="313" xr:uid="{00000000-0005-0000-0000-0000D4610000}"/>
    <cellStyle name="Normal 31 2" xfId="641" xr:uid="{00000000-0005-0000-0000-0000D5610000}"/>
    <cellStyle name="Normal 31 2 10" xfId="37746" xr:uid="{00000000-0005-0000-0000-0000D6610000}"/>
    <cellStyle name="Normal 31 2 2" xfId="8347" xr:uid="{00000000-0005-0000-0000-0000D7610000}"/>
    <cellStyle name="Normal 31 2 2 2" xfId="14840" xr:uid="{00000000-0005-0000-0000-0000D8610000}"/>
    <cellStyle name="Normal 31 2 2 2 2" xfId="27516" xr:uid="{00000000-0005-0000-0000-0000D9610000}"/>
    <cellStyle name="Normal 31 2 2 3" xfId="22604" xr:uid="{00000000-0005-0000-0000-0000DA610000}"/>
    <cellStyle name="Normal 31 2 3" xfId="9272" xr:uid="{00000000-0005-0000-0000-0000DB610000}"/>
    <cellStyle name="Normal 31 2 3 2" xfId="15682" xr:uid="{00000000-0005-0000-0000-0000DC610000}"/>
    <cellStyle name="Normal 31 2 3 2 2" xfId="28328" xr:uid="{00000000-0005-0000-0000-0000DD610000}"/>
    <cellStyle name="Normal 31 2 3 3" xfId="23275" xr:uid="{00000000-0005-0000-0000-0000DE610000}"/>
    <cellStyle name="Normal 31 2 4" xfId="10542" xr:uid="{00000000-0005-0000-0000-0000DF610000}"/>
    <cellStyle name="Normal 31 2 5" xfId="10103" xr:uid="{00000000-0005-0000-0000-0000E0610000}"/>
    <cellStyle name="Normal 31 2 6" xfId="7365" xr:uid="{00000000-0005-0000-0000-0000E1610000}"/>
    <cellStyle name="Normal 31 2 6 2" xfId="13892" xr:uid="{00000000-0005-0000-0000-0000E2610000}"/>
    <cellStyle name="Normal 31 2 6 2 2" xfId="26623" xr:uid="{00000000-0005-0000-0000-0000E3610000}"/>
    <cellStyle name="Normal 31 2 6 3" xfId="22097" xr:uid="{00000000-0005-0000-0000-0000E4610000}"/>
    <cellStyle name="Normal 31 2 7" xfId="12742" xr:uid="{00000000-0005-0000-0000-0000E5610000}"/>
    <cellStyle name="Normal 31 2 7 2" xfId="25488" xr:uid="{00000000-0005-0000-0000-0000E6610000}"/>
    <cellStyle name="Normal 31 2 8" xfId="21070" xr:uid="{00000000-0005-0000-0000-0000E7610000}"/>
    <cellStyle name="Normal 31 2 9" xfId="5415" xr:uid="{00000000-0005-0000-0000-0000E8610000}"/>
    <cellStyle name="Normal 31 3" xfId="1893" xr:uid="{00000000-0005-0000-0000-0000E9610000}"/>
    <cellStyle name="Normal 31 3 2" xfId="9773" xr:uid="{00000000-0005-0000-0000-0000EA610000}"/>
    <cellStyle name="Normal 31 4" xfId="10941" xr:uid="{00000000-0005-0000-0000-0000EB610000}"/>
    <cellStyle name="Normal 31 4 2" xfId="19619" xr:uid="{00000000-0005-0000-0000-0000EC610000}"/>
    <cellStyle name="Normal 31 4 2 2" xfId="32734" xr:uid="{00000000-0005-0000-0000-0000ED610000}"/>
    <cellStyle name="Normal 31 4 2 3" xfId="35749" xr:uid="{00000000-0005-0000-0000-0000EE610000}"/>
    <cellStyle name="Normal 31 4 3" xfId="18288" xr:uid="{00000000-0005-0000-0000-0000EF610000}"/>
    <cellStyle name="Normal 31 4 4" xfId="31660" xr:uid="{00000000-0005-0000-0000-0000F0610000}"/>
    <cellStyle name="Normal 31 4 5" xfId="34895" xr:uid="{00000000-0005-0000-0000-0000F1610000}"/>
    <cellStyle name="Normal 31 5" xfId="2937" xr:uid="{00000000-0005-0000-0000-0000F2610000}"/>
    <cellStyle name="Normal 32" xfId="314" xr:uid="{00000000-0005-0000-0000-0000F3610000}"/>
    <cellStyle name="Normal 32 2" xfId="1894" xr:uid="{00000000-0005-0000-0000-0000F4610000}"/>
    <cellStyle name="Normal 32 2 2" xfId="8348" xr:uid="{00000000-0005-0000-0000-0000F5610000}"/>
    <cellStyle name="Normal 32 2 2 2" xfId="14841" xr:uid="{00000000-0005-0000-0000-0000F6610000}"/>
    <cellStyle name="Normal 32 2 2 2 2" xfId="27517" xr:uid="{00000000-0005-0000-0000-0000F7610000}"/>
    <cellStyle name="Normal 32 2 2 3" xfId="18844" xr:uid="{00000000-0005-0000-0000-0000F8610000}"/>
    <cellStyle name="Normal 32 2 2 4" xfId="22605" xr:uid="{00000000-0005-0000-0000-0000F9610000}"/>
    <cellStyle name="Normal 32 2 3" xfId="9273" xr:uid="{00000000-0005-0000-0000-0000FA610000}"/>
    <cellStyle name="Normal 32 2 3 2" xfId="15683" xr:uid="{00000000-0005-0000-0000-0000FB610000}"/>
    <cellStyle name="Normal 32 2 3 2 2" xfId="19620" xr:uid="{00000000-0005-0000-0000-0000FC610000}"/>
    <cellStyle name="Normal 32 2 3 2 3" xfId="32735" xr:uid="{00000000-0005-0000-0000-0000FD610000}"/>
    <cellStyle name="Normal 32 2 3 2 4" xfId="35750" xr:uid="{00000000-0005-0000-0000-0000FE610000}"/>
    <cellStyle name="Normal 32 2 3 3" xfId="18290" xr:uid="{00000000-0005-0000-0000-0000FF610000}"/>
    <cellStyle name="Normal 32 2 3 4" xfId="31662" xr:uid="{00000000-0005-0000-0000-000000620000}"/>
    <cellStyle name="Normal 32 2 3 5" xfId="34896" xr:uid="{00000000-0005-0000-0000-000001620000}"/>
    <cellStyle name="Normal 32 2 4" xfId="10543" xr:uid="{00000000-0005-0000-0000-000002620000}"/>
    <cellStyle name="Normal 32 2 5" xfId="10378" xr:uid="{00000000-0005-0000-0000-000003620000}"/>
    <cellStyle name="Normal 32 2 6" xfId="7366" xr:uid="{00000000-0005-0000-0000-000004620000}"/>
    <cellStyle name="Normal 32 2 6 2" xfId="13893" xr:uid="{00000000-0005-0000-0000-000005620000}"/>
    <cellStyle name="Normal 32 2 6 2 2" xfId="26624" xr:uid="{00000000-0005-0000-0000-000006620000}"/>
    <cellStyle name="Normal 32 2 6 3" xfId="22098" xr:uid="{00000000-0005-0000-0000-000007620000}"/>
    <cellStyle name="Normal 32 2 7" xfId="12743" xr:uid="{00000000-0005-0000-0000-000008620000}"/>
    <cellStyle name="Normal 32 2 7 2" xfId="25489" xr:uid="{00000000-0005-0000-0000-000009620000}"/>
    <cellStyle name="Normal 32 2 8" xfId="5417" xr:uid="{00000000-0005-0000-0000-00000A620000}"/>
    <cellStyle name="Normal 32 3" xfId="5416" xr:uid="{00000000-0005-0000-0000-00000B620000}"/>
    <cellStyle name="Normal 32 3 2" xfId="18696" xr:uid="{00000000-0005-0000-0000-00000C620000}"/>
    <cellStyle name="Normal 32 4" xfId="9774" xr:uid="{00000000-0005-0000-0000-00000D620000}"/>
    <cellStyle name="Normal 32 4 2" xfId="18289" xr:uid="{00000000-0005-0000-0000-00000E620000}"/>
    <cellStyle name="Normal 32 5" xfId="11059" xr:uid="{00000000-0005-0000-0000-00000F620000}"/>
    <cellStyle name="Normal 32 6" xfId="2938" xr:uid="{00000000-0005-0000-0000-000010620000}"/>
    <cellStyle name="Normal 33" xfId="315" xr:uid="{00000000-0005-0000-0000-000011620000}"/>
    <cellStyle name="Normal 33 2" xfId="1895" xr:uid="{00000000-0005-0000-0000-000012620000}"/>
    <cellStyle name="Normal 33 2 2" xfId="8349" xr:uid="{00000000-0005-0000-0000-000013620000}"/>
    <cellStyle name="Normal 33 2 2 2" xfId="14842" xr:uid="{00000000-0005-0000-0000-000014620000}"/>
    <cellStyle name="Normal 33 2 2 2 2" xfId="27518" xr:uid="{00000000-0005-0000-0000-000015620000}"/>
    <cellStyle name="Normal 33 2 2 3" xfId="22606" xr:uid="{00000000-0005-0000-0000-000016620000}"/>
    <cellStyle name="Normal 33 2 3" xfId="9274" xr:uid="{00000000-0005-0000-0000-000017620000}"/>
    <cellStyle name="Normal 33 2 3 2" xfId="15684" xr:uid="{00000000-0005-0000-0000-000018620000}"/>
    <cellStyle name="Normal 33 2 3 2 2" xfId="28329" xr:uid="{00000000-0005-0000-0000-000019620000}"/>
    <cellStyle name="Normal 33 2 3 3" xfId="23276" xr:uid="{00000000-0005-0000-0000-00001A620000}"/>
    <cellStyle name="Normal 33 2 4" xfId="10544" xr:uid="{00000000-0005-0000-0000-00001B620000}"/>
    <cellStyle name="Normal 33 2 5" xfId="10399" xr:uid="{00000000-0005-0000-0000-00001C620000}"/>
    <cellStyle name="Normal 33 2 6" xfId="7367" xr:uid="{00000000-0005-0000-0000-00001D620000}"/>
    <cellStyle name="Normal 33 2 6 2" xfId="13894" xr:uid="{00000000-0005-0000-0000-00001E620000}"/>
    <cellStyle name="Normal 33 2 6 2 2" xfId="26625" xr:uid="{00000000-0005-0000-0000-00001F620000}"/>
    <cellStyle name="Normal 33 2 6 3" xfId="22099" xr:uid="{00000000-0005-0000-0000-000020620000}"/>
    <cellStyle name="Normal 33 2 7" xfId="12744" xr:uid="{00000000-0005-0000-0000-000021620000}"/>
    <cellStyle name="Normal 33 2 7 2" xfId="25490" xr:uid="{00000000-0005-0000-0000-000022620000}"/>
    <cellStyle name="Normal 33 2 8" xfId="21071" xr:uid="{00000000-0005-0000-0000-000023620000}"/>
    <cellStyle name="Normal 33 2 9" xfId="5418" xr:uid="{00000000-0005-0000-0000-000024620000}"/>
    <cellStyle name="Normal 33 3" xfId="10063" xr:uid="{00000000-0005-0000-0000-000025620000}"/>
    <cellStyle name="Normal 33 4" xfId="9775" xr:uid="{00000000-0005-0000-0000-000026620000}"/>
    <cellStyle name="Normal 33 5" xfId="10327" xr:uid="{00000000-0005-0000-0000-000027620000}"/>
    <cellStyle name="Normal 33 5 2" xfId="19621" xr:uid="{00000000-0005-0000-0000-000028620000}"/>
    <cellStyle name="Normal 33 5 2 2" xfId="32736" xr:uid="{00000000-0005-0000-0000-000029620000}"/>
    <cellStyle name="Normal 33 5 2 3" xfId="35751" xr:uid="{00000000-0005-0000-0000-00002A620000}"/>
    <cellStyle name="Normal 33 5 3" xfId="18291" xr:uid="{00000000-0005-0000-0000-00002B620000}"/>
    <cellStyle name="Normal 33 5 4" xfId="31663" xr:uid="{00000000-0005-0000-0000-00002C620000}"/>
    <cellStyle name="Normal 33 5 5" xfId="34897" xr:uid="{00000000-0005-0000-0000-00002D620000}"/>
    <cellStyle name="Normal 33 6" xfId="2939" xr:uid="{00000000-0005-0000-0000-00002E620000}"/>
    <cellStyle name="Normal 34" xfId="316" xr:uid="{00000000-0005-0000-0000-00002F620000}"/>
    <cellStyle name="Normal 34 2" xfId="1897" xr:uid="{00000000-0005-0000-0000-000030620000}"/>
    <cellStyle name="Normal 34 2 2" xfId="10545" xr:uid="{00000000-0005-0000-0000-000031620000}"/>
    <cellStyle name="Normal 34 2 3" xfId="11238" xr:uid="{00000000-0005-0000-0000-000032620000}"/>
    <cellStyle name="Normal 34 2 4" xfId="5419" xr:uid="{00000000-0005-0000-0000-000033620000}"/>
    <cellStyle name="Normal 34 3" xfId="1896" xr:uid="{00000000-0005-0000-0000-000034620000}"/>
    <cellStyle name="Normal 34 3 2" xfId="10856" xr:uid="{00000000-0005-0000-0000-000035620000}"/>
    <cellStyle name="Normal 34 3 3" xfId="9776" xr:uid="{00000000-0005-0000-0000-000036620000}"/>
    <cellStyle name="Normal 34 4" xfId="11034" xr:uid="{00000000-0005-0000-0000-000037620000}"/>
    <cellStyle name="Normal 34 4 2" xfId="18292" xr:uid="{00000000-0005-0000-0000-000038620000}"/>
    <cellStyle name="Normal 34 5" xfId="2940" xr:uid="{00000000-0005-0000-0000-000039620000}"/>
    <cellStyle name="Normal 35" xfId="317" xr:uid="{00000000-0005-0000-0000-00003A620000}"/>
    <cellStyle name="Normal 35 2" xfId="1898" xr:uid="{00000000-0005-0000-0000-00003B620000}"/>
    <cellStyle name="Normal 35 2 2" xfId="8350" xr:uid="{00000000-0005-0000-0000-00003C620000}"/>
    <cellStyle name="Normal 35 2 2 2" xfId="14843" xr:uid="{00000000-0005-0000-0000-00003D620000}"/>
    <cellStyle name="Normal 35 2 2 2 2" xfId="27519" xr:uid="{00000000-0005-0000-0000-00003E620000}"/>
    <cellStyle name="Normal 35 2 2 3" xfId="22607" xr:uid="{00000000-0005-0000-0000-00003F620000}"/>
    <cellStyle name="Normal 35 2 3" xfId="9275" xr:uid="{00000000-0005-0000-0000-000040620000}"/>
    <cellStyle name="Normal 35 2 3 2" xfId="15685" xr:uid="{00000000-0005-0000-0000-000041620000}"/>
    <cellStyle name="Normal 35 2 3 2 2" xfId="28330" xr:uid="{00000000-0005-0000-0000-000042620000}"/>
    <cellStyle name="Normal 35 2 3 3" xfId="23277" xr:uid="{00000000-0005-0000-0000-000043620000}"/>
    <cellStyle name="Normal 35 2 4" xfId="10546" xr:uid="{00000000-0005-0000-0000-000044620000}"/>
    <cellStyle name="Normal 35 2 5" xfId="10871" xr:uid="{00000000-0005-0000-0000-000045620000}"/>
    <cellStyle name="Normal 35 2 5 2" xfId="16372" xr:uid="{00000000-0005-0000-0000-000046620000}"/>
    <cellStyle name="Normal 35 2 5 2 2" xfId="28914" xr:uid="{00000000-0005-0000-0000-000047620000}"/>
    <cellStyle name="Normal 35 2 5 3" xfId="23831" xr:uid="{00000000-0005-0000-0000-000048620000}"/>
    <cellStyle name="Normal 35 2 6" xfId="7368" xr:uid="{00000000-0005-0000-0000-000049620000}"/>
    <cellStyle name="Normal 35 2 6 2" xfId="13895" xr:uid="{00000000-0005-0000-0000-00004A620000}"/>
    <cellStyle name="Normal 35 2 6 2 2" xfId="26626" xr:uid="{00000000-0005-0000-0000-00004B620000}"/>
    <cellStyle name="Normal 35 2 6 3" xfId="22100" xr:uid="{00000000-0005-0000-0000-00004C620000}"/>
    <cellStyle name="Normal 35 2 7" xfId="12745" xr:uid="{00000000-0005-0000-0000-00004D620000}"/>
    <cellStyle name="Normal 35 2 7 2" xfId="25491" xr:uid="{00000000-0005-0000-0000-00004E620000}"/>
    <cellStyle name="Normal 35 2 8" xfId="21072" xr:uid="{00000000-0005-0000-0000-00004F620000}"/>
    <cellStyle name="Normal 35 2 9" xfId="5420" xr:uid="{00000000-0005-0000-0000-000050620000}"/>
    <cellStyle name="Normal 35 3" xfId="9777" xr:uid="{00000000-0005-0000-0000-000051620000}"/>
    <cellStyle name="Normal 35 4" xfId="11151" xr:uid="{00000000-0005-0000-0000-000052620000}"/>
    <cellStyle name="Normal 35 4 2" xfId="19622" xr:uid="{00000000-0005-0000-0000-000053620000}"/>
    <cellStyle name="Normal 35 4 2 2" xfId="32737" xr:uid="{00000000-0005-0000-0000-000054620000}"/>
    <cellStyle name="Normal 35 4 2 3" xfId="35752" xr:uid="{00000000-0005-0000-0000-000055620000}"/>
    <cellStyle name="Normal 35 4 3" xfId="18293" xr:uid="{00000000-0005-0000-0000-000056620000}"/>
    <cellStyle name="Normal 35 4 4" xfId="31664" xr:uid="{00000000-0005-0000-0000-000057620000}"/>
    <cellStyle name="Normal 35 4 5" xfId="34898" xr:uid="{00000000-0005-0000-0000-000058620000}"/>
    <cellStyle name="Normal 35 5" xfId="2941" xr:uid="{00000000-0005-0000-0000-000059620000}"/>
    <cellStyle name="Normal 36" xfId="318" xr:uid="{00000000-0005-0000-0000-00005A620000}"/>
    <cellStyle name="Normal 36 2" xfId="1899" xr:uid="{00000000-0005-0000-0000-00005B620000}"/>
    <cellStyle name="Normal 36 2 2" xfId="8351" xr:uid="{00000000-0005-0000-0000-00005C620000}"/>
    <cellStyle name="Normal 36 2 2 2" xfId="14844" xr:uid="{00000000-0005-0000-0000-00005D620000}"/>
    <cellStyle name="Normal 36 2 2 2 2" xfId="27520" xr:uid="{00000000-0005-0000-0000-00005E620000}"/>
    <cellStyle name="Normal 36 2 2 3" xfId="22608" xr:uid="{00000000-0005-0000-0000-00005F620000}"/>
    <cellStyle name="Normal 36 2 3" xfId="9276" xr:uid="{00000000-0005-0000-0000-000060620000}"/>
    <cellStyle name="Normal 36 2 3 2" xfId="15686" xr:uid="{00000000-0005-0000-0000-000061620000}"/>
    <cellStyle name="Normal 36 2 3 2 2" xfId="28331" xr:uid="{00000000-0005-0000-0000-000062620000}"/>
    <cellStyle name="Normal 36 2 3 3" xfId="23278" xr:uid="{00000000-0005-0000-0000-000063620000}"/>
    <cellStyle name="Normal 36 2 4" xfId="10547" xr:uid="{00000000-0005-0000-0000-000064620000}"/>
    <cellStyle name="Normal 36 2 5" xfId="10096" xr:uid="{00000000-0005-0000-0000-000065620000}"/>
    <cellStyle name="Normal 36 2 5 2" xfId="16027" xr:uid="{00000000-0005-0000-0000-000066620000}"/>
    <cellStyle name="Normal 36 2 5 2 2" xfId="28655" xr:uid="{00000000-0005-0000-0000-000067620000}"/>
    <cellStyle name="Normal 36 2 5 3" xfId="23624" xr:uid="{00000000-0005-0000-0000-000068620000}"/>
    <cellStyle name="Normal 36 2 6" xfId="7369" xr:uid="{00000000-0005-0000-0000-000069620000}"/>
    <cellStyle name="Normal 36 2 6 2" xfId="13896" xr:uid="{00000000-0005-0000-0000-00006A620000}"/>
    <cellStyle name="Normal 36 2 6 2 2" xfId="26627" xr:uid="{00000000-0005-0000-0000-00006B620000}"/>
    <cellStyle name="Normal 36 2 6 3" xfId="22101" xr:uid="{00000000-0005-0000-0000-00006C620000}"/>
    <cellStyle name="Normal 36 2 7" xfId="12746" xr:uid="{00000000-0005-0000-0000-00006D620000}"/>
    <cellStyle name="Normal 36 2 7 2" xfId="25492" xr:uid="{00000000-0005-0000-0000-00006E620000}"/>
    <cellStyle name="Normal 36 2 8" xfId="21073" xr:uid="{00000000-0005-0000-0000-00006F620000}"/>
    <cellStyle name="Normal 36 2 9" xfId="5421" xr:uid="{00000000-0005-0000-0000-000070620000}"/>
    <cellStyle name="Normal 36 3" xfId="9778" xr:uid="{00000000-0005-0000-0000-000071620000}"/>
    <cellStyle name="Normal 36 3 2" xfId="10920" xr:uid="{00000000-0005-0000-0000-000072620000}"/>
    <cellStyle name="Normal 36 3 2 2" xfId="16404" xr:uid="{00000000-0005-0000-0000-000073620000}"/>
    <cellStyle name="Normal 36 3 2 2 2" xfId="28946" xr:uid="{00000000-0005-0000-0000-000074620000}"/>
    <cellStyle name="Normal 36 3 2 3" xfId="23857" xr:uid="{00000000-0005-0000-0000-000075620000}"/>
    <cellStyle name="Normal 36 4" xfId="11233" xr:uid="{00000000-0005-0000-0000-000076620000}"/>
    <cellStyle name="Normal 36 4 2" xfId="19623" xr:uid="{00000000-0005-0000-0000-000077620000}"/>
    <cellStyle name="Normal 36 4 2 2" xfId="32738" xr:uid="{00000000-0005-0000-0000-000078620000}"/>
    <cellStyle name="Normal 36 4 2 3" xfId="35753" xr:uid="{00000000-0005-0000-0000-000079620000}"/>
    <cellStyle name="Normal 36 4 3" xfId="18294" xr:uid="{00000000-0005-0000-0000-00007A620000}"/>
    <cellStyle name="Normal 36 4 4" xfId="31665" xr:uid="{00000000-0005-0000-0000-00007B620000}"/>
    <cellStyle name="Normal 36 4 5" xfId="34899" xr:uid="{00000000-0005-0000-0000-00007C620000}"/>
    <cellStyle name="Normal 36 5" xfId="2942" xr:uid="{00000000-0005-0000-0000-00007D620000}"/>
    <cellStyle name="Normal 37" xfId="319" xr:uid="{00000000-0005-0000-0000-00007E620000}"/>
    <cellStyle name="Normal 37 2" xfId="1900" xr:uid="{00000000-0005-0000-0000-00007F620000}"/>
    <cellStyle name="Normal 37 2 2" xfId="10548" xr:uid="{00000000-0005-0000-0000-000080620000}"/>
    <cellStyle name="Normal 37 2 3" xfId="10029" xr:uid="{00000000-0005-0000-0000-000081620000}"/>
    <cellStyle name="Normal 37 2 3 2" xfId="15999" xr:uid="{00000000-0005-0000-0000-000082620000}"/>
    <cellStyle name="Normal 37 2 3 2 2" xfId="28635" xr:uid="{00000000-0005-0000-0000-000083620000}"/>
    <cellStyle name="Normal 37 2 3 3" xfId="23606" xr:uid="{00000000-0005-0000-0000-000084620000}"/>
    <cellStyle name="Normal 37 2 4" xfId="5422" xr:uid="{00000000-0005-0000-0000-000085620000}"/>
    <cellStyle name="Normal 37 3" xfId="9779" xr:uid="{00000000-0005-0000-0000-000086620000}"/>
    <cellStyle name="Normal 37 4" xfId="11267" xr:uid="{00000000-0005-0000-0000-000087620000}"/>
    <cellStyle name="Normal 37 4 2" xfId="18295" xr:uid="{00000000-0005-0000-0000-000088620000}"/>
    <cellStyle name="Normal 37 5" xfId="2943" xr:uid="{00000000-0005-0000-0000-000089620000}"/>
    <cellStyle name="Normal 38" xfId="320" xr:uid="{00000000-0005-0000-0000-00008A620000}"/>
    <cellStyle name="Normal 38 2" xfId="1901" xr:uid="{00000000-0005-0000-0000-00008B620000}"/>
    <cellStyle name="Normal 38 2 2" xfId="2946" xr:uid="{00000000-0005-0000-0000-00008C620000}"/>
    <cellStyle name="Normal 38 2 3" xfId="10886" xr:uid="{00000000-0005-0000-0000-00008D620000}"/>
    <cellStyle name="Normal 38 2 4" xfId="2945" xr:uid="{00000000-0005-0000-0000-00008E620000}"/>
    <cellStyle name="Normal 38 3" xfId="2947" xr:uid="{00000000-0005-0000-0000-00008F620000}"/>
    <cellStyle name="Normal 38 4" xfId="5423" xr:uid="{00000000-0005-0000-0000-000090620000}"/>
    <cellStyle name="Normal 38 4 2" xfId="8352" xr:uid="{00000000-0005-0000-0000-000091620000}"/>
    <cellStyle name="Normal 38 4 2 2" xfId="14845" xr:uid="{00000000-0005-0000-0000-000092620000}"/>
    <cellStyle name="Normal 38 4 2 2 2" xfId="27521" xr:uid="{00000000-0005-0000-0000-000093620000}"/>
    <cellStyle name="Normal 38 4 2 3" xfId="22609" xr:uid="{00000000-0005-0000-0000-000094620000}"/>
    <cellStyle name="Normal 38 4 3" xfId="9277" xr:uid="{00000000-0005-0000-0000-000095620000}"/>
    <cellStyle name="Normal 38 4 3 2" xfId="15687" xr:uid="{00000000-0005-0000-0000-000096620000}"/>
    <cellStyle name="Normal 38 4 3 2 2" xfId="28332" xr:uid="{00000000-0005-0000-0000-000097620000}"/>
    <cellStyle name="Normal 38 4 3 3" xfId="23279" xr:uid="{00000000-0005-0000-0000-000098620000}"/>
    <cellStyle name="Normal 38 4 4" xfId="10549" xr:uid="{00000000-0005-0000-0000-000099620000}"/>
    <cellStyle name="Normal 38 4 5" xfId="7370" xr:uid="{00000000-0005-0000-0000-00009A620000}"/>
    <cellStyle name="Normal 38 4 5 2" xfId="13897" xr:uid="{00000000-0005-0000-0000-00009B620000}"/>
    <cellStyle name="Normal 38 4 5 2 2" xfId="26628" xr:uid="{00000000-0005-0000-0000-00009C620000}"/>
    <cellStyle name="Normal 38 4 5 3" xfId="22102" xr:uid="{00000000-0005-0000-0000-00009D620000}"/>
    <cellStyle name="Normal 38 4 6" xfId="12748" xr:uid="{00000000-0005-0000-0000-00009E620000}"/>
    <cellStyle name="Normal 38 4 6 2" xfId="25494" xr:uid="{00000000-0005-0000-0000-00009F620000}"/>
    <cellStyle name="Normal 38 4 7" xfId="21074" xr:uid="{00000000-0005-0000-0000-0000A0620000}"/>
    <cellStyle name="Normal 38 5" xfId="2948" xr:uid="{00000000-0005-0000-0000-0000A1620000}"/>
    <cellStyle name="Normal 38 6" xfId="2949" xr:uid="{00000000-0005-0000-0000-0000A2620000}"/>
    <cellStyle name="Normal 38 7" xfId="9780" xr:uid="{00000000-0005-0000-0000-0000A3620000}"/>
    <cellStyle name="Normal 38 8" xfId="10107" xr:uid="{00000000-0005-0000-0000-0000A4620000}"/>
    <cellStyle name="Normal 38 8 2" xfId="19624" xr:uid="{00000000-0005-0000-0000-0000A5620000}"/>
    <cellStyle name="Normal 38 8 2 2" xfId="32739" xr:uid="{00000000-0005-0000-0000-0000A6620000}"/>
    <cellStyle name="Normal 38 8 2 3" xfId="35754" xr:uid="{00000000-0005-0000-0000-0000A7620000}"/>
    <cellStyle name="Normal 38 8 3" xfId="18296" xr:uid="{00000000-0005-0000-0000-0000A8620000}"/>
    <cellStyle name="Normal 38 8 4" xfId="31666" xr:uid="{00000000-0005-0000-0000-0000A9620000}"/>
    <cellStyle name="Normal 38 8 5" xfId="34900" xr:uid="{00000000-0005-0000-0000-0000AA620000}"/>
    <cellStyle name="Normal 38 9" xfId="2944" xr:uid="{00000000-0005-0000-0000-0000AB620000}"/>
    <cellStyle name="Normal 39" xfId="321" xr:uid="{00000000-0005-0000-0000-0000AC620000}"/>
    <cellStyle name="Normal 39 2" xfId="1902" xr:uid="{00000000-0005-0000-0000-0000AD620000}"/>
    <cellStyle name="Normal 39 2 2" xfId="7864" xr:uid="{00000000-0005-0000-0000-0000AE620000}"/>
    <cellStyle name="Normal 39 2 2 2" xfId="14363" xr:uid="{00000000-0005-0000-0000-0000AF620000}"/>
    <cellStyle name="Normal 39 2 2 2 2" xfId="27051" xr:uid="{00000000-0005-0000-0000-0000B0620000}"/>
    <cellStyle name="Normal 39 2 2 3" xfId="22540" xr:uid="{00000000-0005-0000-0000-0000B1620000}"/>
    <cellStyle name="Normal 39 2 3" xfId="8786" xr:uid="{00000000-0005-0000-0000-0000B2620000}"/>
    <cellStyle name="Normal 39 2 3 2" xfId="15205" xr:uid="{00000000-0005-0000-0000-0000B3620000}"/>
    <cellStyle name="Normal 39 2 3 2 2" xfId="27863" xr:uid="{00000000-0005-0000-0000-0000B4620000}"/>
    <cellStyle name="Normal 39 2 3 3" xfId="22830" xr:uid="{00000000-0005-0000-0000-0000B5620000}"/>
    <cellStyle name="Normal 39 2 4" xfId="10553" xr:uid="{00000000-0005-0000-0000-0000B6620000}"/>
    <cellStyle name="Normal 39 2 5" xfId="10244" xr:uid="{00000000-0005-0000-0000-0000B7620000}"/>
    <cellStyle name="Normal 39 2 6" xfId="6645" xr:uid="{00000000-0005-0000-0000-0000B8620000}"/>
    <cellStyle name="Normal 39 2 6 2" xfId="13238" xr:uid="{00000000-0005-0000-0000-0000B9620000}"/>
    <cellStyle name="Normal 39 2 6 2 2" xfId="25982" xr:uid="{00000000-0005-0000-0000-0000BA620000}"/>
    <cellStyle name="Normal 39 2 6 3" xfId="21390" xr:uid="{00000000-0005-0000-0000-0000BB620000}"/>
    <cellStyle name="Normal 39 2 7" xfId="12168" xr:uid="{00000000-0005-0000-0000-0000BC620000}"/>
    <cellStyle name="Normal 39 2 7 2" xfId="24914" xr:uid="{00000000-0005-0000-0000-0000BD620000}"/>
    <cellStyle name="Normal 39 2 8" xfId="21029" xr:uid="{00000000-0005-0000-0000-0000BE620000}"/>
    <cellStyle name="Normal 39 2 9" xfId="3201" xr:uid="{00000000-0005-0000-0000-0000BF620000}"/>
    <cellStyle name="Normal 39 3" xfId="9781" xr:uid="{00000000-0005-0000-0000-0000C0620000}"/>
    <cellStyle name="Normal 39 4" xfId="11227" xr:uid="{00000000-0005-0000-0000-0000C1620000}"/>
    <cellStyle name="Normal 39 4 2" xfId="19122" xr:uid="{00000000-0005-0000-0000-0000C2620000}"/>
    <cellStyle name="Normal 39 4 2 2" xfId="32244" xr:uid="{00000000-0005-0000-0000-0000C3620000}"/>
    <cellStyle name="Normal 39 4 2 3" xfId="35265" xr:uid="{00000000-0005-0000-0000-0000C4620000}"/>
    <cellStyle name="Normal 39 4 3" xfId="17543" xr:uid="{00000000-0005-0000-0000-0000C5620000}"/>
    <cellStyle name="Normal 39 4 4" xfId="30965" xr:uid="{00000000-0005-0000-0000-0000C6620000}"/>
    <cellStyle name="Normal 39 4 5" xfId="34386" xr:uid="{00000000-0005-0000-0000-0000C7620000}"/>
    <cellStyle name="Normal 39 5" xfId="2950" xr:uid="{00000000-0005-0000-0000-0000C8620000}"/>
    <cellStyle name="Normal 4" xfId="15" xr:uid="{00000000-0005-0000-0000-0000C9620000}"/>
    <cellStyle name="Normal 4 10" xfId="3127" xr:uid="{00000000-0005-0000-0000-0000CA620000}"/>
    <cellStyle name="Normal 4 10 2" xfId="5424" xr:uid="{00000000-0005-0000-0000-0000CB620000}"/>
    <cellStyle name="Normal 4 10 2 2" xfId="20066" xr:uid="{00000000-0005-0000-0000-0000CC620000}"/>
    <cellStyle name="Normal 4 10 3" xfId="10767" xr:uid="{00000000-0005-0000-0000-0000CD620000}"/>
    <cellStyle name="Normal 4 11" xfId="3180" xr:uid="{00000000-0005-0000-0000-0000CE620000}"/>
    <cellStyle name="Normal 4 11 2" xfId="5425" xr:uid="{00000000-0005-0000-0000-0000CF620000}"/>
    <cellStyle name="Normal 4 11 3" xfId="7856" xr:uid="{00000000-0005-0000-0000-0000D0620000}"/>
    <cellStyle name="Normal 4 11 3 2" xfId="14355" xr:uid="{00000000-0005-0000-0000-0000D1620000}"/>
    <cellStyle name="Normal 4 11 3 2 2" xfId="27044" xr:uid="{00000000-0005-0000-0000-0000D2620000}"/>
    <cellStyle name="Normal 4 11 3 3" xfId="22533" xr:uid="{00000000-0005-0000-0000-0000D3620000}"/>
    <cellStyle name="Normal 4 11 4" xfId="8778" xr:uid="{00000000-0005-0000-0000-0000D4620000}"/>
    <cellStyle name="Normal 4 11 4 2" xfId="15197" xr:uid="{00000000-0005-0000-0000-0000D5620000}"/>
    <cellStyle name="Normal 4 11 4 2 2" xfId="27855" xr:uid="{00000000-0005-0000-0000-0000D6620000}"/>
    <cellStyle name="Normal 4 11 4 3" xfId="22823" xr:uid="{00000000-0005-0000-0000-0000D7620000}"/>
    <cellStyle name="Normal 4 11 5" xfId="6635" xr:uid="{00000000-0005-0000-0000-0000D8620000}"/>
    <cellStyle name="Normal 4 11 5 2" xfId="13228" xr:uid="{00000000-0005-0000-0000-0000D9620000}"/>
    <cellStyle name="Normal 4 11 5 2 2" xfId="25972" xr:uid="{00000000-0005-0000-0000-0000DA620000}"/>
    <cellStyle name="Normal 4 11 5 3" xfId="21380" xr:uid="{00000000-0005-0000-0000-0000DB620000}"/>
    <cellStyle name="Normal 4 11 6" xfId="12158" xr:uid="{00000000-0005-0000-0000-0000DC620000}"/>
    <cellStyle name="Normal 4 11 6 2" xfId="24904" xr:uid="{00000000-0005-0000-0000-0000DD620000}"/>
    <cellStyle name="Normal 4 11 7" xfId="21022" xr:uid="{00000000-0005-0000-0000-0000DE620000}"/>
    <cellStyle name="Normal 4 12" xfId="5426" xr:uid="{00000000-0005-0000-0000-0000DF620000}"/>
    <cellStyle name="Normal 4 13" xfId="5427" xr:uid="{00000000-0005-0000-0000-0000E0620000}"/>
    <cellStyle name="Normal 4 14" xfId="5428" xr:uid="{00000000-0005-0000-0000-0000E1620000}"/>
    <cellStyle name="Normal 4 15" xfId="5429" xr:uid="{00000000-0005-0000-0000-0000E2620000}"/>
    <cellStyle name="Normal 4 16" xfId="5430" xr:uid="{00000000-0005-0000-0000-0000E3620000}"/>
    <cellStyle name="Normal 4 17" xfId="5431" xr:uid="{00000000-0005-0000-0000-0000E4620000}"/>
    <cellStyle name="Normal 4 18" xfId="5432" xr:uid="{00000000-0005-0000-0000-0000E5620000}"/>
    <cellStyle name="Normal 4 19" xfId="5433" xr:uid="{00000000-0005-0000-0000-0000E6620000}"/>
    <cellStyle name="Normal 4 2" xfId="28" xr:uid="{00000000-0005-0000-0000-0000E7620000}"/>
    <cellStyle name="Normal 4 2 2" xfId="323" xr:uid="{00000000-0005-0000-0000-0000E8620000}"/>
    <cellStyle name="Normal 4 2 2 2" xfId="1276" xr:uid="{00000000-0005-0000-0000-0000E9620000}"/>
    <cellStyle name="Normal 4 2 2 2 2" xfId="6144" xr:uid="{00000000-0005-0000-0000-0000EA620000}"/>
    <cellStyle name="Normal 4 2 2 2 3" xfId="8353" xr:uid="{00000000-0005-0000-0000-0000EB620000}"/>
    <cellStyle name="Normal 4 2 2 2 3 2" xfId="14846" xr:uid="{00000000-0005-0000-0000-0000EC620000}"/>
    <cellStyle name="Normal 4 2 2 2 3 2 2" xfId="27522" xr:uid="{00000000-0005-0000-0000-0000ED620000}"/>
    <cellStyle name="Normal 4 2 2 2 3 3" xfId="22610" xr:uid="{00000000-0005-0000-0000-0000EE620000}"/>
    <cellStyle name="Normal 4 2 2 2 4" xfId="9278" xr:uid="{00000000-0005-0000-0000-0000EF620000}"/>
    <cellStyle name="Normal 4 2 2 2 4 2" xfId="15688" xr:uid="{00000000-0005-0000-0000-0000F0620000}"/>
    <cellStyle name="Normal 4 2 2 2 4 2 2" xfId="28333" xr:uid="{00000000-0005-0000-0000-0000F1620000}"/>
    <cellStyle name="Normal 4 2 2 2 4 3" xfId="23280" xr:uid="{00000000-0005-0000-0000-0000F2620000}"/>
    <cellStyle name="Normal 4 2 2 2 5" xfId="10222" xr:uid="{00000000-0005-0000-0000-0000F3620000}"/>
    <cellStyle name="Normal 4 2 2 2 5 2" xfId="16075" xr:uid="{00000000-0005-0000-0000-0000F4620000}"/>
    <cellStyle name="Normal 4 2 2 2 5 2 2" xfId="28702" xr:uid="{00000000-0005-0000-0000-0000F5620000}"/>
    <cellStyle name="Normal 4 2 2 2 5 3" xfId="23666" xr:uid="{00000000-0005-0000-0000-0000F6620000}"/>
    <cellStyle name="Normal 4 2 2 2 6" xfId="7373" xr:uid="{00000000-0005-0000-0000-0000F7620000}"/>
    <cellStyle name="Normal 4 2 2 2 6 2" xfId="13898" xr:uid="{00000000-0005-0000-0000-0000F8620000}"/>
    <cellStyle name="Normal 4 2 2 2 6 2 2" xfId="26629" xr:uid="{00000000-0005-0000-0000-0000F9620000}"/>
    <cellStyle name="Normal 4 2 2 2 6 3" xfId="22105" xr:uid="{00000000-0005-0000-0000-0000FA620000}"/>
    <cellStyle name="Normal 4 2 2 2 7" xfId="12749" xr:uid="{00000000-0005-0000-0000-0000FB620000}"/>
    <cellStyle name="Normal 4 2 2 2 7 2" xfId="25495" xr:uid="{00000000-0005-0000-0000-0000FC620000}"/>
    <cellStyle name="Normal 4 2 2 2 8" xfId="21075" xr:uid="{00000000-0005-0000-0000-0000FD620000}"/>
    <cellStyle name="Normal 4 2 2 2 9" xfId="5434" xr:uid="{00000000-0005-0000-0000-0000FE620000}"/>
    <cellStyle name="Normal 4 2 2 3" xfId="10002" xr:uid="{00000000-0005-0000-0000-0000FF620000}"/>
    <cellStyle name="Normal 4 2 2 4" xfId="10411" xr:uid="{00000000-0005-0000-0000-000000630000}"/>
    <cellStyle name="Normal 4 2 2 4 2" xfId="16128" xr:uid="{00000000-0005-0000-0000-000001630000}"/>
    <cellStyle name="Normal 4 2 2 4 2 2" xfId="19625" xr:uid="{00000000-0005-0000-0000-000002630000}"/>
    <cellStyle name="Normal 4 2 2 4 2 3" xfId="32740" xr:uid="{00000000-0005-0000-0000-000003630000}"/>
    <cellStyle name="Normal 4 2 2 4 2 4" xfId="35755" xr:uid="{00000000-0005-0000-0000-000004630000}"/>
    <cellStyle name="Normal 4 2 2 4 3" xfId="18297" xr:uid="{00000000-0005-0000-0000-000005630000}"/>
    <cellStyle name="Normal 4 2 2 4 4" xfId="31667" xr:uid="{00000000-0005-0000-0000-000006630000}"/>
    <cellStyle name="Normal 4 2 2 4 5" xfId="34901" xr:uid="{00000000-0005-0000-0000-000007630000}"/>
    <cellStyle name="Normal 4 2 2 5" xfId="2233" xr:uid="{00000000-0005-0000-0000-000008630000}"/>
    <cellStyle name="Normal 4 2 3" xfId="570" xr:uid="{00000000-0005-0000-0000-000009630000}"/>
    <cellStyle name="Normal 4 2 3 2" xfId="2234" xr:uid="{00000000-0005-0000-0000-00000A630000}"/>
    <cellStyle name="Normal 4 2 3 3" xfId="37364" xr:uid="{00000000-0005-0000-0000-00000B630000}"/>
    <cellStyle name="Normal 4 2 4" xfId="791" xr:uid="{00000000-0005-0000-0000-00000C630000}"/>
    <cellStyle name="Normal 4 2 4 2" xfId="10554" xr:uid="{00000000-0005-0000-0000-00000D630000}"/>
    <cellStyle name="Normal 4 2 5" xfId="1047" xr:uid="{00000000-0005-0000-0000-00000E630000}"/>
    <cellStyle name="Normal 4 2 5 2" xfId="10777" xr:uid="{00000000-0005-0000-0000-00000F630000}"/>
    <cellStyle name="Normal 4 2 5 3" xfId="18937" xr:uid="{00000000-0005-0000-0000-000010630000}"/>
    <cellStyle name="Normal 4 2 5 4" xfId="2235" xr:uid="{00000000-0005-0000-0000-000011630000}"/>
    <cellStyle name="Normal 4 2 6" xfId="1273" xr:uid="{00000000-0005-0000-0000-000012630000}"/>
    <cellStyle name="Normal 4 2 6 2" xfId="2236" xr:uid="{00000000-0005-0000-0000-000013630000}"/>
    <cellStyle name="Normal 4 2 7" xfId="2237" xr:uid="{00000000-0005-0000-0000-000014630000}"/>
    <cellStyle name="Normal 4 2 7 2" xfId="37440" xr:uid="{00000000-0005-0000-0000-000015630000}"/>
    <cellStyle name="Normal 4 2 8" xfId="2238" xr:uid="{00000000-0005-0000-0000-000016630000}"/>
    <cellStyle name="Normal 4 2 9" xfId="2232" xr:uid="{00000000-0005-0000-0000-000017630000}"/>
    <cellStyle name="Normal 4 20" xfId="5435" xr:uid="{00000000-0005-0000-0000-000018630000}"/>
    <cellStyle name="Normal 4 21" xfId="5436" xr:uid="{00000000-0005-0000-0000-000019630000}"/>
    <cellStyle name="Normal 4 22" xfId="5437" xr:uid="{00000000-0005-0000-0000-00001A630000}"/>
    <cellStyle name="Normal 4 23" xfId="5438" xr:uid="{00000000-0005-0000-0000-00001B630000}"/>
    <cellStyle name="Normal 4 24" xfId="2231" xr:uid="{00000000-0005-0000-0000-00001C630000}"/>
    <cellStyle name="Normal 4 24 2" xfId="7809" xr:uid="{00000000-0005-0000-0000-00001D630000}"/>
    <cellStyle name="Normal 4 24 2 2" xfId="14308" xr:uid="{00000000-0005-0000-0000-00001E630000}"/>
    <cellStyle name="Normal 4 24 2 2 2" xfId="27022" xr:uid="{00000000-0005-0000-0000-00001F630000}"/>
    <cellStyle name="Normal 4 24 2 3" xfId="22514" xr:uid="{00000000-0005-0000-0000-000020630000}"/>
    <cellStyle name="Normal 4 24 3" xfId="8656" xr:uid="{00000000-0005-0000-0000-000021630000}"/>
    <cellStyle name="Normal 4 24 3 2" xfId="15145" xr:uid="{00000000-0005-0000-0000-000022630000}"/>
    <cellStyle name="Normal 4 24 3 2 2" xfId="27814" xr:uid="{00000000-0005-0000-0000-000023630000}"/>
    <cellStyle name="Normal 4 24 3 3" xfId="22727" xr:uid="{00000000-0005-0000-0000-000024630000}"/>
    <cellStyle name="Normal 4 24 4" xfId="6449" xr:uid="{00000000-0005-0000-0000-000025630000}"/>
    <cellStyle name="Normal 4 24 4 2" xfId="13078" xr:uid="{00000000-0005-0000-0000-000026630000}"/>
    <cellStyle name="Normal 4 24 4 2 2" xfId="25824" xr:uid="{00000000-0005-0000-0000-000027630000}"/>
    <cellStyle name="Normal 4 24 4 3" xfId="21204" xr:uid="{00000000-0005-0000-0000-000028630000}"/>
    <cellStyle name="Normal 4 24 5" xfId="12063" xr:uid="{00000000-0005-0000-0000-000029630000}"/>
    <cellStyle name="Normal 4 24 5 2" xfId="24809" xr:uid="{00000000-0005-0000-0000-00002A630000}"/>
    <cellStyle name="Normal 4 24 6" xfId="20933" xr:uid="{00000000-0005-0000-0000-00002B630000}"/>
    <cellStyle name="Normal 4 25" xfId="7758" xr:uid="{00000000-0005-0000-0000-00002C630000}"/>
    <cellStyle name="Normal 4 26" xfId="7782" xr:uid="{00000000-0005-0000-0000-00002D630000}"/>
    <cellStyle name="Normal 4 26 2" xfId="14281" xr:uid="{00000000-0005-0000-0000-00002E630000}"/>
    <cellStyle name="Normal 4 26 2 2" xfId="26995" xr:uid="{00000000-0005-0000-0000-00002F630000}"/>
    <cellStyle name="Normal 4 26 3" xfId="22488" xr:uid="{00000000-0005-0000-0000-000030630000}"/>
    <cellStyle name="Normal 4 27" xfId="8629" xr:uid="{00000000-0005-0000-0000-000031630000}"/>
    <cellStyle name="Normal 4 27 2" xfId="15118" xr:uid="{00000000-0005-0000-0000-000032630000}"/>
    <cellStyle name="Normal 4 27 2 2" xfId="27788" xr:uid="{00000000-0005-0000-0000-000033630000}"/>
    <cellStyle name="Normal 4 27 3" xfId="22702" xr:uid="{00000000-0005-0000-0000-000034630000}"/>
    <cellStyle name="Normal 4 28" xfId="6418" xr:uid="{00000000-0005-0000-0000-000035630000}"/>
    <cellStyle name="Normal 4 28 2" xfId="13047" xr:uid="{00000000-0005-0000-0000-000036630000}"/>
    <cellStyle name="Normal 4 28 2 2" xfId="25793" xr:uid="{00000000-0005-0000-0000-000037630000}"/>
    <cellStyle name="Normal 4 28 3" xfId="21173" xr:uid="{00000000-0005-0000-0000-000038630000}"/>
    <cellStyle name="Normal 4 29" xfId="12048" xr:uid="{00000000-0005-0000-0000-000039630000}"/>
    <cellStyle name="Normal 4 29 2" xfId="24794" xr:uid="{00000000-0005-0000-0000-00003A630000}"/>
    <cellStyle name="Normal 4 3" xfId="322" xr:uid="{00000000-0005-0000-0000-00003B630000}"/>
    <cellStyle name="Normal 4 3 2" xfId="792" xr:uid="{00000000-0005-0000-0000-00003C630000}"/>
    <cellStyle name="Normal 4 3 2 2" xfId="10556" xr:uid="{00000000-0005-0000-0000-00003D630000}"/>
    <cellStyle name="Normal 4 3 2 3" xfId="10003" xr:uid="{00000000-0005-0000-0000-00003E630000}"/>
    <cellStyle name="Normal 4 3 2 4" xfId="2951" xr:uid="{00000000-0005-0000-0000-00003F630000}"/>
    <cellStyle name="Normal 4 3 3" xfId="1048" xr:uid="{00000000-0005-0000-0000-000040630000}"/>
    <cellStyle name="Normal 4 3 3 2" xfId="10053" xr:uid="{00000000-0005-0000-0000-000041630000}"/>
    <cellStyle name="Normal 4 3 4" xfId="1308" xr:uid="{00000000-0005-0000-0000-000042630000}"/>
    <cellStyle name="Normal 4 3 4 2" xfId="9782" xr:uid="{00000000-0005-0000-0000-000043630000}"/>
    <cellStyle name="Normal 4 3 5" xfId="2239" xr:uid="{00000000-0005-0000-0000-000044630000}"/>
    <cellStyle name="Normal 4 3 5 2" xfId="37630" xr:uid="{00000000-0005-0000-0000-000045630000}"/>
    <cellStyle name="Normal 4 30" xfId="30606" xr:uid="{00000000-0005-0000-0000-000046630000}"/>
    <cellStyle name="Normal 4 31" xfId="37216" xr:uid="{00000000-0005-0000-0000-000047630000}"/>
    <cellStyle name="Normal 4 32" xfId="2189" xr:uid="{00000000-0005-0000-0000-000048630000}"/>
    <cellStyle name="Normal 4 33" xfId="37381" xr:uid="{00000000-0005-0000-0000-000049630000}"/>
    <cellStyle name="Normal 4 4" xfId="810" xr:uid="{00000000-0005-0000-0000-00004A630000}"/>
    <cellStyle name="Normal 4 4 10" xfId="5440" xr:uid="{00000000-0005-0000-0000-00004B630000}"/>
    <cellStyle name="Normal 4 4 11" xfId="5441" xr:uid="{00000000-0005-0000-0000-00004C630000}"/>
    <cellStyle name="Normal 4 4 12" xfId="5442" xr:uid="{00000000-0005-0000-0000-00004D630000}"/>
    <cellStyle name="Normal 4 4 13" xfId="5443" xr:uid="{00000000-0005-0000-0000-00004E630000}"/>
    <cellStyle name="Normal 4 4 14" xfId="5444" xr:uid="{00000000-0005-0000-0000-00004F630000}"/>
    <cellStyle name="Normal 4 4 15" xfId="5445" xr:uid="{00000000-0005-0000-0000-000050630000}"/>
    <cellStyle name="Normal 4 4 16" xfId="5446" xr:uid="{00000000-0005-0000-0000-000051630000}"/>
    <cellStyle name="Normal 4 4 17" xfId="5447" xr:uid="{00000000-0005-0000-0000-000052630000}"/>
    <cellStyle name="Normal 4 4 18" xfId="5448" xr:uid="{00000000-0005-0000-0000-000053630000}"/>
    <cellStyle name="Normal 4 4 19" xfId="5449" xr:uid="{00000000-0005-0000-0000-000054630000}"/>
    <cellStyle name="Normal 4 4 2" xfId="1049" xr:uid="{00000000-0005-0000-0000-000055630000}"/>
    <cellStyle name="Normal 4 4 2 2" xfId="1904" xr:uid="{00000000-0005-0000-0000-000056630000}"/>
    <cellStyle name="Normal 4 4 2 2 2" xfId="1905" xr:uid="{00000000-0005-0000-0000-000057630000}"/>
    <cellStyle name="Normal 4 4 2 2 2 2" xfId="1906" xr:uid="{00000000-0005-0000-0000-000058630000}"/>
    <cellStyle name="Normal 4 4 2 2 2 2 2" xfId="16077" xr:uid="{00000000-0005-0000-0000-000059630000}"/>
    <cellStyle name="Normal 4 4 2 2 2 2 2 2" xfId="28704" xr:uid="{00000000-0005-0000-0000-00005A630000}"/>
    <cellStyle name="Normal 4 4 2 2 2 2 3" xfId="23669" xr:uid="{00000000-0005-0000-0000-00005B630000}"/>
    <cellStyle name="Normal 4 4 2 2 2 2 4" xfId="10236" xr:uid="{00000000-0005-0000-0000-00005C630000}"/>
    <cellStyle name="Normal 4 4 2 2 2 3" xfId="16069" xr:uid="{00000000-0005-0000-0000-00005D630000}"/>
    <cellStyle name="Normal 4 4 2 2 2 3 2" xfId="28697" xr:uid="{00000000-0005-0000-0000-00005E630000}"/>
    <cellStyle name="Normal 4 4 2 2 2 4" xfId="23661" xr:uid="{00000000-0005-0000-0000-00005F630000}"/>
    <cellStyle name="Normal 4 4 2 2 2 5" xfId="10207" xr:uid="{00000000-0005-0000-0000-000060630000}"/>
    <cellStyle name="Normal 4 4 2 2 3" xfId="1907" xr:uid="{00000000-0005-0000-0000-000061630000}"/>
    <cellStyle name="Normal 4 4 2 2 3 2" xfId="16602" xr:uid="{00000000-0005-0000-0000-000062630000}"/>
    <cellStyle name="Normal 4 4 2 2 3 2 2" xfId="29141" xr:uid="{00000000-0005-0000-0000-000063630000}"/>
    <cellStyle name="Normal 4 4 2 2 3 3" xfId="24049" xr:uid="{00000000-0005-0000-0000-000064630000}"/>
    <cellStyle name="Normal 4 4 2 2 3 4" xfId="11237" xr:uid="{00000000-0005-0000-0000-000065630000}"/>
    <cellStyle name="Normal 4 4 2 2 4" xfId="16031" xr:uid="{00000000-0005-0000-0000-000066630000}"/>
    <cellStyle name="Normal 4 4 2 2 4 2" xfId="28659" xr:uid="{00000000-0005-0000-0000-000067630000}"/>
    <cellStyle name="Normal 4 4 2 2 5" xfId="23628" xr:uid="{00000000-0005-0000-0000-000068630000}"/>
    <cellStyle name="Normal 4 4 2 2 6" xfId="10106" xr:uid="{00000000-0005-0000-0000-000069630000}"/>
    <cellStyle name="Normal 4 4 2 3" xfId="1908" xr:uid="{00000000-0005-0000-0000-00006A630000}"/>
    <cellStyle name="Normal 4 4 2 3 2" xfId="1909" xr:uid="{00000000-0005-0000-0000-00006B630000}"/>
    <cellStyle name="Normal 4 4 2 3 2 2" xfId="16655" xr:uid="{00000000-0005-0000-0000-00006C630000}"/>
    <cellStyle name="Normal 4 4 2 3 2 2 2" xfId="29190" xr:uid="{00000000-0005-0000-0000-00006D630000}"/>
    <cellStyle name="Normal 4 4 2 3 2 3" xfId="24097" xr:uid="{00000000-0005-0000-0000-00006E630000}"/>
    <cellStyle name="Normal 4 4 2 3 2 4" xfId="11324" xr:uid="{00000000-0005-0000-0000-00006F630000}"/>
    <cellStyle name="Normal 4 4 2 3 3" xfId="16023" xr:uid="{00000000-0005-0000-0000-000070630000}"/>
    <cellStyle name="Normal 4 4 2 3 3 2" xfId="28651" xr:uid="{00000000-0005-0000-0000-000071630000}"/>
    <cellStyle name="Normal 4 4 2 3 4" xfId="23620" xr:uid="{00000000-0005-0000-0000-000072630000}"/>
    <cellStyle name="Normal 4 4 2 3 5" xfId="10086" xr:uid="{00000000-0005-0000-0000-000073630000}"/>
    <cellStyle name="Normal 4 4 2 4" xfId="1910" xr:uid="{00000000-0005-0000-0000-000074630000}"/>
    <cellStyle name="Normal 4 4 2 4 2" xfId="16016" xr:uid="{00000000-0005-0000-0000-000075630000}"/>
    <cellStyle name="Normal 4 4 2 4 2 2" xfId="28644" xr:uid="{00000000-0005-0000-0000-000076630000}"/>
    <cellStyle name="Normal 4 4 2 4 3" xfId="23613" xr:uid="{00000000-0005-0000-0000-000077630000}"/>
    <cellStyle name="Normal 4 4 2 4 4" xfId="10072" xr:uid="{00000000-0005-0000-0000-000078630000}"/>
    <cellStyle name="Normal 4 4 2 5" xfId="1903" xr:uid="{00000000-0005-0000-0000-000079630000}"/>
    <cellStyle name="Normal 4 4 2 5 2" xfId="16551" xr:uid="{00000000-0005-0000-0000-00007A630000}"/>
    <cellStyle name="Normal 4 4 2 5 2 2" xfId="29090" xr:uid="{00000000-0005-0000-0000-00007B630000}"/>
    <cellStyle name="Normal 4 4 2 5 3" xfId="23998" xr:uid="{00000000-0005-0000-0000-00007C630000}"/>
    <cellStyle name="Normal 4 4 2 5 4" xfId="11146" xr:uid="{00000000-0005-0000-0000-00007D630000}"/>
    <cellStyle name="Normal 4 4 2 6" xfId="2952" xr:uid="{00000000-0005-0000-0000-00007E630000}"/>
    <cellStyle name="Normal 4 4 20" xfId="5450" xr:uid="{00000000-0005-0000-0000-00007F630000}"/>
    <cellStyle name="Normal 4 4 21" xfId="5439" xr:uid="{00000000-0005-0000-0000-000080630000}"/>
    <cellStyle name="Normal 4 4 21 2" xfId="6292" xr:uid="{00000000-0005-0000-0000-000081630000}"/>
    <cellStyle name="Normal 4 4 21 3" xfId="18738" xr:uid="{00000000-0005-0000-0000-000082630000}"/>
    <cellStyle name="Normal 4 4 22" xfId="10004" xr:uid="{00000000-0005-0000-0000-000083630000}"/>
    <cellStyle name="Normal 4 4 22 2" xfId="18298" xr:uid="{00000000-0005-0000-0000-000084630000}"/>
    <cellStyle name="Normal 4 4 23" xfId="2240" xr:uid="{00000000-0005-0000-0000-000085630000}"/>
    <cellStyle name="Normal 4 4 24" xfId="37399" xr:uid="{00000000-0005-0000-0000-000086630000}"/>
    <cellStyle name="Normal 4 4 3" xfId="1911" xr:uid="{00000000-0005-0000-0000-000087630000}"/>
    <cellStyle name="Normal 4 4 3 2" xfId="1912" xr:uid="{00000000-0005-0000-0000-000088630000}"/>
    <cellStyle name="Normal 4 4 3 2 2" xfId="1913" xr:uid="{00000000-0005-0000-0000-000089630000}"/>
    <cellStyle name="Normal 4 4 3 2 2 2" xfId="16118" xr:uid="{00000000-0005-0000-0000-00008A630000}"/>
    <cellStyle name="Normal 4 4 3 2 2 2 2" xfId="28741" xr:uid="{00000000-0005-0000-0000-00008B630000}"/>
    <cellStyle name="Normal 4 4 3 2 2 3" xfId="23702" xr:uid="{00000000-0005-0000-0000-00008C630000}"/>
    <cellStyle name="Normal 4 4 3 2 2 4" xfId="10379" xr:uid="{00000000-0005-0000-0000-00008D630000}"/>
    <cellStyle name="Normal 4 4 3 2 3" xfId="16160" xr:uid="{00000000-0005-0000-0000-00008E630000}"/>
    <cellStyle name="Normal 4 4 3 2 3 2" xfId="28782" xr:uid="{00000000-0005-0000-0000-00008F630000}"/>
    <cellStyle name="Normal 4 4 3 2 4" xfId="23737" xr:uid="{00000000-0005-0000-0000-000090630000}"/>
    <cellStyle name="Normal 4 4 3 2 5" xfId="10484" xr:uid="{00000000-0005-0000-0000-000091630000}"/>
    <cellStyle name="Normal 4 4 3 3" xfId="1914" xr:uid="{00000000-0005-0000-0000-000092630000}"/>
    <cellStyle name="Normal 4 4 3 3 2" xfId="16159" xr:uid="{00000000-0005-0000-0000-000093630000}"/>
    <cellStyle name="Normal 4 4 3 3 2 2" xfId="28781" xr:uid="{00000000-0005-0000-0000-000094630000}"/>
    <cellStyle name="Normal 4 4 3 3 3" xfId="23736" xr:uid="{00000000-0005-0000-0000-000095630000}"/>
    <cellStyle name="Normal 4 4 3 3 4" xfId="10483" xr:uid="{00000000-0005-0000-0000-000096630000}"/>
    <cellStyle name="Normal 4 4 3 4" xfId="11053" xr:uid="{00000000-0005-0000-0000-000097630000}"/>
    <cellStyle name="Normal 4 4 3 4 2" xfId="16493" xr:uid="{00000000-0005-0000-0000-000098630000}"/>
    <cellStyle name="Normal 4 4 3 4 2 2" xfId="29033" xr:uid="{00000000-0005-0000-0000-000099630000}"/>
    <cellStyle name="Normal 4 4 3 4 3" xfId="23942" xr:uid="{00000000-0005-0000-0000-00009A630000}"/>
    <cellStyle name="Normal 4 4 3 5" xfId="5451" xr:uid="{00000000-0005-0000-0000-00009B630000}"/>
    <cellStyle name="Normal 4 4 3 6" xfId="37793" xr:uid="{00000000-0005-0000-0000-00009C630000}"/>
    <cellStyle name="Normal 4 4 4" xfId="1915" xr:uid="{00000000-0005-0000-0000-00009D630000}"/>
    <cellStyle name="Normal 4 4 4 2" xfId="1916" xr:uid="{00000000-0005-0000-0000-00009E630000}"/>
    <cellStyle name="Normal 4 4 4 2 2" xfId="16601" xr:uid="{00000000-0005-0000-0000-00009F630000}"/>
    <cellStyle name="Normal 4 4 4 2 2 2" xfId="29140" xr:uid="{00000000-0005-0000-0000-0000A0630000}"/>
    <cellStyle name="Normal 4 4 4 2 3" xfId="24048" xr:uid="{00000000-0005-0000-0000-0000A1630000}"/>
    <cellStyle name="Normal 4 4 4 2 4" xfId="11236" xr:uid="{00000000-0005-0000-0000-0000A2630000}"/>
    <cellStyle name="Normal 4 4 4 3" xfId="10934" xr:uid="{00000000-0005-0000-0000-0000A3630000}"/>
    <cellStyle name="Normal 4 4 4 3 2" xfId="16417" xr:uid="{00000000-0005-0000-0000-0000A4630000}"/>
    <cellStyle name="Normal 4 4 4 3 2 2" xfId="28959" xr:uid="{00000000-0005-0000-0000-0000A5630000}"/>
    <cellStyle name="Normal 4 4 4 3 3" xfId="23869" xr:uid="{00000000-0005-0000-0000-0000A6630000}"/>
    <cellStyle name="Normal 4 4 4 4" xfId="5452" xr:uid="{00000000-0005-0000-0000-0000A7630000}"/>
    <cellStyle name="Normal 4 4 5" xfId="1917" xr:uid="{00000000-0005-0000-0000-0000A8630000}"/>
    <cellStyle name="Normal 4 4 5 2" xfId="9594" xr:uid="{00000000-0005-0000-0000-0000A9630000}"/>
    <cellStyle name="Normal 4 4 5 2 2" xfId="15947" xr:uid="{00000000-0005-0000-0000-0000AA630000}"/>
    <cellStyle name="Normal 4 4 5 2 2 2" xfId="28587" xr:uid="{00000000-0005-0000-0000-0000AB630000}"/>
    <cellStyle name="Normal 4 4 5 2 3" xfId="23576" xr:uid="{00000000-0005-0000-0000-0000AC630000}"/>
    <cellStyle name="Normal 4 4 5 3" xfId="5453" xr:uid="{00000000-0005-0000-0000-0000AD630000}"/>
    <cellStyle name="Normal 4 4 6" xfId="5454" xr:uid="{00000000-0005-0000-0000-0000AE630000}"/>
    <cellStyle name="Normal 4 4 7" xfId="5455" xr:uid="{00000000-0005-0000-0000-0000AF630000}"/>
    <cellStyle name="Normal 4 4 8" xfId="5456" xr:uid="{00000000-0005-0000-0000-0000B0630000}"/>
    <cellStyle name="Normal 4 4 9" xfId="5457" xr:uid="{00000000-0005-0000-0000-0000B1630000}"/>
    <cellStyle name="Normal 4 5" xfId="790" xr:uid="{00000000-0005-0000-0000-0000B2630000}"/>
    <cellStyle name="Normal 4 5 10" xfId="5459" xr:uid="{00000000-0005-0000-0000-0000B3630000}"/>
    <cellStyle name="Normal 4 5 11" xfId="5460" xr:uid="{00000000-0005-0000-0000-0000B4630000}"/>
    <cellStyle name="Normal 4 5 12" xfId="5461" xr:uid="{00000000-0005-0000-0000-0000B5630000}"/>
    <cellStyle name="Normal 4 5 13" xfId="5462" xr:uid="{00000000-0005-0000-0000-0000B6630000}"/>
    <cellStyle name="Normal 4 5 14" xfId="5463" xr:uid="{00000000-0005-0000-0000-0000B7630000}"/>
    <cellStyle name="Normal 4 5 15" xfId="5464" xr:uid="{00000000-0005-0000-0000-0000B8630000}"/>
    <cellStyle name="Normal 4 5 16" xfId="5465" xr:uid="{00000000-0005-0000-0000-0000B9630000}"/>
    <cellStyle name="Normal 4 5 17" xfId="5466" xr:uid="{00000000-0005-0000-0000-0000BA630000}"/>
    <cellStyle name="Normal 4 5 18" xfId="5467" xr:uid="{00000000-0005-0000-0000-0000BB630000}"/>
    <cellStyle name="Normal 4 5 19" xfId="5468" xr:uid="{00000000-0005-0000-0000-0000BC630000}"/>
    <cellStyle name="Normal 4 5 2" xfId="1050" xr:uid="{00000000-0005-0000-0000-0000BD630000}"/>
    <cellStyle name="Normal 4 5 2 2" xfId="1919" xr:uid="{00000000-0005-0000-0000-0000BE630000}"/>
    <cellStyle name="Normal 4 5 2 2 2" xfId="1920" xr:uid="{00000000-0005-0000-0000-0000BF630000}"/>
    <cellStyle name="Normal 4 5 2 2 2 2" xfId="1921" xr:uid="{00000000-0005-0000-0000-0000C0630000}"/>
    <cellStyle name="Normal 4 5 2 2 2 2 2" xfId="16501" xr:uid="{00000000-0005-0000-0000-0000C1630000}"/>
    <cellStyle name="Normal 4 5 2 2 2 2 2 2" xfId="29041" xr:uid="{00000000-0005-0000-0000-0000C2630000}"/>
    <cellStyle name="Normal 4 5 2 2 2 2 3" xfId="23951" xr:uid="{00000000-0005-0000-0000-0000C3630000}"/>
    <cellStyle name="Normal 4 5 2 2 2 2 4" xfId="11064" xr:uid="{00000000-0005-0000-0000-0000C4630000}"/>
    <cellStyle name="Normal 4 5 2 2 2 3" xfId="16037" xr:uid="{00000000-0005-0000-0000-0000C5630000}"/>
    <cellStyle name="Normal 4 5 2 2 2 3 2" xfId="28665" xr:uid="{00000000-0005-0000-0000-0000C6630000}"/>
    <cellStyle name="Normal 4 5 2 2 2 4" xfId="23633" xr:uid="{00000000-0005-0000-0000-0000C7630000}"/>
    <cellStyle name="Normal 4 5 2 2 2 5" xfId="10122" xr:uid="{00000000-0005-0000-0000-0000C8630000}"/>
    <cellStyle name="Normal 4 5 2 2 3" xfId="1922" xr:uid="{00000000-0005-0000-0000-0000C9630000}"/>
    <cellStyle name="Normal 4 5 2 2 3 2" xfId="16058" xr:uid="{00000000-0005-0000-0000-0000CA630000}"/>
    <cellStyle name="Normal 4 5 2 2 3 2 2" xfId="28686" xr:uid="{00000000-0005-0000-0000-0000CB630000}"/>
    <cellStyle name="Normal 4 5 2 2 3 3" xfId="23651" xr:uid="{00000000-0005-0000-0000-0000CC630000}"/>
    <cellStyle name="Normal 4 5 2 2 3 4" xfId="10167" xr:uid="{00000000-0005-0000-0000-0000CD630000}"/>
    <cellStyle name="Normal 4 5 2 2 4" xfId="10006" xr:uid="{00000000-0005-0000-0000-0000CE630000}"/>
    <cellStyle name="Normal 4 5 2 2 4 2" xfId="15994" xr:uid="{00000000-0005-0000-0000-0000CF630000}"/>
    <cellStyle name="Normal 4 5 2 2 4 2 2" xfId="28630" xr:uid="{00000000-0005-0000-0000-0000D0630000}"/>
    <cellStyle name="Normal 4 5 2 2 4 3" xfId="23593" xr:uid="{00000000-0005-0000-0000-0000D1630000}"/>
    <cellStyle name="Normal 4 5 2 2 5" xfId="18845" xr:uid="{00000000-0005-0000-0000-0000D2630000}"/>
    <cellStyle name="Normal 4 5 2 2 6" xfId="5469" xr:uid="{00000000-0005-0000-0000-0000D3630000}"/>
    <cellStyle name="Normal 4 5 2 3" xfId="1923" xr:uid="{00000000-0005-0000-0000-0000D4630000}"/>
    <cellStyle name="Normal 4 5 2 3 2" xfId="1924" xr:uid="{00000000-0005-0000-0000-0000D5630000}"/>
    <cellStyle name="Normal 4 5 2 3 2 2" xfId="16629" xr:uid="{00000000-0005-0000-0000-0000D6630000}"/>
    <cellStyle name="Normal 4 5 2 3 2 2 2" xfId="29165" xr:uid="{00000000-0005-0000-0000-0000D7630000}"/>
    <cellStyle name="Normal 4 5 2 3 2 3" xfId="24073" xr:uid="{00000000-0005-0000-0000-0000D8630000}"/>
    <cellStyle name="Normal 4 5 2 3 2 4" xfId="11285" xr:uid="{00000000-0005-0000-0000-0000D9630000}"/>
    <cellStyle name="Normal 4 5 2 3 3" xfId="11109" xr:uid="{00000000-0005-0000-0000-0000DA630000}"/>
    <cellStyle name="Normal 4 5 2 3 3 2" xfId="16524" xr:uid="{00000000-0005-0000-0000-0000DB630000}"/>
    <cellStyle name="Normal 4 5 2 3 3 2 2" xfId="29064" xr:uid="{00000000-0005-0000-0000-0000DC630000}"/>
    <cellStyle name="Normal 4 5 2 3 3 3" xfId="23974" xr:uid="{00000000-0005-0000-0000-0000DD630000}"/>
    <cellStyle name="Normal 4 5 2 3 4" xfId="2241" xr:uid="{00000000-0005-0000-0000-0000DE630000}"/>
    <cellStyle name="Normal 4 5 2 4" xfId="1925" xr:uid="{00000000-0005-0000-0000-0000DF630000}"/>
    <cellStyle name="Normal 4 5 2 4 2" xfId="16497" xr:uid="{00000000-0005-0000-0000-0000E0630000}"/>
    <cellStyle name="Normal 4 5 2 4 2 2" xfId="29037" xr:uid="{00000000-0005-0000-0000-0000E1630000}"/>
    <cellStyle name="Normal 4 5 2 4 3" xfId="18300" xr:uid="{00000000-0005-0000-0000-0000E2630000}"/>
    <cellStyle name="Normal 4 5 2 4 4" xfId="23946" xr:uid="{00000000-0005-0000-0000-0000E3630000}"/>
    <cellStyle name="Normal 4 5 2 4 5" xfId="11057" xr:uid="{00000000-0005-0000-0000-0000E4630000}"/>
    <cellStyle name="Normal 4 5 2 5" xfId="1918" xr:uid="{00000000-0005-0000-0000-0000E5630000}"/>
    <cellStyle name="Normal 4 5 2 5 2" xfId="16654" xr:uid="{00000000-0005-0000-0000-0000E6630000}"/>
    <cellStyle name="Normal 4 5 2 5 2 2" xfId="29189" xr:uid="{00000000-0005-0000-0000-0000E7630000}"/>
    <cellStyle name="Normal 4 5 2 5 3" xfId="24096" xr:uid="{00000000-0005-0000-0000-0000E8630000}"/>
    <cellStyle name="Normal 4 5 2 5 4" xfId="11322" xr:uid="{00000000-0005-0000-0000-0000E9630000}"/>
    <cellStyle name="Normal 4 5 2 6" xfId="2953" xr:uid="{00000000-0005-0000-0000-0000EA630000}"/>
    <cellStyle name="Normal 4 5 20" xfId="5458" xr:uid="{00000000-0005-0000-0000-0000EB630000}"/>
    <cellStyle name="Normal 4 5 20 2" xfId="18739" xr:uid="{00000000-0005-0000-0000-0000EC630000}"/>
    <cellStyle name="Normal 4 5 21" xfId="10005" xr:uid="{00000000-0005-0000-0000-0000ED630000}"/>
    <cellStyle name="Normal 4 5 21 2" xfId="18299" xr:uid="{00000000-0005-0000-0000-0000EE630000}"/>
    <cellStyle name="Normal 4 5 3" xfId="1926" xr:uid="{00000000-0005-0000-0000-0000EF630000}"/>
    <cellStyle name="Normal 4 5 3 2" xfId="1927" xr:uid="{00000000-0005-0000-0000-0000F0630000}"/>
    <cellStyle name="Normal 4 5 3 2 2" xfId="1928" xr:uid="{00000000-0005-0000-0000-0000F1630000}"/>
    <cellStyle name="Normal 4 5 3 2 2 2" xfId="16645" xr:uid="{00000000-0005-0000-0000-0000F2630000}"/>
    <cellStyle name="Normal 4 5 3 2 2 2 2" xfId="29180" xr:uid="{00000000-0005-0000-0000-0000F3630000}"/>
    <cellStyle name="Normal 4 5 3 2 2 3" xfId="24087" xr:uid="{00000000-0005-0000-0000-0000F4630000}"/>
    <cellStyle name="Normal 4 5 3 2 2 4" xfId="11308" xr:uid="{00000000-0005-0000-0000-0000F5630000}"/>
    <cellStyle name="Normal 4 5 3 2 3" xfId="16186" xr:uid="{00000000-0005-0000-0000-0000F6630000}"/>
    <cellStyle name="Normal 4 5 3 2 3 2" xfId="28808" xr:uid="{00000000-0005-0000-0000-0000F7630000}"/>
    <cellStyle name="Normal 4 5 3 2 4" xfId="23757" xr:uid="{00000000-0005-0000-0000-0000F8630000}"/>
    <cellStyle name="Normal 4 5 3 2 5" xfId="10550" xr:uid="{00000000-0005-0000-0000-0000F9630000}"/>
    <cellStyle name="Normal 4 5 3 3" xfId="1929" xr:uid="{00000000-0005-0000-0000-0000FA630000}"/>
    <cellStyle name="Normal 4 5 3 3 2" xfId="16021" xr:uid="{00000000-0005-0000-0000-0000FB630000}"/>
    <cellStyle name="Normal 4 5 3 3 2 2" xfId="28649" xr:uid="{00000000-0005-0000-0000-0000FC630000}"/>
    <cellStyle name="Normal 4 5 3 3 3" xfId="23618" xr:uid="{00000000-0005-0000-0000-0000FD630000}"/>
    <cellStyle name="Normal 4 5 3 3 4" xfId="10084" xr:uid="{00000000-0005-0000-0000-0000FE630000}"/>
    <cellStyle name="Normal 4 5 3 4" xfId="11007" xr:uid="{00000000-0005-0000-0000-0000FF630000}"/>
    <cellStyle name="Normal 4 5 3 4 2" xfId="16461" xr:uid="{00000000-0005-0000-0000-000000640000}"/>
    <cellStyle name="Normal 4 5 3 4 2 2" xfId="29001" xr:uid="{00000000-0005-0000-0000-000001640000}"/>
    <cellStyle name="Normal 4 5 3 4 3" xfId="23911" xr:uid="{00000000-0005-0000-0000-000002640000}"/>
    <cellStyle name="Normal 4 5 3 5" xfId="5470" xr:uid="{00000000-0005-0000-0000-000003640000}"/>
    <cellStyle name="Normal 4 5 4" xfId="1930" xr:uid="{00000000-0005-0000-0000-000004640000}"/>
    <cellStyle name="Normal 4 5 4 2" xfId="1931" xr:uid="{00000000-0005-0000-0000-000005640000}"/>
    <cellStyle name="Normal 4 5 4 2 2" xfId="16434" xr:uid="{00000000-0005-0000-0000-000006640000}"/>
    <cellStyle name="Normal 4 5 4 2 2 2" xfId="28976" xr:uid="{00000000-0005-0000-0000-000007640000}"/>
    <cellStyle name="Normal 4 5 4 2 3" xfId="23887" xr:uid="{00000000-0005-0000-0000-000008640000}"/>
    <cellStyle name="Normal 4 5 4 2 4" xfId="10962" xr:uid="{00000000-0005-0000-0000-000009640000}"/>
    <cellStyle name="Normal 4 5 4 3" xfId="10839" xr:uid="{00000000-0005-0000-0000-00000A640000}"/>
    <cellStyle name="Normal 4 5 4 3 2" xfId="16356" xr:uid="{00000000-0005-0000-0000-00000B640000}"/>
    <cellStyle name="Normal 4 5 4 3 2 2" xfId="28898" xr:uid="{00000000-0005-0000-0000-00000C640000}"/>
    <cellStyle name="Normal 4 5 4 3 3" xfId="23816" xr:uid="{00000000-0005-0000-0000-00000D640000}"/>
    <cellStyle name="Normal 4 5 4 4" xfId="5471" xr:uid="{00000000-0005-0000-0000-00000E640000}"/>
    <cellStyle name="Normal 4 5 5" xfId="1932" xr:uid="{00000000-0005-0000-0000-00000F640000}"/>
    <cellStyle name="Normal 4 5 5 2" xfId="10137" xr:uid="{00000000-0005-0000-0000-000010640000}"/>
    <cellStyle name="Normal 4 5 5 2 2" xfId="16041" xr:uid="{00000000-0005-0000-0000-000011640000}"/>
    <cellStyle name="Normal 4 5 5 2 2 2" xfId="28669" xr:uid="{00000000-0005-0000-0000-000012640000}"/>
    <cellStyle name="Normal 4 5 5 2 3" xfId="23637" xr:uid="{00000000-0005-0000-0000-000013640000}"/>
    <cellStyle name="Normal 4 5 5 3" xfId="5472" xr:uid="{00000000-0005-0000-0000-000014640000}"/>
    <cellStyle name="Normal 4 5 6" xfId="5473" xr:uid="{00000000-0005-0000-0000-000015640000}"/>
    <cellStyle name="Normal 4 5 7" xfId="5474" xr:uid="{00000000-0005-0000-0000-000016640000}"/>
    <cellStyle name="Normal 4 5 8" xfId="5475" xr:uid="{00000000-0005-0000-0000-000017640000}"/>
    <cellStyle name="Normal 4 5 9" xfId="5476" xr:uid="{00000000-0005-0000-0000-000018640000}"/>
    <cellStyle name="Normal 4 6" xfId="696" xr:uid="{00000000-0005-0000-0000-000019640000}"/>
    <cellStyle name="Normal 4 6 2" xfId="1046" xr:uid="{00000000-0005-0000-0000-00001A640000}"/>
    <cellStyle name="Normal 4 6 2 2" xfId="11147" xr:uid="{00000000-0005-0000-0000-00001B640000}"/>
    <cellStyle name="Normal 4 6 2 3" xfId="2954" xr:uid="{00000000-0005-0000-0000-00001C640000}"/>
    <cellStyle name="Normal 4 6 3" xfId="1933" xr:uid="{00000000-0005-0000-0000-00001D640000}"/>
    <cellStyle name="Normal 4 6 3 2" xfId="18737" xr:uid="{00000000-0005-0000-0000-00001E640000}"/>
    <cellStyle name="Normal 4 6 4" xfId="10001" xr:uid="{00000000-0005-0000-0000-00001F640000}"/>
    <cellStyle name="Normal 4 6 4 2" xfId="18301" xr:uid="{00000000-0005-0000-0000-000020640000}"/>
    <cellStyle name="Normal 4 6 5" xfId="2242" xr:uid="{00000000-0005-0000-0000-000021640000}"/>
    <cellStyle name="Normal 4 6 6" xfId="37775" xr:uid="{00000000-0005-0000-0000-000022640000}"/>
    <cellStyle name="Normal 4 7" xfId="1258" xr:uid="{00000000-0005-0000-0000-000023640000}"/>
    <cellStyle name="Normal 4 7 10" xfId="2243" xr:uid="{00000000-0005-0000-0000-000024640000}"/>
    <cellStyle name="Normal 4 7 2" xfId="1934" xr:uid="{00000000-0005-0000-0000-000025640000}"/>
    <cellStyle name="Normal 4 7 2 10" xfId="2955" xr:uid="{00000000-0005-0000-0000-000026640000}"/>
    <cellStyle name="Normal 4 7 2 2" xfId="7821" xr:uid="{00000000-0005-0000-0000-000027640000}"/>
    <cellStyle name="Normal 4 7 2 2 2" xfId="14320" xr:uid="{00000000-0005-0000-0000-000028640000}"/>
    <cellStyle name="Normal 4 7 2 2 2 2" xfId="20484" xr:uid="{00000000-0005-0000-0000-000029640000}"/>
    <cellStyle name="Normal 4 7 2 2 2 3" xfId="33737" xr:uid="{00000000-0005-0000-0000-00002A640000}"/>
    <cellStyle name="Normal 4 7 2 2 2 4" xfId="36531" xr:uid="{00000000-0005-0000-0000-00002B640000}"/>
    <cellStyle name="Normal 4 7 2 2 3" xfId="20185" xr:uid="{00000000-0005-0000-0000-00002C640000}"/>
    <cellStyle name="Normal 4 7 2 2 3 2" xfId="33442" xr:uid="{00000000-0005-0000-0000-00002D640000}"/>
    <cellStyle name="Normal 4 7 2 2 3 3" xfId="36237" xr:uid="{00000000-0005-0000-0000-00002E640000}"/>
    <cellStyle name="Normal 4 7 2 2 4" xfId="19899" xr:uid="{00000000-0005-0000-0000-00002F640000}"/>
    <cellStyle name="Normal 4 7 2 2 5" xfId="33053" xr:uid="{00000000-0005-0000-0000-000030640000}"/>
    <cellStyle name="Normal 4 7 2 2 6" xfId="35986" xr:uid="{00000000-0005-0000-0000-000031640000}"/>
    <cellStyle name="Normal 4 7 2 3" xfId="8698" xr:uid="{00000000-0005-0000-0000-000032640000}"/>
    <cellStyle name="Normal 4 7 2 3 2" xfId="15160" xr:uid="{00000000-0005-0000-0000-000033640000}"/>
    <cellStyle name="Normal 4 7 2 3 2 2" xfId="27827" xr:uid="{00000000-0005-0000-0000-000034640000}"/>
    <cellStyle name="Normal 4 7 2 3 3" xfId="20337" xr:uid="{00000000-0005-0000-0000-000035640000}"/>
    <cellStyle name="Normal 4 7 2 3 4" xfId="33591" xr:uid="{00000000-0005-0000-0000-000036640000}"/>
    <cellStyle name="Normal 4 7 2 3 5" xfId="36385" xr:uid="{00000000-0005-0000-0000-000037640000}"/>
    <cellStyle name="Normal 4 7 2 4" xfId="10725" xr:uid="{00000000-0005-0000-0000-000038640000}"/>
    <cellStyle name="Normal 4 7 2 4 2" xfId="16273" xr:uid="{00000000-0005-0000-0000-000039640000}"/>
    <cellStyle name="Normal 4 7 2 4 2 2" xfId="28861" xr:uid="{00000000-0005-0000-0000-00003A640000}"/>
    <cellStyle name="Normal 4 7 2 4 3" xfId="20029" xr:uid="{00000000-0005-0000-0000-00003B640000}"/>
    <cellStyle name="Normal 4 7 2 4 4" xfId="33293" xr:uid="{00000000-0005-0000-0000-00003C640000}"/>
    <cellStyle name="Normal 4 7 2 4 5" xfId="36092" xr:uid="{00000000-0005-0000-0000-00003D640000}"/>
    <cellStyle name="Normal 4 7 2 5" xfId="6539" xr:uid="{00000000-0005-0000-0000-00003E640000}"/>
    <cellStyle name="Normal 4 7 2 5 2" xfId="13136" xr:uid="{00000000-0005-0000-0000-00003F640000}"/>
    <cellStyle name="Normal 4 7 2 5 2 2" xfId="25881" xr:uid="{00000000-0005-0000-0000-000040640000}"/>
    <cellStyle name="Normal 4 7 2 5 3" xfId="21289" xr:uid="{00000000-0005-0000-0000-000041640000}"/>
    <cellStyle name="Normal 4 7 2 6" xfId="12110" xr:uid="{00000000-0005-0000-0000-000042640000}"/>
    <cellStyle name="Normal 4 7 2 6 2" xfId="24856" xr:uid="{00000000-0005-0000-0000-000043640000}"/>
    <cellStyle name="Normal 4 7 2 7" xfId="18846" xr:uid="{00000000-0005-0000-0000-000044640000}"/>
    <cellStyle name="Normal 4 7 2 8" xfId="32070" xr:uid="{00000000-0005-0000-0000-000045640000}"/>
    <cellStyle name="Normal 4 7 2 9" xfId="35137" xr:uid="{00000000-0005-0000-0000-000046640000}"/>
    <cellStyle name="Normal 4 7 3" xfId="3148" xr:uid="{00000000-0005-0000-0000-000047640000}"/>
    <cellStyle name="Normal 4 7 3 2" xfId="7843" xr:uid="{00000000-0005-0000-0000-000048640000}"/>
    <cellStyle name="Normal 4 7 3 2 2" xfId="14342" xr:uid="{00000000-0005-0000-0000-000049640000}"/>
    <cellStyle name="Normal 4 7 3 2 2 2" xfId="27038" xr:uid="{00000000-0005-0000-0000-00004A640000}"/>
    <cellStyle name="Normal 4 7 3 2 3" xfId="20430" xr:uid="{00000000-0005-0000-0000-00004B640000}"/>
    <cellStyle name="Normal 4 7 3 2 4" xfId="33683" xr:uid="{00000000-0005-0000-0000-00004C640000}"/>
    <cellStyle name="Normal 4 7 3 2 5" xfId="36477" xr:uid="{00000000-0005-0000-0000-00004D640000}"/>
    <cellStyle name="Normal 4 7 3 3" xfId="8765" xr:uid="{00000000-0005-0000-0000-00004E640000}"/>
    <cellStyle name="Normal 4 7 3 3 2" xfId="15184" xr:uid="{00000000-0005-0000-0000-00004F640000}"/>
    <cellStyle name="Normal 4 7 3 3 2 2" xfId="27845" xr:uid="{00000000-0005-0000-0000-000050640000}"/>
    <cellStyle name="Normal 4 7 3 3 3" xfId="20131" xr:uid="{00000000-0005-0000-0000-000051640000}"/>
    <cellStyle name="Normal 4 7 3 3 4" xfId="33388" xr:uid="{00000000-0005-0000-0000-000052640000}"/>
    <cellStyle name="Normal 4 7 3 3 5" xfId="36183" xr:uid="{00000000-0005-0000-0000-000053640000}"/>
    <cellStyle name="Normal 4 7 3 4" xfId="6620" xr:uid="{00000000-0005-0000-0000-000054640000}"/>
    <cellStyle name="Normal 4 7 3 4 2" xfId="13214" xr:uid="{00000000-0005-0000-0000-000055640000}"/>
    <cellStyle name="Normal 4 7 3 4 2 2" xfId="25958" xr:uid="{00000000-0005-0000-0000-000056640000}"/>
    <cellStyle name="Normal 4 7 3 4 3" xfId="21366" xr:uid="{00000000-0005-0000-0000-000057640000}"/>
    <cellStyle name="Normal 4 7 3 5" xfId="12145" xr:uid="{00000000-0005-0000-0000-000058640000}"/>
    <cellStyle name="Normal 4 7 3 5 2" xfId="24891" xr:uid="{00000000-0005-0000-0000-000059640000}"/>
    <cellStyle name="Normal 4 7 3 6" xfId="18302" xr:uid="{00000000-0005-0000-0000-00005A640000}"/>
    <cellStyle name="Normal 4 7 4" xfId="5477" xr:uid="{00000000-0005-0000-0000-00005B640000}"/>
    <cellStyle name="Normal 4 7 4 2" xfId="20283" xr:uid="{00000000-0005-0000-0000-00005C640000}"/>
    <cellStyle name="Normal 4 7 4 2 2" xfId="33537" xr:uid="{00000000-0005-0000-0000-00005D640000}"/>
    <cellStyle name="Normal 4 7 4 2 3" xfId="36331" xr:uid="{00000000-0005-0000-0000-00005E640000}"/>
    <cellStyle name="Normal 4 7 4 3" xfId="19103" xr:uid="{00000000-0005-0000-0000-00005F640000}"/>
    <cellStyle name="Normal 4 7 4 4" xfId="32225" xr:uid="{00000000-0005-0000-0000-000060640000}"/>
    <cellStyle name="Normal 4 7 4 5" xfId="35246" xr:uid="{00000000-0005-0000-0000-000061640000}"/>
    <cellStyle name="Normal 4 7 5" xfId="10557" xr:uid="{00000000-0005-0000-0000-000062640000}"/>
    <cellStyle name="Normal 4 7 5 2" xfId="16188" xr:uid="{00000000-0005-0000-0000-000063640000}"/>
    <cellStyle name="Normal 4 7 5 2 2" xfId="28810" xr:uid="{00000000-0005-0000-0000-000064640000}"/>
    <cellStyle name="Normal 4 7 5 3" xfId="18985" xr:uid="{00000000-0005-0000-0000-000065640000}"/>
    <cellStyle name="Normal 4 7 5 4" xfId="32165" xr:uid="{00000000-0005-0000-0000-000066640000}"/>
    <cellStyle name="Normal 4 7 5 5" xfId="35187" xr:uid="{00000000-0005-0000-0000-000067640000}"/>
    <cellStyle name="Normal 4 7 6" xfId="10486" xr:uid="{00000000-0005-0000-0000-000068640000}"/>
    <cellStyle name="Normal 4 7 6 2" xfId="19968" xr:uid="{00000000-0005-0000-0000-000069640000}"/>
    <cellStyle name="Normal 4 7 6 3" xfId="33193" xr:uid="{00000000-0005-0000-0000-00006A640000}"/>
    <cellStyle name="Normal 4 7 6 4" xfId="36037" xr:uid="{00000000-0005-0000-0000-00006B640000}"/>
    <cellStyle name="Normal 4 7 7" xfId="17516" xr:uid="{00000000-0005-0000-0000-00006C640000}"/>
    <cellStyle name="Normal 4 7 8" xfId="30883" xr:uid="{00000000-0005-0000-0000-00006D640000}"/>
    <cellStyle name="Normal 4 7 9" xfId="34361" xr:uid="{00000000-0005-0000-0000-00006E640000}"/>
    <cellStyle name="Normal 4 8" xfId="1935" xr:uid="{00000000-0005-0000-0000-00006F640000}"/>
    <cellStyle name="Normal 4 8 10" xfId="2244" xr:uid="{00000000-0005-0000-0000-000070640000}"/>
    <cellStyle name="Normal 4 8 11" xfId="37430" xr:uid="{00000000-0005-0000-0000-000071640000}"/>
    <cellStyle name="Normal 4 8 2" xfId="5478" xr:uid="{00000000-0005-0000-0000-000072640000}"/>
    <cellStyle name="Normal 4 8 2 2" xfId="10707" xr:uid="{00000000-0005-0000-0000-000073640000}"/>
    <cellStyle name="Normal 4 8 2 2 2" xfId="16255" xr:uid="{00000000-0005-0000-0000-000074640000}"/>
    <cellStyle name="Normal 4 8 2 2 2 2" xfId="20466" xr:uid="{00000000-0005-0000-0000-000075640000}"/>
    <cellStyle name="Normal 4 8 2 2 2 3" xfId="33719" xr:uid="{00000000-0005-0000-0000-000076640000}"/>
    <cellStyle name="Normal 4 8 2 2 2 4" xfId="36513" xr:uid="{00000000-0005-0000-0000-000077640000}"/>
    <cellStyle name="Normal 4 8 2 2 3" xfId="20167" xr:uid="{00000000-0005-0000-0000-000078640000}"/>
    <cellStyle name="Normal 4 8 2 2 3 2" xfId="33424" xr:uid="{00000000-0005-0000-0000-000079640000}"/>
    <cellStyle name="Normal 4 8 2 2 3 3" xfId="36219" xr:uid="{00000000-0005-0000-0000-00007A640000}"/>
    <cellStyle name="Normal 4 8 2 2 4" xfId="19880" xr:uid="{00000000-0005-0000-0000-00007B640000}"/>
    <cellStyle name="Normal 4 8 2 2 5" xfId="33005" xr:uid="{00000000-0005-0000-0000-00007C640000}"/>
    <cellStyle name="Normal 4 8 2 2 6" xfId="35968" xr:uid="{00000000-0005-0000-0000-00007D640000}"/>
    <cellStyle name="Normal 4 8 2 3" xfId="20319" xr:uid="{00000000-0005-0000-0000-00007E640000}"/>
    <cellStyle name="Normal 4 8 2 3 2" xfId="33573" xr:uid="{00000000-0005-0000-0000-00007F640000}"/>
    <cellStyle name="Normal 4 8 2 3 3" xfId="36367" xr:uid="{00000000-0005-0000-0000-000080640000}"/>
    <cellStyle name="Normal 4 8 2 4" xfId="20011" xr:uid="{00000000-0005-0000-0000-000081640000}"/>
    <cellStyle name="Normal 4 8 2 4 2" xfId="33275" xr:uid="{00000000-0005-0000-0000-000082640000}"/>
    <cellStyle name="Normal 4 8 2 4 3" xfId="36074" xr:uid="{00000000-0005-0000-0000-000083640000}"/>
    <cellStyle name="Normal 4 8 2 5" xfId="18750" xr:uid="{00000000-0005-0000-0000-000084640000}"/>
    <cellStyle name="Normal 4 8 2 6" xfId="32011" xr:uid="{00000000-0005-0000-0000-000085640000}"/>
    <cellStyle name="Normal 4 8 2 7" xfId="35118" xr:uid="{00000000-0005-0000-0000-000086640000}"/>
    <cellStyle name="Normal 4 8 3" xfId="10046" xr:uid="{00000000-0005-0000-0000-000087640000}"/>
    <cellStyle name="Normal 4 8 3 2" xfId="16004" xr:uid="{00000000-0005-0000-0000-000088640000}"/>
    <cellStyle name="Normal 4 8 3 2 2" xfId="20412" xr:uid="{00000000-0005-0000-0000-000089640000}"/>
    <cellStyle name="Normal 4 8 3 2 3" xfId="33665" xr:uid="{00000000-0005-0000-0000-00008A640000}"/>
    <cellStyle name="Normal 4 8 3 2 4" xfId="36459" xr:uid="{00000000-0005-0000-0000-00008B640000}"/>
    <cellStyle name="Normal 4 8 3 3" xfId="20113" xr:uid="{00000000-0005-0000-0000-00008C640000}"/>
    <cellStyle name="Normal 4 8 3 3 2" xfId="33370" xr:uid="{00000000-0005-0000-0000-00008D640000}"/>
    <cellStyle name="Normal 4 8 3 3 3" xfId="36165" xr:uid="{00000000-0005-0000-0000-00008E640000}"/>
    <cellStyle name="Normal 4 8 3 4" xfId="18303" xr:uid="{00000000-0005-0000-0000-00008F640000}"/>
    <cellStyle name="Normal 4 8 4" xfId="11277" xr:uid="{00000000-0005-0000-0000-000090640000}"/>
    <cellStyle name="Normal 4 8 4 2" xfId="20265" xr:uid="{00000000-0005-0000-0000-000091640000}"/>
    <cellStyle name="Normal 4 8 4 2 2" xfId="33519" xr:uid="{00000000-0005-0000-0000-000092640000}"/>
    <cellStyle name="Normal 4 8 4 2 3" xfId="36313" xr:uid="{00000000-0005-0000-0000-000093640000}"/>
    <cellStyle name="Normal 4 8 4 3" xfId="19085" xr:uid="{00000000-0005-0000-0000-000094640000}"/>
    <cellStyle name="Normal 4 8 4 4" xfId="32207" xr:uid="{00000000-0005-0000-0000-000095640000}"/>
    <cellStyle name="Normal 4 8 4 5" xfId="35228" xr:uid="{00000000-0005-0000-0000-000096640000}"/>
    <cellStyle name="Normal 4 8 5" xfId="18965" xr:uid="{00000000-0005-0000-0000-000097640000}"/>
    <cellStyle name="Normal 4 8 5 2" xfId="32146" xr:uid="{00000000-0005-0000-0000-000098640000}"/>
    <cellStyle name="Normal 4 8 5 3" xfId="35168" xr:uid="{00000000-0005-0000-0000-000099640000}"/>
    <cellStyle name="Normal 4 8 6" xfId="19949" xr:uid="{00000000-0005-0000-0000-00009A640000}"/>
    <cellStyle name="Normal 4 8 6 2" xfId="33145" xr:uid="{00000000-0005-0000-0000-00009B640000}"/>
    <cellStyle name="Normal 4 8 6 3" xfId="36019" xr:uid="{00000000-0005-0000-0000-00009C640000}"/>
    <cellStyle name="Normal 4 8 7" xfId="17467" xr:uid="{00000000-0005-0000-0000-00009D640000}"/>
    <cellStyle name="Normal 4 8 8" xfId="30721" xr:uid="{00000000-0005-0000-0000-00009E640000}"/>
    <cellStyle name="Normal 4 8 9" xfId="34334" xr:uid="{00000000-0005-0000-0000-00009F640000}"/>
    <cellStyle name="Normal 4 9" xfId="2245" xr:uid="{00000000-0005-0000-0000-0000A0640000}"/>
    <cellStyle name="Normal 4 9 2" xfId="10737" xr:uid="{00000000-0005-0000-0000-0000A1640000}"/>
    <cellStyle name="Normal 4 9 2 2" xfId="16285" xr:uid="{00000000-0005-0000-0000-0000A2640000}"/>
    <cellStyle name="Normal 4 9 2 2 2" xfId="20496" xr:uid="{00000000-0005-0000-0000-0000A3640000}"/>
    <cellStyle name="Normal 4 9 2 2 2 2" xfId="33749" xr:uid="{00000000-0005-0000-0000-0000A4640000}"/>
    <cellStyle name="Normal 4 9 2 2 2 3" xfId="36543" xr:uid="{00000000-0005-0000-0000-0000A5640000}"/>
    <cellStyle name="Normal 4 9 2 2 3" xfId="20197" xr:uid="{00000000-0005-0000-0000-0000A6640000}"/>
    <cellStyle name="Normal 4 9 2 2 4" xfId="33454" xr:uid="{00000000-0005-0000-0000-0000A7640000}"/>
    <cellStyle name="Normal 4 9 2 2 5" xfId="36249" xr:uid="{00000000-0005-0000-0000-0000A8640000}"/>
    <cellStyle name="Normal 4 9 2 3" xfId="20349" xr:uid="{00000000-0005-0000-0000-0000A9640000}"/>
    <cellStyle name="Normal 4 9 2 3 2" xfId="33603" xr:uid="{00000000-0005-0000-0000-0000AA640000}"/>
    <cellStyle name="Normal 4 9 2 3 3" xfId="36397" xr:uid="{00000000-0005-0000-0000-0000AB640000}"/>
    <cellStyle name="Normal 4 9 2 4" xfId="20041" xr:uid="{00000000-0005-0000-0000-0000AC640000}"/>
    <cellStyle name="Normal 4 9 2 4 2" xfId="33305" xr:uid="{00000000-0005-0000-0000-0000AD640000}"/>
    <cellStyle name="Normal 4 9 2 4 3" xfId="36104" xr:uid="{00000000-0005-0000-0000-0000AE640000}"/>
    <cellStyle name="Normal 4 9 2 5" xfId="18304" xr:uid="{00000000-0005-0000-0000-0000AF640000}"/>
    <cellStyle name="Normal 4 9 3" xfId="10672" xr:uid="{00000000-0005-0000-0000-0000B0640000}"/>
    <cellStyle name="Normal 4 9 3 2" xfId="16231" xr:uid="{00000000-0005-0000-0000-0000B1640000}"/>
    <cellStyle name="Normal 4 9 3 2 2" xfId="20442" xr:uid="{00000000-0005-0000-0000-0000B2640000}"/>
    <cellStyle name="Normal 4 9 3 2 3" xfId="33695" xr:uid="{00000000-0005-0000-0000-0000B3640000}"/>
    <cellStyle name="Normal 4 9 3 2 4" xfId="36489" xr:uid="{00000000-0005-0000-0000-0000B4640000}"/>
    <cellStyle name="Normal 4 9 3 3" xfId="20143" xr:uid="{00000000-0005-0000-0000-0000B5640000}"/>
    <cellStyle name="Normal 4 9 3 3 2" xfId="33400" xr:uid="{00000000-0005-0000-0000-0000B6640000}"/>
    <cellStyle name="Normal 4 9 3 3 3" xfId="36195" xr:uid="{00000000-0005-0000-0000-0000B7640000}"/>
    <cellStyle name="Normal 4 9 3 4" xfId="19115" xr:uid="{00000000-0005-0000-0000-0000B8640000}"/>
    <cellStyle name="Normal 4 9 3 5" xfId="32237" xr:uid="{00000000-0005-0000-0000-0000B9640000}"/>
    <cellStyle name="Normal 4 9 3 6" xfId="35258" xr:uid="{00000000-0005-0000-0000-0000BA640000}"/>
    <cellStyle name="Normal 4 9 4" xfId="10612" xr:uid="{00000000-0005-0000-0000-0000BB640000}"/>
    <cellStyle name="Normal 4 9 4 2" xfId="20295" xr:uid="{00000000-0005-0000-0000-0000BC640000}"/>
    <cellStyle name="Normal 4 9 4 2 2" xfId="33549" xr:uid="{00000000-0005-0000-0000-0000BD640000}"/>
    <cellStyle name="Normal 4 9 4 2 3" xfId="36343" xr:uid="{00000000-0005-0000-0000-0000BE640000}"/>
    <cellStyle name="Normal 4 9 4 3" xfId="18997" xr:uid="{00000000-0005-0000-0000-0000BF640000}"/>
    <cellStyle name="Normal 4 9 4 4" xfId="32177" xr:uid="{00000000-0005-0000-0000-0000C0640000}"/>
    <cellStyle name="Normal 4 9 4 5" xfId="35199" xr:uid="{00000000-0005-0000-0000-0000C1640000}"/>
    <cellStyle name="Normal 4 9 5" xfId="19987" xr:uid="{00000000-0005-0000-0000-0000C2640000}"/>
    <cellStyle name="Normal 4 9 5 2" xfId="33251" xr:uid="{00000000-0005-0000-0000-0000C3640000}"/>
    <cellStyle name="Normal 4 9 5 3" xfId="36050" xr:uid="{00000000-0005-0000-0000-0000C4640000}"/>
    <cellStyle name="Normal 4 9 6" xfId="17533" xr:uid="{00000000-0005-0000-0000-0000C5640000}"/>
    <cellStyle name="Normal 4 9 7" xfId="30958" xr:uid="{00000000-0005-0000-0000-0000C6640000}"/>
    <cellStyle name="Normal 4 9 8" xfId="34378" xr:uid="{00000000-0005-0000-0000-0000C7640000}"/>
    <cellStyle name="Normal 4_13A.Recv-08" xfId="5479" xr:uid="{00000000-0005-0000-0000-0000C8640000}"/>
    <cellStyle name="Normal 40" xfId="324" xr:uid="{00000000-0005-0000-0000-0000C9640000}"/>
    <cellStyle name="Normal 40 2" xfId="1936" xr:uid="{00000000-0005-0000-0000-0000CA640000}"/>
    <cellStyle name="Normal 40 2 2" xfId="8354" xr:uid="{00000000-0005-0000-0000-0000CB640000}"/>
    <cellStyle name="Normal 40 2 2 2" xfId="14847" xr:uid="{00000000-0005-0000-0000-0000CC640000}"/>
    <cellStyle name="Normal 40 2 2 2 2" xfId="27523" xr:uid="{00000000-0005-0000-0000-0000CD640000}"/>
    <cellStyle name="Normal 40 2 2 3" xfId="22611" xr:uid="{00000000-0005-0000-0000-0000CE640000}"/>
    <cellStyle name="Normal 40 2 3" xfId="9279" xr:uid="{00000000-0005-0000-0000-0000CF640000}"/>
    <cellStyle name="Normal 40 2 3 2" xfId="15689" xr:uid="{00000000-0005-0000-0000-0000D0640000}"/>
    <cellStyle name="Normal 40 2 3 2 2" xfId="28334" xr:uid="{00000000-0005-0000-0000-0000D1640000}"/>
    <cellStyle name="Normal 40 2 3 3" xfId="23281" xr:uid="{00000000-0005-0000-0000-0000D2640000}"/>
    <cellStyle name="Normal 40 2 4" xfId="10558" xr:uid="{00000000-0005-0000-0000-0000D3640000}"/>
    <cellStyle name="Normal 40 2 5" xfId="11116" xr:uid="{00000000-0005-0000-0000-0000D4640000}"/>
    <cellStyle name="Normal 40 2 6" xfId="7379" xr:uid="{00000000-0005-0000-0000-0000D5640000}"/>
    <cellStyle name="Normal 40 2 6 2" xfId="13901" xr:uid="{00000000-0005-0000-0000-0000D6640000}"/>
    <cellStyle name="Normal 40 2 6 2 2" xfId="26631" xr:uid="{00000000-0005-0000-0000-0000D7640000}"/>
    <cellStyle name="Normal 40 2 6 3" xfId="22110" xr:uid="{00000000-0005-0000-0000-0000D8640000}"/>
    <cellStyle name="Normal 40 2 7" xfId="12751" xr:uid="{00000000-0005-0000-0000-0000D9640000}"/>
    <cellStyle name="Normal 40 2 7 2" xfId="25497" xr:uid="{00000000-0005-0000-0000-0000DA640000}"/>
    <cellStyle name="Normal 40 2 8" xfId="21076" xr:uid="{00000000-0005-0000-0000-0000DB640000}"/>
    <cellStyle name="Normal 40 2 9" xfId="5480" xr:uid="{00000000-0005-0000-0000-0000DC640000}"/>
    <cellStyle name="Normal 40 3" xfId="9783" xr:uid="{00000000-0005-0000-0000-0000DD640000}"/>
    <cellStyle name="Normal 40 4" xfId="11374" xr:uid="{00000000-0005-0000-0000-0000DE640000}"/>
    <cellStyle name="Normal 40 4 2" xfId="19626" xr:uid="{00000000-0005-0000-0000-0000DF640000}"/>
    <cellStyle name="Normal 40 4 2 2" xfId="32741" xr:uid="{00000000-0005-0000-0000-0000E0640000}"/>
    <cellStyle name="Normal 40 4 2 3" xfId="35756" xr:uid="{00000000-0005-0000-0000-0000E1640000}"/>
    <cellStyle name="Normal 40 4 3" xfId="18305" xr:uid="{00000000-0005-0000-0000-0000E2640000}"/>
    <cellStyle name="Normal 40 4 4" xfId="31674" xr:uid="{00000000-0005-0000-0000-0000E3640000}"/>
    <cellStyle name="Normal 40 4 5" xfId="34902" xr:uid="{00000000-0005-0000-0000-0000E4640000}"/>
    <cellStyle name="Normal 40 5" xfId="2956" xr:uid="{00000000-0005-0000-0000-0000E5640000}"/>
    <cellStyle name="Normal 41" xfId="325" xr:uid="{00000000-0005-0000-0000-0000E6640000}"/>
    <cellStyle name="Normal 41 2" xfId="1937" xr:uid="{00000000-0005-0000-0000-0000E7640000}"/>
    <cellStyle name="Normal 41 2 2" xfId="8355" xr:uid="{00000000-0005-0000-0000-0000E8640000}"/>
    <cellStyle name="Normal 41 2 2 2" xfId="14848" xr:uid="{00000000-0005-0000-0000-0000E9640000}"/>
    <cellStyle name="Normal 41 2 2 2 2" xfId="27524" xr:uid="{00000000-0005-0000-0000-0000EA640000}"/>
    <cellStyle name="Normal 41 2 2 3" xfId="22612" xr:uid="{00000000-0005-0000-0000-0000EB640000}"/>
    <cellStyle name="Normal 41 2 3" xfId="9280" xr:uid="{00000000-0005-0000-0000-0000EC640000}"/>
    <cellStyle name="Normal 41 2 3 2" xfId="15690" xr:uid="{00000000-0005-0000-0000-0000ED640000}"/>
    <cellStyle name="Normal 41 2 3 2 2" xfId="28335" xr:uid="{00000000-0005-0000-0000-0000EE640000}"/>
    <cellStyle name="Normal 41 2 3 3" xfId="23282" xr:uid="{00000000-0005-0000-0000-0000EF640000}"/>
    <cellStyle name="Normal 41 2 4" xfId="10559" xr:uid="{00000000-0005-0000-0000-0000F0640000}"/>
    <cellStyle name="Normal 41 2 5" xfId="10512" xr:uid="{00000000-0005-0000-0000-0000F1640000}"/>
    <cellStyle name="Normal 41 2 5 2" xfId="16175" xr:uid="{00000000-0005-0000-0000-0000F2640000}"/>
    <cellStyle name="Normal 41 2 5 2 2" xfId="28797" xr:uid="{00000000-0005-0000-0000-0000F3640000}"/>
    <cellStyle name="Normal 41 2 5 3" xfId="23748" xr:uid="{00000000-0005-0000-0000-0000F4640000}"/>
    <cellStyle name="Normal 41 2 6" xfId="7380" xr:uid="{00000000-0005-0000-0000-0000F5640000}"/>
    <cellStyle name="Normal 41 2 6 2" xfId="13902" xr:uid="{00000000-0005-0000-0000-0000F6640000}"/>
    <cellStyle name="Normal 41 2 6 2 2" xfId="26632" xr:uid="{00000000-0005-0000-0000-0000F7640000}"/>
    <cellStyle name="Normal 41 2 6 3" xfId="22111" xr:uid="{00000000-0005-0000-0000-0000F8640000}"/>
    <cellStyle name="Normal 41 2 7" xfId="12752" xr:uid="{00000000-0005-0000-0000-0000F9640000}"/>
    <cellStyle name="Normal 41 2 7 2" xfId="25498" xr:uid="{00000000-0005-0000-0000-0000FA640000}"/>
    <cellStyle name="Normal 41 2 8" xfId="21077" xr:uid="{00000000-0005-0000-0000-0000FB640000}"/>
    <cellStyle name="Normal 41 2 9" xfId="5481" xr:uid="{00000000-0005-0000-0000-0000FC640000}"/>
    <cellStyle name="Normal 41 3" xfId="9784" xr:uid="{00000000-0005-0000-0000-0000FD640000}"/>
    <cellStyle name="Normal 41 4" xfId="11373" xr:uid="{00000000-0005-0000-0000-0000FE640000}"/>
    <cellStyle name="Normal 41 4 2" xfId="19627" xr:uid="{00000000-0005-0000-0000-0000FF640000}"/>
    <cellStyle name="Normal 41 4 2 2" xfId="32742" xr:uid="{00000000-0005-0000-0000-000000650000}"/>
    <cellStyle name="Normal 41 4 2 3" xfId="35757" xr:uid="{00000000-0005-0000-0000-000001650000}"/>
    <cellStyle name="Normal 41 4 3" xfId="18306" xr:uid="{00000000-0005-0000-0000-000002650000}"/>
    <cellStyle name="Normal 41 4 4" xfId="31675" xr:uid="{00000000-0005-0000-0000-000003650000}"/>
    <cellStyle name="Normal 41 4 5" xfId="34903" xr:uid="{00000000-0005-0000-0000-000004650000}"/>
    <cellStyle name="Normal 41 5" xfId="2957" xr:uid="{00000000-0005-0000-0000-000005650000}"/>
    <cellStyle name="Normal 42" xfId="326" xr:uid="{00000000-0005-0000-0000-000006650000}"/>
    <cellStyle name="Normal 42 2" xfId="1306" xr:uid="{00000000-0005-0000-0000-000007650000}"/>
    <cellStyle name="Normal 42 2 2" xfId="8356" xr:uid="{00000000-0005-0000-0000-000008650000}"/>
    <cellStyle name="Normal 42 2 2 2" xfId="14849" xr:uid="{00000000-0005-0000-0000-000009650000}"/>
    <cellStyle name="Normal 42 2 2 2 2" xfId="27525" xr:uid="{00000000-0005-0000-0000-00000A650000}"/>
    <cellStyle name="Normal 42 2 2 3" xfId="22613" xr:uid="{00000000-0005-0000-0000-00000B650000}"/>
    <cellStyle name="Normal 42 2 3" xfId="9281" xr:uid="{00000000-0005-0000-0000-00000C650000}"/>
    <cellStyle name="Normal 42 2 3 2" xfId="15691" xr:uid="{00000000-0005-0000-0000-00000D650000}"/>
    <cellStyle name="Normal 42 2 3 2 2" xfId="28336" xr:uid="{00000000-0005-0000-0000-00000E650000}"/>
    <cellStyle name="Normal 42 2 3 3" xfId="23283" xr:uid="{00000000-0005-0000-0000-00000F650000}"/>
    <cellStyle name="Normal 42 2 4" xfId="10560" xr:uid="{00000000-0005-0000-0000-000010650000}"/>
    <cellStyle name="Normal 42 2 5" xfId="10514" xr:uid="{00000000-0005-0000-0000-000011650000}"/>
    <cellStyle name="Normal 42 2 5 2" xfId="16176" xr:uid="{00000000-0005-0000-0000-000012650000}"/>
    <cellStyle name="Normal 42 2 5 2 2" xfId="28798" xr:uid="{00000000-0005-0000-0000-000013650000}"/>
    <cellStyle name="Normal 42 2 5 3" xfId="23749" xr:uid="{00000000-0005-0000-0000-000014650000}"/>
    <cellStyle name="Normal 42 2 6" xfId="7381" xr:uid="{00000000-0005-0000-0000-000015650000}"/>
    <cellStyle name="Normal 42 2 6 2" xfId="13903" xr:uid="{00000000-0005-0000-0000-000016650000}"/>
    <cellStyle name="Normal 42 2 6 2 2" xfId="26633" xr:uid="{00000000-0005-0000-0000-000017650000}"/>
    <cellStyle name="Normal 42 2 6 3" xfId="22112" xr:uid="{00000000-0005-0000-0000-000018650000}"/>
    <cellStyle name="Normal 42 2 7" xfId="12753" xr:uid="{00000000-0005-0000-0000-000019650000}"/>
    <cellStyle name="Normal 42 2 7 2" xfId="25499" xr:uid="{00000000-0005-0000-0000-00001A650000}"/>
    <cellStyle name="Normal 42 2 8" xfId="21078" xr:uid="{00000000-0005-0000-0000-00001B650000}"/>
    <cellStyle name="Normal 42 2 9" xfId="5482" xr:uid="{00000000-0005-0000-0000-00001C650000}"/>
    <cellStyle name="Normal 42 3" xfId="1938" xr:uid="{00000000-0005-0000-0000-00001D650000}"/>
    <cellStyle name="Normal 42 3 2" xfId="9785" xr:uid="{00000000-0005-0000-0000-00001E650000}"/>
    <cellStyle name="Normal 42 4" xfId="10442" xr:uid="{00000000-0005-0000-0000-00001F650000}"/>
    <cellStyle name="Normal 42 4 2" xfId="19628" xr:uid="{00000000-0005-0000-0000-000020650000}"/>
    <cellStyle name="Normal 42 4 2 2" xfId="32743" xr:uid="{00000000-0005-0000-0000-000021650000}"/>
    <cellStyle name="Normal 42 4 2 3" xfId="35758" xr:uid="{00000000-0005-0000-0000-000022650000}"/>
    <cellStyle name="Normal 42 4 3" xfId="18307" xr:uid="{00000000-0005-0000-0000-000023650000}"/>
    <cellStyle name="Normal 42 4 4" xfId="31676" xr:uid="{00000000-0005-0000-0000-000024650000}"/>
    <cellStyle name="Normal 42 4 5" xfId="34904" xr:uid="{00000000-0005-0000-0000-000025650000}"/>
    <cellStyle name="Normal 43" xfId="327" xr:uid="{00000000-0005-0000-0000-000026650000}"/>
    <cellStyle name="Normal 43 2" xfId="1940" xr:uid="{00000000-0005-0000-0000-000027650000}"/>
    <cellStyle name="Normal 43 2 2" xfId="1941" xr:uid="{00000000-0005-0000-0000-000028650000}"/>
    <cellStyle name="Normal 43 2 2 2" xfId="1942" xr:uid="{00000000-0005-0000-0000-000029650000}"/>
    <cellStyle name="Normal 43 2 2 2 2" xfId="16496" xr:uid="{00000000-0005-0000-0000-00002A650000}"/>
    <cellStyle name="Normal 43 2 2 2 2 2" xfId="29036" xr:uid="{00000000-0005-0000-0000-00002B650000}"/>
    <cellStyle name="Normal 43 2 2 2 3" xfId="23945" xr:uid="{00000000-0005-0000-0000-00002C650000}"/>
    <cellStyle name="Normal 43 2 2 2 4" xfId="11056" xr:uid="{00000000-0005-0000-0000-00002D650000}"/>
    <cellStyle name="Normal 43 2 2 3" xfId="10177" xr:uid="{00000000-0005-0000-0000-00002E650000}"/>
    <cellStyle name="Normal 43 2 2 3 2" xfId="16061" xr:uid="{00000000-0005-0000-0000-00002F650000}"/>
    <cellStyle name="Normal 43 2 2 3 2 2" xfId="28689" xr:uid="{00000000-0005-0000-0000-000030650000}"/>
    <cellStyle name="Normal 43 2 2 3 3" xfId="23654" xr:uid="{00000000-0005-0000-0000-000031650000}"/>
    <cellStyle name="Normal 43 2 2 4" xfId="14850" xr:uid="{00000000-0005-0000-0000-000032650000}"/>
    <cellStyle name="Normal 43 2 2 4 2" xfId="27526" xr:uid="{00000000-0005-0000-0000-000033650000}"/>
    <cellStyle name="Normal 43 2 2 5" xfId="22614" xr:uid="{00000000-0005-0000-0000-000034650000}"/>
    <cellStyle name="Normal 43 2 2 6" xfId="8357" xr:uid="{00000000-0005-0000-0000-000035650000}"/>
    <cellStyle name="Normal 43 2 3" xfId="1943" xr:uid="{00000000-0005-0000-0000-000036650000}"/>
    <cellStyle name="Normal 43 2 3 2" xfId="11030" xr:uid="{00000000-0005-0000-0000-000037650000}"/>
    <cellStyle name="Normal 43 2 3 2 2" xfId="16475" xr:uid="{00000000-0005-0000-0000-000038650000}"/>
    <cellStyle name="Normal 43 2 3 2 2 2" xfId="29015" xr:uid="{00000000-0005-0000-0000-000039650000}"/>
    <cellStyle name="Normal 43 2 3 2 3" xfId="23926" xr:uid="{00000000-0005-0000-0000-00003A650000}"/>
    <cellStyle name="Normal 43 2 3 3" xfId="15692" xr:uid="{00000000-0005-0000-0000-00003B650000}"/>
    <cellStyle name="Normal 43 2 3 3 2" xfId="28337" xr:uid="{00000000-0005-0000-0000-00003C650000}"/>
    <cellStyle name="Normal 43 2 3 4" xfId="23284" xr:uid="{00000000-0005-0000-0000-00003D650000}"/>
    <cellStyle name="Normal 43 2 3 5" xfId="9282" xr:uid="{00000000-0005-0000-0000-00003E650000}"/>
    <cellStyle name="Normal 43 2 4" xfId="10561" xr:uid="{00000000-0005-0000-0000-00003F650000}"/>
    <cellStyle name="Normal 43 2 5" xfId="11261" xr:uid="{00000000-0005-0000-0000-000040650000}"/>
    <cellStyle name="Normal 43 2 5 2" xfId="16616" xr:uid="{00000000-0005-0000-0000-000041650000}"/>
    <cellStyle name="Normal 43 2 5 2 2" xfId="29155" xr:uid="{00000000-0005-0000-0000-000042650000}"/>
    <cellStyle name="Normal 43 2 5 3" xfId="24063" xr:uid="{00000000-0005-0000-0000-000043650000}"/>
    <cellStyle name="Normal 43 2 6" xfId="7382" xr:uid="{00000000-0005-0000-0000-000044650000}"/>
    <cellStyle name="Normal 43 2 6 2" xfId="13904" xr:uid="{00000000-0005-0000-0000-000045650000}"/>
    <cellStyle name="Normal 43 2 6 2 2" xfId="26634" xr:uid="{00000000-0005-0000-0000-000046650000}"/>
    <cellStyle name="Normal 43 2 6 3" xfId="22113" xr:uid="{00000000-0005-0000-0000-000047650000}"/>
    <cellStyle name="Normal 43 2 7" xfId="12754" xr:uid="{00000000-0005-0000-0000-000048650000}"/>
    <cellStyle name="Normal 43 2 7 2" xfId="25500" xr:uid="{00000000-0005-0000-0000-000049650000}"/>
    <cellStyle name="Normal 43 2 8" xfId="21079" xr:uid="{00000000-0005-0000-0000-00004A650000}"/>
    <cellStyle name="Normal 43 2 9" xfId="5483" xr:uid="{00000000-0005-0000-0000-00004B650000}"/>
    <cellStyle name="Normal 43 3" xfId="1944" xr:uid="{00000000-0005-0000-0000-00004C650000}"/>
    <cellStyle name="Normal 43 3 2" xfId="1945" xr:uid="{00000000-0005-0000-0000-00004D650000}"/>
    <cellStyle name="Normal 43 3 2 2" xfId="16620" xr:uid="{00000000-0005-0000-0000-00004E650000}"/>
    <cellStyle name="Normal 43 3 2 2 2" xfId="29159" xr:uid="{00000000-0005-0000-0000-00004F650000}"/>
    <cellStyle name="Normal 43 3 2 3" xfId="24067" xr:uid="{00000000-0005-0000-0000-000050650000}"/>
    <cellStyle name="Normal 43 3 2 4" xfId="11268" xr:uid="{00000000-0005-0000-0000-000051650000}"/>
    <cellStyle name="Normal 43 3 3" xfId="10949" xr:uid="{00000000-0005-0000-0000-000052650000}"/>
    <cellStyle name="Normal 43 3 3 2" xfId="16428" xr:uid="{00000000-0005-0000-0000-000053650000}"/>
    <cellStyle name="Normal 43 3 3 2 2" xfId="28970" xr:uid="{00000000-0005-0000-0000-000054650000}"/>
    <cellStyle name="Normal 43 3 3 3" xfId="23880" xr:uid="{00000000-0005-0000-0000-000055650000}"/>
    <cellStyle name="Normal 43 3 4" xfId="9786" xr:uid="{00000000-0005-0000-0000-000056650000}"/>
    <cellStyle name="Normal 43 4" xfId="1946" xr:uid="{00000000-0005-0000-0000-000057650000}"/>
    <cellStyle name="Normal 43 4 2" xfId="16452" xr:uid="{00000000-0005-0000-0000-000058650000}"/>
    <cellStyle name="Normal 43 4 2 2" xfId="19629" xr:uid="{00000000-0005-0000-0000-000059650000}"/>
    <cellStyle name="Normal 43 4 2 3" xfId="32744" xr:uid="{00000000-0005-0000-0000-00005A650000}"/>
    <cellStyle name="Normal 43 4 2 4" xfId="35759" xr:uid="{00000000-0005-0000-0000-00005B650000}"/>
    <cellStyle name="Normal 43 4 3" xfId="18308" xr:uid="{00000000-0005-0000-0000-00005C650000}"/>
    <cellStyle name="Normal 43 4 4" xfId="31677" xr:uid="{00000000-0005-0000-0000-00005D650000}"/>
    <cellStyle name="Normal 43 4 5" xfId="34905" xr:uid="{00000000-0005-0000-0000-00005E650000}"/>
    <cellStyle name="Normal 43 4 6" xfId="10993" xr:uid="{00000000-0005-0000-0000-00005F650000}"/>
    <cellStyle name="Normal 43 5" xfId="1939" xr:uid="{00000000-0005-0000-0000-000060650000}"/>
    <cellStyle name="Normal 43 5 2" xfId="16476" xr:uid="{00000000-0005-0000-0000-000061650000}"/>
    <cellStyle name="Normal 43 5 2 2" xfId="29016" xr:uid="{00000000-0005-0000-0000-000062650000}"/>
    <cellStyle name="Normal 43 5 3" xfId="23927" xr:uid="{00000000-0005-0000-0000-000063650000}"/>
    <cellStyle name="Normal 43 5 4" xfId="11031" xr:uid="{00000000-0005-0000-0000-000064650000}"/>
    <cellStyle name="Normal 43 6" xfId="2958" xr:uid="{00000000-0005-0000-0000-000065650000}"/>
    <cellStyle name="Normal 44" xfId="328" xr:uid="{00000000-0005-0000-0000-000066650000}"/>
    <cellStyle name="Normal 44 2" xfId="1307" xr:uid="{00000000-0005-0000-0000-000067650000}"/>
    <cellStyle name="Normal 44 2 2" xfId="7863" xr:uid="{00000000-0005-0000-0000-000068650000}"/>
    <cellStyle name="Normal 44 2 2 2" xfId="14362" xr:uid="{00000000-0005-0000-0000-000069650000}"/>
    <cellStyle name="Normal 44 2 2 2 2" xfId="27050" xr:uid="{00000000-0005-0000-0000-00006A650000}"/>
    <cellStyle name="Normal 44 2 2 3" xfId="22539" xr:uid="{00000000-0005-0000-0000-00006B650000}"/>
    <cellStyle name="Normal 44 2 3" xfId="8785" xr:uid="{00000000-0005-0000-0000-00006C650000}"/>
    <cellStyle name="Normal 44 2 3 2" xfId="15204" xr:uid="{00000000-0005-0000-0000-00006D650000}"/>
    <cellStyle name="Normal 44 2 3 2 2" xfId="27862" xr:uid="{00000000-0005-0000-0000-00006E650000}"/>
    <cellStyle name="Normal 44 2 3 3" xfId="22829" xr:uid="{00000000-0005-0000-0000-00006F650000}"/>
    <cellStyle name="Normal 44 2 4" xfId="10562" xr:uid="{00000000-0005-0000-0000-000070650000}"/>
    <cellStyle name="Normal 44 2 5" xfId="6644" xr:uid="{00000000-0005-0000-0000-000071650000}"/>
    <cellStyle name="Normal 44 2 5 2" xfId="13237" xr:uid="{00000000-0005-0000-0000-000072650000}"/>
    <cellStyle name="Normal 44 2 5 2 2" xfId="25981" xr:uid="{00000000-0005-0000-0000-000073650000}"/>
    <cellStyle name="Normal 44 2 5 3" xfId="21389" xr:uid="{00000000-0005-0000-0000-000074650000}"/>
    <cellStyle name="Normal 44 2 6" xfId="12167" xr:uid="{00000000-0005-0000-0000-000075650000}"/>
    <cellStyle name="Normal 44 2 6 2" xfId="24913" xr:uid="{00000000-0005-0000-0000-000076650000}"/>
    <cellStyle name="Normal 44 2 7" xfId="21028" xr:uid="{00000000-0005-0000-0000-000077650000}"/>
    <cellStyle name="Normal 44 2 8" xfId="3197" xr:uid="{00000000-0005-0000-0000-000078650000}"/>
    <cellStyle name="Normal 44 3" xfId="1947" xr:uid="{00000000-0005-0000-0000-000079650000}"/>
    <cellStyle name="Normal 44 3 2" xfId="9787" xr:uid="{00000000-0005-0000-0000-00007A650000}"/>
    <cellStyle name="Normal 44 4" xfId="11101" xr:uid="{00000000-0005-0000-0000-00007B650000}"/>
    <cellStyle name="Normal 44 4 2" xfId="18581" xr:uid="{00000000-0005-0000-0000-00007C650000}"/>
    <cellStyle name="Normal 44 5" xfId="2959" xr:uid="{00000000-0005-0000-0000-00007D650000}"/>
    <cellStyle name="Normal 45" xfId="329" xr:uid="{00000000-0005-0000-0000-00007E650000}"/>
    <cellStyle name="Normal 45 2" xfId="1948" xr:uid="{00000000-0005-0000-0000-00007F650000}"/>
    <cellStyle name="Normal 45 2 2" xfId="7862" xr:uid="{00000000-0005-0000-0000-000080650000}"/>
    <cellStyle name="Normal 45 2 2 2" xfId="14361" xr:uid="{00000000-0005-0000-0000-000081650000}"/>
    <cellStyle name="Normal 45 2 2 2 2" xfId="27049" xr:uid="{00000000-0005-0000-0000-000082650000}"/>
    <cellStyle name="Normal 45 2 2 3" xfId="22538" xr:uid="{00000000-0005-0000-0000-000083650000}"/>
    <cellStyle name="Normal 45 2 3" xfId="8784" xr:uid="{00000000-0005-0000-0000-000084650000}"/>
    <cellStyle name="Normal 45 2 3 2" xfId="15203" xr:uid="{00000000-0005-0000-0000-000085650000}"/>
    <cellStyle name="Normal 45 2 3 2 2" xfId="27861" xr:uid="{00000000-0005-0000-0000-000086650000}"/>
    <cellStyle name="Normal 45 2 3 3" xfId="22828" xr:uid="{00000000-0005-0000-0000-000087650000}"/>
    <cellStyle name="Normal 45 2 4" xfId="10563" xr:uid="{00000000-0005-0000-0000-000088650000}"/>
    <cellStyle name="Normal 45 2 5" xfId="6643" xr:uid="{00000000-0005-0000-0000-000089650000}"/>
    <cellStyle name="Normal 45 2 5 2" xfId="13236" xr:uid="{00000000-0005-0000-0000-00008A650000}"/>
    <cellStyle name="Normal 45 2 5 2 2" xfId="25980" xr:uid="{00000000-0005-0000-0000-00008B650000}"/>
    <cellStyle name="Normal 45 2 5 3" xfId="21388" xr:uid="{00000000-0005-0000-0000-00008C650000}"/>
    <cellStyle name="Normal 45 2 6" xfId="12166" xr:uid="{00000000-0005-0000-0000-00008D650000}"/>
    <cellStyle name="Normal 45 2 6 2" xfId="24912" xr:uid="{00000000-0005-0000-0000-00008E650000}"/>
    <cellStyle name="Normal 45 2 7" xfId="21027" xr:uid="{00000000-0005-0000-0000-00008F650000}"/>
    <cellStyle name="Normal 45 2 8" xfId="3195" xr:uid="{00000000-0005-0000-0000-000090650000}"/>
    <cellStyle name="Normal 45 3" xfId="9788" xr:uid="{00000000-0005-0000-0000-000091650000}"/>
    <cellStyle name="Normal 45 4" xfId="9598" xr:uid="{00000000-0005-0000-0000-000092650000}"/>
    <cellStyle name="Normal 45 4 2" xfId="18582" xr:uid="{00000000-0005-0000-0000-000093650000}"/>
    <cellStyle name="Normal 45 5" xfId="2960" xr:uid="{00000000-0005-0000-0000-000094650000}"/>
    <cellStyle name="Normal 46" xfId="330" xr:uid="{00000000-0005-0000-0000-000095650000}"/>
    <cellStyle name="Normal 46 2" xfId="1950" xr:uid="{00000000-0005-0000-0000-000096650000}"/>
    <cellStyle name="Normal 46 2 2" xfId="1951" xr:uid="{00000000-0005-0000-0000-000097650000}"/>
    <cellStyle name="Normal 46 2 2 2" xfId="11195" xr:uid="{00000000-0005-0000-0000-000098650000}"/>
    <cellStyle name="Normal 46 2 2 2 2" xfId="16579" xr:uid="{00000000-0005-0000-0000-000099650000}"/>
    <cellStyle name="Normal 46 2 2 2 2 2" xfId="29118" xr:uid="{00000000-0005-0000-0000-00009A650000}"/>
    <cellStyle name="Normal 46 2 2 2 3" xfId="24024" xr:uid="{00000000-0005-0000-0000-00009B650000}"/>
    <cellStyle name="Normal 46 2 2 3" xfId="15051" xr:uid="{00000000-0005-0000-0000-00009C650000}"/>
    <cellStyle name="Normal 46 2 2 3 2" xfId="27722" xr:uid="{00000000-0005-0000-0000-00009D650000}"/>
    <cellStyle name="Normal 46 2 2 4" xfId="22639" xr:uid="{00000000-0005-0000-0000-00009E650000}"/>
    <cellStyle name="Normal 46 2 2 5" xfId="8561" xr:uid="{00000000-0005-0000-0000-00009F650000}"/>
    <cellStyle name="Normal 46 2 3" xfId="9519" xr:uid="{00000000-0005-0000-0000-0000A0650000}"/>
    <cellStyle name="Normal 46 2 3 2" xfId="15892" xr:uid="{00000000-0005-0000-0000-0000A1650000}"/>
    <cellStyle name="Normal 46 2 3 2 2" xfId="28533" xr:uid="{00000000-0005-0000-0000-0000A2650000}"/>
    <cellStyle name="Normal 46 2 3 3" xfId="23508" xr:uid="{00000000-0005-0000-0000-0000A3650000}"/>
    <cellStyle name="Normal 46 2 4" xfId="10564" xr:uid="{00000000-0005-0000-0000-0000A4650000}"/>
    <cellStyle name="Normal 46 2 5" xfId="11058" xr:uid="{00000000-0005-0000-0000-0000A5650000}"/>
    <cellStyle name="Normal 46 2 5 2" xfId="16498" xr:uid="{00000000-0005-0000-0000-0000A6650000}"/>
    <cellStyle name="Normal 46 2 5 2 2" xfId="29038" xr:uid="{00000000-0005-0000-0000-0000A7650000}"/>
    <cellStyle name="Normal 46 2 5 3" xfId="23947" xr:uid="{00000000-0005-0000-0000-0000A8650000}"/>
    <cellStyle name="Normal 46 2 6" xfId="7660" xr:uid="{00000000-0005-0000-0000-0000A9650000}"/>
    <cellStyle name="Normal 46 2 6 2" xfId="14167" xr:uid="{00000000-0005-0000-0000-0000AA650000}"/>
    <cellStyle name="Normal 46 2 6 2 2" xfId="26895" xr:uid="{00000000-0005-0000-0000-0000AB650000}"/>
    <cellStyle name="Normal 46 2 6 3" xfId="22388" xr:uid="{00000000-0005-0000-0000-0000AC650000}"/>
    <cellStyle name="Normal 46 2 7" xfId="12970" xr:uid="{00000000-0005-0000-0000-0000AD650000}"/>
    <cellStyle name="Normal 46 2 7 2" xfId="25716" xr:uid="{00000000-0005-0000-0000-0000AE650000}"/>
    <cellStyle name="Normal 46 2 8" xfId="21097" xr:uid="{00000000-0005-0000-0000-0000AF650000}"/>
    <cellStyle name="Normal 46 2 9" xfId="6048" xr:uid="{00000000-0005-0000-0000-0000B0650000}"/>
    <cellStyle name="Normal 46 3" xfId="1952" xr:uid="{00000000-0005-0000-0000-0000B1650000}"/>
    <cellStyle name="Normal 46 3 2" xfId="10981" xr:uid="{00000000-0005-0000-0000-0000B2650000}"/>
    <cellStyle name="Normal 46 3 2 2" xfId="16442" xr:uid="{00000000-0005-0000-0000-0000B3650000}"/>
    <cellStyle name="Normal 46 3 2 2 2" xfId="28983" xr:uid="{00000000-0005-0000-0000-0000B4650000}"/>
    <cellStyle name="Normal 46 3 2 3" xfId="23894" xr:uid="{00000000-0005-0000-0000-0000B5650000}"/>
    <cellStyle name="Normal 46 3 3" xfId="9789" xr:uid="{00000000-0005-0000-0000-0000B6650000}"/>
    <cellStyle name="Normal 46 4" xfId="1949" xr:uid="{00000000-0005-0000-0000-0000B7650000}"/>
    <cellStyle name="Normal 46 4 2" xfId="16219" xr:uid="{00000000-0005-0000-0000-0000B8650000}"/>
    <cellStyle name="Normal 46 4 2 2" xfId="28840" xr:uid="{00000000-0005-0000-0000-0000B9650000}"/>
    <cellStyle name="Normal 46 4 3" xfId="18583" xr:uid="{00000000-0005-0000-0000-0000BA650000}"/>
    <cellStyle name="Normal 46 4 4" xfId="23786" xr:uid="{00000000-0005-0000-0000-0000BB650000}"/>
    <cellStyle name="Normal 46 4 5" xfId="10644" xr:uid="{00000000-0005-0000-0000-0000BC650000}"/>
    <cellStyle name="Normal 46 5" xfId="2961" xr:uid="{00000000-0005-0000-0000-0000BD650000}"/>
    <cellStyle name="Normal 47" xfId="331" xr:uid="{00000000-0005-0000-0000-0000BE650000}"/>
    <cellStyle name="Normal 47 2" xfId="1953" xr:uid="{00000000-0005-0000-0000-0000BF650000}"/>
    <cellStyle name="Normal 47 2 2" xfId="8563" xr:uid="{00000000-0005-0000-0000-0000C0650000}"/>
    <cellStyle name="Normal 47 2 2 2" xfId="15053" xr:uid="{00000000-0005-0000-0000-0000C1650000}"/>
    <cellStyle name="Normal 47 2 2 2 2" xfId="27724" xr:uid="{00000000-0005-0000-0000-0000C2650000}"/>
    <cellStyle name="Normal 47 2 2 3" xfId="22641" xr:uid="{00000000-0005-0000-0000-0000C3650000}"/>
    <cellStyle name="Normal 47 2 3" xfId="9521" xr:uid="{00000000-0005-0000-0000-0000C4650000}"/>
    <cellStyle name="Normal 47 2 3 2" xfId="15894" xr:uid="{00000000-0005-0000-0000-0000C5650000}"/>
    <cellStyle name="Normal 47 2 3 2 2" xfId="28535" xr:uid="{00000000-0005-0000-0000-0000C6650000}"/>
    <cellStyle name="Normal 47 2 3 3" xfId="23510" xr:uid="{00000000-0005-0000-0000-0000C7650000}"/>
    <cellStyle name="Normal 47 2 4" xfId="10565" xr:uid="{00000000-0005-0000-0000-0000C8650000}"/>
    <cellStyle name="Normal 47 2 5" xfId="7662" xr:uid="{00000000-0005-0000-0000-0000C9650000}"/>
    <cellStyle name="Normal 47 2 5 2" xfId="14169" xr:uid="{00000000-0005-0000-0000-0000CA650000}"/>
    <cellStyle name="Normal 47 2 5 2 2" xfId="26897" xr:uid="{00000000-0005-0000-0000-0000CB650000}"/>
    <cellStyle name="Normal 47 2 5 3" xfId="22390" xr:uid="{00000000-0005-0000-0000-0000CC650000}"/>
    <cellStyle name="Normal 47 2 6" xfId="12972" xr:uid="{00000000-0005-0000-0000-0000CD650000}"/>
    <cellStyle name="Normal 47 2 6 2" xfId="25718" xr:uid="{00000000-0005-0000-0000-0000CE650000}"/>
    <cellStyle name="Normal 47 2 7" xfId="21099" xr:uid="{00000000-0005-0000-0000-0000CF650000}"/>
    <cellStyle name="Normal 47 2 8" xfId="6051" xr:uid="{00000000-0005-0000-0000-0000D0650000}"/>
    <cellStyle name="Normal 47 3" xfId="9790" xr:uid="{00000000-0005-0000-0000-0000D1650000}"/>
    <cellStyle name="Normal 47 4" xfId="10382" xr:uid="{00000000-0005-0000-0000-0000D2650000}"/>
    <cellStyle name="Normal 47 4 2" xfId="18584" xr:uid="{00000000-0005-0000-0000-0000D3650000}"/>
    <cellStyle name="Normal 47 5" xfId="2962" xr:uid="{00000000-0005-0000-0000-0000D4650000}"/>
    <cellStyle name="Normal 48" xfId="332" xr:uid="{00000000-0005-0000-0000-0000D5650000}"/>
    <cellStyle name="Normal 48 2" xfId="1954" xr:uid="{00000000-0005-0000-0000-0000D6650000}"/>
    <cellStyle name="Normal 48 2 2" xfId="8565" xr:uid="{00000000-0005-0000-0000-0000D7650000}"/>
    <cellStyle name="Normal 48 2 2 2" xfId="15055" xr:uid="{00000000-0005-0000-0000-0000D8650000}"/>
    <cellStyle name="Normal 48 2 2 2 2" xfId="27726" xr:uid="{00000000-0005-0000-0000-0000D9650000}"/>
    <cellStyle name="Normal 48 2 2 3" xfId="22643" xr:uid="{00000000-0005-0000-0000-0000DA650000}"/>
    <cellStyle name="Normal 48 2 3" xfId="9523" xr:uid="{00000000-0005-0000-0000-0000DB650000}"/>
    <cellStyle name="Normal 48 2 3 2" xfId="15896" xr:uid="{00000000-0005-0000-0000-0000DC650000}"/>
    <cellStyle name="Normal 48 2 3 2 2" xfId="28537" xr:uid="{00000000-0005-0000-0000-0000DD650000}"/>
    <cellStyle name="Normal 48 2 3 3" xfId="23512" xr:uid="{00000000-0005-0000-0000-0000DE650000}"/>
    <cellStyle name="Normal 48 2 4" xfId="10566" xr:uid="{00000000-0005-0000-0000-0000DF650000}"/>
    <cellStyle name="Normal 48 2 5" xfId="7664" xr:uid="{00000000-0005-0000-0000-0000E0650000}"/>
    <cellStyle name="Normal 48 2 5 2" xfId="14171" xr:uid="{00000000-0005-0000-0000-0000E1650000}"/>
    <cellStyle name="Normal 48 2 5 2 2" xfId="26899" xr:uid="{00000000-0005-0000-0000-0000E2650000}"/>
    <cellStyle name="Normal 48 2 5 3" xfId="22392" xr:uid="{00000000-0005-0000-0000-0000E3650000}"/>
    <cellStyle name="Normal 48 2 6" xfId="12974" xr:uid="{00000000-0005-0000-0000-0000E4650000}"/>
    <cellStyle name="Normal 48 2 6 2" xfId="25720" xr:uid="{00000000-0005-0000-0000-0000E5650000}"/>
    <cellStyle name="Normal 48 2 7" xfId="21101" xr:uid="{00000000-0005-0000-0000-0000E6650000}"/>
    <cellStyle name="Normal 48 2 8" xfId="6054" xr:uid="{00000000-0005-0000-0000-0000E7650000}"/>
    <cellStyle name="Normal 48 3" xfId="9791" xr:uid="{00000000-0005-0000-0000-0000E8650000}"/>
    <cellStyle name="Normal 48 4" xfId="11221" xr:uid="{00000000-0005-0000-0000-0000E9650000}"/>
    <cellStyle name="Normal 48 5" xfId="2963" xr:uid="{00000000-0005-0000-0000-0000EA650000}"/>
    <cellStyle name="Normal 49" xfId="333" xr:uid="{00000000-0005-0000-0000-0000EB650000}"/>
    <cellStyle name="Normal 49 2" xfId="1955" xr:uid="{00000000-0005-0000-0000-0000EC650000}"/>
    <cellStyle name="Normal 49 2 2" xfId="8567" xr:uid="{00000000-0005-0000-0000-0000ED650000}"/>
    <cellStyle name="Normal 49 2 2 2" xfId="15057" xr:uid="{00000000-0005-0000-0000-0000EE650000}"/>
    <cellStyle name="Normal 49 2 2 2 2" xfId="27728" xr:uid="{00000000-0005-0000-0000-0000EF650000}"/>
    <cellStyle name="Normal 49 2 2 3" xfId="22645" xr:uid="{00000000-0005-0000-0000-0000F0650000}"/>
    <cellStyle name="Normal 49 2 3" xfId="9525" xr:uid="{00000000-0005-0000-0000-0000F1650000}"/>
    <cellStyle name="Normal 49 2 3 2" xfId="15898" xr:uid="{00000000-0005-0000-0000-0000F2650000}"/>
    <cellStyle name="Normal 49 2 3 2 2" xfId="28539" xr:uid="{00000000-0005-0000-0000-0000F3650000}"/>
    <cellStyle name="Normal 49 2 3 3" xfId="23514" xr:uid="{00000000-0005-0000-0000-0000F4650000}"/>
    <cellStyle name="Normal 49 2 4" xfId="10567" xr:uid="{00000000-0005-0000-0000-0000F5650000}"/>
    <cellStyle name="Normal 49 2 5" xfId="7666" xr:uid="{00000000-0005-0000-0000-0000F6650000}"/>
    <cellStyle name="Normal 49 2 5 2" xfId="14173" xr:uid="{00000000-0005-0000-0000-0000F7650000}"/>
    <cellStyle name="Normal 49 2 5 2 2" xfId="26901" xr:uid="{00000000-0005-0000-0000-0000F8650000}"/>
    <cellStyle name="Normal 49 2 5 3" xfId="22394" xr:uid="{00000000-0005-0000-0000-0000F9650000}"/>
    <cellStyle name="Normal 49 2 6" xfId="12977" xr:uid="{00000000-0005-0000-0000-0000FA650000}"/>
    <cellStyle name="Normal 49 2 6 2" xfId="25723" xr:uid="{00000000-0005-0000-0000-0000FB650000}"/>
    <cellStyle name="Normal 49 2 7" xfId="21103" xr:uid="{00000000-0005-0000-0000-0000FC650000}"/>
    <cellStyle name="Normal 49 2 8" xfId="6057" xr:uid="{00000000-0005-0000-0000-0000FD650000}"/>
    <cellStyle name="Normal 49 3" xfId="9792" xr:uid="{00000000-0005-0000-0000-0000FE650000}"/>
    <cellStyle name="Normal 49 4" xfId="11180" xr:uid="{00000000-0005-0000-0000-0000FF650000}"/>
    <cellStyle name="Normal 49 5" xfId="2964" xr:uid="{00000000-0005-0000-0000-000000660000}"/>
    <cellStyle name="Normal 5" xfId="25" xr:uid="{00000000-0005-0000-0000-000001660000}"/>
    <cellStyle name="Normal 5 10" xfId="5484" xr:uid="{00000000-0005-0000-0000-000002660000}"/>
    <cellStyle name="Normal 5 11" xfId="5485" xr:uid="{00000000-0005-0000-0000-000003660000}"/>
    <cellStyle name="Normal 5 12" xfId="5486" xr:uid="{00000000-0005-0000-0000-000004660000}"/>
    <cellStyle name="Normal 5 13" xfId="5487" xr:uid="{00000000-0005-0000-0000-000005660000}"/>
    <cellStyle name="Normal 5 14" xfId="5488" xr:uid="{00000000-0005-0000-0000-000006660000}"/>
    <cellStyle name="Normal 5 15" xfId="5489" xr:uid="{00000000-0005-0000-0000-000007660000}"/>
    <cellStyle name="Normal 5 16" xfId="5490" xr:uid="{00000000-0005-0000-0000-000008660000}"/>
    <cellStyle name="Normal 5 17" xfId="5491" xr:uid="{00000000-0005-0000-0000-000009660000}"/>
    <cellStyle name="Normal 5 18" xfId="5492" xr:uid="{00000000-0005-0000-0000-00000A660000}"/>
    <cellStyle name="Normal 5 19" xfId="5493" xr:uid="{00000000-0005-0000-0000-00000B660000}"/>
    <cellStyle name="Normal 5 2" xfId="334" xr:uid="{00000000-0005-0000-0000-00000C660000}"/>
    <cellStyle name="Normal 5 2 10" xfId="5494" xr:uid="{00000000-0005-0000-0000-00000D660000}"/>
    <cellStyle name="Normal 5 2 11" xfId="5495" xr:uid="{00000000-0005-0000-0000-00000E660000}"/>
    <cellStyle name="Normal 5 2 12" xfId="5496" xr:uid="{00000000-0005-0000-0000-00000F660000}"/>
    <cellStyle name="Normal 5 2 13" xfId="5497" xr:uid="{00000000-0005-0000-0000-000010660000}"/>
    <cellStyle name="Normal 5 2 14" xfId="5498" xr:uid="{00000000-0005-0000-0000-000011660000}"/>
    <cellStyle name="Normal 5 2 15" xfId="5499" xr:uid="{00000000-0005-0000-0000-000012660000}"/>
    <cellStyle name="Normal 5 2 16" xfId="5500" xr:uid="{00000000-0005-0000-0000-000013660000}"/>
    <cellStyle name="Normal 5 2 17" xfId="5501" xr:uid="{00000000-0005-0000-0000-000014660000}"/>
    <cellStyle name="Normal 5 2 18" xfId="5502" xr:uid="{00000000-0005-0000-0000-000015660000}"/>
    <cellStyle name="Normal 5 2 19" xfId="5503" xr:uid="{00000000-0005-0000-0000-000016660000}"/>
    <cellStyle name="Normal 5 2 2" xfId="794" xr:uid="{00000000-0005-0000-0000-000017660000}"/>
    <cellStyle name="Normal 5 2 2 2" xfId="1312" xr:uid="{00000000-0005-0000-0000-000018660000}"/>
    <cellStyle name="Normal 5 2 2 2 2" xfId="1958" xr:uid="{00000000-0005-0000-0000-000019660000}"/>
    <cellStyle name="Normal 5 2 2 2 2 2" xfId="1959" xr:uid="{00000000-0005-0000-0000-00001A660000}"/>
    <cellStyle name="Normal 5 2 2 2 2 2 2" xfId="16509" xr:uid="{00000000-0005-0000-0000-00001B660000}"/>
    <cellStyle name="Normal 5 2 2 2 2 2 2 2" xfId="29049" xr:uid="{00000000-0005-0000-0000-00001C660000}"/>
    <cellStyle name="Normal 5 2 2 2 2 2 3" xfId="23958" xr:uid="{00000000-0005-0000-0000-00001D660000}"/>
    <cellStyle name="Normal 5 2 2 2 2 2 4" xfId="11072" xr:uid="{00000000-0005-0000-0000-00001E660000}"/>
    <cellStyle name="Normal 5 2 2 2 2 3" xfId="11193" xr:uid="{00000000-0005-0000-0000-00001F660000}"/>
    <cellStyle name="Normal 5 2 2 2 2 3 2" xfId="16578" xr:uid="{00000000-0005-0000-0000-000020660000}"/>
    <cellStyle name="Normal 5 2 2 2 2 3 2 2" xfId="29117" xr:uid="{00000000-0005-0000-0000-000021660000}"/>
    <cellStyle name="Normal 5 2 2 2 2 3 3" xfId="24023" xr:uid="{00000000-0005-0000-0000-000022660000}"/>
    <cellStyle name="Normal 5 2 2 2 2 4" xfId="6146" xr:uid="{00000000-0005-0000-0000-000023660000}"/>
    <cellStyle name="Normal 5 2 2 2 3" xfId="1960" xr:uid="{00000000-0005-0000-0000-000024660000}"/>
    <cellStyle name="Normal 5 2 2 2 3 2" xfId="11148" xr:uid="{00000000-0005-0000-0000-000025660000}"/>
    <cellStyle name="Normal 5 2 2 2 3 2 2" xfId="16552" xr:uid="{00000000-0005-0000-0000-000026660000}"/>
    <cellStyle name="Normal 5 2 2 2 3 2 2 2" xfId="29091" xr:uid="{00000000-0005-0000-0000-000027660000}"/>
    <cellStyle name="Normal 5 2 2 2 3 2 3" xfId="23999" xr:uid="{00000000-0005-0000-0000-000028660000}"/>
    <cellStyle name="Normal 5 2 2 2 3 3" xfId="10569" xr:uid="{00000000-0005-0000-0000-000029660000}"/>
    <cellStyle name="Normal 5 2 2 2 4" xfId="1957" xr:uid="{00000000-0005-0000-0000-00002A660000}"/>
    <cellStyle name="Normal 5 2 2 2 4 2" xfId="16549" xr:uid="{00000000-0005-0000-0000-00002B660000}"/>
    <cellStyle name="Normal 5 2 2 2 4 2 2" xfId="29088" xr:uid="{00000000-0005-0000-0000-00002C660000}"/>
    <cellStyle name="Normal 5 2 2 2 4 3" xfId="23996" xr:uid="{00000000-0005-0000-0000-00002D660000}"/>
    <cellStyle name="Normal 5 2 2 2 4 4" xfId="11143" xr:uid="{00000000-0005-0000-0000-00002E660000}"/>
    <cellStyle name="Normal 5 2 2 2 5" xfId="5504" xr:uid="{00000000-0005-0000-0000-00002F660000}"/>
    <cellStyle name="Normal 5 2 2 3" xfId="1961" xr:uid="{00000000-0005-0000-0000-000030660000}"/>
    <cellStyle name="Normal 5 2 2 3 2" xfId="1962" xr:uid="{00000000-0005-0000-0000-000031660000}"/>
    <cellStyle name="Normal 5 2 2 3 2 2" xfId="16085" xr:uid="{00000000-0005-0000-0000-000032660000}"/>
    <cellStyle name="Normal 5 2 2 3 2 2 2" xfId="28712" xr:uid="{00000000-0005-0000-0000-000033660000}"/>
    <cellStyle name="Normal 5 2 2 3 2 3" xfId="23676" xr:uid="{00000000-0005-0000-0000-000034660000}"/>
    <cellStyle name="Normal 5 2 2 3 2 4" xfId="10258" xr:uid="{00000000-0005-0000-0000-000035660000}"/>
    <cellStyle name="Normal 5 2 2 3 3" xfId="16161" xr:uid="{00000000-0005-0000-0000-000036660000}"/>
    <cellStyle name="Normal 5 2 2 3 3 2" xfId="28783" xr:uid="{00000000-0005-0000-0000-000037660000}"/>
    <cellStyle name="Normal 5 2 2 3 4" xfId="18740" xr:uid="{00000000-0005-0000-0000-000038660000}"/>
    <cellStyle name="Normal 5 2 2 3 5" xfId="23738" xr:uid="{00000000-0005-0000-0000-000039660000}"/>
    <cellStyle name="Normal 5 2 2 3 6" xfId="10485" xr:uid="{00000000-0005-0000-0000-00003A660000}"/>
    <cellStyle name="Normal 5 2 2 4" xfId="1963" xr:uid="{00000000-0005-0000-0000-00003B660000}"/>
    <cellStyle name="Normal 5 2 2 4 2" xfId="16020" xr:uid="{00000000-0005-0000-0000-00003C660000}"/>
    <cellStyle name="Normal 5 2 2 4 2 2" xfId="28648" xr:uid="{00000000-0005-0000-0000-00003D660000}"/>
    <cellStyle name="Normal 5 2 2 4 3" xfId="18309" xr:uid="{00000000-0005-0000-0000-00003E660000}"/>
    <cellStyle name="Normal 5 2 2 4 4" xfId="23617" xr:uid="{00000000-0005-0000-0000-00003F660000}"/>
    <cellStyle name="Normal 5 2 2 4 5" xfId="10081" xr:uid="{00000000-0005-0000-0000-000040660000}"/>
    <cellStyle name="Normal 5 2 2 5" xfId="1956" xr:uid="{00000000-0005-0000-0000-000041660000}"/>
    <cellStyle name="Normal 5 2 2 5 2" xfId="16444" xr:uid="{00000000-0005-0000-0000-000042660000}"/>
    <cellStyle name="Normal 5 2 2 5 2 2" xfId="28985" xr:uid="{00000000-0005-0000-0000-000043660000}"/>
    <cellStyle name="Normal 5 2 2 5 3" xfId="23895" xr:uid="{00000000-0005-0000-0000-000044660000}"/>
    <cellStyle name="Normal 5 2 2 5 4" xfId="10984" xr:uid="{00000000-0005-0000-0000-000045660000}"/>
    <cellStyle name="Normal 5 2 2 6" xfId="2967" xr:uid="{00000000-0005-0000-0000-000046660000}"/>
    <cellStyle name="Normal 5 2 20" xfId="6145" xr:uid="{00000000-0005-0000-0000-000047660000}"/>
    <cellStyle name="Normal 5 2 20 2" xfId="18697" xr:uid="{00000000-0005-0000-0000-000048660000}"/>
    <cellStyle name="Normal 5 2 21" xfId="9793" xr:uid="{00000000-0005-0000-0000-000049660000}"/>
    <cellStyle name="Normal 5 2 21 2" xfId="18938" xr:uid="{00000000-0005-0000-0000-00004A660000}"/>
    <cellStyle name="Normal 5 2 22" xfId="2966" xr:uid="{00000000-0005-0000-0000-00004B660000}"/>
    <cellStyle name="Normal 5 2 23" xfId="37350" xr:uid="{00000000-0005-0000-0000-00004C660000}"/>
    <cellStyle name="Normal 5 2 3" xfId="1052" xr:uid="{00000000-0005-0000-0000-00004D660000}"/>
    <cellStyle name="Normal 5 2 3 2" xfId="1965" xr:uid="{00000000-0005-0000-0000-00004E660000}"/>
    <cellStyle name="Normal 5 2 3 2 2" xfId="1966" xr:uid="{00000000-0005-0000-0000-00004F660000}"/>
    <cellStyle name="Normal 5 2 3 2 2 2" xfId="11150" xr:uid="{00000000-0005-0000-0000-000050660000}"/>
    <cellStyle name="Normal 5 2 3 2 2 2 2" xfId="16554" xr:uid="{00000000-0005-0000-0000-000051660000}"/>
    <cellStyle name="Normal 5 2 3 2 2 2 2 2" xfId="29093" xr:uid="{00000000-0005-0000-0000-000052660000}"/>
    <cellStyle name="Normal 5 2 3 2 2 2 3" xfId="24001" xr:uid="{00000000-0005-0000-0000-000053660000}"/>
    <cellStyle name="Normal 5 2 3 2 2 3" xfId="6328" xr:uid="{00000000-0005-0000-0000-000054660000}"/>
    <cellStyle name="Normal 5 2 3 2 3" xfId="10488" xr:uid="{00000000-0005-0000-0000-000055660000}"/>
    <cellStyle name="Normal 5 2 3 2 3 2" xfId="16162" xr:uid="{00000000-0005-0000-0000-000056660000}"/>
    <cellStyle name="Normal 5 2 3 2 3 2 2" xfId="28784" xr:uid="{00000000-0005-0000-0000-000057660000}"/>
    <cellStyle name="Normal 5 2 3 2 3 3" xfId="23739" xr:uid="{00000000-0005-0000-0000-000058660000}"/>
    <cellStyle name="Normal 5 2 3 2 4" xfId="18848" xr:uid="{00000000-0005-0000-0000-000059660000}"/>
    <cellStyle name="Normal 5 2 3 2 5" xfId="5505" xr:uid="{00000000-0005-0000-0000-00005A660000}"/>
    <cellStyle name="Normal 5 2 3 3" xfId="1967" xr:uid="{00000000-0005-0000-0000-00005B660000}"/>
    <cellStyle name="Normal 5 2 3 3 2" xfId="16198" xr:uid="{00000000-0005-0000-0000-00005C660000}"/>
    <cellStyle name="Normal 5 2 3 3 2 2" xfId="28820" xr:uid="{00000000-0005-0000-0000-00005D660000}"/>
    <cellStyle name="Normal 5 2 3 3 3" xfId="18310" xr:uid="{00000000-0005-0000-0000-00005E660000}"/>
    <cellStyle name="Normal 5 2 3 3 4" xfId="23765" xr:uid="{00000000-0005-0000-0000-00005F660000}"/>
    <cellStyle name="Normal 5 2 3 3 5" xfId="10597" xr:uid="{00000000-0005-0000-0000-000060660000}"/>
    <cellStyle name="Normal 5 2 3 4" xfId="1964" xr:uid="{00000000-0005-0000-0000-000061660000}"/>
    <cellStyle name="Normal 5 2 3 4 2" xfId="16342" xr:uid="{00000000-0005-0000-0000-000062660000}"/>
    <cellStyle name="Normal 5 2 3 4 2 2" xfId="28884" xr:uid="{00000000-0005-0000-0000-000063660000}"/>
    <cellStyle name="Normal 5 2 3 4 3" xfId="23805" xr:uid="{00000000-0005-0000-0000-000064660000}"/>
    <cellStyle name="Normal 5 2 3 4 4" xfId="10817" xr:uid="{00000000-0005-0000-0000-000065660000}"/>
    <cellStyle name="Normal 5 2 3 5" xfId="2247" xr:uid="{00000000-0005-0000-0000-000066660000}"/>
    <cellStyle name="Normal 5 2 3 6" xfId="37365" xr:uid="{00000000-0005-0000-0000-000067660000}"/>
    <cellStyle name="Normal 5 2 4" xfId="1279" xr:uid="{00000000-0005-0000-0000-000068660000}"/>
    <cellStyle name="Normal 5 2 4 2" xfId="1969" xr:uid="{00000000-0005-0000-0000-000069660000}"/>
    <cellStyle name="Normal 5 2 4 2 2" xfId="16468" xr:uid="{00000000-0005-0000-0000-00006A660000}"/>
    <cellStyle name="Normal 5 2 4 2 2 2" xfId="29008" xr:uid="{00000000-0005-0000-0000-00006B660000}"/>
    <cellStyle name="Normal 5 2 4 2 3" xfId="23918" xr:uid="{00000000-0005-0000-0000-00006C660000}"/>
    <cellStyle name="Normal 5 2 4 2 4" xfId="11020" xr:uid="{00000000-0005-0000-0000-00006D660000}"/>
    <cellStyle name="Normal 5 2 4 3" xfId="1968" xr:uid="{00000000-0005-0000-0000-00006E660000}"/>
    <cellStyle name="Normal 5 2 4 3 2" xfId="16164" xr:uid="{00000000-0005-0000-0000-00006F660000}"/>
    <cellStyle name="Normal 5 2 4 3 2 2" xfId="28786" xr:uid="{00000000-0005-0000-0000-000070660000}"/>
    <cellStyle name="Normal 5 2 4 3 3" xfId="23741" xr:uid="{00000000-0005-0000-0000-000071660000}"/>
    <cellStyle name="Normal 5 2 4 3 4" xfId="10490" xr:uid="{00000000-0005-0000-0000-000072660000}"/>
    <cellStyle name="Normal 5 2 4 4" xfId="5506" xr:uid="{00000000-0005-0000-0000-000073660000}"/>
    <cellStyle name="Normal 5 2 4 5" xfId="37838" xr:uid="{00000000-0005-0000-0000-000074660000}"/>
    <cellStyle name="Normal 5 2 5" xfId="1970" xr:uid="{00000000-0005-0000-0000-000075660000}"/>
    <cellStyle name="Normal 5 2 5 2" xfId="10778" xr:uid="{00000000-0005-0000-0000-000076660000}"/>
    <cellStyle name="Normal 5 2 5 3" xfId="10491" xr:uid="{00000000-0005-0000-0000-000077660000}"/>
    <cellStyle name="Normal 5 2 5 3 2" xfId="16165" xr:uid="{00000000-0005-0000-0000-000078660000}"/>
    <cellStyle name="Normal 5 2 5 3 2 2" xfId="28787" xr:uid="{00000000-0005-0000-0000-000079660000}"/>
    <cellStyle name="Normal 5 2 5 3 3" xfId="23742" xr:uid="{00000000-0005-0000-0000-00007A660000}"/>
    <cellStyle name="Normal 5 2 5 4" xfId="5507" xr:uid="{00000000-0005-0000-0000-00007B660000}"/>
    <cellStyle name="Normal 5 2 5 5" xfId="37631" xr:uid="{00000000-0005-0000-0000-00007C660000}"/>
    <cellStyle name="Normal 5 2 6" xfId="5508" xr:uid="{00000000-0005-0000-0000-00007D660000}"/>
    <cellStyle name="Normal 5 2 7" xfId="5509" xr:uid="{00000000-0005-0000-0000-00007E660000}"/>
    <cellStyle name="Normal 5 2 8" xfId="5510" xr:uid="{00000000-0005-0000-0000-00007F660000}"/>
    <cellStyle name="Normal 5 2 9" xfId="5511" xr:uid="{00000000-0005-0000-0000-000080660000}"/>
    <cellStyle name="Normal 5 20" xfId="5512" xr:uid="{00000000-0005-0000-0000-000081660000}"/>
    <cellStyle name="Normal 5 21" xfId="5513" xr:uid="{00000000-0005-0000-0000-000082660000}"/>
    <cellStyle name="Normal 5 22" xfId="5514" xr:uid="{00000000-0005-0000-0000-000083660000}"/>
    <cellStyle name="Normal 5 23" xfId="2246" xr:uid="{00000000-0005-0000-0000-000084660000}"/>
    <cellStyle name="Normal 5 24" xfId="7785" xr:uid="{00000000-0005-0000-0000-000085660000}"/>
    <cellStyle name="Normal 5 24 2" xfId="14284" xr:uid="{00000000-0005-0000-0000-000086660000}"/>
    <cellStyle name="Normal 5 24 2 2" xfId="26998" xr:uid="{00000000-0005-0000-0000-000087660000}"/>
    <cellStyle name="Normal 5 24 3" xfId="22491" xr:uid="{00000000-0005-0000-0000-000088660000}"/>
    <cellStyle name="Normal 5 25" xfId="8632" xr:uid="{00000000-0005-0000-0000-000089660000}"/>
    <cellStyle name="Normal 5 25 2" xfId="15121" xr:uid="{00000000-0005-0000-0000-00008A660000}"/>
    <cellStyle name="Normal 5 25 2 2" xfId="27790" xr:uid="{00000000-0005-0000-0000-00008B660000}"/>
    <cellStyle name="Normal 5 25 3" xfId="22704" xr:uid="{00000000-0005-0000-0000-00008C660000}"/>
    <cellStyle name="Normal 5 26" xfId="6421" xr:uid="{00000000-0005-0000-0000-00008D660000}"/>
    <cellStyle name="Normal 5 26 2" xfId="13050" xr:uid="{00000000-0005-0000-0000-00008E660000}"/>
    <cellStyle name="Normal 5 26 2 2" xfId="25796" xr:uid="{00000000-0005-0000-0000-00008F660000}"/>
    <cellStyle name="Normal 5 26 3" xfId="21176" xr:uid="{00000000-0005-0000-0000-000090660000}"/>
    <cellStyle name="Normal 5 27" xfId="12051" xr:uid="{00000000-0005-0000-0000-000091660000}"/>
    <cellStyle name="Normal 5 27 2" xfId="24797" xr:uid="{00000000-0005-0000-0000-000092660000}"/>
    <cellStyle name="Normal 5 28" xfId="37217" xr:uid="{00000000-0005-0000-0000-000093660000}"/>
    <cellStyle name="Normal 5 29" xfId="2192" xr:uid="{00000000-0005-0000-0000-000094660000}"/>
    <cellStyle name="Normal 5 3" xfId="571" xr:uid="{00000000-0005-0000-0000-000095660000}"/>
    <cellStyle name="Normal 5 3 10" xfId="5516" xr:uid="{00000000-0005-0000-0000-000096660000}"/>
    <cellStyle name="Normal 5 3 11" xfId="5517" xr:uid="{00000000-0005-0000-0000-000097660000}"/>
    <cellStyle name="Normal 5 3 12" xfId="5518" xr:uid="{00000000-0005-0000-0000-000098660000}"/>
    <cellStyle name="Normal 5 3 13" xfId="5519" xr:uid="{00000000-0005-0000-0000-000099660000}"/>
    <cellStyle name="Normal 5 3 14" xfId="5520" xr:uid="{00000000-0005-0000-0000-00009A660000}"/>
    <cellStyle name="Normal 5 3 15" xfId="5521" xr:uid="{00000000-0005-0000-0000-00009B660000}"/>
    <cellStyle name="Normal 5 3 16" xfId="5522" xr:uid="{00000000-0005-0000-0000-00009C660000}"/>
    <cellStyle name="Normal 5 3 17" xfId="5523" xr:uid="{00000000-0005-0000-0000-00009D660000}"/>
    <cellStyle name="Normal 5 3 18" xfId="5524" xr:uid="{00000000-0005-0000-0000-00009E660000}"/>
    <cellStyle name="Normal 5 3 19" xfId="5525" xr:uid="{00000000-0005-0000-0000-00009F660000}"/>
    <cellStyle name="Normal 5 3 2" xfId="1051" xr:uid="{00000000-0005-0000-0000-0000A0660000}"/>
    <cellStyle name="Normal 5 3 2 2" xfId="6148" xr:uid="{00000000-0005-0000-0000-0000A1660000}"/>
    <cellStyle name="Normal 5 3 2 2 2" xfId="18849" xr:uid="{00000000-0005-0000-0000-0000A2660000}"/>
    <cellStyle name="Normal 5 3 2 3" xfId="10571" xr:uid="{00000000-0005-0000-0000-0000A3660000}"/>
    <cellStyle name="Normal 5 3 2 3 2" xfId="18313" xr:uid="{00000000-0005-0000-0000-0000A4660000}"/>
    <cellStyle name="Normal 5 3 20" xfId="5526" xr:uid="{00000000-0005-0000-0000-0000A5660000}"/>
    <cellStyle name="Normal 5 3 21" xfId="5515" xr:uid="{00000000-0005-0000-0000-0000A6660000}"/>
    <cellStyle name="Normal 5 3 21 2" xfId="6147" xr:uid="{00000000-0005-0000-0000-0000A7660000}"/>
    <cellStyle name="Normal 5 3 22" xfId="10402" xr:uid="{00000000-0005-0000-0000-0000A8660000}"/>
    <cellStyle name="Normal 5 3 23" xfId="2968" xr:uid="{00000000-0005-0000-0000-0000A9660000}"/>
    <cellStyle name="Normal 5 3 24" xfId="37358" xr:uid="{00000000-0005-0000-0000-0000AA660000}"/>
    <cellStyle name="Normal 5 3 25" xfId="37682" xr:uid="{00000000-0005-0000-0000-0000AB660000}"/>
    <cellStyle name="Normal 5 3 3" xfId="1971" xr:uid="{00000000-0005-0000-0000-0000AC660000}"/>
    <cellStyle name="Normal 5 3 3 2" xfId="5527" xr:uid="{00000000-0005-0000-0000-0000AD660000}"/>
    <cellStyle name="Normal 5 3 4" xfId="5528" xr:uid="{00000000-0005-0000-0000-0000AE660000}"/>
    <cellStyle name="Normal 5 3 5" xfId="5529" xr:uid="{00000000-0005-0000-0000-0000AF660000}"/>
    <cellStyle name="Normal 5 3 6" xfId="5530" xr:uid="{00000000-0005-0000-0000-0000B0660000}"/>
    <cellStyle name="Normal 5 3 7" xfId="5531" xr:uid="{00000000-0005-0000-0000-0000B1660000}"/>
    <cellStyle name="Normal 5 3 8" xfId="5532" xr:uid="{00000000-0005-0000-0000-0000B2660000}"/>
    <cellStyle name="Normal 5 3 9" xfId="5533" xr:uid="{00000000-0005-0000-0000-0000B3660000}"/>
    <cellStyle name="Normal 5 4" xfId="793" xr:uid="{00000000-0005-0000-0000-0000B4660000}"/>
    <cellStyle name="Normal 5 4 10" xfId="5535" xr:uid="{00000000-0005-0000-0000-0000B5660000}"/>
    <cellStyle name="Normal 5 4 11" xfId="5536" xr:uid="{00000000-0005-0000-0000-0000B6660000}"/>
    <cellStyle name="Normal 5 4 12" xfId="5537" xr:uid="{00000000-0005-0000-0000-0000B7660000}"/>
    <cellStyle name="Normal 5 4 13" xfId="5538" xr:uid="{00000000-0005-0000-0000-0000B8660000}"/>
    <cellStyle name="Normal 5 4 14" xfId="5539" xr:uid="{00000000-0005-0000-0000-0000B9660000}"/>
    <cellStyle name="Normal 5 4 15" xfId="5540" xr:uid="{00000000-0005-0000-0000-0000BA660000}"/>
    <cellStyle name="Normal 5 4 16" xfId="5541" xr:uid="{00000000-0005-0000-0000-0000BB660000}"/>
    <cellStyle name="Normal 5 4 17" xfId="5542" xr:uid="{00000000-0005-0000-0000-0000BC660000}"/>
    <cellStyle name="Normal 5 4 18" xfId="5543" xr:uid="{00000000-0005-0000-0000-0000BD660000}"/>
    <cellStyle name="Normal 5 4 19" xfId="5544" xr:uid="{00000000-0005-0000-0000-0000BE660000}"/>
    <cellStyle name="Normal 5 4 2" xfId="1973" xr:uid="{00000000-0005-0000-0000-0000BF660000}"/>
    <cellStyle name="Normal 5 4 2 2" xfId="1974" xr:uid="{00000000-0005-0000-0000-0000C0660000}"/>
    <cellStyle name="Normal 5 4 2 2 2" xfId="1975" xr:uid="{00000000-0005-0000-0000-0000C1660000}"/>
    <cellStyle name="Normal 5 4 2 2 2 2" xfId="16504" xr:uid="{00000000-0005-0000-0000-0000C2660000}"/>
    <cellStyle name="Normal 5 4 2 2 2 2 2" xfId="29044" xr:uid="{00000000-0005-0000-0000-0000C3660000}"/>
    <cellStyle name="Normal 5 4 2 2 2 3" xfId="23954" xr:uid="{00000000-0005-0000-0000-0000C4660000}"/>
    <cellStyle name="Normal 5 4 2 2 2 4" xfId="11067" xr:uid="{00000000-0005-0000-0000-0000C5660000}"/>
    <cellStyle name="Normal 5 4 2 2 3" xfId="11111" xr:uid="{00000000-0005-0000-0000-0000C6660000}"/>
    <cellStyle name="Normal 5 4 2 2 3 2" xfId="16525" xr:uid="{00000000-0005-0000-0000-0000C7660000}"/>
    <cellStyle name="Normal 5 4 2 2 3 2 2" xfId="29065" xr:uid="{00000000-0005-0000-0000-0000C8660000}"/>
    <cellStyle name="Normal 5 4 2 2 3 3" xfId="23975" xr:uid="{00000000-0005-0000-0000-0000C9660000}"/>
    <cellStyle name="Normal 5 4 2 2 4" xfId="6293" xr:uid="{00000000-0005-0000-0000-0000CA660000}"/>
    <cellStyle name="Normal 5 4 2 3" xfId="1976" xr:uid="{00000000-0005-0000-0000-0000CB660000}"/>
    <cellStyle name="Normal 5 4 2 3 2" xfId="16577" xr:uid="{00000000-0005-0000-0000-0000CC660000}"/>
    <cellStyle name="Normal 5 4 2 3 2 2" xfId="29116" xr:uid="{00000000-0005-0000-0000-0000CD660000}"/>
    <cellStyle name="Normal 5 4 2 3 3" xfId="24022" xr:uid="{00000000-0005-0000-0000-0000CE660000}"/>
    <cellStyle name="Normal 5 4 2 3 4" xfId="11191" xr:uid="{00000000-0005-0000-0000-0000CF660000}"/>
    <cellStyle name="Normal 5 4 2 4" xfId="11326" xr:uid="{00000000-0005-0000-0000-0000D0660000}"/>
    <cellStyle name="Normal 5 4 2 4 2" xfId="16657" xr:uid="{00000000-0005-0000-0000-0000D1660000}"/>
    <cellStyle name="Normal 5 4 2 4 2 2" xfId="29192" xr:uid="{00000000-0005-0000-0000-0000D2660000}"/>
    <cellStyle name="Normal 5 4 2 4 3" xfId="24099" xr:uid="{00000000-0005-0000-0000-0000D3660000}"/>
    <cellStyle name="Normal 5 4 2 5" xfId="5545" xr:uid="{00000000-0005-0000-0000-0000D4660000}"/>
    <cellStyle name="Normal 5 4 20" xfId="5534" xr:uid="{00000000-0005-0000-0000-0000D5660000}"/>
    <cellStyle name="Normal 5 4 20 2" xfId="6149" xr:uid="{00000000-0005-0000-0000-0000D6660000}"/>
    <cellStyle name="Normal 5 4 20 3" xfId="18850" xr:uid="{00000000-0005-0000-0000-0000D7660000}"/>
    <cellStyle name="Normal 5 4 21" xfId="10220" xr:uid="{00000000-0005-0000-0000-0000D8660000}"/>
    <cellStyle name="Normal 5 4 21 2" xfId="16074" xr:uid="{00000000-0005-0000-0000-0000D9660000}"/>
    <cellStyle name="Normal 5 4 21 2 2" xfId="28701" xr:uid="{00000000-0005-0000-0000-0000DA660000}"/>
    <cellStyle name="Normal 5 4 21 3" xfId="18314" xr:uid="{00000000-0005-0000-0000-0000DB660000}"/>
    <cellStyle name="Normal 5 4 21 4" xfId="23665" xr:uid="{00000000-0005-0000-0000-0000DC660000}"/>
    <cellStyle name="Normal 5 4 22" xfId="2969" xr:uid="{00000000-0005-0000-0000-0000DD660000}"/>
    <cellStyle name="Normal 5 4 3" xfId="1977" xr:uid="{00000000-0005-0000-0000-0000DE660000}"/>
    <cellStyle name="Normal 5 4 3 2" xfId="1978" xr:uid="{00000000-0005-0000-0000-0000DF660000}"/>
    <cellStyle name="Normal 5 4 3 2 2" xfId="16345" xr:uid="{00000000-0005-0000-0000-0000E0660000}"/>
    <cellStyle name="Normal 5 4 3 2 2 2" xfId="28887" xr:uid="{00000000-0005-0000-0000-0000E1660000}"/>
    <cellStyle name="Normal 5 4 3 2 3" xfId="23808" xr:uid="{00000000-0005-0000-0000-0000E2660000}"/>
    <cellStyle name="Normal 5 4 3 2 4" xfId="10821" xr:uid="{00000000-0005-0000-0000-0000E3660000}"/>
    <cellStyle name="Normal 5 4 3 3" xfId="10321" xr:uid="{00000000-0005-0000-0000-0000E4660000}"/>
    <cellStyle name="Normal 5 4 3 3 2" xfId="16102" xr:uid="{00000000-0005-0000-0000-0000E5660000}"/>
    <cellStyle name="Normal 5 4 3 3 2 2" xfId="28729" xr:uid="{00000000-0005-0000-0000-0000E6660000}"/>
    <cellStyle name="Normal 5 4 3 3 3" xfId="23693" xr:uid="{00000000-0005-0000-0000-0000E7660000}"/>
    <cellStyle name="Normal 5 4 3 4" xfId="5546" xr:uid="{00000000-0005-0000-0000-0000E8660000}"/>
    <cellStyle name="Normal 5 4 4" xfId="1979" xr:uid="{00000000-0005-0000-0000-0000E9660000}"/>
    <cellStyle name="Normal 5 4 4 2" xfId="11177" xr:uid="{00000000-0005-0000-0000-0000EA660000}"/>
    <cellStyle name="Normal 5 4 4 2 2" xfId="16571" xr:uid="{00000000-0005-0000-0000-0000EB660000}"/>
    <cellStyle name="Normal 5 4 4 2 2 2" xfId="29110" xr:uid="{00000000-0005-0000-0000-0000EC660000}"/>
    <cellStyle name="Normal 5 4 4 2 3" xfId="24019" xr:uid="{00000000-0005-0000-0000-0000ED660000}"/>
    <cellStyle name="Normal 5 4 4 3" xfId="5547" xr:uid="{00000000-0005-0000-0000-0000EE660000}"/>
    <cellStyle name="Normal 5 4 5" xfId="1972" xr:uid="{00000000-0005-0000-0000-0000EF660000}"/>
    <cellStyle name="Normal 5 4 5 2" xfId="5548" xr:uid="{00000000-0005-0000-0000-0000F0660000}"/>
    <cellStyle name="Normal 5 4 6" xfId="5549" xr:uid="{00000000-0005-0000-0000-0000F1660000}"/>
    <cellStyle name="Normal 5 4 7" xfId="5550" xr:uid="{00000000-0005-0000-0000-0000F2660000}"/>
    <cellStyle name="Normal 5 4 8" xfId="5551" xr:uid="{00000000-0005-0000-0000-0000F3660000}"/>
    <cellStyle name="Normal 5 4 9" xfId="5552" xr:uid="{00000000-0005-0000-0000-0000F4660000}"/>
    <cellStyle name="Normal 5 5" xfId="829" xr:uid="{00000000-0005-0000-0000-0000F5660000}"/>
    <cellStyle name="Normal 5 5 10" xfId="30886" xr:uid="{00000000-0005-0000-0000-0000F6660000}"/>
    <cellStyle name="Normal 5 5 11" xfId="34363" xr:uid="{00000000-0005-0000-0000-0000F7660000}"/>
    <cellStyle name="Normal 5 5 12" xfId="2970" xr:uid="{00000000-0005-0000-0000-0000F8660000}"/>
    <cellStyle name="Normal 5 5 2" xfId="1981" xr:uid="{00000000-0005-0000-0000-0000F9660000}"/>
    <cellStyle name="Normal 5 5 2 10" xfId="35139" xr:uid="{00000000-0005-0000-0000-0000FA660000}"/>
    <cellStyle name="Normal 5 5 2 11" xfId="3150" xr:uid="{00000000-0005-0000-0000-0000FB660000}"/>
    <cellStyle name="Normal 5 5 2 2" xfId="1982" xr:uid="{00000000-0005-0000-0000-0000FC660000}"/>
    <cellStyle name="Normal 5 5 2 2 2" xfId="10862" xr:uid="{00000000-0005-0000-0000-0000FD660000}"/>
    <cellStyle name="Normal 5 5 2 2 2 2" xfId="16369" xr:uid="{00000000-0005-0000-0000-0000FE660000}"/>
    <cellStyle name="Normal 5 5 2 2 2 2 2" xfId="28911" xr:uid="{00000000-0005-0000-0000-0000FF660000}"/>
    <cellStyle name="Normal 5 5 2 2 2 3" xfId="20486" xr:uid="{00000000-0005-0000-0000-000000670000}"/>
    <cellStyle name="Normal 5 5 2 2 2 4" xfId="33739" xr:uid="{00000000-0005-0000-0000-000001670000}"/>
    <cellStyle name="Normal 5 5 2 2 2 5" xfId="36533" xr:uid="{00000000-0005-0000-0000-000002670000}"/>
    <cellStyle name="Normal 5 5 2 2 3" xfId="20187" xr:uid="{00000000-0005-0000-0000-000003670000}"/>
    <cellStyle name="Normal 5 5 2 2 3 2" xfId="33444" xr:uid="{00000000-0005-0000-0000-000004670000}"/>
    <cellStyle name="Normal 5 5 2 2 3 3" xfId="36239" xr:uid="{00000000-0005-0000-0000-000005670000}"/>
    <cellStyle name="Normal 5 5 2 2 4" xfId="19901" xr:uid="{00000000-0005-0000-0000-000006670000}"/>
    <cellStyle name="Normal 5 5 2 2 5" xfId="33055" xr:uid="{00000000-0005-0000-0000-000007670000}"/>
    <cellStyle name="Normal 5 5 2 2 6" xfId="35988" xr:uid="{00000000-0005-0000-0000-000008670000}"/>
    <cellStyle name="Normal 5 5 2 2 7" xfId="6211" xr:uid="{00000000-0005-0000-0000-000009670000}"/>
    <cellStyle name="Normal 5 5 2 3" xfId="7845" xr:uid="{00000000-0005-0000-0000-00000A670000}"/>
    <cellStyle name="Normal 5 5 2 3 2" xfId="14344" xr:uid="{00000000-0005-0000-0000-00000B670000}"/>
    <cellStyle name="Normal 5 5 2 3 2 2" xfId="27040" xr:uid="{00000000-0005-0000-0000-00000C670000}"/>
    <cellStyle name="Normal 5 5 2 3 3" xfId="20339" xr:uid="{00000000-0005-0000-0000-00000D670000}"/>
    <cellStyle name="Normal 5 5 2 3 4" xfId="33593" xr:uid="{00000000-0005-0000-0000-00000E670000}"/>
    <cellStyle name="Normal 5 5 2 3 5" xfId="36387" xr:uid="{00000000-0005-0000-0000-00000F670000}"/>
    <cellStyle name="Normal 5 5 2 4" xfId="8767" xr:uid="{00000000-0005-0000-0000-000010670000}"/>
    <cellStyle name="Normal 5 5 2 4 2" xfId="15186" xr:uid="{00000000-0005-0000-0000-000011670000}"/>
    <cellStyle name="Normal 5 5 2 4 2 2" xfId="27847" xr:uid="{00000000-0005-0000-0000-000012670000}"/>
    <cellStyle name="Normal 5 5 2 4 3" xfId="20031" xr:uid="{00000000-0005-0000-0000-000013670000}"/>
    <cellStyle name="Normal 5 5 2 4 4" xfId="33295" xr:uid="{00000000-0005-0000-0000-000014670000}"/>
    <cellStyle name="Normal 5 5 2 4 5" xfId="36094" xr:uid="{00000000-0005-0000-0000-000015670000}"/>
    <cellStyle name="Normal 5 5 2 5" xfId="10727" xr:uid="{00000000-0005-0000-0000-000016670000}"/>
    <cellStyle name="Normal 5 5 2 5 2" xfId="16275" xr:uid="{00000000-0005-0000-0000-000017670000}"/>
    <cellStyle name="Normal 5 5 2 5 2 2" xfId="28862" xr:uid="{00000000-0005-0000-0000-000018670000}"/>
    <cellStyle name="Normal 5 5 2 5 3" xfId="23792" xr:uid="{00000000-0005-0000-0000-000019670000}"/>
    <cellStyle name="Normal 5 5 2 6" xfId="6622" xr:uid="{00000000-0005-0000-0000-00001A670000}"/>
    <cellStyle name="Normal 5 5 2 6 2" xfId="13216" xr:uid="{00000000-0005-0000-0000-00001B670000}"/>
    <cellStyle name="Normal 5 5 2 6 2 2" xfId="25960" xr:uid="{00000000-0005-0000-0000-00001C670000}"/>
    <cellStyle name="Normal 5 5 2 6 3" xfId="21368" xr:uid="{00000000-0005-0000-0000-00001D670000}"/>
    <cellStyle name="Normal 5 5 2 7" xfId="12147" xr:uid="{00000000-0005-0000-0000-00001E670000}"/>
    <cellStyle name="Normal 5 5 2 7 2" xfId="24893" xr:uid="{00000000-0005-0000-0000-00001F670000}"/>
    <cellStyle name="Normal 5 5 2 8" xfId="18851" xr:uid="{00000000-0005-0000-0000-000020670000}"/>
    <cellStyle name="Normal 5 5 2 9" xfId="32072" xr:uid="{00000000-0005-0000-0000-000021670000}"/>
    <cellStyle name="Normal 5 5 3" xfId="1983" xr:uid="{00000000-0005-0000-0000-000022670000}"/>
    <cellStyle name="Normal 5 5 3 2" xfId="10907" xr:uid="{00000000-0005-0000-0000-000023670000}"/>
    <cellStyle name="Normal 5 5 3 2 2" xfId="16395" xr:uid="{00000000-0005-0000-0000-000024670000}"/>
    <cellStyle name="Normal 5 5 3 2 2 2" xfId="28937" xr:uid="{00000000-0005-0000-0000-000025670000}"/>
    <cellStyle name="Normal 5 5 3 2 3" xfId="20432" xr:uid="{00000000-0005-0000-0000-000026670000}"/>
    <cellStyle name="Normal 5 5 3 2 4" xfId="33685" xr:uid="{00000000-0005-0000-0000-000027670000}"/>
    <cellStyle name="Normal 5 5 3 2 5" xfId="36479" xr:uid="{00000000-0005-0000-0000-000028670000}"/>
    <cellStyle name="Normal 5 5 3 3" xfId="20133" xr:uid="{00000000-0005-0000-0000-000029670000}"/>
    <cellStyle name="Normal 5 5 3 3 2" xfId="33390" xr:uid="{00000000-0005-0000-0000-00002A670000}"/>
    <cellStyle name="Normal 5 5 3 3 3" xfId="36185" xr:uid="{00000000-0005-0000-0000-00002B670000}"/>
    <cellStyle name="Normal 5 5 3 4" xfId="5553" xr:uid="{00000000-0005-0000-0000-00002C670000}"/>
    <cellStyle name="Normal 5 5 4" xfId="1980" xr:uid="{00000000-0005-0000-0000-00002D670000}"/>
    <cellStyle name="Normal 5 5 4 2" xfId="14322" xr:uid="{00000000-0005-0000-0000-00002E670000}"/>
    <cellStyle name="Normal 5 5 4 2 2" xfId="20285" xr:uid="{00000000-0005-0000-0000-00002F670000}"/>
    <cellStyle name="Normal 5 5 4 2 3" xfId="33539" xr:uid="{00000000-0005-0000-0000-000030670000}"/>
    <cellStyle name="Normal 5 5 4 2 4" xfId="36333" xr:uid="{00000000-0005-0000-0000-000031670000}"/>
    <cellStyle name="Normal 5 5 4 3" xfId="19105" xr:uid="{00000000-0005-0000-0000-000032670000}"/>
    <cellStyle name="Normal 5 5 4 4" xfId="32227" xr:uid="{00000000-0005-0000-0000-000033670000}"/>
    <cellStyle name="Normal 5 5 4 5" xfId="35248" xr:uid="{00000000-0005-0000-0000-000034670000}"/>
    <cellStyle name="Normal 5 5 4 6" xfId="7823" xr:uid="{00000000-0005-0000-0000-000035670000}"/>
    <cellStyle name="Normal 5 5 5" xfId="8700" xr:uid="{00000000-0005-0000-0000-000036670000}"/>
    <cellStyle name="Normal 5 5 5 2" xfId="15162" xr:uid="{00000000-0005-0000-0000-000037670000}"/>
    <cellStyle name="Normal 5 5 5 2 2" xfId="27828" xr:uid="{00000000-0005-0000-0000-000038670000}"/>
    <cellStyle name="Normal 5 5 5 3" xfId="18987" xr:uid="{00000000-0005-0000-0000-000039670000}"/>
    <cellStyle name="Normal 5 5 5 4" xfId="32167" xr:uid="{00000000-0005-0000-0000-00003A670000}"/>
    <cellStyle name="Normal 5 5 5 5" xfId="35189" xr:uid="{00000000-0005-0000-0000-00003B670000}"/>
    <cellStyle name="Normal 5 5 6" xfId="10572" xr:uid="{00000000-0005-0000-0000-00003C670000}"/>
    <cellStyle name="Normal 5 5 6 2" xfId="16190" xr:uid="{00000000-0005-0000-0000-00003D670000}"/>
    <cellStyle name="Normal 5 5 6 2 2" xfId="28812" xr:uid="{00000000-0005-0000-0000-00003E670000}"/>
    <cellStyle name="Normal 5 5 6 3" xfId="19970" xr:uid="{00000000-0005-0000-0000-00003F670000}"/>
    <cellStyle name="Normal 5 5 6 4" xfId="33195" xr:uid="{00000000-0005-0000-0000-000040670000}"/>
    <cellStyle name="Normal 5 5 6 5" xfId="36039" xr:uid="{00000000-0005-0000-0000-000041670000}"/>
    <cellStyle name="Normal 5 5 7" xfId="6545" xr:uid="{00000000-0005-0000-0000-000042670000}"/>
    <cellStyle name="Normal 5 5 7 2" xfId="13141" xr:uid="{00000000-0005-0000-0000-000043670000}"/>
    <cellStyle name="Normal 5 5 7 2 2" xfId="25886" xr:uid="{00000000-0005-0000-0000-000044670000}"/>
    <cellStyle name="Normal 5 5 7 3" xfId="21294" xr:uid="{00000000-0005-0000-0000-000045670000}"/>
    <cellStyle name="Normal 5 5 8" xfId="12112" xr:uid="{00000000-0005-0000-0000-000046670000}"/>
    <cellStyle name="Normal 5 5 8 2" xfId="24858" xr:uid="{00000000-0005-0000-0000-000047670000}"/>
    <cellStyle name="Normal 5 5 9" xfId="17518" xr:uid="{00000000-0005-0000-0000-000048670000}"/>
    <cellStyle name="Normal 5 6" xfId="1271" xr:uid="{00000000-0005-0000-0000-000049670000}"/>
    <cellStyle name="Normal 5 6 10" xfId="17519" xr:uid="{00000000-0005-0000-0000-00004A670000}"/>
    <cellStyle name="Normal 5 6 11" xfId="30887" xr:uid="{00000000-0005-0000-0000-00004B670000}"/>
    <cellStyle name="Normal 5 6 12" xfId="34364" xr:uid="{00000000-0005-0000-0000-00004C670000}"/>
    <cellStyle name="Normal 5 6 13" xfId="2971" xr:uid="{00000000-0005-0000-0000-00004D670000}"/>
    <cellStyle name="Normal 5 6 14" xfId="37836" xr:uid="{00000000-0005-0000-0000-00004E670000}"/>
    <cellStyle name="Normal 5 6 2" xfId="1985" xr:uid="{00000000-0005-0000-0000-00004F670000}"/>
    <cellStyle name="Normal 5 6 2 10" xfId="35140" xr:uid="{00000000-0005-0000-0000-000050670000}"/>
    <cellStyle name="Normal 5 6 2 11" xfId="3151" xr:uid="{00000000-0005-0000-0000-000051670000}"/>
    <cellStyle name="Normal 5 6 2 2" xfId="7846" xr:uid="{00000000-0005-0000-0000-000052670000}"/>
    <cellStyle name="Normal 5 6 2 2 2" xfId="14345" xr:uid="{00000000-0005-0000-0000-000053670000}"/>
    <cellStyle name="Normal 5 6 2 2 2 2" xfId="20487" xr:uid="{00000000-0005-0000-0000-000054670000}"/>
    <cellStyle name="Normal 5 6 2 2 2 3" xfId="33740" xr:uid="{00000000-0005-0000-0000-000055670000}"/>
    <cellStyle name="Normal 5 6 2 2 2 4" xfId="36534" xr:uid="{00000000-0005-0000-0000-000056670000}"/>
    <cellStyle name="Normal 5 6 2 2 3" xfId="20188" xr:uid="{00000000-0005-0000-0000-000057670000}"/>
    <cellStyle name="Normal 5 6 2 2 3 2" xfId="33445" xr:uid="{00000000-0005-0000-0000-000058670000}"/>
    <cellStyle name="Normal 5 6 2 2 3 3" xfId="36240" xr:uid="{00000000-0005-0000-0000-000059670000}"/>
    <cellStyle name="Normal 5 6 2 2 4" xfId="19902" xr:uid="{00000000-0005-0000-0000-00005A670000}"/>
    <cellStyle name="Normal 5 6 2 2 5" xfId="33056" xr:uid="{00000000-0005-0000-0000-00005B670000}"/>
    <cellStyle name="Normal 5 6 2 2 6" xfId="35989" xr:uid="{00000000-0005-0000-0000-00005C670000}"/>
    <cellStyle name="Normal 5 6 2 3" xfId="8768" xr:uid="{00000000-0005-0000-0000-00005D670000}"/>
    <cellStyle name="Normal 5 6 2 3 2" xfId="15187" xr:uid="{00000000-0005-0000-0000-00005E670000}"/>
    <cellStyle name="Normal 5 6 2 3 2 2" xfId="27848" xr:uid="{00000000-0005-0000-0000-00005F670000}"/>
    <cellStyle name="Normal 5 6 2 3 3" xfId="20340" xr:uid="{00000000-0005-0000-0000-000060670000}"/>
    <cellStyle name="Normal 5 6 2 3 4" xfId="33594" xr:uid="{00000000-0005-0000-0000-000061670000}"/>
    <cellStyle name="Normal 5 6 2 3 5" xfId="36388" xr:uid="{00000000-0005-0000-0000-000062670000}"/>
    <cellStyle name="Normal 5 6 2 4" xfId="10728" xr:uid="{00000000-0005-0000-0000-000063670000}"/>
    <cellStyle name="Normal 5 6 2 4 2" xfId="16276" xr:uid="{00000000-0005-0000-0000-000064670000}"/>
    <cellStyle name="Normal 5 6 2 4 2 2" xfId="28863" xr:uid="{00000000-0005-0000-0000-000065670000}"/>
    <cellStyle name="Normal 5 6 2 4 3" xfId="20032" xr:uid="{00000000-0005-0000-0000-000066670000}"/>
    <cellStyle name="Normal 5 6 2 4 4" xfId="33296" xr:uid="{00000000-0005-0000-0000-000067670000}"/>
    <cellStyle name="Normal 5 6 2 4 5" xfId="36095" xr:uid="{00000000-0005-0000-0000-000068670000}"/>
    <cellStyle name="Normal 5 6 2 5" xfId="10525" xr:uid="{00000000-0005-0000-0000-000069670000}"/>
    <cellStyle name="Normal 5 6 2 5 2" xfId="16180" xr:uid="{00000000-0005-0000-0000-00006A670000}"/>
    <cellStyle name="Normal 5 6 2 5 2 2" xfId="28802" xr:uid="{00000000-0005-0000-0000-00006B670000}"/>
    <cellStyle name="Normal 5 6 2 5 3" xfId="23753" xr:uid="{00000000-0005-0000-0000-00006C670000}"/>
    <cellStyle name="Normal 5 6 2 6" xfId="6623" xr:uid="{00000000-0005-0000-0000-00006D670000}"/>
    <cellStyle name="Normal 5 6 2 6 2" xfId="13217" xr:uid="{00000000-0005-0000-0000-00006E670000}"/>
    <cellStyle name="Normal 5 6 2 6 2 2" xfId="25961" xr:uid="{00000000-0005-0000-0000-00006F670000}"/>
    <cellStyle name="Normal 5 6 2 6 3" xfId="21369" xr:uid="{00000000-0005-0000-0000-000070670000}"/>
    <cellStyle name="Normal 5 6 2 7" xfId="12148" xr:uid="{00000000-0005-0000-0000-000071670000}"/>
    <cellStyle name="Normal 5 6 2 7 2" xfId="24894" xr:uid="{00000000-0005-0000-0000-000072670000}"/>
    <cellStyle name="Normal 5 6 2 8" xfId="18852" xr:uid="{00000000-0005-0000-0000-000073670000}"/>
    <cellStyle name="Normal 5 6 2 9" xfId="32073" xr:uid="{00000000-0005-0000-0000-000074670000}"/>
    <cellStyle name="Normal 5 6 3" xfId="1984" xr:uid="{00000000-0005-0000-0000-000075670000}"/>
    <cellStyle name="Normal 5 6 3 2" xfId="20433" xr:uid="{00000000-0005-0000-0000-000076670000}"/>
    <cellStyle name="Normal 5 6 3 2 2" xfId="33686" xr:uid="{00000000-0005-0000-0000-000077670000}"/>
    <cellStyle name="Normal 5 6 3 2 3" xfId="36480" xr:uid="{00000000-0005-0000-0000-000078670000}"/>
    <cellStyle name="Normal 5 6 3 3" xfId="20134" xr:uid="{00000000-0005-0000-0000-000079670000}"/>
    <cellStyle name="Normal 5 6 3 3 2" xfId="33391" xr:uid="{00000000-0005-0000-0000-00007A670000}"/>
    <cellStyle name="Normal 5 6 3 3 3" xfId="36186" xr:uid="{00000000-0005-0000-0000-00007B670000}"/>
    <cellStyle name="Normal 5 6 3 4" xfId="5554" xr:uid="{00000000-0005-0000-0000-00007C670000}"/>
    <cellStyle name="Normal 5 6 4" xfId="7824" xr:uid="{00000000-0005-0000-0000-00007D670000}"/>
    <cellStyle name="Normal 5 6 4 2" xfId="14323" xr:uid="{00000000-0005-0000-0000-00007E670000}"/>
    <cellStyle name="Normal 5 6 4 2 2" xfId="20286" xr:uid="{00000000-0005-0000-0000-00007F670000}"/>
    <cellStyle name="Normal 5 6 4 2 3" xfId="33540" xr:uid="{00000000-0005-0000-0000-000080670000}"/>
    <cellStyle name="Normal 5 6 4 2 4" xfId="36334" xr:uid="{00000000-0005-0000-0000-000081670000}"/>
    <cellStyle name="Normal 5 6 4 3" xfId="19106" xr:uid="{00000000-0005-0000-0000-000082670000}"/>
    <cellStyle name="Normal 5 6 4 4" xfId="32228" xr:uid="{00000000-0005-0000-0000-000083670000}"/>
    <cellStyle name="Normal 5 6 4 5" xfId="35249" xr:uid="{00000000-0005-0000-0000-000084670000}"/>
    <cellStyle name="Normal 5 6 5" xfId="8701" xr:uid="{00000000-0005-0000-0000-000085670000}"/>
    <cellStyle name="Normal 5 6 5 2" xfId="15163" xr:uid="{00000000-0005-0000-0000-000086670000}"/>
    <cellStyle name="Normal 5 6 5 2 2" xfId="27829" xr:uid="{00000000-0005-0000-0000-000087670000}"/>
    <cellStyle name="Normal 5 6 5 3" xfId="18988" xr:uid="{00000000-0005-0000-0000-000088670000}"/>
    <cellStyle name="Normal 5 6 5 4" xfId="32168" xr:uid="{00000000-0005-0000-0000-000089670000}"/>
    <cellStyle name="Normal 5 6 5 5" xfId="35190" xr:uid="{00000000-0005-0000-0000-00008A670000}"/>
    <cellStyle name="Normal 5 6 6" xfId="10573" xr:uid="{00000000-0005-0000-0000-00008B670000}"/>
    <cellStyle name="Normal 5 6 6 2" xfId="16191" xr:uid="{00000000-0005-0000-0000-00008C670000}"/>
    <cellStyle name="Normal 5 6 6 2 2" xfId="28813" xr:uid="{00000000-0005-0000-0000-00008D670000}"/>
    <cellStyle name="Normal 5 6 6 3" xfId="19971" xr:uid="{00000000-0005-0000-0000-00008E670000}"/>
    <cellStyle name="Normal 5 6 6 4" xfId="33196" xr:uid="{00000000-0005-0000-0000-00008F670000}"/>
    <cellStyle name="Normal 5 6 6 5" xfId="36040" xr:uid="{00000000-0005-0000-0000-000090670000}"/>
    <cellStyle name="Normal 5 6 7" xfId="10851" xr:uid="{00000000-0005-0000-0000-000091670000}"/>
    <cellStyle name="Normal 5 6 7 2" xfId="16364" xr:uid="{00000000-0005-0000-0000-000092670000}"/>
    <cellStyle name="Normal 5 6 7 2 2" xfId="28906" xr:uid="{00000000-0005-0000-0000-000093670000}"/>
    <cellStyle name="Normal 5 6 7 3" xfId="23824" xr:uid="{00000000-0005-0000-0000-000094670000}"/>
    <cellStyle name="Normal 5 6 8" xfId="6546" xr:uid="{00000000-0005-0000-0000-000095670000}"/>
    <cellStyle name="Normal 5 6 8 2" xfId="13142" xr:uid="{00000000-0005-0000-0000-000096670000}"/>
    <cellStyle name="Normal 5 6 8 2 2" xfId="25887" xr:uid="{00000000-0005-0000-0000-000097670000}"/>
    <cellStyle name="Normal 5 6 8 3" xfId="21295" xr:uid="{00000000-0005-0000-0000-000098670000}"/>
    <cellStyle name="Normal 5 6 9" xfId="12113" xr:uid="{00000000-0005-0000-0000-000099670000}"/>
    <cellStyle name="Normal 5 6 9 2" xfId="24859" xr:uid="{00000000-0005-0000-0000-00009A670000}"/>
    <cellStyle name="Normal 5 7" xfId="1986" xr:uid="{00000000-0005-0000-0000-00009B670000}"/>
    <cellStyle name="Normal 5 7 10" xfId="34362" xr:uid="{00000000-0005-0000-0000-00009C670000}"/>
    <cellStyle name="Normal 5 7 11" xfId="2965" xr:uid="{00000000-0005-0000-0000-00009D670000}"/>
    <cellStyle name="Normal 5 7 12" xfId="37437" xr:uid="{00000000-0005-0000-0000-00009E670000}"/>
    <cellStyle name="Normal 5 7 2" xfId="5555" xr:uid="{00000000-0005-0000-0000-00009F670000}"/>
    <cellStyle name="Normal 5 7 2 2" xfId="10726" xr:uid="{00000000-0005-0000-0000-0000A0670000}"/>
    <cellStyle name="Normal 5 7 2 2 2" xfId="16274" xr:uid="{00000000-0005-0000-0000-0000A1670000}"/>
    <cellStyle name="Normal 5 7 2 2 2 2" xfId="20485" xr:uid="{00000000-0005-0000-0000-0000A2670000}"/>
    <cellStyle name="Normal 5 7 2 2 2 3" xfId="33738" xr:uid="{00000000-0005-0000-0000-0000A3670000}"/>
    <cellStyle name="Normal 5 7 2 2 2 4" xfId="36532" xr:uid="{00000000-0005-0000-0000-0000A4670000}"/>
    <cellStyle name="Normal 5 7 2 2 3" xfId="20186" xr:uid="{00000000-0005-0000-0000-0000A5670000}"/>
    <cellStyle name="Normal 5 7 2 2 3 2" xfId="33443" xr:uid="{00000000-0005-0000-0000-0000A6670000}"/>
    <cellStyle name="Normal 5 7 2 2 3 3" xfId="36238" xr:uid="{00000000-0005-0000-0000-0000A7670000}"/>
    <cellStyle name="Normal 5 7 2 2 4" xfId="19900" xr:uid="{00000000-0005-0000-0000-0000A8670000}"/>
    <cellStyle name="Normal 5 7 2 2 5" xfId="33054" xr:uid="{00000000-0005-0000-0000-0000A9670000}"/>
    <cellStyle name="Normal 5 7 2 2 6" xfId="35987" xr:uid="{00000000-0005-0000-0000-0000AA670000}"/>
    <cellStyle name="Normal 5 7 2 3" xfId="20338" xr:uid="{00000000-0005-0000-0000-0000AB670000}"/>
    <cellStyle name="Normal 5 7 2 3 2" xfId="33592" xr:uid="{00000000-0005-0000-0000-0000AC670000}"/>
    <cellStyle name="Normal 5 7 2 3 3" xfId="36386" xr:uid="{00000000-0005-0000-0000-0000AD670000}"/>
    <cellStyle name="Normal 5 7 2 4" xfId="20030" xr:uid="{00000000-0005-0000-0000-0000AE670000}"/>
    <cellStyle name="Normal 5 7 2 4 2" xfId="33294" xr:uid="{00000000-0005-0000-0000-0000AF670000}"/>
    <cellStyle name="Normal 5 7 2 4 3" xfId="36093" xr:uid="{00000000-0005-0000-0000-0000B0670000}"/>
    <cellStyle name="Normal 5 7 2 5" xfId="18847" xr:uid="{00000000-0005-0000-0000-0000B1670000}"/>
    <cellStyle name="Normal 5 7 2 6" xfId="32071" xr:uid="{00000000-0005-0000-0000-0000B2670000}"/>
    <cellStyle name="Normal 5 7 2 7" xfId="35138" xr:uid="{00000000-0005-0000-0000-0000B3670000}"/>
    <cellStyle name="Normal 5 7 3" xfId="7822" xr:uid="{00000000-0005-0000-0000-0000B4670000}"/>
    <cellStyle name="Normal 5 7 3 2" xfId="14321" xr:uid="{00000000-0005-0000-0000-0000B5670000}"/>
    <cellStyle name="Normal 5 7 3 2 2" xfId="20431" xr:uid="{00000000-0005-0000-0000-0000B6670000}"/>
    <cellStyle name="Normal 5 7 3 2 3" xfId="33684" xr:uid="{00000000-0005-0000-0000-0000B7670000}"/>
    <cellStyle name="Normal 5 7 3 2 4" xfId="36478" xr:uid="{00000000-0005-0000-0000-0000B8670000}"/>
    <cellStyle name="Normal 5 7 3 3" xfId="20132" xr:uid="{00000000-0005-0000-0000-0000B9670000}"/>
    <cellStyle name="Normal 5 7 3 3 2" xfId="33389" xr:uid="{00000000-0005-0000-0000-0000BA670000}"/>
    <cellStyle name="Normal 5 7 3 3 3" xfId="36184" xr:uid="{00000000-0005-0000-0000-0000BB670000}"/>
    <cellStyle name="Normal 5 7 3 4" xfId="18323" xr:uid="{00000000-0005-0000-0000-0000BC670000}"/>
    <cellStyle name="Normal 5 7 4" xfId="8699" xr:uid="{00000000-0005-0000-0000-0000BD670000}"/>
    <cellStyle name="Normal 5 7 4 2" xfId="15161" xr:uid="{00000000-0005-0000-0000-0000BE670000}"/>
    <cellStyle name="Normal 5 7 4 2 2" xfId="20284" xr:uid="{00000000-0005-0000-0000-0000BF670000}"/>
    <cellStyle name="Normal 5 7 4 2 3" xfId="33538" xr:uid="{00000000-0005-0000-0000-0000C0670000}"/>
    <cellStyle name="Normal 5 7 4 2 4" xfId="36332" xr:uid="{00000000-0005-0000-0000-0000C1670000}"/>
    <cellStyle name="Normal 5 7 4 3" xfId="19104" xr:uid="{00000000-0005-0000-0000-0000C2670000}"/>
    <cellStyle name="Normal 5 7 4 4" xfId="32226" xr:uid="{00000000-0005-0000-0000-0000C3670000}"/>
    <cellStyle name="Normal 5 7 4 5" xfId="35247" xr:uid="{00000000-0005-0000-0000-0000C4670000}"/>
    <cellStyle name="Normal 5 7 5" xfId="10568" xr:uid="{00000000-0005-0000-0000-0000C5670000}"/>
    <cellStyle name="Normal 5 7 5 2" xfId="16189" xr:uid="{00000000-0005-0000-0000-0000C6670000}"/>
    <cellStyle name="Normal 5 7 5 2 2" xfId="28811" xr:uid="{00000000-0005-0000-0000-0000C7670000}"/>
    <cellStyle name="Normal 5 7 5 3" xfId="18986" xr:uid="{00000000-0005-0000-0000-0000C8670000}"/>
    <cellStyle name="Normal 5 7 5 4" xfId="32166" xr:uid="{00000000-0005-0000-0000-0000C9670000}"/>
    <cellStyle name="Normal 5 7 5 5" xfId="35188" xr:uid="{00000000-0005-0000-0000-0000CA670000}"/>
    <cellStyle name="Normal 5 7 6" xfId="6542" xr:uid="{00000000-0005-0000-0000-0000CB670000}"/>
    <cellStyle name="Normal 5 7 6 2" xfId="13139" xr:uid="{00000000-0005-0000-0000-0000CC670000}"/>
    <cellStyle name="Normal 5 7 6 2 2" xfId="25884" xr:uid="{00000000-0005-0000-0000-0000CD670000}"/>
    <cellStyle name="Normal 5 7 6 3" xfId="19969" xr:uid="{00000000-0005-0000-0000-0000CE670000}"/>
    <cellStyle name="Normal 5 7 6 4" xfId="33194" xr:uid="{00000000-0005-0000-0000-0000CF670000}"/>
    <cellStyle name="Normal 5 7 6 5" xfId="36038" xr:uid="{00000000-0005-0000-0000-0000D0670000}"/>
    <cellStyle name="Normal 5 7 7" xfId="12111" xr:uid="{00000000-0005-0000-0000-0000D1670000}"/>
    <cellStyle name="Normal 5 7 7 2" xfId="24857" xr:uid="{00000000-0005-0000-0000-0000D2670000}"/>
    <cellStyle name="Normal 5 7 8" xfId="17517" xr:uid="{00000000-0005-0000-0000-0000D3670000}"/>
    <cellStyle name="Normal 5 7 9" xfId="30885" xr:uid="{00000000-0005-0000-0000-0000D4670000}"/>
    <cellStyle name="Normal 5 8" xfId="1987" xr:uid="{00000000-0005-0000-0000-0000D5670000}"/>
    <cellStyle name="Normal 5 8 2" xfId="5556" xr:uid="{00000000-0005-0000-0000-0000D6670000}"/>
    <cellStyle name="Normal 5 8 2 2" xfId="20070" xr:uid="{00000000-0005-0000-0000-0000D7670000}"/>
    <cellStyle name="Normal 5 8 3" xfId="10771" xr:uid="{00000000-0005-0000-0000-0000D8670000}"/>
    <cellStyle name="Normal 5 8 4" xfId="10627" xr:uid="{00000000-0005-0000-0000-0000D9670000}"/>
    <cellStyle name="Normal 5 8 5" xfId="3118" xr:uid="{00000000-0005-0000-0000-0000DA670000}"/>
    <cellStyle name="Normal 5 9" xfId="3149" xr:uid="{00000000-0005-0000-0000-0000DB670000}"/>
    <cellStyle name="Normal 5 9 2" xfId="5557" xr:uid="{00000000-0005-0000-0000-0000DC670000}"/>
    <cellStyle name="Normal 5 9 3" xfId="7844" xr:uid="{00000000-0005-0000-0000-0000DD670000}"/>
    <cellStyle name="Normal 5 9 3 2" xfId="14343" xr:uid="{00000000-0005-0000-0000-0000DE670000}"/>
    <cellStyle name="Normal 5 9 3 2 2" xfId="27039" xr:uid="{00000000-0005-0000-0000-0000DF670000}"/>
    <cellStyle name="Normal 5 9 3 3" xfId="22530" xr:uid="{00000000-0005-0000-0000-0000E0670000}"/>
    <cellStyle name="Normal 5 9 4" xfId="8766" xr:uid="{00000000-0005-0000-0000-0000E1670000}"/>
    <cellStyle name="Normal 5 9 4 2" xfId="15185" xr:uid="{00000000-0005-0000-0000-0000E2670000}"/>
    <cellStyle name="Normal 5 9 4 2 2" xfId="27846" xr:uid="{00000000-0005-0000-0000-0000E3670000}"/>
    <cellStyle name="Normal 5 9 4 3" xfId="22819" xr:uid="{00000000-0005-0000-0000-0000E4670000}"/>
    <cellStyle name="Normal 5 9 5" xfId="6621" xr:uid="{00000000-0005-0000-0000-0000E5670000}"/>
    <cellStyle name="Normal 5 9 5 2" xfId="13215" xr:uid="{00000000-0005-0000-0000-0000E6670000}"/>
    <cellStyle name="Normal 5 9 5 2 2" xfId="25959" xr:uid="{00000000-0005-0000-0000-0000E7670000}"/>
    <cellStyle name="Normal 5 9 5 3" xfId="21367" xr:uid="{00000000-0005-0000-0000-0000E8670000}"/>
    <cellStyle name="Normal 5 9 6" xfId="12146" xr:uid="{00000000-0005-0000-0000-0000E9670000}"/>
    <cellStyle name="Normal 5 9 6 2" xfId="24892" xr:uid="{00000000-0005-0000-0000-0000EA670000}"/>
    <cellStyle name="Normal 5 9 7" xfId="21019" xr:uid="{00000000-0005-0000-0000-0000EB670000}"/>
    <cellStyle name="Normal 5_Bul09.07.xls1" xfId="1053" xr:uid="{00000000-0005-0000-0000-0000EC670000}"/>
    <cellStyle name="Normal 50" xfId="335" xr:uid="{00000000-0005-0000-0000-0000ED670000}"/>
    <cellStyle name="Normal 50 2" xfId="1988" xr:uid="{00000000-0005-0000-0000-0000EE670000}"/>
    <cellStyle name="Normal 50 2 2" xfId="8569" xr:uid="{00000000-0005-0000-0000-0000EF670000}"/>
    <cellStyle name="Normal 50 2 2 2" xfId="15059" xr:uid="{00000000-0005-0000-0000-0000F0670000}"/>
    <cellStyle name="Normal 50 2 2 2 2" xfId="27730" xr:uid="{00000000-0005-0000-0000-0000F1670000}"/>
    <cellStyle name="Normal 50 2 2 3" xfId="22647" xr:uid="{00000000-0005-0000-0000-0000F2670000}"/>
    <cellStyle name="Normal 50 2 3" xfId="9527" xr:uid="{00000000-0005-0000-0000-0000F3670000}"/>
    <cellStyle name="Normal 50 2 3 2" xfId="15900" xr:uid="{00000000-0005-0000-0000-0000F4670000}"/>
    <cellStyle name="Normal 50 2 3 2 2" xfId="28541" xr:uid="{00000000-0005-0000-0000-0000F5670000}"/>
    <cellStyle name="Normal 50 2 3 3" xfId="23516" xr:uid="{00000000-0005-0000-0000-0000F6670000}"/>
    <cellStyle name="Normal 50 2 4" xfId="10574" xr:uid="{00000000-0005-0000-0000-0000F7670000}"/>
    <cellStyle name="Normal 50 2 5" xfId="7669" xr:uid="{00000000-0005-0000-0000-0000F8670000}"/>
    <cellStyle name="Normal 50 2 5 2" xfId="14176" xr:uid="{00000000-0005-0000-0000-0000F9670000}"/>
    <cellStyle name="Normal 50 2 5 2 2" xfId="26904" xr:uid="{00000000-0005-0000-0000-0000FA670000}"/>
    <cellStyle name="Normal 50 2 5 3" xfId="22397" xr:uid="{00000000-0005-0000-0000-0000FB670000}"/>
    <cellStyle name="Normal 50 2 6" xfId="12979" xr:uid="{00000000-0005-0000-0000-0000FC670000}"/>
    <cellStyle name="Normal 50 2 6 2" xfId="25725" xr:uid="{00000000-0005-0000-0000-0000FD670000}"/>
    <cellStyle name="Normal 50 2 7" xfId="21105" xr:uid="{00000000-0005-0000-0000-0000FE670000}"/>
    <cellStyle name="Normal 50 2 8" xfId="6065" xr:uid="{00000000-0005-0000-0000-0000FF670000}"/>
    <cellStyle name="Normal 50 3" xfId="9794" xr:uid="{00000000-0005-0000-0000-000000680000}"/>
    <cellStyle name="Normal 50 4" xfId="11279" xr:uid="{00000000-0005-0000-0000-000001680000}"/>
    <cellStyle name="Normal 50 5" xfId="2972" xr:uid="{00000000-0005-0000-0000-000002680000}"/>
    <cellStyle name="Normal 51" xfId="336" xr:uid="{00000000-0005-0000-0000-000003680000}"/>
    <cellStyle name="Normal 51 2" xfId="1989" xr:uid="{00000000-0005-0000-0000-000004680000}"/>
    <cellStyle name="Normal 51 2 2" xfId="10575" xr:uid="{00000000-0005-0000-0000-000005680000}"/>
    <cellStyle name="Normal 51 2 3" xfId="6074" xr:uid="{00000000-0005-0000-0000-000006680000}"/>
    <cellStyle name="Normal 51 3" xfId="9795" xr:uid="{00000000-0005-0000-0000-000007680000}"/>
    <cellStyle name="Normal 51 4" xfId="10516" xr:uid="{00000000-0005-0000-0000-000008680000}"/>
    <cellStyle name="Normal 51 5" xfId="2973" xr:uid="{00000000-0005-0000-0000-000009680000}"/>
    <cellStyle name="Normal 51 6" xfId="37326" xr:uid="{00000000-0005-0000-0000-00000A680000}"/>
    <cellStyle name="Normal 52" xfId="337" xr:uid="{00000000-0005-0000-0000-00000B680000}"/>
    <cellStyle name="Normal 52 2" xfId="1991" xr:uid="{00000000-0005-0000-0000-00000C680000}"/>
    <cellStyle name="Normal 52 2 2" xfId="8581" xr:uid="{00000000-0005-0000-0000-00000D680000}"/>
    <cellStyle name="Normal 52 2 2 2" xfId="15070" xr:uid="{00000000-0005-0000-0000-00000E680000}"/>
    <cellStyle name="Normal 52 2 2 2 2" xfId="27741" xr:uid="{00000000-0005-0000-0000-00000F680000}"/>
    <cellStyle name="Normal 52 2 2 3" xfId="22658" xr:uid="{00000000-0005-0000-0000-000010680000}"/>
    <cellStyle name="Normal 52 2 3" xfId="9549" xr:uid="{00000000-0005-0000-0000-000011680000}"/>
    <cellStyle name="Normal 52 2 3 2" xfId="15911" xr:uid="{00000000-0005-0000-0000-000012680000}"/>
    <cellStyle name="Normal 52 2 3 2 2" xfId="28552" xr:uid="{00000000-0005-0000-0000-000013680000}"/>
    <cellStyle name="Normal 52 2 3 3" xfId="23536" xr:uid="{00000000-0005-0000-0000-000014680000}"/>
    <cellStyle name="Normal 52 2 4" xfId="10576" xr:uid="{00000000-0005-0000-0000-000015680000}"/>
    <cellStyle name="Normal 52 2 5" xfId="10985" xr:uid="{00000000-0005-0000-0000-000016680000}"/>
    <cellStyle name="Normal 52 2 5 2" xfId="16445" xr:uid="{00000000-0005-0000-0000-000017680000}"/>
    <cellStyle name="Normal 52 2 5 2 2" xfId="28986" xr:uid="{00000000-0005-0000-0000-000018680000}"/>
    <cellStyle name="Normal 52 2 5 3" xfId="23896" xr:uid="{00000000-0005-0000-0000-000019680000}"/>
    <cellStyle name="Normal 52 2 6" xfId="7709" xr:uid="{00000000-0005-0000-0000-00001A680000}"/>
    <cellStyle name="Normal 52 2 6 2" xfId="14211" xr:uid="{00000000-0005-0000-0000-00001B680000}"/>
    <cellStyle name="Normal 52 2 6 2 2" xfId="26937" xr:uid="{00000000-0005-0000-0000-00001C680000}"/>
    <cellStyle name="Normal 52 2 6 3" xfId="22433" xr:uid="{00000000-0005-0000-0000-00001D680000}"/>
    <cellStyle name="Normal 52 2 7" xfId="13001" xr:uid="{00000000-0005-0000-0000-00001E680000}"/>
    <cellStyle name="Normal 52 2 7 2" xfId="25747" xr:uid="{00000000-0005-0000-0000-00001F680000}"/>
    <cellStyle name="Normal 52 2 8" xfId="21126" xr:uid="{00000000-0005-0000-0000-000020680000}"/>
    <cellStyle name="Normal 52 2 9" xfId="6337" xr:uid="{00000000-0005-0000-0000-000021680000}"/>
    <cellStyle name="Normal 52 3" xfId="1990" xr:uid="{00000000-0005-0000-0000-000022680000}"/>
    <cellStyle name="Normal 52 3 2" xfId="9796" xr:uid="{00000000-0005-0000-0000-000023680000}"/>
    <cellStyle name="Normal 52 4" xfId="10964" xr:uid="{00000000-0005-0000-0000-000024680000}"/>
    <cellStyle name="Normal 52 4 2" xfId="16436" xr:uid="{00000000-0005-0000-0000-000025680000}"/>
    <cellStyle name="Normal 52 4 2 2" xfId="28978" xr:uid="{00000000-0005-0000-0000-000026680000}"/>
    <cellStyle name="Normal 52 4 3" xfId="23889" xr:uid="{00000000-0005-0000-0000-000027680000}"/>
    <cellStyle name="Normal 52 5" xfId="2974" xr:uid="{00000000-0005-0000-0000-000028680000}"/>
    <cellStyle name="Normal 53" xfId="338" xr:uid="{00000000-0005-0000-0000-000029680000}"/>
    <cellStyle name="Normal 53 2" xfId="1992" xr:uid="{00000000-0005-0000-0000-00002A680000}"/>
    <cellStyle name="Normal 53 2 2" xfId="8591" xr:uid="{00000000-0005-0000-0000-00002B680000}"/>
    <cellStyle name="Normal 53 2 2 2" xfId="15080" xr:uid="{00000000-0005-0000-0000-00002C680000}"/>
    <cellStyle name="Normal 53 2 2 2 2" xfId="27751" xr:uid="{00000000-0005-0000-0000-00002D680000}"/>
    <cellStyle name="Normal 53 2 2 3" xfId="22668" xr:uid="{00000000-0005-0000-0000-00002E680000}"/>
    <cellStyle name="Normal 53 2 3" xfId="9559" xr:uid="{00000000-0005-0000-0000-00002F680000}"/>
    <cellStyle name="Normal 53 2 3 2" xfId="15921" xr:uid="{00000000-0005-0000-0000-000030680000}"/>
    <cellStyle name="Normal 53 2 3 2 2" xfId="28562" xr:uid="{00000000-0005-0000-0000-000031680000}"/>
    <cellStyle name="Normal 53 2 3 3" xfId="23546" xr:uid="{00000000-0005-0000-0000-000032680000}"/>
    <cellStyle name="Normal 53 2 4" xfId="10577" xr:uid="{00000000-0005-0000-0000-000033680000}"/>
    <cellStyle name="Normal 53 2 5" xfId="7719" xr:uid="{00000000-0005-0000-0000-000034680000}"/>
    <cellStyle name="Normal 53 2 5 2" xfId="14221" xr:uid="{00000000-0005-0000-0000-000035680000}"/>
    <cellStyle name="Normal 53 2 5 2 2" xfId="26947" xr:uid="{00000000-0005-0000-0000-000036680000}"/>
    <cellStyle name="Normal 53 2 5 3" xfId="22443" xr:uid="{00000000-0005-0000-0000-000037680000}"/>
    <cellStyle name="Normal 53 2 6" xfId="13011" xr:uid="{00000000-0005-0000-0000-000038680000}"/>
    <cellStyle name="Normal 53 2 6 2" xfId="25757" xr:uid="{00000000-0005-0000-0000-000039680000}"/>
    <cellStyle name="Normal 53 2 7" xfId="21136" xr:uid="{00000000-0005-0000-0000-00003A680000}"/>
    <cellStyle name="Normal 53 2 8" xfId="6347" xr:uid="{00000000-0005-0000-0000-00003B680000}"/>
    <cellStyle name="Normal 53 3" xfId="9797" xr:uid="{00000000-0005-0000-0000-00003C680000}"/>
    <cellStyle name="Normal 53 4" xfId="11188" xr:uid="{00000000-0005-0000-0000-00003D680000}"/>
    <cellStyle name="Normal 53 5" xfId="2975" xr:uid="{00000000-0005-0000-0000-00003E680000}"/>
    <cellStyle name="Normal 54" xfId="339" xr:uid="{00000000-0005-0000-0000-00003F680000}"/>
    <cellStyle name="Normal 54 2" xfId="1993" xr:uid="{00000000-0005-0000-0000-000040680000}"/>
    <cellStyle name="Normal 54 2 2" xfId="8593" xr:uid="{00000000-0005-0000-0000-000041680000}"/>
    <cellStyle name="Normal 54 2 2 2" xfId="15082" xr:uid="{00000000-0005-0000-0000-000042680000}"/>
    <cellStyle name="Normal 54 2 2 2 2" xfId="27753" xr:uid="{00000000-0005-0000-0000-000043680000}"/>
    <cellStyle name="Normal 54 2 2 3" xfId="22670" xr:uid="{00000000-0005-0000-0000-000044680000}"/>
    <cellStyle name="Normal 54 2 3" xfId="9561" xr:uid="{00000000-0005-0000-0000-000045680000}"/>
    <cellStyle name="Normal 54 2 3 2" xfId="15923" xr:uid="{00000000-0005-0000-0000-000046680000}"/>
    <cellStyle name="Normal 54 2 3 2 2" xfId="28564" xr:uid="{00000000-0005-0000-0000-000047680000}"/>
    <cellStyle name="Normal 54 2 3 3" xfId="23548" xr:uid="{00000000-0005-0000-0000-000048680000}"/>
    <cellStyle name="Normal 54 2 4" xfId="10578" xr:uid="{00000000-0005-0000-0000-000049680000}"/>
    <cellStyle name="Normal 54 2 5" xfId="7721" xr:uid="{00000000-0005-0000-0000-00004A680000}"/>
    <cellStyle name="Normal 54 2 5 2" xfId="14223" xr:uid="{00000000-0005-0000-0000-00004B680000}"/>
    <cellStyle name="Normal 54 2 5 2 2" xfId="26949" xr:uid="{00000000-0005-0000-0000-00004C680000}"/>
    <cellStyle name="Normal 54 2 5 3" xfId="22445" xr:uid="{00000000-0005-0000-0000-00004D680000}"/>
    <cellStyle name="Normal 54 2 6" xfId="13013" xr:uid="{00000000-0005-0000-0000-00004E680000}"/>
    <cellStyle name="Normal 54 2 6 2" xfId="25759" xr:uid="{00000000-0005-0000-0000-00004F680000}"/>
    <cellStyle name="Normal 54 2 7" xfId="21138" xr:uid="{00000000-0005-0000-0000-000050680000}"/>
    <cellStyle name="Normal 54 2 8" xfId="6350" xr:uid="{00000000-0005-0000-0000-000051680000}"/>
    <cellStyle name="Normal 54 3" xfId="9798" xr:uid="{00000000-0005-0000-0000-000052680000}"/>
    <cellStyle name="Normal 54 4" xfId="11131" xr:uid="{00000000-0005-0000-0000-000053680000}"/>
    <cellStyle name="Normal 54 5" xfId="2976" xr:uid="{00000000-0005-0000-0000-000054680000}"/>
    <cellStyle name="Normal 55" xfId="340" xr:uid="{00000000-0005-0000-0000-000055680000}"/>
    <cellStyle name="Normal 55 2" xfId="1994" xr:uid="{00000000-0005-0000-0000-000056680000}"/>
    <cellStyle name="Normal 55 2 2" xfId="8599" xr:uid="{00000000-0005-0000-0000-000057680000}"/>
    <cellStyle name="Normal 55 2 2 2" xfId="15088" xr:uid="{00000000-0005-0000-0000-000058680000}"/>
    <cellStyle name="Normal 55 2 2 2 2" xfId="27759" xr:uid="{00000000-0005-0000-0000-000059680000}"/>
    <cellStyle name="Normal 55 2 2 3" xfId="22676" xr:uid="{00000000-0005-0000-0000-00005A680000}"/>
    <cellStyle name="Normal 55 2 3" xfId="9567" xr:uid="{00000000-0005-0000-0000-00005B680000}"/>
    <cellStyle name="Normal 55 2 3 2" xfId="15929" xr:uid="{00000000-0005-0000-0000-00005C680000}"/>
    <cellStyle name="Normal 55 2 3 2 2" xfId="28570" xr:uid="{00000000-0005-0000-0000-00005D680000}"/>
    <cellStyle name="Normal 55 2 3 3" xfId="23554" xr:uid="{00000000-0005-0000-0000-00005E680000}"/>
    <cellStyle name="Normal 55 2 4" xfId="10579" xr:uid="{00000000-0005-0000-0000-00005F680000}"/>
    <cellStyle name="Normal 55 2 5" xfId="7731" xr:uid="{00000000-0005-0000-0000-000060680000}"/>
    <cellStyle name="Normal 55 2 5 2" xfId="14232" xr:uid="{00000000-0005-0000-0000-000061680000}"/>
    <cellStyle name="Normal 55 2 5 2 2" xfId="26958" xr:uid="{00000000-0005-0000-0000-000062680000}"/>
    <cellStyle name="Normal 55 2 5 3" xfId="22455" xr:uid="{00000000-0005-0000-0000-000063680000}"/>
    <cellStyle name="Normal 55 2 6" xfId="13019" xr:uid="{00000000-0005-0000-0000-000064680000}"/>
    <cellStyle name="Normal 55 2 6 2" xfId="25765" xr:uid="{00000000-0005-0000-0000-000065680000}"/>
    <cellStyle name="Normal 55 2 7" xfId="21144" xr:uid="{00000000-0005-0000-0000-000066680000}"/>
    <cellStyle name="Normal 55 2 8" xfId="6368" xr:uid="{00000000-0005-0000-0000-000067680000}"/>
    <cellStyle name="Normal 55 3" xfId="9799" xr:uid="{00000000-0005-0000-0000-000068680000}"/>
    <cellStyle name="Normal 55 4" xfId="10278" xr:uid="{00000000-0005-0000-0000-000069680000}"/>
    <cellStyle name="Normal 55 5" xfId="2977" xr:uid="{00000000-0005-0000-0000-00006A680000}"/>
    <cellStyle name="Normal 56" xfId="341" xr:uid="{00000000-0005-0000-0000-00006B680000}"/>
    <cellStyle name="Normal 56 2" xfId="572" xr:uid="{00000000-0005-0000-0000-00006C680000}"/>
    <cellStyle name="Normal 56 2 2" xfId="8601" xr:uid="{00000000-0005-0000-0000-00006D680000}"/>
    <cellStyle name="Normal 56 2 2 2" xfId="15090" xr:uid="{00000000-0005-0000-0000-00006E680000}"/>
    <cellStyle name="Normal 56 2 2 2 2" xfId="27761" xr:uid="{00000000-0005-0000-0000-00006F680000}"/>
    <cellStyle name="Normal 56 2 2 3" xfId="22678" xr:uid="{00000000-0005-0000-0000-000070680000}"/>
    <cellStyle name="Normal 56 2 3" xfId="9569" xr:uid="{00000000-0005-0000-0000-000071680000}"/>
    <cellStyle name="Normal 56 2 3 2" xfId="15931" xr:uid="{00000000-0005-0000-0000-000072680000}"/>
    <cellStyle name="Normal 56 2 3 2 2" xfId="28572" xr:uid="{00000000-0005-0000-0000-000073680000}"/>
    <cellStyle name="Normal 56 2 3 3" xfId="23556" xr:uid="{00000000-0005-0000-0000-000074680000}"/>
    <cellStyle name="Normal 56 2 4" xfId="10580" xr:uid="{00000000-0005-0000-0000-000075680000}"/>
    <cellStyle name="Normal 56 2 5" xfId="7733" xr:uid="{00000000-0005-0000-0000-000076680000}"/>
    <cellStyle name="Normal 56 2 5 2" xfId="14234" xr:uid="{00000000-0005-0000-0000-000077680000}"/>
    <cellStyle name="Normal 56 2 5 2 2" xfId="26960" xr:uid="{00000000-0005-0000-0000-000078680000}"/>
    <cellStyle name="Normal 56 2 5 3" xfId="22457" xr:uid="{00000000-0005-0000-0000-000079680000}"/>
    <cellStyle name="Normal 56 2 6" xfId="13021" xr:uid="{00000000-0005-0000-0000-00007A680000}"/>
    <cellStyle name="Normal 56 2 6 2" xfId="25767" xr:uid="{00000000-0005-0000-0000-00007B680000}"/>
    <cellStyle name="Normal 56 2 7" xfId="21146" xr:uid="{00000000-0005-0000-0000-00007C680000}"/>
    <cellStyle name="Normal 56 2 8" xfId="6370" xr:uid="{00000000-0005-0000-0000-00007D680000}"/>
    <cellStyle name="Normal 56 3" xfId="1995" xr:uid="{00000000-0005-0000-0000-00007E680000}"/>
    <cellStyle name="Normal 56 3 2" xfId="9800" xr:uid="{00000000-0005-0000-0000-00007F680000}"/>
    <cellStyle name="Normal 56 3 3" xfId="37632" xr:uid="{00000000-0005-0000-0000-000080680000}"/>
    <cellStyle name="Normal 56 4" xfId="10963" xr:uid="{00000000-0005-0000-0000-000081680000}"/>
    <cellStyle name="Normal 56 4 2" xfId="16435" xr:uid="{00000000-0005-0000-0000-000082680000}"/>
    <cellStyle name="Normal 56 4 2 2" xfId="28977" xr:uid="{00000000-0005-0000-0000-000083680000}"/>
    <cellStyle name="Normal 56 4 3" xfId="23888" xr:uid="{00000000-0005-0000-0000-000084680000}"/>
    <cellStyle name="Normal 56 5" xfId="2978" xr:uid="{00000000-0005-0000-0000-000085680000}"/>
    <cellStyle name="Normal 57" xfId="342" xr:uid="{00000000-0005-0000-0000-000086680000}"/>
    <cellStyle name="Normal 57 2" xfId="573" xr:uid="{00000000-0005-0000-0000-000087680000}"/>
    <cellStyle name="Normal 57 2 2" xfId="8600" xr:uid="{00000000-0005-0000-0000-000088680000}"/>
    <cellStyle name="Normal 57 2 2 2" xfId="15089" xr:uid="{00000000-0005-0000-0000-000089680000}"/>
    <cellStyle name="Normal 57 2 2 2 2" xfId="27760" xr:uid="{00000000-0005-0000-0000-00008A680000}"/>
    <cellStyle name="Normal 57 2 2 3" xfId="22677" xr:uid="{00000000-0005-0000-0000-00008B680000}"/>
    <cellStyle name="Normal 57 2 3" xfId="9568" xr:uid="{00000000-0005-0000-0000-00008C680000}"/>
    <cellStyle name="Normal 57 2 3 2" xfId="15930" xr:uid="{00000000-0005-0000-0000-00008D680000}"/>
    <cellStyle name="Normal 57 2 3 2 2" xfId="28571" xr:uid="{00000000-0005-0000-0000-00008E680000}"/>
    <cellStyle name="Normal 57 2 3 3" xfId="23555" xr:uid="{00000000-0005-0000-0000-00008F680000}"/>
    <cellStyle name="Normal 57 2 4" xfId="10581" xr:uid="{00000000-0005-0000-0000-000090680000}"/>
    <cellStyle name="Normal 57 2 5" xfId="7732" xr:uid="{00000000-0005-0000-0000-000091680000}"/>
    <cellStyle name="Normal 57 2 5 2" xfId="14233" xr:uid="{00000000-0005-0000-0000-000092680000}"/>
    <cellStyle name="Normal 57 2 5 2 2" xfId="26959" xr:uid="{00000000-0005-0000-0000-000093680000}"/>
    <cellStyle name="Normal 57 2 5 3" xfId="22456" xr:uid="{00000000-0005-0000-0000-000094680000}"/>
    <cellStyle name="Normal 57 2 6" xfId="13020" xr:uid="{00000000-0005-0000-0000-000095680000}"/>
    <cellStyle name="Normal 57 2 6 2" xfId="25766" xr:uid="{00000000-0005-0000-0000-000096680000}"/>
    <cellStyle name="Normal 57 2 7" xfId="21145" xr:uid="{00000000-0005-0000-0000-000097680000}"/>
    <cellStyle name="Normal 57 2 8" xfId="6369" xr:uid="{00000000-0005-0000-0000-000098680000}"/>
    <cellStyle name="Normal 57 3" xfId="795" xr:uid="{00000000-0005-0000-0000-000099680000}"/>
    <cellStyle name="Normal 57 4" xfId="10497" xr:uid="{00000000-0005-0000-0000-00009A680000}"/>
    <cellStyle name="Normal 57 4 2" xfId="37633" xr:uid="{00000000-0005-0000-0000-00009B680000}"/>
    <cellStyle name="Normal 57 5" xfId="2979" xr:uid="{00000000-0005-0000-0000-00009C680000}"/>
    <cellStyle name="Normal 58" xfId="343" xr:uid="{00000000-0005-0000-0000-00009D680000}"/>
    <cellStyle name="Normal 58 10" xfId="2980" xr:uid="{00000000-0005-0000-0000-00009E680000}"/>
    <cellStyle name="Normal 58 11" xfId="37394" xr:uid="{00000000-0005-0000-0000-00009F680000}"/>
    <cellStyle name="Normal 58 2" xfId="574" xr:uid="{00000000-0005-0000-0000-0000A0680000}"/>
    <cellStyle name="Normal 58 2 2" xfId="10582" xr:uid="{00000000-0005-0000-0000-0000A1680000}"/>
    <cellStyle name="Normal 58 2 3" xfId="37683" xr:uid="{00000000-0005-0000-0000-0000A2680000}"/>
    <cellStyle name="Normal 58 3" xfId="796" xr:uid="{00000000-0005-0000-0000-0000A3680000}"/>
    <cellStyle name="Normal 58 3 2" xfId="16248" xr:uid="{00000000-0005-0000-0000-0000A4680000}"/>
    <cellStyle name="Normal 58 3 2 2" xfId="20459" xr:uid="{00000000-0005-0000-0000-0000A5680000}"/>
    <cellStyle name="Normal 58 3 2 2 2" xfId="33712" xr:uid="{00000000-0005-0000-0000-0000A6680000}"/>
    <cellStyle name="Normal 58 3 2 2 3" xfId="36506" xr:uid="{00000000-0005-0000-0000-0000A7680000}"/>
    <cellStyle name="Normal 58 3 2 3" xfId="20160" xr:uid="{00000000-0005-0000-0000-0000A8680000}"/>
    <cellStyle name="Normal 58 3 2 3 2" xfId="33417" xr:uid="{00000000-0005-0000-0000-0000A9680000}"/>
    <cellStyle name="Normal 58 3 2 3 3" xfId="36212" xr:uid="{00000000-0005-0000-0000-0000AA680000}"/>
    <cellStyle name="Normal 58 3 2 4" xfId="19870" xr:uid="{00000000-0005-0000-0000-0000AB680000}"/>
    <cellStyle name="Normal 58 3 2 5" xfId="32983" xr:uid="{00000000-0005-0000-0000-0000AC680000}"/>
    <cellStyle name="Normal 58 3 2 6" xfId="35962" xr:uid="{00000000-0005-0000-0000-0000AD680000}"/>
    <cellStyle name="Normal 58 3 3" xfId="20312" xr:uid="{00000000-0005-0000-0000-0000AE680000}"/>
    <cellStyle name="Normal 58 3 3 2" xfId="33566" xr:uid="{00000000-0005-0000-0000-0000AF680000}"/>
    <cellStyle name="Normal 58 3 3 3" xfId="36360" xr:uid="{00000000-0005-0000-0000-0000B0680000}"/>
    <cellStyle name="Normal 58 3 4" xfId="20004" xr:uid="{00000000-0005-0000-0000-0000B1680000}"/>
    <cellStyle name="Normal 58 3 4 2" xfId="33268" xr:uid="{00000000-0005-0000-0000-0000B2680000}"/>
    <cellStyle name="Normal 58 3 4 3" xfId="36067" xr:uid="{00000000-0005-0000-0000-0000B3680000}"/>
    <cellStyle name="Normal 58 3 5" xfId="18698" xr:uid="{00000000-0005-0000-0000-0000B4680000}"/>
    <cellStyle name="Normal 58 3 6" xfId="31976" xr:uid="{00000000-0005-0000-0000-0000B5680000}"/>
    <cellStyle name="Normal 58 3 7" xfId="35113" xr:uid="{00000000-0005-0000-0000-0000B6680000}"/>
    <cellStyle name="Normal 58 3 8" xfId="10699" xr:uid="{00000000-0005-0000-0000-0000B7680000}"/>
    <cellStyle name="Normal 58 3 9" xfId="37788" xr:uid="{00000000-0005-0000-0000-0000B8680000}"/>
    <cellStyle name="Normal 58 4" xfId="1317" xr:uid="{00000000-0005-0000-0000-0000B9680000}"/>
    <cellStyle name="Normal 58 4 2" xfId="15975" xr:uid="{00000000-0005-0000-0000-0000BA680000}"/>
    <cellStyle name="Normal 58 4 2 2" xfId="20405" xr:uid="{00000000-0005-0000-0000-0000BB680000}"/>
    <cellStyle name="Normal 58 4 2 3" xfId="33658" xr:uid="{00000000-0005-0000-0000-0000BC680000}"/>
    <cellStyle name="Normal 58 4 2 4" xfId="36452" xr:uid="{00000000-0005-0000-0000-0000BD680000}"/>
    <cellStyle name="Normal 58 4 3" xfId="20106" xr:uid="{00000000-0005-0000-0000-0000BE680000}"/>
    <cellStyle name="Normal 58 4 3 2" xfId="33363" xr:uid="{00000000-0005-0000-0000-0000BF680000}"/>
    <cellStyle name="Normal 58 4 3 3" xfId="36158" xr:uid="{00000000-0005-0000-0000-0000C0680000}"/>
    <cellStyle name="Normal 58 4 4" xfId="19078" xr:uid="{00000000-0005-0000-0000-0000C1680000}"/>
    <cellStyle name="Normal 58 4 5" xfId="32199" xr:uid="{00000000-0005-0000-0000-0000C2680000}"/>
    <cellStyle name="Normal 58 4 6" xfId="35221" xr:uid="{00000000-0005-0000-0000-0000C3680000}"/>
    <cellStyle name="Normal 58 4 7" xfId="9801" xr:uid="{00000000-0005-0000-0000-0000C4680000}"/>
    <cellStyle name="Normal 58 4 8" xfId="37634" xr:uid="{00000000-0005-0000-0000-0000C5680000}"/>
    <cellStyle name="Normal 58 5" xfId="10192" xr:uid="{00000000-0005-0000-0000-0000C6680000}"/>
    <cellStyle name="Normal 58 5 2" xfId="20258" xr:uid="{00000000-0005-0000-0000-0000C7680000}"/>
    <cellStyle name="Normal 58 5 2 2" xfId="33512" xr:uid="{00000000-0005-0000-0000-0000C8680000}"/>
    <cellStyle name="Normal 58 5 2 3" xfId="36306" xr:uid="{00000000-0005-0000-0000-0000C9680000}"/>
    <cellStyle name="Normal 58 5 3" xfId="18957" xr:uid="{00000000-0005-0000-0000-0000CA680000}"/>
    <cellStyle name="Normal 58 5 4" xfId="32138" xr:uid="{00000000-0005-0000-0000-0000CB680000}"/>
    <cellStyle name="Normal 58 5 5" xfId="35160" xr:uid="{00000000-0005-0000-0000-0000CC680000}"/>
    <cellStyle name="Normal 58 6" xfId="19938" xr:uid="{00000000-0005-0000-0000-0000CD680000}"/>
    <cellStyle name="Normal 58 6 2" xfId="33119" xr:uid="{00000000-0005-0000-0000-0000CE680000}"/>
    <cellStyle name="Normal 58 6 3" xfId="36011" xr:uid="{00000000-0005-0000-0000-0000CF680000}"/>
    <cellStyle name="Normal 58 7" xfId="17448" xr:uid="{00000000-0005-0000-0000-0000D0680000}"/>
    <cellStyle name="Normal 58 8" xfId="30662" xr:uid="{00000000-0005-0000-0000-0000D1680000}"/>
    <cellStyle name="Normal 58 9" xfId="34324" xr:uid="{00000000-0005-0000-0000-0000D2680000}"/>
    <cellStyle name="Normal 59" xfId="344" xr:uid="{00000000-0005-0000-0000-0000D3680000}"/>
    <cellStyle name="Normal 59 2" xfId="575" xr:uid="{00000000-0005-0000-0000-0000D4680000}"/>
    <cellStyle name="Normal 59 2 2" xfId="10583" xr:uid="{00000000-0005-0000-0000-0000D5680000}"/>
    <cellStyle name="Normal 59 2 3" xfId="37684" xr:uid="{00000000-0005-0000-0000-0000D6680000}"/>
    <cellStyle name="Normal 59 3" xfId="812" xr:uid="{00000000-0005-0000-0000-0000D7680000}"/>
    <cellStyle name="Normal 59 3 2" xfId="10702" xr:uid="{00000000-0005-0000-0000-0000D8680000}"/>
    <cellStyle name="Normal 59 3 3" xfId="37795" xr:uid="{00000000-0005-0000-0000-0000D9680000}"/>
    <cellStyle name="Normal 59 4" xfId="1259" xr:uid="{00000000-0005-0000-0000-0000DA680000}"/>
    <cellStyle name="Normal 59 4 2" xfId="9808" xr:uid="{00000000-0005-0000-0000-0000DB680000}"/>
    <cellStyle name="Normal 59 5" xfId="2171" xr:uid="{00000000-0005-0000-0000-0000DC680000}"/>
    <cellStyle name="Normal 59 5 2" xfId="10299" xr:uid="{00000000-0005-0000-0000-0000DD680000}"/>
    <cellStyle name="Normal 59 5 3" xfId="37635" xr:uid="{00000000-0005-0000-0000-0000DE680000}"/>
    <cellStyle name="Normal 59 6" xfId="2981" xr:uid="{00000000-0005-0000-0000-0000DF680000}"/>
    <cellStyle name="Normal 59 7" xfId="37419" xr:uid="{00000000-0005-0000-0000-0000E0680000}"/>
    <cellStyle name="Normal 6" xfId="345" xr:uid="{00000000-0005-0000-0000-0000E1680000}"/>
    <cellStyle name="Normal 6 10" xfId="5558" xr:uid="{00000000-0005-0000-0000-0000E2680000}"/>
    <cellStyle name="Normal 6 11" xfId="5559" xr:uid="{00000000-0005-0000-0000-0000E3680000}"/>
    <cellStyle name="Normal 6 12" xfId="5560" xr:uid="{00000000-0005-0000-0000-0000E4680000}"/>
    <cellStyle name="Normal 6 13" xfId="5561" xr:uid="{00000000-0005-0000-0000-0000E5680000}"/>
    <cellStyle name="Normal 6 14" xfId="5562" xr:uid="{00000000-0005-0000-0000-0000E6680000}"/>
    <cellStyle name="Normal 6 15" xfId="5563" xr:uid="{00000000-0005-0000-0000-0000E7680000}"/>
    <cellStyle name="Normal 6 16" xfId="5564" xr:uid="{00000000-0005-0000-0000-0000E8680000}"/>
    <cellStyle name="Normal 6 17" xfId="5565" xr:uid="{00000000-0005-0000-0000-0000E9680000}"/>
    <cellStyle name="Normal 6 18" xfId="5566" xr:uid="{00000000-0005-0000-0000-0000EA680000}"/>
    <cellStyle name="Normal 6 19" xfId="5567" xr:uid="{00000000-0005-0000-0000-0000EB680000}"/>
    <cellStyle name="Normal 6 2" xfId="576" xr:uid="{00000000-0005-0000-0000-0000EC680000}"/>
    <cellStyle name="Normal 6 2 10" xfId="5569" xr:uid="{00000000-0005-0000-0000-0000ED680000}"/>
    <cellStyle name="Normal 6 2 10 2" xfId="8359" xr:uid="{00000000-0005-0000-0000-0000EE680000}"/>
    <cellStyle name="Normal 6 2 10 2 2" xfId="14852" xr:uid="{00000000-0005-0000-0000-0000EF680000}"/>
    <cellStyle name="Normal 6 2 10 2 2 2" xfId="27528" xr:uid="{00000000-0005-0000-0000-0000F0680000}"/>
    <cellStyle name="Normal 6 2 10 2 3" xfId="19631" xr:uid="{00000000-0005-0000-0000-0000F1680000}"/>
    <cellStyle name="Normal 6 2 10 2 4" xfId="32746" xr:uid="{00000000-0005-0000-0000-0000F2680000}"/>
    <cellStyle name="Normal 6 2 10 2 5" xfId="35761" xr:uid="{00000000-0005-0000-0000-0000F3680000}"/>
    <cellStyle name="Normal 6 2 10 3" xfId="9284" xr:uid="{00000000-0005-0000-0000-0000F4680000}"/>
    <cellStyle name="Normal 6 2 10 3 2" xfId="15694" xr:uid="{00000000-0005-0000-0000-0000F5680000}"/>
    <cellStyle name="Normal 6 2 10 3 2 2" xfId="28339" xr:uid="{00000000-0005-0000-0000-0000F6680000}"/>
    <cellStyle name="Normal 6 2 10 3 3" xfId="23286" xr:uid="{00000000-0005-0000-0000-0000F7680000}"/>
    <cellStyle name="Normal 6 2 10 4" xfId="7403" xr:uid="{00000000-0005-0000-0000-0000F8680000}"/>
    <cellStyle name="Normal 6 2 10 4 2" xfId="13921" xr:uid="{00000000-0005-0000-0000-0000F9680000}"/>
    <cellStyle name="Normal 6 2 10 4 2 2" xfId="26651" xr:uid="{00000000-0005-0000-0000-0000FA680000}"/>
    <cellStyle name="Normal 6 2 10 4 3" xfId="22134" xr:uid="{00000000-0005-0000-0000-0000FB680000}"/>
    <cellStyle name="Normal 6 2 10 5" xfId="12762" xr:uid="{00000000-0005-0000-0000-0000FC680000}"/>
    <cellStyle name="Normal 6 2 10 5 2" xfId="25508" xr:uid="{00000000-0005-0000-0000-0000FD680000}"/>
    <cellStyle name="Normal 6 2 10 6" xfId="18325" xr:uid="{00000000-0005-0000-0000-0000FE680000}"/>
    <cellStyle name="Normal 6 2 10 7" xfId="31691" xr:uid="{00000000-0005-0000-0000-0000FF680000}"/>
    <cellStyle name="Normal 6 2 10 8" xfId="34908" xr:uid="{00000000-0005-0000-0000-000000690000}"/>
    <cellStyle name="Normal 6 2 11" xfId="5570" xr:uid="{00000000-0005-0000-0000-000001690000}"/>
    <cellStyle name="Normal 6 2 11 2" xfId="8360" xr:uid="{00000000-0005-0000-0000-000002690000}"/>
    <cellStyle name="Normal 6 2 11 2 2" xfId="14853" xr:uid="{00000000-0005-0000-0000-000003690000}"/>
    <cellStyle name="Normal 6 2 11 2 2 2" xfId="27529" xr:uid="{00000000-0005-0000-0000-000004690000}"/>
    <cellStyle name="Normal 6 2 11 2 3" xfId="19632" xr:uid="{00000000-0005-0000-0000-000005690000}"/>
    <cellStyle name="Normal 6 2 11 2 4" xfId="32747" xr:uid="{00000000-0005-0000-0000-000006690000}"/>
    <cellStyle name="Normal 6 2 11 2 5" xfId="35762" xr:uid="{00000000-0005-0000-0000-000007690000}"/>
    <cellStyle name="Normal 6 2 11 3" xfId="9285" xr:uid="{00000000-0005-0000-0000-000008690000}"/>
    <cellStyle name="Normal 6 2 11 3 2" xfId="15695" xr:uid="{00000000-0005-0000-0000-000009690000}"/>
    <cellStyle name="Normal 6 2 11 3 2 2" xfId="28340" xr:uid="{00000000-0005-0000-0000-00000A690000}"/>
    <cellStyle name="Normal 6 2 11 3 3" xfId="23287" xr:uid="{00000000-0005-0000-0000-00000B690000}"/>
    <cellStyle name="Normal 6 2 11 4" xfId="7404" xr:uid="{00000000-0005-0000-0000-00000C690000}"/>
    <cellStyle name="Normal 6 2 11 4 2" xfId="13922" xr:uid="{00000000-0005-0000-0000-00000D690000}"/>
    <cellStyle name="Normal 6 2 11 4 2 2" xfId="26652" xr:uid="{00000000-0005-0000-0000-00000E690000}"/>
    <cellStyle name="Normal 6 2 11 4 3" xfId="22135" xr:uid="{00000000-0005-0000-0000-00000F690000}"/>
    <cellStyle name="Normal 6 2 11 5" xfId="12763" xr:uid="{00000000-0005-0000-0000-000010690000}"/>
    <cellStyle name="Normal 6 2 11 5 2" xfId="25509" xr:uid="{00000000-0005-0000-0000-000011690000}"/>
    <cellStyle name="Normal 6 2 11 6" xfId="18326" xr:uid="{00000000-0005-0000-0000-000012690000}"/>
    <cellStyle name="Normal 6 2 11 7" xfId="31692" xr:uid="{00000000-0005-0000-0000-000013690000}"/>
    <cellStyle name="Normal 6 2 11 8" xfId="34909" xr:uid="{00000000-0005-0000-0000-000014690000}"/>
    <cellStyle name="Normal 6 2 12" xfId="5571" xr:uid="{00000000-0005-0000-0000-000015690000}"/>
    <cellStyle name="Normal 6 2 12 2" xfId="8361" xr:uid="{00000000-0005-0000-0000-000016690000}"/>
    <cellStyle name="Normal 6 2 12 2 2" xfId="14854" xr:uid="{00000000-0005-0000-0000-000017690000}"/>
    <cellStyle name="Normal 6 2 12 2 2 2" xfId="27530" xr:uid="{00000000-0005-0000-0000-000018690000}"/>
    <cellStyle name="Normal 6 2 12 2 3" xfId="19633" xr:uid="{00000000-0005-0000-0000-000019690000}"/>
    <cellStyle name="Normal 6 2 12 2 4" xfId="32748" xr:uid="{00000000-0005-0000-0000-00001A690000}"/>
    <cellStyle name="Normal 6 2 12 2 5" xfId="35763" xr:uid="{00000000-0005-0000-0000-00001B690000}"/>
    <cellStyle name="Normal 6 2 12 3" xfId="9286" xr:uid="{00000000-0005-0000-0000-00001C690000}"/>
    <cellStyle name="Normal 6 2 12 3 2" xfId="15696" xr:uid="{00000000-0005-0000-0000-00001D690000}"/>
    <cellStyle name="Normal 6 2 12 3 2 2" xfId="28341" xr:uid="{00000000-0005-0000-0000-00001E690000}"/>
    <cellStyle name="Normal 6 2 12 3 3" xfId="23288" xr:uid="{00000000-0005-0000-0000-00001F690000}"/>
    <cellStyle name="Normal 6 2 12 4" xfId="7405" xr:uid="{00000000-0005-0000-0000-000020690000}"/>
    <cellStyle name="Normal 6 2 12 4 2" xfId="13923" xr:uid="{00000000-0005-0000-0000-000021690000}"/>
    <cellStyle name="Normal 6 2 12 4 2 2" xfId="26653" xr:uid="{00000000-0005-0000-0000-000022690000}"/>
    <cellStyle name="Normal 6 2 12 4 3" xfId="22136" xr:uid="{00000000-0005-0000-0000-000023690000}"/>
    <cellStyle name="Normal 6 2 12 5" xfId="12764" xr:uid="{00000000-0005-0000-0000-000024690000}"/>
    <cellStyle name="Normal 6 2 12 5 2" xfId="25510" xr:uid="{00000000-0005-0000-0000-000025690000}"/>
    <cellStyle name="Normal 6 2 12 6" xfId="18327" xr:uid="{00000000-0005-0000-0000-000026690000}"/>
    <cellStyle name="Normal 6 2 12 7" xfId="31693" xr:uid="{00000000-0005-0000-0000-000027690000}"/>
    <cellStyle name="Normal 6 2 12 8" xfId="34910" xr:uid="{00000000-0005-0000-0000-000028690000}"/>
    <cellStyle name="Normal 6 2 13" xfId="5572" xr:uid="{00000000-0005-0000-0000-000029690000}"/>
    <cellStyle name="Normal 6 2 13 2" xfId="8362" xr:uid="{00000000-0005-0000-0000-00002A690000}"/>
    <cellStyle name="Normal 6 2 13 2 2" xfId="14855" xr:uid="{00000000-0005-0000-0000-00002B690000}"/>
    <cellStyle name="Normal 6 2 13 2 2 2" xfId="27531" xr:uid="{00000000-0005-0000-0000-00002C690000}"/>
    <cellStyle name="Normal 6 2 13 2 3" xfId="19634" xr:uid="{00000000-0005-0000-0000-00002D690000}"/>
    <cellStyle name="Normal 6 2 13 2 4" xfId="32749" xr:uid="{00000000-0005-0000-0000-00002E690000}"/>
    <cellStyle name="Normal 6 2 13 2 5" xfId="35764" xr:uid="{00000000-0005-0000-0000-00002F690000}"/>
    <cellStyle name="Normal 6 2 13 3" xfId="9287" xr:uid="{00000000-0005-0000-0000-000030690000}"/>
    <cellStyle name="Normal 6 2 13 3 2" xfId="15697" xr:uid="{00000000-0005-0000-0000-000031690000}"/>
    <cellStyle name="Normal 6 2 13 3 2 2" xfId="28342" xr:uid="{00000000-0005-0000-0000-000032690000}"/>
    <cellStyle name="Normal 6 2 13 3 3" xfId="23289" xr:uid="{00000000-0005-0000-0000-000033690000}"/>
    <cellStyle name="Normal 6 2 13 4" xfId="7406" xr:uid="{00000000-0005-0000-0000-000034690000}"/>
    <cellStyle name="Normal 6 2 13 4 2" xfId="13924" xr:uid="{00000000-0005-0000-0000-000035690000}"/>
    <cellStyle name="Normal 6 2 13 4 2 2" xfId="26654" xr:uid="{00000000-0005-0000-0000-000036690000}"/>
    <cellStyle name="Normal 6 2 13 4 3" xfId="22137" xr:uid="{00000000-0005-0000-0000-000037690000}"/>
    <cellStyle name="Normal 6 2 13 5" xfId="12765" xr:uid="{00000000-0005-0000-0000-000038690000}"/>
    <cellStyle name="Normal 6 2 13 5 2" xfId="25511" xr:uid="{00000000-0005-0000-0000-000039690000}"/>
    <cellStyle name="Normal 6 2 13 6" xfId="18328" xr:uid="{00000000-0005-0000-0000-00003A690000}"/>
    <cellStyle name="Normal 6 2 13 7" xfId="31694" xr:uid="{00000000-0005-0000-0000-00003B690000}"/>
    <cellStyle name="Normal 6 2 13 8" xfId="34911" xr:uid="{00000000-0005-0000-0000-00003C690000}"/>
    <cellStyle name="Normal 6 2 14" xfId="5573" xr:uid="{00000000-0005-0000-0000-00003D690000}"/>
    <cellStyle name="Normal 6 2 14 2" xfId="8363" xr:uid="{00000000-0005-0000-0000-00003E690000}"/>
    <cellStyle name="Normal 6 2 14 2 2" xfId="14856" xr:uid="{00000000-0005-0000-0000-00003F690000}"/>
    <cellStyle name="Normal 6 2 14 2 2 2" xfId="27532" xr:uid="{00000000-0005-0000-0000-000040690000}"/>
    <cellStyle name="Normal 6 2 14 2 3" xfId="19635" xr:uid="{00000000-0005-0000-0000-000041690000}"/>
    <cellStyle name="Normal 6 2 14 2 4" xfId="32750" xr:uid="{00000000-0005-0000-0000-000042690000}"/>
    <cellStyle name="Normal 6 2 14 2 5" xfId="35765" xr:uid="{00000000-0005-0000-0000-000043690000}"/>
    <cellStyle name="Normal 6 2 14 3" xfId="9288" xr:uid="{00000000-0005-0000-0000-000044690000}"/>
    <cellStyle name="Normal 6 2 14 3 2" xfId="15698" xr:uid="{00000000-0005-0000-0000-000045690000}"/>
    <cellStyle name="Normal 6 2 14 3 2 2" xfId="28343" xr:uid="{00000000-0005-0000-0000-000046690000}"/>
    <cellStyle name="Normal 6 2 14 3 3" xfId="23290" xr:uid="{00000000-0005-0000-0000-000047690000}"/>
    <cellStyle name="Normal 6 2 14 4" xfId="7407" xr:uid="{00000000-0005-0000-0000-000048690000}"/>
    <cellStyle name="Normal 6 2 14 4 2" xfId="13925" xr:uid="{00000000-0005-0000-0000-000049690000}"/>
    <cellStyle name="Normal 6 2 14 4 2 2" xfId="26655" xr:uid="{00000000-0005-0000-0000-00004A690000}"/>
    <cellStyle name="Normal 6 2 14 4 3" xfId="22138" xr:uid="{00000000-0005-0000-0000-00004B690000}"/>
    <cellStyle name="Normal 6 2 14 5" xfId="12766" xr:uid="{00000000-0005-0000-0000-00004C690000}"/>
    <cellStyle name="Normal 6 2 14 5 2" xfId="25512" xr:uid="{00000000-0005-0000-0000-00004D690000}"/>
    <cellStyle name="Normal 6 2 14 6" xfId="18329" xr:uid="{00000000-0005-0000-0000-00004E690000}"/>
    <cellStyle name="Normal 6 2 14 7" xfId="31695" xr:uid="{00000000-0005-0000-0000-00004F690000}"/>
    <cellStyle name="Normal 6 2 14 8" xfId="34912" xr:uid="{00000000-0005-0000-0000-000050690000}"/>
    <cellStyle name="Normal 6 2 15" xfId="5574" xr:uid="{00000000-0005-0000-0000-000051690000}"/>
    <cellStyle name="Normal 6 2 15 2" xfId="8364" xr:uid="{00000000-0005-0000-0000-000052690000}"/>
    <cellStyle name="Normal 6 2 15 2 2" xfId="14857" xr:uid="{00000000-0005-0000-0000-000053690000}"/>
    <cellStyle name="Normal 6 2 15 2 2 2" xfId="27533" xr:uid="{00000000-0005-0000-0000-000054690000}"/>
    <cellStyle name="Normal 6 2 15 2 3" xfId="19636" xr:uid="{00000000-0005-0000-0000-000055690000}"/>
    <cellStyle name="Normal 6 2 15 2 4" xfId="32751" xr:uid="{00000000-0005-0000-0000-000056690000}"/>
    <cellStyle name="Normal 6 2 15 2 5" xfId="35766" xr:uid="{00000000-0005-0000-0000-000057690000}"/>
    <cellStyle name="Normal 6 2 15 3" xfId="9289" xr:uid="{00000000-0005-0000-0000-000058690000}"/>
    <cellStyle name="Normal 6 2 15 3 2" xfId="15699" xr:uid="{00000000-0005-0000-0000-000059690000}"/>
    <cellStyle name="Normal 6 2 15 3 2 2" xfId="28344" xr:uid="{00000000-0005-0000-0000-00005A690000}"/>
    <cellStyle name="Normal 6 2 15 3 3" xfId="23291" xr:uid="{00000000-0005-0000-0000-00005B690000}"/>
    <cellStyle name="Normal 6 2 15 4" xfId="7408" xr:uid="{00000000-0005-0000-0000-00005C690000}"/>
    <cellStyle name="Normal 6 2 15 4 2" xfId="13926" xr:uid="{00000000-0005-0000-0000-00005D690000}"/>
    <cellStyle name="Normal 6 2 15 4 2 2" xfId="26656" xr:uid="{00000000-0005-0000-0000-00005E690000}"/>
    <cellStyle name="Normal 6 2 15 4 3" xfId="22139" xr:uid="{00000000-0005-0000-0000-00005F690000}"/>
    <cellStyle name="Normal 6 2 15 5" xfId="12767" xr:uid="{00000000-0005-0000-0000-000060690000}"/>
    <cellStyle name="Normal 6 2 15 5 2" xfId="25513" xr:uid="{00000000-0005-0000-0000-000061690000}"/>
    <cellStyle name="Normal 6 2 15 6" xfId="18330" xr:uid="{00000000-0005-0000-0000-000062690000}"/>
    <cellStyle name="Normal 6 2 15 7" xfId="31696" xr:uid="{00000000-0005-0000-0000-000063690000}"/>
    <cellStyle name="Normal 6 2 15 8" xfId="34913" xr:uid="{00000000-0005-0000-0000-000064690000}"/>
    <cellStyle name="Normal 6 2 16" xfId="5575" xr:uid="{00000000-0005-0000-0000-000065690000}"/>
    <cellStyle name="Normal 6 2 16 2" xfId="8365" xr:uid="{00000000-0005-0000-0000-000066690000}"/>
    <cellStyle name="Normal 6 2 16 2 2" xfId="14858" xr:uid="{00000000-0005-0000-0000-000067690000}"/>
    <cellStyle name="Normal 6 2 16 2 2 2" xfId="27534" xr:uid="{00000000-0005-0000-0000-000068690000}"/>
    <cellStyle name="Normal 6 2 16 2 3" xfId="19637" xr:uid="{00000000-0005-0000-0000-000069690000}"/>
    <cellStyle name="Normal 6 2 16 2 4" xfId="32752" xr:uid="{00000000-0005-0000-0000-00006A690000}"/>
    <cellStyle name="Normal 6 2 16 2 5" xfId="35767" xr:uid="{00000000-0005-0000-0000-00006B690000}"/>
    <cellStyle name="Normal 6 2 16 3" xfId="9290" xr:uid="{00000000-0005-0000-0000-00006C690000}"/>
    <cellStyle name="Normal 6 2 16 3 2" xfId="15700" xr:uid="{00000000-0005-0000-0000-00006D690000}"/>
    <cellStyle name="Normal 6 2 16 3 2 2" xfId="28345" xr:uid="{00000000-0005-0000-0000-00006E690000}"/>
    <cellStyle name="Normal 6 2 16 3 3" xfId="23292" xr:uid="{00000000-0005-0000-0000-00006F690000}"/>
    <cellStyle name="Normal 6 2 16 4" xfId="7409" xr:uid="{00000000-0005-0000-0000-000070690000}"/>
    <cellStyle name="Normal 6 2 16 4 2" xfId="13927" xr:uid="{00000000-0005-0000-0000-000071690000}"/>
    <cellStyle name="Normal 6 2 16 4 2 2" xfId="26657" xr:uid="{00000000-0005-0000-0000-000072690000}"/>
    <cellStyle name="Normal 6 2 16 4 3" xfId="22140" xr:uid="{00000000-0005-0000-0000-000073690000}"/>
    <cellStyle name="Normal 6 2 16 5" xfId="12768" xr:uid="{00000000-0005-0000-0000-000074690000}"/>
    <cellStyle name="Normal 6 2 16 5 2" xfId="25514" xr:uid="{00000000-0005-0000-0000-000075690000}"/>
    <cellStyle name="Normal 6 2 16 6" xfId="18331" xr:uid="{00000000-0005-0000-0000-000076690000}"/>
    <cellStyle name="Normal 6 2 16 7" xfId="31697" xr:uid="{00000000-0005-0000-0000-000077690000}"/>
    <cellStyle name="Normal 6 2 16 8" xfId="34914" xr:uid="{00000000-0005-0000-0000-000078690000}"/>
    <cellStyle name="Normal 6 2 17" xfId="5576" xr:uid="{00000000-0005-0000-0000-000079690000}"/>
    <cellStyle name="Normal 6 2 17 2" xfId="8366" xr:uid="{00000000-0005-0000-0000-00007A690000}"/>
    <cellStyle name="Normal 6 2 17 2 2" xfId="14859" xr:uid="{00000000-0005-0000-0000-00007B690000}"/>
    <cellStyle name="Normal 6 2 17 2 2 2" xfId="27535" xr:uid="{00000000-0005-0000-0000-00007C690000}"/>
    <cellStyle name="Normal 6 2 17 2 3" xfId="19638" xr:uid="{00000000-0005-0000-0000-00007D690000}"/>
    <cellStyle name="Normal 6 2 17 2 4" xfId="32753" xr:uid="{00000000-0005-0000-0000-00007E690000}"/>
    <cellStyle name="Normal 6 2 17 2 5" xfId="35768" xr:uid="{00000000-0005-0000-0000-00007F690000}"/>
    <cellStyle name="Normal 6 2 17 3" xfId="9291" xr:uid="{00000000-0005-0000-0000-000080690000}"/>
    <cellStyle name="Normal 6 2 17 3 2" xfId="15701" xr:uid="{00000000-0005-0000-0000-000081690000}"/>
    <cellStyle name="Normal 6 2 17 3 2 2" xfId="28346" xr:uid="{00000000-0005-0000-0000-000082690000}"/>
    <cellStyle name="Normal 6 2 17 3 3" xfId="23293" xr:uid="{00000000-0005-0000-0000-000083690000}"/>
    <cellStyle name="Normal 6 2 17 4" xfId="7410" xr:uid="{00000000-0005-0000-0000-000084690000}"/>
    <cellStyle name="Normal 6 2 17 4 2" xfId="13928" xr:uid="{00000000-0005-0000-0000-000085690000}"/>
    <cellStyle name="Normal 6 2 17 4 2 2" xfId="26658" xr:uid="{00000000-0005-0000-0000-000086690000}"/>
    <cellStyle name="Normal 6 2 17 4 3" xfId="22141" xr:uid="{00000000-0005-0000-0000-000087690000}"/>
    <cellStyle name="Normal 6 2 17 5" xfId="12769" xr:uid="{00000000-0005-0000-0000-000088690000}"/>
    <cellStyle name="Normal 6 2 17 5 2" xfId="25515" xr:uid="{00000000-0005-0000-0000-000089690000}"/>
    <cellStyle name="Normal 6 2 17 6" xfId="18332" xr:uid="{00000000-0005-0000-0000-00008A690000}"/>
    <cellStyle name="Normal 6 2 17 7" xfId="31698" xr:uid="{00000000-0005-0000-0000-00008B690000}"/>
    <cellStyle name="Normal 6 2 17 8" xfId="34915" xr:uid="{00000000-0005-0000-0000-00008C690000}"/>
    <cellStyle name="Normal 6 2 18" xfId="5577" xr:uid="{00000000-0005-0000-0000-00008D690000}"/>
    <cellStyle name="Normal 6 2 18 2" xfId="8367" xr:uid="{00000000-0005-0000-0000-00008E690000}"/>
    <cellStyle name="Normal 6 2 18 2 2" xfId="14860" xr:uid="{00000000-0005-0000-0000-00008F690000}"/>
    <cellStyle name="Normal 6 2 18 2 2 2" xfId="27536" xr:uid="{00000000-0005-0000-0000-000090690000}"/>
    <cellStyle name="Normal 6 2 18 2 3" xfId="19639" xr:uid="{00000000-0005-0000-0000-000091690000}"/>
    <cellStyle name="Normal 6 2 18 2 4" xfId="32754" xr:uid="{00000000-0005-0000-0000-000092690000}"/>
    <cellStyle name="Normal 6 2 18 2 5" xfId="35769" xr:uid="{00000000-0005-0000-0000-000093690000}"/>
    <cellStyle name="Normal 6 2 18 3" xfId="9292" xr:uid="{00000000-0005-0000-0000-000094690000}"/>
    <cellStyle name="Normal 6 2 18 3 2" xfId="15702" xr:uid="{00000000-0005-0000-0000-000095690000}"/>
    <cellStyle name="Normal 6 2 18 3 2 2" xfId="28347" xr:uid="{00000000-0005-0000-0000-000096690000}"/>
    <cellStyle name="Normal 6 2 18 3 3" xfId="23294" xr:uid="{00000000-0005-0000-0000-000097690000}"/>
    <cellStyle name="Normal 6 2 18 4" xfId="7411" xr:uid="{00000000-0005-0000-0000-000098690000}"/>
    <cellStyle name="Normal 6 2 18 4 2" xfId="13929" xr:uid="{00000000-0005-0000-0000-000099690000}"/>
    <cellStyle name="Normal 6 2 18 4 2 2" xfId="26659" xr:uid="{00000000-0005-0000-0000-00009A690000}"/>
    <cellStyle name="Normal 6 2 18 4 3" xfId="22142" xr:uid="{00000000-0005-0000-0000-00009B690000}"/>
    <cellStyle name="Normal 6 2 18 5" xfId="12770" xr:uid="{00000000-0005-0000-0000-00009C690000}"/>
    <cellStyle name="Normal 6 2 18 5 2" xfId="25516" xr:uid="{00000000-0005-0000-0000-00009D690000}"/>
    <cellStyle name="Normal 6 2 18 6" xfId="18333" xr:uid="{00000000-0005-0000-0000-00009E690000}"/>
    <cellStyle name="Normal 6 2 18 7" xfId="31699" xr:uid="{00000000-0005-0000-0000-00009F690000}"/>
    <cellStyle name="Normal 6 2 18 8" xfId="34916" xr:uid="{00000000-0005-0000-0000-0000A0690000}"/>
    <cellStyle name="Normal 6 2 19" xfId="5578" xr:uid="{00000000-0005-0000-0000-0000A1690000}"/>
    <cellStyle name="Normal 6 2 19 2" xfId="8368" xr:uid="{00000000-0005-0000-0000-0000A2690000}"/>
    <cellStyle name="Normal 6 2 19 2 2" xfId="14861" xr:uid="{00000000-0005-0000-0000-0000A3690000}"/>
    <cellStyle name="Normal 6 2 19 2 2 2" xfId="27537" xr:uid="{00000000-0005-0000-0000-0000A4690000}"/>
    <cellStyle name="Normal 6 2 19 2 3" xfId="19640" xr:uid="{00000000-0005-0000-0000-0000A5690000}"/>
    <cellStyle name="Normal 6 2 19 2 4" xfId="32755" xr:uid="{00000000-0005-0000-0000-0000A6690000}"/>
    <cellStyle name="Normal 6 2 19 2 5" xfId="35770" xr:uid="{00000000-0005-0000-0000-0000A7690000}"/>
    <cellStyle name="Normal 6 2 19 3" xfId="9293" xr:uid="{00000000-0005-0000-0000-0000A8690000}"/>
    <cellStyle name="Normal 6 2 19 3 2" xfId="15703" xr:uid="{00000000-0005-0000-0000-0000A9690000}"/>
    <cellStyle name="Normal 6 2 19 3 2 2" xfId="28348" xr:uid="{00000000-0005-0000-0000-0000AA690000}"/>
    <cellStyle name="Normal 6 2 19 3 3" xfId="23295" xr:uid="{00000000-0005-0000-0000-0000AB690000}"/>
    <cellStyle name="Normal 6 2 19 4" xfId="7412" xr:uid="{00000000-0005-0000-0000-0000AC690000}"/>
    <cellStyle name="Normal 6 2 19 4 2" xfId="13930" xr:uid="{00000000-0005-0000-0000-0000AD690000}"/>
    <cellStyle name="Normal 6 2 19 4 2 2" xfId="26660" xr:uid="{00000000-0005-0000-0000-0000AE690000}"/>
    <cellStyle name="Normal 6 2 19 4 3" xfId="22143" xr:uid="{00000000-0005-0000-0000-0000AF690000}"/>
    <cellStyle name="Normal 6 2 19 5" xfId="12771" xr:uid="{00000000-0005-0000-0000-0000B0690000}"/>
    <cellStyle name="Normal 6 2 19 5 2" xfId="25517" xr:uid="{00000000-0005-0000-0000-0000B1690000}"/>
    <cellStyle name="Normal 6 2 19 6" xfId="18334" xr:uid="{00000000-0005-0000-0000-0000B2690000}"/>
    <cellStyle name="Normal 6 2 19 7" xfId="31700" xr:uid="{00000000-0005-0000-0000-0000B3690000}"/>
    <cellStyle name="Normal 6 2 19 8" xfId="34917" xr:uid="{00000000-0005-0000-0000-0000B4690000}"/>
    <cellStyle name="Normal 6 2 2" xfId="798" xr:uid="{00000000-0005-0000-0000-0000B5690000}"/>
    <cellStyle name="Normal 6 2 2 2" xfId="6152" xr:uid="{00000000-0005-0000-0000-0000B6690000}"/>
    <cellStyle name="Normal 6 2 2 2 2" xfId="18853" xr:uid="{00000000-0005-0000-0000-0000B7690000}"/>
    <cellStyle name="Normal 6 2 2 3" xfId="8369" xr:uid="{00000000-0005-0000-0000-0000B8690000}"/>
    <cellStyle name="Normal 6 2 2 3 2" xfId="14862" xr:uid="{00000000-0005-0000-0000-0000B9690000}"/>
    <cellStyle name="Normal 6 2 2 3 2 2" xfId="19641" xr:uid="{00000000-0005-0000-0000-0000BA690000}"/>
    <cellStyle name="Normal 6 2 2 3 2 3" xfId="32756" xr:uid="{00000000-0005-0000-0000-0000BB690000}"/>
    <cellStyle name="Normal 6 2 2 3 2 4" xfId="35771" xr:uid="{00000000-0005-0000-0000-0000BC690000}"/>
    <cellStyle name="Normal 6 2 2 3 3" xfId="18335" xr:uid="{00000000-0005-0000-0000-0000BD690000}"/>
    <cellStyle name="Normal 6 2 2 3 4" xfId="31701" xr:uid="{00000000-0005-0000-0000-0000BE690000}"/>
    <cellStyle name="Normal 6 2 2 3 5" xfId="34918" xr:uid="{00000000-0005-0000-0000-0000BF690000}"/>
    <cellStyle name="Normal 6 2 2 4" xfId="9294" xr:uid="{00000000-0005-0000-0000-0000C0690000}"/>
    <cellStyle name="Normal 6 2 2 4 2" xfId="15704" xr:uid="{00000000-0005-0000-0000-0000C1690000}"/>
    <cellStyle name="Normal 6 2 2 4 2 2" xfId="28349" xr:uid="{00000000-0005-0000-0000-0000C2690000}"/>
    <cellStyle name="Normal 6 2 2 4 3" xfId="23296" xr:uid="{00000000-0005-0000-0000-0000C3690000}"/>
    <cellStyle name="Normal 6 2 2 5" xfId="10584" xr:uid="{00000000-0005-0000-0000-0000C4690000}"/>
    <cellStyle name="Normal 6 2 2 6" xfId="11171" xr:uid="{00000000-0005-0000-0000-0000C5690000}"/>
    <cellStyle name="Normal 6 2 2 7" xfId="7413" xr:uid="{00000000-0005-0000-0000-0000C6690000}"/>
    <cellStyle name="Normal 6 2 2 7 2" xfId="13931" xr:uid="{00000000-0005-0000-0000-0000C7690000}"/>
    <cellStyle name="Normal 6 2 2 7 2 2" xfId="26661" xr:uid="{00000000-0005-0000-0000-0000C8690000}"/>
    <cellStyle name="Normal 6 2 2 7 3" xfId="22144" xr:uid="{00000000-0005-0000-0000-0000C9690000}"/>
    <cellStyle name="Normal 6 2 2 8" xfId="12772" xr:uid="{00000000-0005-0000-0000-0000CA690000}"/>
    <cellStyle name="Normal 6 2 2 8 2" xfId="25518" xr:uid="{00000000-0005-0000-0000-0000CB690000}"/>
    <cellStyle name="Normal 6 2 2 9" xfId="5579" xr:uid="{00000000-0005-0000-0000-0000CC690000}"/>
    <cellStyle name="Normal 6 2 20" xfId="5568" xr:uid="{00000000-0005-0000-0000-0000CD690000}"/>
    <cellStyle name="Normal 6 2 20 2" xfId="6151" xr:uid="{00000000-0005-0000-0000-0000CE690000}"/>
    <cellStyle name="Normal 6 2 20 3" xfId="8358" xr:uid="{00000000-0005-0000-0000-0000CF690000}"/>
    <cellStyle name="Normal 6 2 20 3 2" xfId="14851" xr:uid="{00000000-0005-0000-0000-0000D0690000}"/>
    <cellStyle name="Normal 6 2 20 3 2 2" xfId="27527" xr:uid="{00000000-0005-0000-0000-0000D1690000}"/>
    <cellStyle name="Normal 6 2 20 3 3" xfId="22615" xr:uid="{00000000-0005-0000-0000-0000D2690000}"/>
    <cellStyle name="Normal 6 2 20 4" xfId="9283" xr:uid="{00000000-0005-0000-0000-0000D3690000}"/>
    <cellStyle name="Normal 6 2 20 4 2" xfId="15693" xr:uid="{00000000-0005-0000-0000-0000D4690000}"/>
    <cellStyle name="Normal 6 2 20 4 2 2" xfId="28338" xr:uid="{00000000-0005-0000-0000-0000D5690000}"/>
    <cellStyle name="Normal 6 2 20 4 3" xfId="23285" xr:uid="{00000000-0005-0000-0000-0000D6690000}"/>
    <cellStyle name="Normal 6 2 20 5" xfId="7402" xr:uid="{00000000-0005-0000-0000-0000D7690000}"/>
    <cellStyle name="Normal 6 2 20 5 2" xfId="13920" xr:uid="{00000000-0005-0000-0000-0000D8690000}"/>
    <cellStyle name="Normal 6 2 20 5 2 2" xfId="26650" xr:uid="{00000000-0005-0000-0000-0000D9690000}"/>
    <cellStyle name="Normal 6 2 20 5 3" xfId="22133" xr:uid="{00000000-0005-0000-0000-0000DA690000}"/>
    <cellStyle name="Normal 6 2 20 6" xfId="12761" xr:uid="{00000000-0005-0000-0000-0000DB690000}"/>
    <cellStyle name="Normal 6 2 20 6 2" xfId="25507" xr:uid="{00000000-0005-0000-0000-0000DC690000}"/>
    <cellStyle name="Normal 6 2 20 7" xfId="18699" xr:uid="{00000000-0005-0000-0000-0000DD690000}"/>
    <cellStyle name="Normal 6 2 20 8" xfId="21080" xr:uid="{00000000-0005-0000-0000-0000DE690000}"/>
    <cellStyle name="Normal 6 2 21" xfId="9802" xr:uid="{00000000-0005-0000-0000-0000DF690000}"/>
    <cellStyle name="Normal 6 2 21 2" xfId="19630" xr:uid="{00000000-0005-0000-0000-0000E0690000}"/>
    <cellStyle name="Normal 6 2 21 2 2" xfId="32745" xr:uid="{00000000-0005-0000-0000-0000E1690000}"/>
    <cellStyle name="Normal 6 2 21 2 3" xfId="35760" xr:uid="{00000000-0005-0000-0000-0000E2690000}"/>
    <cellStyle name="Normal 6 2 21 3" xfId="18324" xr:uid="{00000000-0005-0000-0000-0000E3690000}"/>
    <cellStyle name="Normal 6 2 21 4" xfId="31690" xr:uid="{00000000-0005-0000-0000-0000E4690000}"/>
    <cellStyle name="Normal 6 2 21 5" xfId="34907" xr:uid="{00000000-0005-0000-0000-0000E5690000}"/>
    <cellStyle name="Normal 6 2 22" xfId="10331" xr:uid="{00000000-0005-0000-0000-0000E6690000}"/>
    <cellStyle name="Normal 6 2 23" xfId="2982" xr:uid="{00000000-0005-0000-0000-0000E7690000}"/>
    <cellStyle name="Normal 6 2 3" xfId="1235" xr:uid="{00000000-0005-0000-0000-0000E8690000}"/>
    <cellStyle name="Normal 6 2 3 2" xfId="8370" xr:uid="{00000000-0005-0000-0000-0000E9690000}"/>
    <cellStyle name="Normal 6 2 3 2 2" xfId="14863" xr:uid="{00000000-0005-0000-0000-0000EA690000}"/>
    <cellStyle name="Normal 6 2 3 2 2 2" xfId="27538" xr:uid="{00000000-0005-0000-0000-0000EB690000}"/>
    <cellStyle name="Normal 6 2 3 2 3" xfId="19642" xr:uid="{00000000-0005-0000-0000-0000EC690000}"/>
    <cellStyle name="Normal 6 2 3 2 4" xfId="32757" xr:uid="{00000000-0005-0000-0000-0000ED690000}"/>
    <cellStyle name="Normal 6 2 3 2 5" xfId="35772" xr:uid="{00000000-0005-0000-0000-0000EE690000}"/>
    <cellStyle name="Normal 6 2 3 3" xfId="9295" xr:uid="{00000000-0005-0000-0000-0000EF690000}"/>
    <cellStyle name="Normal 6 2 3 3 2" xfId="15705" xr:uid="{00000000-0005-0000-0000-0000F0690000}"/>
    <cellStyle name="Normal 6 2 3 3 2 2" xfId="28350" xr:uid="{00000000-0005-0000-0000-0000F1690000}"/>
    <cellStyle name="Normal 6 2 3 3 3" xfId="23297" xr:uid="{00000000-0005-0000-0000-0000F2690000}"/>
    <cellStyle name="Normal 6 2 3 4" xfId="7414" xr:uid="{00000000-0005-0000-0000-0000F3690000}"/>
    <cellStyle name="Normal 6 2 3 4 2" xfId="13932" xr:uid="{00000000-0005-0000-0000-0000F4690000}"/>
    <cellStyle name="Normal 6 2 3 4 2 2" xfId="26662" xr:uid="{00000000-0005-0000-0000-0000F5690000}"/>
    <cellStyle name="Normal 6 2 3 4 3" xfId="22145" xr:uid="{00000000-0005-0000-0000-0000F6690000}"/>
    <cellStyle name="Normal 6 2 3 5" xfId="12773" xr:uid="{00000000-0005-0000-0000-0000F7690000}"/>
    <cellStyle name="Normal 6 2 3 5 2" xfId="25519" xr:uid="{00000000-0005-0000-0000-0000F8690000}"/>
    <cellStyle name="Normal 6 2 3 6" xfId="18336" xr:uid="{00000000-0005-0000-0000-0000F9690000}"/>
    <cellStyle name="Normal 6 2 3 7" xfId="31702" xr:uid="{00000000-0005-0000-0000-0000FA690000}"/>
    <cellStyle name="Normal 6 2 3 8" xfId="34919" xr:uid="{00000000-0005-0000-0000-0000FB690000}"/>
    <cellStyle name="Normal 6 2 3 9" xfId="5580" xr:uid="{00000000-0005-0000-0000-0000FC690000}"/>
    <cellStyle name="Normal 6 2 4" xfId="1996" xr:uid="{00000000-0005-0000-0000-0000FD690000}"/>
    <cellStyle name="Normal 6 2 4 10" xfId="37685" xr:uid="{00000000-0005-0000-0000-0000FE690000}"/>
    <cellStyle name="Normal 6 2 4 2" xfId="8371" xr:uid="{00000000-0005-0000-0000-0000FF690000}"/>
    <cellStyle name="Normal 6 2 4 2 2" xfId="14864" xr:uid="{00000000-0005-0000-0000-0000006A0000}"/>
    <cellStyle name="Normal 6 2 4 2 2 2" xfId="27539" xr:uid="{00000000-0005-0000-0000-0000016A0000}"/>
    <cellStyle name="Normal 6 2 4 2 3" xfId="19643" xr:uid="{00000000-0005-0000-0000-0000026A0000}"/>
    <cellStyle name="Normal 6 2 4 2 4" xfId="32758" xr:uid="{00000000-0005-0000-0000-0000036A0000}"/>
    <cellStyle name="Normal 6 2 4 2 5" xfId="35773" xr:uid="{00000000-0005-0000-0000-0000046A0000}"/>
    <cellStyle name="Normal 6 2 4 3" xfId="9296" xr:uid="{00000000-0005-0000-0000-0000056A0000}"/>
    <cellStyle name="Normal 6 2 4 3 2" xfId="15706" xr:uid="{00000000-0005-0000-0000-0000066A0000}"/>
    <cellStyle name="Normal 6 2 4 3 2 2" xfId="28351" xr:uid="{00000000-0005-0000-0000-0000076A0000}"/>
    <cellStyle name="Normal 6 2 4 3 3" xfId="23298" xr:uid="{00000000-0005-0000-0000-0000086A0000}"/>
    <cellStyle name="Normal 6 2 4 4" xfId="7415" xr:uid="{00000000-0005-0000-0000-0000096A0000}"/>
    <cellStyle name="Normal 6 2 4 4 2" xfId="13933" xr:uid="{00000000-0005-0000-0000-00000A6A0000}"/>
    <cellStyle name="Normal 6 2 4 4 2 2" xfId="26663" xr:uid="{00000000-0005-0000-0000-00000B6A0000}"/>
    <cellStyle name="Normal 6 2 4 4 3" xfId="22146" xr:uid="{00000000-0005-0000-0000-00000C6A0000}"/>
    <cellStyle name="Normal 6 2 4 5" xfId="12774" xr:uid="{00000000-0005-0000-0000-00000D6A0000}"/>
    <cellStyle name="Normal 6 2 4 5 2" xfId="25520" xr:uid="{00000000-0005-0000-0000-00000E6A0000}"/>
    <cellStyle name="Normal 6 2 4 6" xfId="18337" xr:uid="{00000000-0005-0000-0000-00000F6A0000}"/>
    <cellStyle name="Normal 6 2 4 7" xfId="31703" xr:uid="{00000000-0005-0000-0000-0000106A0000}"/>
    <cellStyle name="Normal 6 2 4 8" xfId="34920" xr:uid="{00000000-0005-0000-0000-0000116A0000}"/>
    <cellStyle name="Normal 6 2 4 9" xfId="5581" xr:uid="{00000000-0005-0000-0000-0000126A0000}"/>
    <cellStyle name="Normal 6 2 5" xfId="5582" xr:uid="{00000000-0005-0000-0000-0000136A0000}"/>
    <cellStyle name="Normal 6 2 5 2" xfId="8372" xr:uid="{00000000-0005-0000-0000-0000146A0000}"/>
    <cellStyle name="Normal 6 2 5 2 2" xfId="14865" xr:uid="{00000000-0005-0000-0000-0000156A0000}"/>
    <cellStyle name="Normal 6 2 5 2 2 2" xfId="27540" xr:uid="{00000000-0005-0000-0000-0000166A0000}"/>
    <cellStyle name="Normal 6 2 5 2 3" xfId="19644" xr:uid="{00000000-0005-0000-0000-0000176A0000}"/>
    <cellStyle name="Normal 6 2 5 2 4" xfId="32759" xr:uid="{00000000-0005-0000-0000-0000186A0000}"/>
    <cellStyle name="Normal 6 2 5 2 5" xfId="35774" xr:uid="{00000000-0005-0000-0000-0000196A0000}"/>
    <cellStyle name="Normal 6 2 5 3" xfId="9297" xr:uid="{00000000-0005-0000-0000-00001A6A0000}"/>
    <cellStyle name="Normal 6 2 5 3 2" xfId="15707" xr:uid="{00000000-0005-0000-0000-00001B6A0000}"/>
    <cellStyle name="Normal 6 2 5 3 2 2" xfId="28352" xr:uid="{00000000-0005-0000-0000-00001C6A0000}"/>
    <cellStyle name="Normal 6 2 5 3 3" xfId="23299" xr:uid="{00000000-0005-0000-0000-00001D6A0000}"/>
    <cellStyle name="Normal 6 2 5 4" xfId="7416" xr:uid="{00000000-0005-0000-0000-00001E6A0000}"/>
    <cellStyle name="Normal 6 2 5 4 2" xfId="13934" xr:uid="{00000000-0005-0000-0000-00001F6A0000}"/>
    <cellStyle name="Normal 6 2 5 4 2 2" xfId="26664" xr:uid="{00000000-0005-0000-0000-0000206A0000}"/>
    <cellStyle name="Normal 6 2 5 4 3" xfId="22147" xr:uid="{00000000-0005-0000-0000-0000216A0000}"/>
    <cellStyle name="Normal 6 2 5 5" xfId="12775" xr:uid="{00000000-0005-0000-0000-0000226A0000}"/>
    <cellStyle name="Normal 6 2 5 5 2" xfId="25521" xr:uid="{00000000-0005-0000-0000-0000236A0000}"/>
    <cellStyle name="Normal 6 2 5 6" xfId="18338" xr:uid="{00000000-0005-0000-0000-0000246A0000}"/>
    <cellStyle name="Normal 6 2 5 7" xfId="31704" xr:uid="{00000000-0005-0000-0000-0000256A0000}"/>
    <cellStyle name="Normal 6 2 5 8" xfId="34921" xr:uid="{00000000-0005-0000-0000-0000266A0000}"/>
    <cellStyle name="Normal 6 2 6" xfId="5583" xr:uid="{00000000-0005-0000-0000-0000276A0000}"/>
    <cellStyle name="Normal 6 2 6 2" xfId="8373" xr:uid="{00000000-0005-0000-0000-0000286A0000}"/>
    <cellStyle name="Normal 6 2 6 2 2" xfId="14866" xr:uid="{00000000-0005-0000-0000-0000296A0000}"/>
    <cellStyle name="Normal 6 2 6 2 2 2" xfId="27541" xr:uid="{00000000-0005-0000-0000-00002A6A0000}"/>
    <cellStyle name="Normal 6 2 6 2 3" xfId="19645" xr:uid="{00000000-0005-0000-0000-00002B6A0000}"/>
    <cellStyle name="Normal 6 2 6 2 4" xfId="32760" xr:uid="{00000000-0005-0000-0000-00002C6A0000}"/>
    <cellStyle name="Normal 6 2 6 2 5" xfId="35775" xr:uid="{00000000-0005-0000-0000-00002D6A0000}"/>
    <cellStyle name="Normal 6 2 6 3" xfId="9298" xr:uid="{00000000-0005-0000-0000-00002E6A0000}"/>
    <cellStyle name="Normal 6 2 6 3 2" xfId="15708" xr:uid="{00000000-0005-0000-0000-00002F6A0000}"/>
    <cellStyle name="Normal 6 2 6 3 2 2" xfId="28353" xr:uid="{00000000-0005-0000-0000-0000306A0000}"/>
    <cellStyle name="Normal 6 2 6 3 3" xfId="23300" xr:uid="{00000000-0005-0000-0000-0000316A0000}"/>
    <cellStyle name="Normal 6 2 6 4" xfId="7417" xr:uid="{00000000-0005-0000-0000-0000326A0000}"/>
    <cellStyle name="Normal 6 2 6 4 2" xfId="13935" xr:uid="{00000000-0005-0000-0000-0000336A0000}"/>
    <cellStyle name="Normal 6 2 6 4 2 2" xfId="26665" xr:uid="{00000000-0005-0000-0000-0000346A0000}"/>
    <cellStyle name="Normal 6 2 6 4 3" xfId="22148" xr:uid="{00000000-0005-0000-0000-0000356A0000}"/>
    <cellStyle name="Normal 6 2 6 5" xfId="12776" xr:uid="{00000000-0005-0000-0000-0000366A0000}"/>
    <cellStyle name="Normal 6 2 6 5 2" xfId="25522" xr:uid="{00000000-0005-0000-0000-0000376A0000}"/>
    <cellStyle name="Normal 6 2 6 6" xfId="18339" xr:uid="{00000000-0005-0000-0000-0000386A0000}"/>
    <cellStyle name="Normal 6 2 6 7" xfId="31705" xr:uid="{00000000-0005-0000-0000-0000396A0000}"/>
    <cellStyle name="Normal 6 2 6 8" xfId="34922" xr:uid="{00000000-0005-0000-0000-00003A6A0000}"/>
    <cellStyle name="Normal 6 2 7" xfId="5584" xr:uid="{00000000-0005-0000-0000-00003B6A0000}"/>
    <cellStyle name="Normal 6 2 7 2" xfId="8374" xr:uid="{00000000-0005-0000-0000-00003C6A0000}"/>
    <cellStyle name="Normal 6 2 7 2 2" xfId="14867" xr:uid="{00000000-0005-0000-0000-00003D6A0000}"/>
    <cellStyle name="Normal 6 2 7 2 2 2" xfId="27542" xr:uid="{00000000-0005-0000-0000-00003E6A0000}"/>
    <cellStyle name="Normal 6 2 7 2 3" xfId="19646" xr:uid="{00000000-0005-0000-0000-00003F6A0000}"/>
    <cellStyle name="Normal 6 2 7 2 4" xfId="32761" xr:uid="{00000000-0005-0000-0000-0000406A0000}"/>
    <cellStyle name="Normal 6 2 7 2 5" xfId="35776" xr:uid="{00000000-0005-0000-0000-0000416A0000}"/>
    <cellStyle name="Normal 6 2 7 3" xfId="9299" xr:uid="{00000000-0005-0000-0000-0000426A0000}"/>
    <cellStyle name="Normal 6 2 7 3 2" xfId="15709" xr:uid="{00000000-0005-0000-0000-0000436A0000}"/>
    <cellStyle name="Normal 6 2 7 3 2 2" xfId="28354" xr:uid="{00000000-0005-0000-0000-0000446A0000}"/>
    <cellStyle name="Normal 6 2 7 3 3" xfId="23301" xr:uid="{00000000-0005-0000-0000-0000456A0000}"/>
    <cellStyle name="Normal 6 2 7 4" xfId="7418" xr:uid="{00000000-0005-0000-0000-0000466A0000}"/>
    <cellStyle name="Normal 6 2 7 4 2" xfId="13936" xr:uid="{00000000-0005-0000-0000-0000476A0000}"/>
    <cellStyle name="Normal 6 2 7 4 2 2" xfId="26666" xr:uid="{00000000-0005-0000-0000-0000486A0000}"/>
    <cellStyle name="Normal 6 2 7 4 3" xfId="22149" xr:uid="{00000000-0005-0000-0000-0000496A0000}"/>
    <cellStyle name="Normal 6 2 7 5" xfId="12777" xr:uid="{00000000-0005-0000-0000-00004A6A0000}"/>
    <cellStyle name="Normal 6 2 7 5 2" xfId="25523" xr:uid="{00000000-0005-0000-0000-00004B6A0000}"/>
    <cellStyle name="Normal 6 2 7 6" xfId="18340" xr:uid="{00000000-0005-0000-0000-00004C6A0000}"/>
    <cellStyle name="Normal 6 2 7 7" xfId="31706" xr:uid="{00000000-0005-0000-0000-00004D6A0000}"/>
    <cellStyle name="Normal 6 2 7 8" xfId="34923" xr:uid="{00000000-0005-0000-0000-00004E6A0000}"/>
    <cellStyle name="Normal 6 2 8" xfId="5585" xr:uid="{00000000-0005-0000-0000-00004F6A0000}"/>
    <cellStyle name="Normal 6 2 8 2" xfId="8375" xr:uid="{00000000-0005-0000-0000-0000506A0000}"/>
    <cellStyle name="Normal 6 2 8 2 2" xfId="14868" xr:uid="{00000000-0005-0000-0000-0000516A0000}"/>
    <cellStyle name="Normal 6 2 8 2 2 2" xfId="27543" xr:uid="{00000000-0005-0000-0000-0000526A0000}"/>
    <cellStyle name="Normal 6 2 8 2 3" xfId="19647" xr:uid="{00000000-0005-0000-0000-0000536A0000}"/>
    <cellStyle name="Normal 6 2 8 2 4" xfId="32762" xr:uid="{00000000-0005-0000-0000-0000546A0000}"/>
    <cellStyle name="Normal 6 2 8 2 5" xfId="35777" xr:uid="{00000000-0005-0000-0000-0000556A0000}"/>
    <cellStyle name="Normal 6 2 8 3" xfId="9300" xr:uid="{00000000-0005-0000-0000-0000566A0000}"/>
    <cellStyle name="Normal 6 2 8 3 2" xfId="15710" xr:uid="{00000000-0005-0000-0000-0000576A0000}"/>
    <cellStyle name="Normal 6 2 8 3 2 2" xfId="28355" xr:uid="{00000000-0005-0000-0000-0000586A0000}"/>
    <cellStyle name="Normal 6 2 8 3 3" xfId="23302" xr:uid="{00000000-0005-0000-0000-0000596A0000}"/>
    <cellStyle name="Normal 6 2 8 4" xfId="7419" xr:uid="{00000000-0005-0000-0000-00005A6A0000}"/>
    <cellStyle name="Normal 6 2 8 4 2" xfId="13937" xr:uid="{00000000-0005-0000-0000-00005B6A0000}"/>
    <cellStyle name="Normal 6 2 8 4 2 2" xfId="26667" xr:uid="{00000000-0005-0000-0000-00005C6A0000}"/>
    <cellStyle name="Normal 6 2 8 4 3" xfId="22150" xr:uid="{00000000-0005-0000-0000-00005D6A0000}"/>
    <cellStyle name="Normal 6 2 8 5" xfId="12778" xr:uid="{00000000-0005-0000-0000-00005E6A0000}"/>
    <cellStyle name="Normal 6 2 8 5 2" xfId="25524" xr:uid="{00000000-0005-0000-0000-00005F6A0000}"/>
    <cellStyle name="Normal 6 2 8 6" xfId="18341" xr:uid="{00000000-0005-0000-0000-0000606A0000}"/>
    <cellStyle name="Normal 6 2 8 7" xfId="31707" xr:uid="{00000000-0005-0000-0000-0000616A0000}"/>
    <cellStyle name="Normal 6 2 8 8" xfId="34924" xr:uid="{00000000-0005-0000-0000-0000626A0000}"/>
    <cellStyle name="Normal 6 2 9" xfId="5586" xr:uid="{00000000-0005-0000-0000-0000636A0000}"/>
    <cellStyle name="Normal 6 2 9 2" xfId="8376" xr:uid="{00000000-0005-0000-0000-0000646A0000}"/>
    <cellStyle name="Normal 6 2 9 2 2" xfId="14869" xr:uid="{00000000-0005-0000-0000-0000656A0000}"/>
    <cellStyle name="Normal 6 2 9 2 2 2" xfId="27544" xr:uid="{00000000-0005-0000-0000-0000666A0000}"/>
    <cellStyle name="Normal 6 2 9 2 3" xfId="19648" xr:uid="{00000000-0005-0000-0000-0000676A0000}"/>
    <cellStyle name="Normal 6 2 9 2 4" xfId="32763" xr:uid="{00000000-0005-0000-0000-0000686A0000}"/>
    <cellStyle name="Normal 6 2 9 2 5" xfId="35778" xr:uid="{00000000-0005-0000-0000-0000696A0000}"/>
    <cellStyle name="Normal 6 2 9 3" xfId="9301" xr:uid="{00000000-0005-0000-0000-00006A6A0000}"/>
    <cellStyle name="Normal 6 2 9 3 2" xfId="15711" xr:uid="{00000000-0005-0000-0000-00006B6A0000}"/>
    <cellStyle name="Normal 6 2 9 3 2 2" xfId="28356" xr:uid="{00000000-0005-0000-0000-00006C6A0000}"/>
    <cellStyle name="Normal 6 2 9 3 3" xfId="23303" xr:uid="{00000000-0005-0000-0000-00006D6A0000}"/>
    <cellStyle name="Normal 6 2 9 4" xfId="7420" xr:uid="{00000000-0005-0000-0000-00006E6A0000}"/>
    <cellStyle name="Normal 6 2 9 4 2" xfId="13938" xr:uid="{00000000-0005-0000-0000-00006F6A0000}"/>
    <cellStyle name="Normal 6 2 9 4 2 2" xfId="26668" xr:uid="{00000000-0005-0000-0000-0000706A0000}"/>
    <cellStyle name="Normal 6 2 9 4 3" xfId="22151" xr:uid="{00000000-0005-0000-0000-0000716A0000}"/>
    <cellStyle name="Normal 6 2 9 5" xfId="12779" xr:uid="{00000000-0005-0000-0000-0000726A0000}"/>
    <cellStyle name="Normal 6 2 9 5 2" xfId="25525" xr:uid="{00000000-0005-0000-0000-0000736A0000}"/>
    <cellStyle name="Normal 6 2 9 6" xfId="18342" xr:uid="{00000000-0005-0000-0000-0000746A0000}"/>
    <cellStyle name="Normal 6 2 9 7" xfId="31708" xr:uid="{00000000-0005-0000-0000-0000756A0000}"/>
    <cellStyle name="Normal 6 2 9 8" xfId="34925" xr:uid="{00000000-0005-0000-0000-0000766A0000}"/>
    <cellStyle name="Normal 6 20" xfId="5587" xr:uid="{00000000-0005-0000-0000-0000776A0000}"/>
    <cellStyle name="Normal 6 21" xfId="5588" xr:uid="{00000000-0005-0000-0000-0000786A0000}"/>
    <cellStyle name="Normal 6 22" xfId="5589" xr:uid="{00000000-0005-0000-0000-0000796A0000}"/>
    <cellStyle name="Normal 6 23" xfId="5590" xr:uid="{00000000-0005-0000-0000-00007A6A0000}"/>
    <cellStyle name="Normal 6 24" xfId="5591" xr:uid="{00000000-0005-0000-0000-00007B6A0000}"/>
    <cellStyle name="Normal 6 25" xfId="6150" xr:uid="{00000000-0005-0000-0000-00007C6A0000}"/>
    <cellStyle name="Normal 6 3" xfId="797" xr:uid="{00000000-0005-0000-0000-00007D6A0000}"/>
    <cellStyle name="Normal 6 3 10" xfId="5593" xr:uid="{00000000-0005-0000-0000-00007E6A0000}"/>
    <cellStyle name="Normal 6 3 10 2" xfId="8378" xr:uid="{00000000-0005-0000-0000-00007F6A0000}"/>
    <cellStyle name="Normal 6 3 10 2 2" xfId="14871" xr:uid="{00000000-0005-0000-0000-0000806A0000}"/>
    <cellStyle name="Normal 6 3 10 2 2 2" xfId="27546" xr:uid="{00000000-0005-0000-0000-0000816A0000}"/>
    <cellStyle name="Normal 6 3 10 2 3" xfId="19650" xr:uid="{00000000-0005-0000-0000-0000826A0000}"/>
    <cellStyle name="Normal 6 3 10 2 4" xfId="32765" xr:uid="{00000000-0005-0000-0000-0000836A0000}"/>
    <cellStyle name="Normal 6 3 10 2 5" xfId="35780" xr:uid="{00000000-0005-0000-0000-0000846A0000}"/>
    <cellStyle name="Normal 6 3 10 3" xfId="9303" xr:uid="{00000000-0005-0000-0000-0000856A0000}"/>
    <cellStyle name="Normal 6 3 10 3 2" xfId="15713" xr:uid="{00000000-0005-0000-0000-0000866A0000}"/>
    <cellStyle name="Normal 6 3 10 3 2 2" xfId="28358" xr:uid="{00000000-0005-0000-0000-0000876A0000}"/>
    <cellStyle name="Normal 6 3 10 3 3" xfId="23305" xr:uid="{00000000-0005-0000-0000-0000886A0000}"/>
    <cellStyle name="Normal 6 3 10 4" xfId="7422" xr:uid="{00000000-0005-0000-0000-0000896A0000}"/>
    <cellStyle name="Normal 6 3 10 4 2" xfId="13940" xr:uid="{00000000-0005-0000-0000-00008A6A0000}"/>
    <cellStyle name="Normal 6 3 10 4 2 2" xfId="26670" xr:uid="{00000000-0005-0000-0000-00008B6A0000}"/>
    <cellStyle name="Normal 6 3 10 4 3" xfId="22153" xr:uid="{00000000-0005-0000-0000-00008C6A0000}"/>
    <cellStyle name="Normal 6 3 10 5" xfId="12781" xr:uid="{00000000-0005-0000-0000-00008D6A0000}"/>
    <cellStyle name="Normal 6 3 10 5 2" xfId="25527" xr:uid="{00000000-0005-0000-0000-00008E6A0000}"/>
    <cellStyle name="Normal 6 3 10 6" xfId="18346" xr:uid="{00000000-0005-0000-0000-00008F6A0000}"/>
    <cellStyle name="Normal 6 3 10 7" xfId="31714" xr:uid="{00000000-0005-0000-0000-0000906A0000}"/>
    <cellStyle name="Normal 6 3 10 8" xfId="34927" xr:uid="{00000000-0005-0000-0000-0000916A0000}"/>
    <cellStyle name="Normal 6 3 11" xfId="5594" xr:uid="{00000000-0005-0000-0000-0000926A0000}"/>
    <cellStyle name="Normal 6 3 11 2" xfId="8379" xr:uid="{00000000-0005-0000-0000-0000936A0000}"/>
    <cellStyle name="Normal 6 3 11 2 2" xfId="14872" xr:uid="{00000000-0005-0000-0000-0000946A0000}"/>
    <cellStyle name="Normal 6 3 11 2 2 2" xfId="27547" xr:uid="{00000000-0005-0000-0000-0000956A0000}"/>
    <cellStyle name="Normal 6 3 11 2 3" xfId="19651" xr:uid="{00000000-0005-0000-0000-0000966A0000}"/>
    <cellStyle name="Normal 6 3 11 2 4" xfId="32766" xr:uid="{00000000-0005-0000-0000-0000976A0000}"/>
    <cellStyle name="Normal 6 3 11 2 5" xfId="35781" xr:uid="{00000000-0005-0000-0000-0000986A0000}"/>
    <cellStyle name="Normal 6 3 11 3" xfId="9304" xr:uid="{00000000-0005-0000-0000-0000996A0000}"/>
    <cellStyle name="Normal 6 3 11 3 2" xfId="15714" xr:uid="{00000000-0005-0000-0000-00009A6A0000}"/>
    <cellStyle name="Normal 6 3 11 3 2 2" xfId="28359" xr:uid="{00000000-0005-0000-0000-00009B6A0000}"/>
    <cellStyle name="Normal 6 3 11 3 3" xfId="23306" xr:uid="{00000000-0005-0000-0000-00009C6A0000}"/>
    <cellStyle name="Normal 6 3 11 4" xfId="7423" xr:uid="{00000000-0005-0000-0000-00009D6A0000}"/>
    <cellStyle name="Normal 6 3 11 4 2" xfId="13941" xr:uid="{00000000-0005-0000-0000-00009E6A0000}"/>
    <cellStyle name="Normal 6 3 11 4 2 2" xfId="26671" xr:uid="{00000000-0005-0000-0000-00009F6A0000}"/>
    <cellStyle name="Normal 6 3 11 4 3" xfId="22154" xr:uid="{00000000-0005-0000-0000-0000A06A0000}"/>
    <cellStyle name="Normal 6 3 11 5" xfId="12782" xr:uid="{00000000-0005-0000-0000-0000A16A0000}"/>
    <cellStyle name="Normal 6 3 11 5 2" xfId="25528" xr:uid="{00000000-0005-0000-0000-0000A26A0000}"/>
    <cellStyle name="Normal 6 3 11 6" xfId="18347" xr:uid="{00000000-0005-0000-0000-0000A36A0000}"/>
    <cellStyle name="Normal 6 3 11 7" xfId="31715" xr:uid="{00000000-0005-0000-0000-0000A46A0000}"/>
    <cellStyle name="Normal 6 3 11 8" xfId="34928" xr:uid="{00000000-0005-0000-0000-0000A56A0000}"/>
    <cellStyle name="Normal 6 3 12" xfId="5595" xr:uid="{00000000-0005-0000-0000-0000A66A0000}"/>
    <cellStyle name="Normal 6 3 12 2" xfId="8380" xr:uid="{00000000-0005-0000-0000-0000A76A0000}"/>
    <cellStyle name="Normal 6 3 12 2 2" xfId="14873" xr:uid="{00000000-0005-0000-0000-0000A86A0000}"/>
    <cellStyle name="Normal 6 3 12 2 2 2" xfId="27548" xr:uid="{00000000-0005-0000-0000-0000A96A0000}"/>
    <cellStyle name="Normal 6 3 12 2 3" xfId="19652" xr:uid="{00000000-0005-0000-0000-0000AA6A0000}"/>
    <cellStyle name="Normal 6 3 12 2 4" xfId="32767" xr:uid="{00000000-0005-0000-0000-0000AB6A0000}"/>
    <cellStyle name="Normal 6 3 12 2 5" xfId="35782" xr:uid="{00000000-0005-0000-0000-0000AC6A0000}"/>
    <cellStyle name="Normal 6 3 12 3" xfId="9305" xr:uid="{00000000-0005-0000-0000-0000AD6A0000}"/>
    <cellStyle name="Normal 6 3 12 3 2" xfId="15715" xr:uid="{00000000-0005-0000-0000-0000AE6A0000}"/>
    <cellStyle name="Normal 6 3 12 3 2 2" xfId="28360" xr:uid="{00000000-0005-0000-0000-0000AF6A0000}"/>
    <cellStyle name="Normal 6 3 12 3 3" xfId="23307" xr:uid="{00000000-0005-0000-0000-0000B06A0000}"/>
    <cellStyle name="Normal 6 3 12 4" xfId="7424" xr:uid="{00000000-0005-0000-0000-0000B16A0000}"/>
    <cellStyle name="Normal 6 3 12 4 2" xfId="13942" xr:uid="{00000000-0005-0000-0000-0000B26A0000}"/>
    <cellStyle name="Normal 6 3 12 4 2 2" xfId="26672" xr:uid="{00000000-0005-0000-0000-0000B36A0000}"/>
    <cellStyle name="Normal 6 3 12 4 3" xfId="22155" xr:uid="{00000000-0005-0000-0000-0000B46A0000}"/>
    <cellStyle name="Normal 6 3 12 5" xfId="12783" xr:uid="{00000000-0005-0000-0000-0000B56A0000}"/>
    <cellStyle name="Normal 6 3 12 5 2" xfId="25529" xr:uid="{00000000-0005-0000-0000-0000B66A0000}"/>
    <cellStyle name="Normal 6 3 12 6" xfId="18348" xr:uid="{00000000-0005-0000-0000-0000B76A0000}"/>
    <cellStyle name="Normal 6 3 12 7" xfId="31716" xr:uid="{00000000-0005-0000-0000-0000B86A0000}"/>
    <cellStyle name="Normal 6 3 12 8" xfId="34929" xr:uid="{00000000-0005-0000-0000-0000B96A0000}"/>
    <cellStyle name="Normal 6 3 13" xfId="5596" xr:uid="{00000000-0005-0000-0000-0000BA6A0000}"/>
    <cellStyle name="Normal 6 3 13 2" xfId="8381" xr:uid="{00000000-0005-0000-0000-0000BB6A0000}"/>
    <cellStyle name="Normal 6 3 13 2 2" xfId="14874" xr:uid="{00000000-0005-0000-0000-0000BC6A0000}"/>
    <cellStyle name="Normal 6 3 13 2 2 2" xfId="27549" xr:uid="{00000000-0005-0000-0000-0000BD6A0000}"/>
    <cellStyle name="Normal 6 3 13 2 3" xfId="19653" xr:uid="{00000000-0005-0000-0000-0000BE6A0000}"/>
    <cellStyle name="Normal 6 3 13 2 4" xfId="32768" xr:uid="{00000000-0005-0000-0000-0000BF6A0000}"/>
    <cellStyle name="Normal 6 3 13 2 5" xfId="35783" xr:uid="{00000000-0005-0000-0000-0000C06A0000}"/>
    <cellStyle name="Normal 6 3 13 3" xfId="9306" xr:uid="{00000000-0005-0000-0000-0000C16A0000}"/>
    <cellStyle name="Normal 6 3 13 3 2" xfId="15716" xr:uid="{00000000-0005-0000-0000-0000C26A0000}"/>
    <cellStyle name="Normal 6 3 13 3 2 2" xfId="28361" xr:uid="{00000000-0005-0000-0000-0000C36A0000}"/>
    <cellStyle name="Normal 6 3 13 3 3" xfId="23308" xr:uid="{00000000-0005-0000-0000-0000C46A0000}"/>
    <cellStyle name="Normal 6 3 13 4" xfId="7425" xr:uid="{00000000-0005-0000-0000-0000C56A0000}"/>
    <cellStyle name="Normal 6 3 13 4 2" xfId="13943" xr:uid="{00000000-0005-0000-0000-0000C66A0000}"/>
    <cellStyle name="Normal 6 3 13 4 2 2" xfId="26673" xr:uid="{00000000-0005-0000-0000-0000C76A0000}"/>
    <cellStyle name="Normal 6 3 13 4 3" xfId="22156" xr:uid="{00000000-0005-0000-0000-0000C86A0000}"/>
    <cellStyle name="Normal 6 3 13 5" xfId="12784" xr:uid="{00000000-0005-0000-0000-0000C96A0000}"/>
    <cellStyle name="Normal 6 3 13 5 2" xfId="25530" xr:uid="{00000000-0005-0000-0000-0000CA6A0000}"/>
    <cellStyle name="Normal 6 3 13 6" xfId="18349" xr:uid="{00000000-0005-0000-0000-0000CB6A0000}"/>
    <cellStyle name="Normal 6 3 13 7" xfId="31717" xr:uid="{00000000-0005-0000-0000-0000CC6A0000}"/>
    <cellStyle name="Normal 6 3 13 8" xfId="34930" xr:uid="{00000000-0005-0000-0000-0000CD6A0000}"/>
    <cellStyle name="Normal 6 3 14" xfId="5597" xr:uid="{00000000-0005-0000-0000-0000CE6A0000}"/>
    <cellStyle name="Normal 6 3 14 2" xfId="8382" xr:uid="{00000000-0005-0000-0000-0000CF6A0000}"/>
    <cellStyle name="Normal 6 3 14 2 2" xfId="14875" xr:uid="{00000000-0005-0000-0000-0000D06A0000}"/>
    <cellStyle name="Normal 6 3 14 2 2 2" xfId="27550" xr:uid="{00000000-0005-0000-0000-0000D16A0000}"/>
    <cellStyle name="Normal 6 3 14 2 3" xfId="19654" xr:uid="{00000000-0005-0000-0000-0000D26A0000}"/>
    <cellStyle name="Normal 6 3 14 2 4" xfId="32769" xr:uid="{00000000-0005-0000-0000-0000D36A0000}"/>
    <cellStyle name="Normal 6 3 14 2 5" xfId="35784" xr:uid="{00000000-0005-0000-0000-0000D46A0000}"/>
    <cellStyle name="Normal 6 3 14 3" xfId="9307" xr:uid="{00000000-0005-0000-0000-0000D56A0000}"/>
    <cellStyle name="Normal 6 3 14 3 2" xfId="15717" xr:uid="{00000000-0005-0000-0000-0000D66A0000}"/>
    <cellStyle name="Normal 6 3 14 3 2 2" xfId="28362" xr:uid="{00000000-0005-0000-0000-0000D76A0000}"/>
    <cellStyle name="Normal 6 3 14 3 3" xfId="23309" xr:uid="{00000000-0005-0000-0000-0000D86A0000}"/>
    <cellStyle name="Normal 6 3 14 4" xfId="7426" xr:uid="{00000000-0005-0000-0000-0000D96A0000}"/>
    <cellStyle name="Normal 6 3 14 4 2" xfId="13944" xr:uid="{00000000-0005-0000-0000-0000DA6A0000}"/>
    <cellStyle name="Normal 6 3 14 4 2 2" xfId="26674" xr:uid="{00000000-0005-0000-0000-0000DB6A0000}"/>
    <cellStyle name="Normal 6 3 14 4 3" xfId="22157" xr:uid="{00000000-0005-0000-0000-0000DC6A0000}"/>
    <cellStyle name="Normal 6 3 14 5" xfId="12785" xr:uid="{00000000-0005-0000-0000-0000DD6A0000}"/>
    <cellStyle name="Normal 6 3 14 5 2" xfId="25531" xr:uid="{00000000-0005-0000-0000-0000DE6A0000}"/>
    <cellStyle name="Normal 6 3 14 6" xfId="18350" xr:uid="{00000000-0005-0000-0000-0000DF6A0000}"/>
    <cellStyle name="Normal 6 3 14 7" xfId="31718" xr:uid="{00000000-0005-0000-0000-0000E06A0000}"/>
    <cellStyle name="Normal 6 3 14 8" xfId="34931" xr:uid="{00000000-0005-0000-0000-0000E16A0000}"/>
    <cellStyle name="Normal 6 3 15" xfId="5598" xr:uid="{00000000-0005-0000-0000-0000E26A0000}"/>
    <cellStyle name="Normal 6 3 15 2" xfId="8383" xr:uid="{00000000-0005-0000-0000-0000E36A0000}"/>
    <cellStyle name="Normal 6 3 15 2 2" xfId="14876" xr:uid="{00000000-0005-0000-0000-0000E46A0000}"/>
    <cellStyle name="Normal 6 3 15 2 2 2" xfId="27551" xr:uid="{00000000-0005-0000-0000-0000E56A0000}"/>
    <cellStyle name="Normal 6 3 15 2 3" xfId="19655" xr:uid="{00000000-0005-0000-0000-0000E66A0000}"/>
    <cellStyle name="Normal 6 3 15 2 4" xfId="32770" xr:uid="{00000000-0005-0000-0000-0000E76A0000}"/>
    <cellStyle name="Normal 6 3 15 2 5" xfId="35785" xr:uid="{00000000-0005-0000-0000-0000E86A0000}"/>
    <cellStyle name="Normal 6 3 15 3" xfId="9308" xr:uid="{00000000-0005-0000-0000-0000E96A0000}"/>
    <cellStyle name="Normal 6 3 15 3 2" xfId="15718" xr:uid="{00000000-0005-0000-0000-0000EA6A0000}"/>
    <cellStyle name="Normal 6 3 15 3 2 2" xfId="28363" xr:uid="{00000000-0005-0000-0000-0000EB6A0000}"/>
    <cellStyle name="Normal 6 3 15 3 3" xfId="23310" xr:uid="{00000000-0005-0000-0000-0000EC6A0000}"/>
    <cellStyle name="Normal 6 3 15 4" xfId="7427" xr:uid="{00000000-0005-0000-0000-0000ED6A0000}"/>
    <cellStyle name="Normal 6 3 15 4 2" xfId="13945" xr:uid="{00000000-0005-0000-0000-0000EE6A0000}"/>
    <cellStyle name="Normal 6 3 15 4 2 2" xfId="26675" xr:uid="{00000000-0005-0000-0000-0000EF6A0000}"/>
    <cellStyle name="Normal 6 3 15 4 3" xfId="22158" xr:uid="{00000000-0005-0000-0000-0000F06A0000}"/>
    <cellStyle name="Normal 6 3 15 5" xfId="12786" xr:uid="{00000000-0005-0000-0000-0000F16A0000}"/>
    <cellStyle name="Normal 6 3 15 5 2" xfId="25532" xr:uid="{00000000-0005-0000-0000-0000F26A0000}"/>
    <cellStyle name="Normal 6 3 15 6" xfId="18351" xr:uid="{00000000-0005-0000-0000-0000F36A0000}"/>
    <cellStyle name="Normal 6 3 15 7" xfId="31719" xr:uid="{00000000-0005-0000-0000-0000F46A0000}"/>
    <cellStyle name="Normal 6 3 15 8" xfId="34932" xr:uid="{00000000-0005-0000-0000-0000F56A0000}"/>
    <cellStyle name="Normal 6 3 16" xfId="5599" xr:uid="{00000000-0005-0000-0000-0000F66A0000}"/>
    <cellStyle name="Normal 6 3 16 2" xfId="8384" xr:uid="{00000000-0005-0000-0000-0000F76A0000}"/>
    <cellStyle name="Normal 6 3 16 2 2" xfId="14877" xr:uid="{00000000-0005-0000-0000-0000F86A0000}"/>
    <cellStyle name="Normal 6 3 16 2 2 2" xfId="27552" xr:uid="{00000000-0005-0000-0000-0000F96A0000}"/>
    <cellStyle name="Normal 6 3 16 2 3" xfId="19656" xr:uid="{00000000-0005-0000-0000-0000FA6A0000}"/>
    <cellStyle name="Normal 6 3 16 2 4" xfId="32771" xr:uid="{00000000-0005-0000-0000-0000FB6A0000}"/>
    <cellStyle name="Normal 6 3 16 2 5" xfId="35786" xr:uid="{00000000-0005-0000-0000-0000FC6A0000}"/>
    <cellStyle name="Normal 6 3 16 3" xfId="9309" xr:uid="{00000000-0005-0000-0000-0000FD6A0000}"/>
    <cellStyle name="Normal 6 3 16 3 2" xfId="15719" xr:uid="{00000000-0005-0000-0000-0000FE6A0000}"/>
    <cellStyle name="Normal 6 3 16 3 2 2" xfId="28364" xr:uid="{00000000-0005-0000-0000-0000FF6A0000}"/>
    <cellStyle name="Normal 6 3 16 3 3" xfId="23311" xr:uid="{00000000-0005-0000-0000-0000006B0000}"/>
    <cellStyle name="Normal 6 3 16 4" xfId="7428" xr:uid="{00000000-0005-0000-0000-0000016B0000}"/>
    <cellStyle name="Normal 6 3 16 4 2" xfId="13946" xr:uid="{00000000-0005-0000-0000-0000026B0000}"/>
    <cellStyle name="Normal 6 3 16 4 2 2" xfId="26676" xr:uid="{00000000-0005-0000-0000-0000036B0000}"/>
    <cellStyle name="Normal 6 3 16 4 3" xfId="22159" xr:uid="{00000000-0005-0000-0000-0000046B0000}"/>
    <cellStyle name="Normal 6 3 16 5" xfId="12787" xr:uid="{00000000-0005-0000-0000-0000056B0000}"/>
    <cellStyle name="Normal 6 3 16 5 2" xfId="25533" xr:uid="{00000000-0005-0000-0000-0000066B0000}"/>
    <cellStyle name="Normal 6 3 16 6" xfId="18352" xr:uid="{00000000-0005-0000-0000-0000076B0000}"/>
    <cellStyle name="Normal 6 3 16 7" xfId="31720" xr:uid="{00000000-0005-0000-0000-0000086B0000}"/>
    <cellStyle name="Normal 6 3 16 8" xfId="34933" xr:uid="{00000000-0005-0000-0000-0000096B0000}"/>
    <cellStyle name="Normal 6 3 17" xfId="5600" xr:uid="{00000000-0005-0000-0000-00000A6B0000}"/>
    <cellStyle name="Normal 6 3 17 2" xfId="8385" xr:uid="{00000000-0005-0000-0000-00000B6B0000}"/>
    <cellStyle name="Normal 6 3 17 2 2" xfId="14878" xr:uid="{00000000-0005-0000-0000-00000C6B0000}"/>
    <cellStyle name="Normal 6 3 17 2 2 2" xfId="27553" xr:uid="{00000000-0005-0000-0000-00000D6B0000}"/>
    <cellStyle name="Normal 6 3 17 2 3" xfId="19657" xr:uid="{00000000-0005-0000-0000-00000E6B0000}"/>
    <cellStyle name="Normal 6 3 17 2 4" xfId="32772" xr:uid="{00000000-0005-0000-0000-00000F6B0000}"/>
    <cellStyle name="Normal 6 3 17 2 5" xfId="35787" xr:uid="{00000000-0005-0000-0000-0000106B0000}"/>
    <cellStyle name="Normal 6 3 17 3" xfId="9310" xr:uid="{00000000-0005-0000-0000-0000116B0000}"/>
    <cellStyle name="Normal 6 3 17 3 2" xfId="15720" xr:uid="{00000000-0005-0000-0000-0000126B0000}"/>
    <cellStyle name="Normal 6 3 17 3 2 2" xfId="28365" xr:uid="{00000000-0005-0000-0000-0000136B0000}"/>
    <cellStyle name="Normal 6 3 17 3 3" xfId="23312" xr:uid="{00000000-0005-0000-0000-0000146B0000}"/>
    <cellStyle name="Normal 6 3 17 4" xfId="7429" xr:uid="{00000000-0005-0000-0000-0000156B0000}"/>
    <cellStyle name="Normal 6 3 17 4 2" xfId="13947" xr:uid="{00000000-0005-0000-0000-0000166B0000}"/>
    <cellStyle name="Normal 6 3 17 4 2 2" xfId="26677" xr:uid="{00000000-0005-0000-0000-0000176B0000}"/>
    <cellStyle name="Normal 6 3 17 4 3" xfId="22160" xr:uid="{00000000-0005-0000-0000-0000186B0000}"/>
    <cellStyle name="Normal 6 3 17 5" xfId="12788" xr:uid="{00000000-0005-0000-0000-0000196B0000}"/>
    <cellStyle name="Normal 6 3 17 5 2" xfId="25534" xr:uid="{00000000-0005-0000-0000-00001A6B0000}"/>
    <cellStyle name="Normal 6 3 17 6" xfId="18353" xr:uid="{00000000-0005-0000-0000-00001B6B0000}"/>
    <cellStyle name="Normal 6 3 17 7" xfId="31721" xr:uid="{00000000-0005-0000-0000-00001C6B0000}"/>
    <cellStyle name="Normal 6 3 17 8" xfId="34934" xr:uid="{00000000-0005-0000-0000-00001D6B0000}"/>
    <cellStyle name="Normal 6 3 18" xfId="5601" xr:uid="{00000000-0005-0000-0000-00001E6B0000}"/>
    <cellStyle name="Normal 6 3 18 2" xfId="8386" xr:uid="{00000000-0005-0000-0000-00001F6B0000}"/>
    <cellStyle name="Normal 6 3 18 2 2" xfId="14879" xr:uid="{00000000-0005-0000-0000-0000206B0000}"/>
    <cellStyle name="Normal 6 3 18 2 2 2" xfId="27554" xr:uid="{00000000-0005-0000-0000-0000216B0000}"/>
    <cellStyle name="Normal 6 3 18 2 3" xfId="19658" xr:uid="{00000000-0005-0000-0000-0000226B0000}"/>
    <cellStyle name="Normal 6 3 18 2 4" xfId="32773" xr:uid="{00000000-0005-0000-0000-0000236B0000}"/>
    <cellStyle name="Normal 6 3 18 2 5" xfId="35788" xr:uid="{00000000-0005-0000-0000-0000246B0000}"/>
    <cellStyle name="Normal 6 3 18 3" xfId="9311" xr:uid="{00000000-0005-0000-0000-0000256B0000}"/>
    <cellStyle name="Normal 6 3 18 3 2" xfId="15721" xr:uid="{00000000-0005-0000-0000-0000266B0000}"/>
    <cellStyle name="Normal 6 3 18 3 2 2" xfId="28366" xr:uid="{00000000-0005-0000-0000-0000276B0000}"/>
    <cellStyle name="Normal 6 3 18 3 3" xfId="23313" xr:uid="{00000000-0005-0000-0000-0000286B0000}"/>
    <cellStyle name="Normal 6 3 18 4" xfId="7430" xr:uid="{00000000-0005-0000-0000-0000296B0000}"/>
    <cellStyle name="Normal 6 3 18 4 2" xfId="13948" xr:uid="{00000000-0005-0000-0000-00002A6B0000}"/>
    <cellStyle name="Normal 6 3 18 4 2 2" xfId="26678" xr:uid="{00000000-0005-0000-0000-00002B6B0000}"/>
    <cellStyle name="Normal 6 3 18 4 3" xfId="22161" xr:uid="{00000000-0005-0000-0000-00002C6B0000}"/>
    <cellStyle name="Normal 6 3 18 5" xfId="12789" xr:uid="{00000000-0005-0000-0000-00002D6B0000}"/>
    <cellStyle name="Normal 6 3 18 5 2" xfId="25535" xr:uid="{00000000-0005-0000-0000-00002E6B0000}"/>
    <cellStyle name="Normal 6 3 18 6" xfId="18354" xr:uid="{00000000-0005-0000-0000-00002F6B0000}"/>
    <cellStyle name="Normal 6 3 18 7" xfId="31722" xr:uid="{00000000-0005-0000-0000-0000306B0000}"/>
    <cellStyle name="Normal 6 3 18 8" xfId="34935" xr:uid="{00000000-0005-0000-0000-0000316B0000}"/>
    <cellStyle name="Normal 6 3 19" xfId="5602" xr:uid="{00000000-0005-0000-0000-0000326B0000}"/>
    <cellStyle name="Normal 6 3 19 2" xfId="8387" xr:uid="{00000000-0005-0000-0000-0000336B0000}"/>
    <cellStyle name="Normal 6 3 19 2 2" xfId="14880" xr:uid="{00000000-0005-0000-0000-0000346B0000}"/>
    <cellStyle name="Normal 6 3 19 2 2 2" xfId="27555" xr:uid="{00000000-0005-0000-0000-0000356B0000}"/>
    <cellStyle name="Normal 6 3 19 2 3" xfId="19659" xr:uid="{00000000-0005-0000-0000-0000366B0000}"/>
    <cellStyle name="Normal 6 3 19 2 4" xfId="32774" xr:uid="{00000000-0005-0000-0000-0000376B0000}"/>
    <cellStyle name="Normal 6 3 19 2 5" xfId="35789" xr:uid="{00000000-0005-0000-0000-0000386B0000}"/>
    <cellStyle name="Normal 6 3 19 3" xfId="9312" xr:uid="{00000000-0005-0000-0000-0000396B0000}"/>
    <cellStyle name="Normal 6 3 19 3 2" xfId="15722" xr:uid="{00000000-0005-0000-0000-00003A6B0000}"/>
    <cellStyle name="Normal 6 3 19 3 2 2" xfId="28367" xr:uid="{00000000-0005-0000-0000-00003B6B0000}"/>
    <cellStyle name="Normal 6 3 19 3 3" xfId="23314" xr:uid="{00000000-0005-0000-0000-00003C6B0000}"/>
    <cellStyle name="Normal 6 3 19 4" xfId="7431" xr:uid="{00000000-0005-0000-0000-00003D6B0000}"/>
    <cellStyle name="Normal 6 3 19 4 2" xfId="13949" xr:uid="{00000000-0005-0000-0000-00003E6B0000}"/>
    <cellStyle name="Normal 6 3 19 4 2 2" xfId="26679" xr:uid="{00000000-0005-0000-0000-00003F6B0000}"/>
    <cellStyle name="Normal 6 3 19 4 3" xfId="22162" xr:uid="{00000000-0005-0000-0000-0000406B0000}"/>
    <cellStyle name="Normal 6 3 19 5" xfId="12790" xr:uid="{00000000-0005-0000-0000-0000416B0000}"/>
    <cellStyle name="Normal 6 3 19 5 2" xfId="25536" xr:uid="{00000000-0005-0000-0000-0000426B0000}"/>
    <cellStyle name="Normal 6 3 19 6" xfId="18355" xr:uid="{00000000-0005-0000-0000-0000436B0000}"/>
    <cellStyle name="Normal 6 3 19 7" xfId="31723" xr:uid="{00000000-0005-0000-0000-0000446B0000}"/>
    <cellStyle name="Normal 6 3 19 8" xfId="34936" xr:uid="{00000000-0005-0000-0000-0000456B0000}"/>
    <cellStyle name="Normal 6 3 2" xfId="1313" xr:uid="{00000000-0005-0000-0000-0000466B0000}"/>
    <cellStyle name="Normal 6 3 2 2" xfId="8388" xr:uid="{00000000-0005-0000-0000-0000476B0000}"/>
    <cellStyle name="Normal 6 3 2 2 2" xfId="14881" xr:uid="{00000000-0005-0000-0000-0000486B0000}"/>
    <cellStyle name="Normal 6 3 2 2 2 2" xfId="27556" xr:uid="{00000000-0005-0000-0000-0000496B0000}"/>
    <cellStyle name="Normal 6 3 2 2 3" xfId="18854" xr:uid="{00000000-0005-0000-0000-00004A6B0000}"/>
    <cellStyle name="Normal 6 3 2 2 4" xfId="22617" xr:uid="{00000000-0005-0000-0000-00004B6B0000}"/>
    <cellStyle name="Normal 6 3 2 3" xfId="9313" xr:uid="{00000000-0005-0000-0000-00004C6B0000}"/>
    <cellStyle name="Normal 6 3 2 3 2" xfId="15723" xr:uid="{00000000-0005-0000-0000-00004D6B0000}"/>
    <cellStyle name="Normal 6 3 2 3 2 2" xfId="19660" xr:uid="{00000000-0005-0000-0000-00004E6B0000}"/>
    <cellStyle name="Normal 6 3 2 3 2 3" xfId="32775" xr:uid="{00000000-0005-0000-0000-00004F6B0000}"/>
    <cellStyle name="Normal 6 3 2 3 2 4" xfId="35790" xr:uid="{00000000-0005-0000-0000-0000506B0000}"/>
    <cellStyle name="Normal 6 3 2 3 3" xfId="18356" xr:uid="{00000000-0005-0000-0000-0000516B0000}"/>
    <cellStyle name="Normal 6 3 2 3 4" xfId="31724" xr:uid="{00000000-0005-0000-0000-0000526B0000}"/>
    <cellStyle name="Normal 6 3 2 3 5" xfId="34937" xr:uid="{00000000-0005-0000-0000-0000536B0000}"/>
    <cellStyle name="Normal 6 3 2 4" xfId="10585" xr:uid="{00000000-0005-0000-0000-0000546B0000}"/>
    <cellStyle name="Normal 6 3 2 5" xfId="10899" xr:uid="{00000000-0005-0000-0000-0000556B0000}"/>
    <cellStyle name="Normal 6 3 2 6" xfId="7432" xr:uid="{00000000-0005-0000-0000-0000566B0000}"/>
    <cellStyle name="Normal 6 3 2 6 2" xfId="13950" xr:uid="{00000000-0005-0000-0000-0000576B0000}"/>
    <cellStyle name="Normal 6 3 2 6 2 2" xfId="26680" xr:uid="{00000000-0005-0000-0000-0000586B0000}"/>
    <cellStyle name="Normal 6 3 2 6 3" xfId="22163" xr:uid="{00000000-0005-0000-0000-0000596B0000}"/>
    <cellStyle name="Normal 6 3 2 7" xfId="12791" xr:uid="{00000000-0005-0000-0000-00005A6B0000}"/>
    <cellStyle name="Normal 6 3 2 7 2" xfId="25537" xr:uid="{00000000-0005-0000-0000-00005B6B0000}"/>
    <cellStyle name="Normal 6 3 2 8" xfId="5603" xr:uid="{00000000-0005-0000-0000-00005C6B0000}"/>
    <cellStyle name="Normal 6 3 20" xfId="5592" xr:uid="{00000000-0005-0000-0000-00005D6B0000}"/>
    <cellStyle name="Normal 6 3 20 2" xfId="6153" xr:uid="{00000000-0005-0000-0000-00005E6B0000}"/>
    <cellStyle name="Normal 6 3 20 3" xfId="8377" xr:uid="{00000000-0005-0000-0000-00005F6B0000}"/>
    <cellStyle name="Normal 6 3 20 3 2" xfId="14870" xr:uid="{00000000-0005-0000-0000-0000606B0000}"/>
    <cellStyle name="Normal 6 3 20 3 2 2" xfId="27545" xr:uid="{00000000-0005-0000-0000-0000616B0000}"/>
    <cellStyle name="Normal 6 3 20 3 3" xfId="22616" xr:uid="{00000000-0005-0000-0000-0000626B0000}"/>
    <cellStyle name="Normal 6 3 20 4" xfId="9302" xr:uid="{00000000-0005-0000-0000-0000636B0000}"/>
    <cellStyle name="Normal 6 3 20 4 2" xfId="15712" xr:uid="{00000000-0005-0000-0000-0000646B0000}"/>
    <cellStyle name="Normal 6 3 20 4 2 2" xfId="28357" xr:uid="{00000000-0005-0000-0000-0000656B0000}"/>
    <cellStyle name="Normal 6 3 20 4 3" xfId="23304" xr:uid="{00000000-0005-0000-0000-0000666B0000}"/>
    <cellStyle name="Normal 6 3 20 5" xfId="7421" xr:uid="{00000000-0005-0000-0000-0000676B0000}"/>
    <cellStyle name="Normal 6 3 20 5 2" xfId="13939" xr:uid="{00000000-0005-0000-0000-0000686B0000}"/>
    <cellStyle name="Normal 6 3 20 5 2 2" xfId="26669" xr:uid="{00000000-0005-0000-0000-0000696B0000}"/>
    <cellStyle name="Normal 6 3 20 5 3" xfId="22152" xr:uid="{00000000-0005-0000-0000-00006A6B0000}"/>
    <cellStyle name="Normal 6 3 20 6" xfId="12780" xr:uid="{00000000-0005-0000-0000-00006B6B0000}"/>
    <cellStyle name="Normal 6 3 20 6 2" xfId="25526" xr:uid="{00000000-0005-0000-0000-00006C6B0000}"/>
    <cellStyle name="Normal 6 3 20 7" xfId="18741" xr:uid="{00000000-0005-0000-0000-00006D6B0000}"/>
    <cellStyle name="Normal 6 3 20 8" xfId="21081" xr:uid="{00000000-0005-0000-0000-00006E6B0000}"/>
    <cellStyle name="Normal 6 3 21" xfId="10008" xr:uid="{00000000-0005-0000-0000-00006F6B0000}"/>
    <cellStyle name="Normal 6 3 21 2" xfId="19649" xr:uid="{00000000-0005-0000-0000-0000706B0000}"/>
    <cellStyle name="Normal 6 3 21 2 2" xfId="32764" xr:uid="{00000000-0005-0000-0000-0000716B0000}"/>
    <cellStyle name="Normal 6 3 21 2 3" xfId="35779" xr:uid="{00000000-0005-0000-0000-0000726B0000}"/>
    <cellStyle name="Normal 6 3 21 3" xfId="18345" xr:uid="{00000000-0005-0000-0000-0000736B0000}"/>
    <cellStyle name="Normal 6 3 21 4" xfId="31713" xr:uid="{00000000-0005-0000-0000-0000746B0000}"/>
    <cellStyle name="Normal 6 3 21 5" xfId="34926" xr:uid="{00000000-0005-0000-0000-0000756B0000}"/>
    <cellStyle name="Normal 6 3 22" xfId="10852" xr:uid="{00000000-0005-0000-0000-0000766B0000}"/>
    <cellStyle name="Normal 6 3 23" xfId="2983" xr:uid="{00000000-0005-0000-0000-0000776B0000}"/>
    <cellStyle name="Normal 6 3 3" xfId="1997" xr:uid="{00000000-0005-0000-0000-0000786B0000}"/>
    <cellStyle name="Normal 6 3 3 2" xfId="8389" xr:uid="{00000000-0005-0000-0000-0000796B0000}"/>
    <cellStyle name="Normal 6 3 3 2 2" xfId="14882" xr:uid="{00000000-0005-0000-0000-00007A6B0000}"/>
    <cellStyle name="Normal 6 3 3 2 2 2" xfId="27557" xr:uid="{00000000-0005-0000-0000-00007B6B0000}"/>
    <cellStyle name="Normal 6 3 3 2 3" xfId="19661" xr:uid="{00000000-0005-0000-0000-00007C6B0000}"/>
    <cellStyle name="Normal 6 3 3 2 4" xfId="32776" xr:uid="{00000000-0005-0000-0000-00007D6B0000}"/>
    <cellStyle name="Normal 6 3 3 2 5" xfId="35791" xr:uid="{00000000-0005-0000-0000-00007E6B0000}"/>
    <cellStyle name="Normal 6 3 3 3" xfId="9314" xr:uid="{00000000-0005-0000-0000-00007F6B0000}"/>
    <cellStyle name="Normal 6 3 3 3 2" xfId="15724" xr:uid="{00000000-0005-0000-0000-0000806B0000}"/>
    <cellStyle name="Normal 6 3 3 3 2 2" xfId="28368" xr:uid="{00000000-0005-0000-0000-0000816B0000}"/>
    <cellStyle name="Normal 6 3 3 3 3" xfId="23315" xr:uid="{00000000-0005-0000-0000-0000826B0000}"/>
    <cellStyle name="Normal 6 3 3 4" xfId="7433" xr:uid="{00000000-0005-0000-0000-0000836B0000}"/>
    <cellStyle name="Normal 6 3 3 4 2" xfId="13951" xr:uid="{00000000-0005-0000-0000-0000846B0000}"/>
    <cellStyle name="Normal 6 3 3 4 2 2" xfId="26681" xr:uid="{00000000-0005-0000-0000-0000856B0000}"/>
    <cellStyle name="Normal 6 3 3 4 3" xfId="22164" xr:uid="{00000000-0005-0000-0000-0000866B0000}"/>
    <cellStyle name="Normal 6 3 3 5" xfId="12792" xr:uid="{00000000-0005-0000-0000-0000876B0000}"/>
    <cellStyle name="Normal 6 3 3 5 2" xfId="25538" xr:uid="{00000000-0005-0000-0000-0000886B0000}"/>
    <cellStyle name="Normal 6 3 3 6" xfId="18357" xr:uid="{00000000-0005-0000-0000-0000896B0000}"/>
    <cellStyle name="Normal 6 3 3 7" xfId="31725" xr:uid="{00000000-0005-0000-0000-00008A6B0000}"/>
    <cellStyle name="Normal 6 3 3 8" xfId="34938" xr:uid="{00000000-0005-0000-0000-00008B6B0000}"/>
    <cellStyle name="Normal 6 3 3 9" xfId="5604" xr:uid="{00000000-0005-0000-0000-00008C6B0000}"/>
    <cellStyle name="Normal 6 3 4" xfId="5605" xr:uid="{00000000-0005-0000-0000-00008D6B0000}"/>
    <cellStyle name="Normal 6 3 4 2" xfId="8390" xr:uid="{00000000-0005-0000-0000-00008E6B0000}"/>
    <cellStyle name="Normal 6 3 4 2 2" xfId="14883" xr:uid="{00000000-0005-0000-0000-00008F6B0000}"/>
    <cellStyle name="Normal 6 3 4 2 2 2" xfId="27558" xr:uid="{00000000-0005-0000-0000-0000906B0000}"/>
    <cellStyle name="Normal 6 3 4 2 3" xfId="19662" xr:uid="{00000000-0005-0000-0000-0000916B0000}"/>
    <cellStyle name="Normal 6 3 4 2 4" xfId="32777" xr:uid="{00000000-0005-0000-0000-0000926B0000}"/>
    <cellStyle name="Normal 6 3 4 2 5" xfId="35792" xr:uid="{00000000-0005-0000-0000-0000936B0000}"/>
    <cellStyle name="Normal 6 3 4 3" xfId="9315" xr:uid="{00000000-0005-0000-0000-0000946B0000}"/>
    <cellStyle name="Normal 6 3 4 3 2" xfId="15725" xr:uid="{00000000-0005-0000-0000-0000956B0000}"/>
    <cellStyle name="Normal 6 3 4 3 2 2" xfId="28369" xr:uid="{00000000-0005-0000-0000-0000966B0000}"/>
    <cellStyle name="Normal 6 3 4 3 3" xfId="23316" xr:uid="{00000000-0005-0000-0000-0000976B0000}"/>
    <cellStyle name="Normal 6 3 4 4" xfId="7434" xr:uid="{00000000-0005-0000-0000-0000986B0000}"/>
    <cellStyle name="Normal 6 3 4 4 2" xfId="13952" xr:uid="{00000000-0005-0000-0000-0000996B0000}"/>
    <cellStyle name="Normal 6 3 4 4 2 2" xfId="26682" xr:uid="{00000000-0005-0000-0000-00009A6B0000}"/>
    <cellStyle name="Normal 6 3 4 4 3" xfId="22165" xr:uid="{00000000-0005-0000-0000-00009B6B0000}"/>
    <cellStyle name="Normal 6 3 4 5" xfId="12793" xr:uid="{00000000-0005-0000-0000-00009C6B0000}"/>
    <cellStyle name="Normal 6 3 4 5 2" xfId="25539" xr:uid="{00000000-0005-0000-0000-00009D6B0000}"/>
    <cellStyle name="Normal 6 3 4 6" xfId="18358" xr:uid="{00000000-0005-0000-0000-00009E6B0000}"/>
    <cellStyle name="Normal 6 3 4 7" xfId="31726" xr:uid="{00000000-0005-0000-0000-00009F6B0000}"/>
    <cellStyle name="Normal 6 3 4 8" xfId="34939" xr:uid="{00000000-0005-0000-0000-0000A06B0000}"/>
    <cellStyle name="Normal 6 3 5" xfId="5606" xr:uid="{00000000-0005-0000-0000-0000A16B0000}"/>
    <cellStyle name="Normal 6 3 5 2" xfId="8391" xr:uid="{00000000-0005-0000-0000-0000A26B0000}"/>
    <cellStyle name="Normal 6 3 5 2 2" xfId="14884" xr:uid="{00000000-0005-0000-0000-0000A36B0000}"/>
    <cellStyle name="Normal 6 3 5 2 2 2" xfId="27559" xr:uid="{00000000-0005-0000-0000-0000A46B0000}"/>
    <cellStyle name="Normal 6 3 5 2 3" xfId="19663" xr:uid="{00000000-0005-0000-0000-0000A56B0000}"/>
    <cellStyle name="Normal 6 3 5 2 4" xfId="32778" xr:uid="{00000000-0005-0000-0000-0000A66B0000}"/>
    <cellStyle name="Normal 6 3 5 2 5" xfId="35793" xr:uid="{00000000-0005-0000-0000-0000A76B0000}"/>
    <cellStyle name="Normal 6 3 5 3" xfId="9316" xr:uid="{00000000-0005-0000-0000-0000A86B0000}"/>
    <cellStyle name="Normal 6 3 5 3 2" xfId="15726" xr:uid="{00000000-0005-0000-0000-0000A96B0000}"/>
    <cellStyle name="Normal 6 3 5 3 2 2" xfId="28370" xr:uid="{00000000-0005-0000-0000-0000AA6B0000}"/>
    <cellStyle name="Normal 6 3 5 3 3" xfId="23317" xr:uid="{00000000-0005-0000-0000-0000AB6B0000}"/>
    <cellStyle name="Normal 6 3 5 4" xfId="7435" xr:uid="{00000000-0005-0000-0000-0000AC6B0000}"/>
    <cellStyle name="Normal 6 3 5 4 2" xfId="13953" xr:uid="{00000000-0005-0000-0000-0000AD6B0000}"/>
    <cellStyle name="Normal 6 3 5 4 2 2" xfId="26683" xr:uid="{00000000-0005-0000-0000-0000AE6B0000}"/>
    <cellStyle name="Normal 6 3 5 4 3" xfId="22166" xr:uid="{00000000-0005-0000-0000-0000AF6B0000}"/>
    <cellStyle name="Normal 6 3 5 5" xfId="12794" xr:uid="{00000000-0005-0000-0000-0000B06B0000}"/>
    <cellStyle name="Normal 6 3 5 5 2" xfId="25540" xr:uid="{00000000-0005-0000-0000-0000B16B0000}"/>
    <cellStyle name="Normal 6 3 5 6" xfId="18359" xr:uid="{00000000-0005-0000-0000-0000B26B0000}"/>
    <cellStyle name="Normal 6 3 5 7" xfId="31727" xr:uid="{00000000-0005-0000-0000-0000B36B0000}"/>
    <cellStyle name="Normal 6 3 5 8" xfId="34940" xr:uid="{00000000-0005-0000-0000-0000B46B0000}"/>
    <cellStyle name="Normal 6 3 6" xfId="5607" xr:uid="{00000000-0005-0000-0000-0000B56B0000}"/>
    <cellStyle name="Normal 6 3 6 2" xfId="8392" xr:uid="{00000000-0005-0000-0000-0000B66B0000}"/>
    <cellStyle name="Normal 6 3 6 2 2" xfId="14885" xr:uid="{00000000-0005-0000-0000-0000B76B0000}"/>
    <cellStyle name="Normal 6 3 6 2 2 2" xfId="27560" xr:uid="{00000000-0005-0000-0000-0000B86B0000}"/>
    <cellStyle name="Normal 6 3 6 2 3" xfId="19664" xr:uid="{00000000-0005-0000-0000-0000B96B0000}"/>
    <cellStyle name="Normal 6 3 6 2 4" xfId="32779" xr:uid="{00000000-0005-0000-0000-0000BA6B0000}"/>
    <cellStyle name="Normal 6 3 6 2 5" xfId="35794" xr:uid="{00000000-0005-0000-0000-0000BB6B0000}"/>
    <cellStyle name="Normal 6 3 6 3" xfId="9317" xr:uid="{00000000-0005-0000-0000-0000BC6B0000}"/>
    <cellStyle name="Normal 6 3 6 3 2" xfId="15727" xr:uid="{00000000-0005-0000-0000-0000BD6B0000}"/>
    <cellStyle name="Normal 6 3 6 3 2 2" xfId="28371" xr:uid="{00000000-0005-0000-0000-0000BE6B0000}"/>
    <cellStyle name="Normal 6 3 6 3 3" xfId="23318" xr:uid="{00000000-0005-0000-0000-0000BF6B0000}"/>
    <cellStyle name="Normal 6 3 6 4" xfId="7436" xr:uid="{00000000-0005-0000-0000-0000C06B0000}"/>
    <cellStyle name="Normal 6 3 6 4 2" xfId="13954" xr:uid="{00000000-0005-0000-0000-0000C16B0000}"/>
    <cellStyle name="Normal 6 3 6 4 2 2" xfId="26684" xr:uid="{00000000-0005-0000-0000-0000C26B0000}"/>
    <cellStyle name="Normal 6 3 6 4 3" xfId="22167" xr:uid="{00000000-0005-0000-0000-0000C36B0000}"/>
    <cellStyle name="Normal 6 3 6 5" xfId="12795" xr:uid="{00000000-0005-0000-0000-0000C46B0000}"/>
    <cellStyle name="Normal 6 3 6 5 2" xfId="25541" xr:uid="{00000000-0005-0000-0000-0000C56B0000}"/>
    <cellStyle name="Normal 6 3 6 6" xfId="18360" xr:uid="{00000000-0005-0000-0000-0000C66B0000}"/>
    <cellStyle name="Normal 6 3 6 7" xfId="31728" xr:uid="{00000000-0005-0000-0000-0000C76B0000}"/>
    <cellStyle name="Normal 6 3 6 8" xfId="34941" xr:uid="{00000000-0005-0000-0000-0000C86B0000}"/>
    <cellStyle name="Normal 6 3 7" xfId="5608" xr:uid="{00000000-0005-0000-0000-0000C96B0000}"/>
    <cellStyle name="Normal 6 3 7 2" xfId="8393" xr:uid="{00000000-0005-0000-0000-0000CA6B0000}"/>
    <cellStyle name="Normal 6 3 7 2 2" xfId="14886" xr:uid="{00000000-0005-0000-0000-0000CB6B0000}"/>
    <cellStyle name="Normal 6 3 7 2 2 2" xfId="27561" xr:uid="{00000000-0005-0000-0000-0000CC6B0000}"/>
    <cellStyle name="Normal 6 3 7 2 3" xfId="19665" xr:uid="{00000000-0005-0000-0000-0000CD6B0000}"/>
    <cellStyle name="Normal 6 3 7 2 4" xfId="32780" xr:uid="{00000000-0005-0000-0000-0000CE6B0000}"/>
    <cellStyle name="Normal 6 3 7 2 5" xfId="35795" xr:uid="{00000000-0005-0000-0000-0000CF6B0000}"/>
    <cellStyle name="Normal 6 3 7 3" xfId="9318" xr:uid="{00000000-0005-0000-0000-0000D06B0000}"/>
    <cellStyle name="Normal 6 3 7 3 2" xfId="15728" xr:uid="{00000000-0005-0000-0000-0000D16B0000}"/>
    <cellStyle name="Normal 6 3 7 3 2 2" xfId="28372" xr:uid="{00000000-0005-0000-0000-0000D26B0000}"/>
    <cellStyle name="Normal 6 3 7 3 3" xfId="23319" xr:uid="{00000000-0005-0000-0000-0000D36B0000}"/>
    <cellStyle name="Normal 6 3 7 4" xfId="7437" xr:uid="{00000000-0005-0000-0000-0000D46B0000}"/>
    <cellStyle name="Normal 6 3 7 4 2" xfId="13955" xr:uid="{00000000-0005-0000-0000-0000D56B0000}"/>
    <cellStyle name="Normal 6 3 7 4 2 2" xfId="26685" xr:uid="{00000000-0005-0000-0000-0000D66B0000}"/>
    <cellStyle name="Normal 6 3 7 4 3" xfId="22168" xr:uid="{00000000-0005-0000-0000-0000D76B0000}"/>
    <cellStyle name="Normal 6 3 7 5" xfId="12796" xr:uid="{00000000-0005-0000-0000-0000D86B0000}"/>
    <cellStyle name="Normal 6 3 7 5 2" xfId="25542" xr:uid="{00000000-0005-0000-0000-0000D96B0000}"/>
    <cellStyle name="Normal 6 3 7 6" xfId="18361" xr:uid="{00000000-0005-0000-0000-0000DA6B0000}"/>
    <cellStyle name="Normal 6 3 7 7" xfId="31729" xr:uid="{00000000-0005-0000-0000-0000DB6B0000}"/>
    <cellStyle name="Normal 6 3 7 8" xfId="34942" xr:uid="{00000000-0005-0000-0000-0000DC6B0000}"/>
    <cellStyle name="Normal 6 3 8" xfId="5609" xr:uid="{00000000-0005-0000-0000-0000DD6B0000}"/>
    <cellStyle name="Normal 6 3 8 2" xfId="8394" xr:uid="{00000000-0005-0000-0000-0000DE6B0000}"/>
    <cellStyle name="Normal 6 3 8 2 2" xfId="14887" xr:uid="{00000000-0005-0000-0000-0000DF6B0000}"/>
    <cellStyle name="Normal 6 3 8 2 2 2" xfId="27562" xr:uid="{00000000-0005-0000-0000-0000E06B0000}"/>
    <cellStyle name="Normal 6 3 8 2 3" xfId="19666" xr:uid="{00000000-0005-0000-0000-0000E16B0000}"/>
    <cellStyle name="Normal 6 3 8 2 4" xfId="32781" xr:uid="{00000000-0005-0000-0000-0000E26B0000}"/>
    <cellStyle name="Normal 6 3 8 2 5" xfId="35796" xr:uid="{00000000-0005-0000-0000-0000E36B0000}"/>
    <cellStyle name="Normal 6 3 8 3" xfId="9319" xr:uid="{00000000-0005-0000-0000-0000E46B0000}"/>
    <cellStyle name="Normal 6 3 8 3 2" xfId="15729" xr:uid="{00000000-0005-0000-0000-0000E56B0000}"/>
    <cellStyle name="Normal 6 3 8 3 2 2" xfId="28373" xr:uid="{00000000-0005-0000-0000-0000E66B0000}"/>
    <cellStyle name="Normal 6 3 8 3 3" xfId="23320" xr:uid="{00000000-0005-0000-0000-0000E76B0000}"/>
    <cellStyle name="Normal 6 3 8 4" xfId="7438" xr:uid="{00000000-0005-0000-0000-0000E86B0000}"/>
    <cellStyle name="Normal 6 3 8 4 2" xfId="13956" xr:uid="{00000000-0005-0000-0000-0000E96B0000}"/>
    <cellStyle name="Normal 6 3 8 4 2 2" xfId="26686" xr:uid="{00000000-0005-0000-0000-0000EA6B0000}"/>
    <cellStyle name="Normal 6 3 8 4 3" xfId="22169" xr:uid="{00000000-0005-0000-0000-0000EB6B0000}"/>
    <cellStyle name="Normal 6 3 8 5" xfId="12797" xr:uid="{00000000-0005-0000-0000-0000EC6B0000}"/>
    <cellStyle name="Normal 6 3 8 5 2" xfId="25543" xr:uid="{00000000-0005-0000-0000-0000ED6B0000}"/>
    <cellStyle name="Normal 6 3 8 6" xfId="18362" xr:uid="{00000000-0005-0000-0000-0000EE6B0000}"/>
    <cellStyle name="Normal 6 3 8 7" xfId="31730" xr:uid="{00000000-0005-0000-0000-0000EF6B0000}"/>
    <cellStyle name="Normal 6 3 8 8" xfId="34943" xr:uid="{00000000-0005-0000-0000-0000F06B0000}"/>
    <cellStyle name="Normal 6 3 9" xfId="5610" xr:uid="{00000000-0005-0000-0000-0000F16B0000}"/>
    <cellStyle name="Normal 6 3 9 2" xfId="8395" xr:uid="{00000000-0005-0000-0000-0000F26B0000}"/>
    <cellStyle name="Normal 6 3 9 2 2" xfId="14888" xr:uid="{00000000-0005-0000-0000-0000F36B0000}"/>
    <cellStyle name="Normal 6 3 9 2 2 2" xfId="27563" xr:uid="{00000000-0005-0000-0000-0000F46B0000}"/>
    <cellStyle name="Normal 6 3 9 2 3" xfId="19667" xr:uid="{00000000-0005-0000-0000-0000F56B0000}"/>
    <cellStyle name="Normal 6 3 9 2 4" xfId="32782" xr:uid="{00000000-0005-0000-0000-0000F66B0000}"/>
    <cellStyle name="Normal 6 3 9 2 5" xfId="35797" xr:uid="{00000000-0005-0000-0000-0000F76B0000}"/>
    <cellStyle name="Normal 6 3 9 3" xfId="9320" xr:uid="{00000000-0005-0000-0000-0000F86B0000}"/>
    <cellStyle name="Normal 6 3 9 3 2" xfId="15730" xr:uid="{00000000-0005-0000-0000-0000F96B0000}"/>
    <cellStyle name="Normal 6 3 9 3 2 2" xfId="28374" xr:uid="{00000000-0005-0000-0000-0000FA6B0000}"/>
    <cellStyle name="Normal 6 3 9 3 3" xfId="23321" xr:uid="{00000000-0005-0000-0000-0000FB6B0000}"/>
    <cellStyle name="Normal 6 3 9 4" xfId="7439" xr:uid="{00000000-0005-0000-0000-0000FC6B0000}"/>
    <cellStyle name="Normal 6 3 9 4 2" xfId="13957" xr:uid="{00000000-0005-0000-0000-0000FD6B0000}"/>
    <cellStyle name="Normal 6 3 9 4 2 2" xfId="26687" xr:uid="{00000000-0005-0000-0000-0000FE6B0000}"/>
    <cellStyle name="Normal 6 3 9 4 3" xfId="22170" xr:uid="{00000000-0005-0000-0000-0000FF6B0000}"/>
    <cellStyle name="Normal 6 3 9 5" xfId="12798" xr:uid="{00000000-0005-0000-0000-0000006C0000}"/>
    <cellStyle name="Normal 6 3 9 5 2" xfId="25544" xr:uid="{00000000-0005-0000-0000-0000016C0000}"/>
    <cellStyle name="Normal 6 3 9 6" xfId="18363" xr:uid="{00000000-0005-0000-0000-0000026C0000}"/>
    <cellStyle name="Normal 6 3 9 7" xfId="31731" xr:uid="{00000000-0005-0000-0000-0000036C0000}"/>
    <cellStyle name="Normal 6 3 9 8" xfId="34944" xr:uid="{00000000-0005-0000-0000-0000046C0000}"/>
    <cellStyle name="Normal 6 4" xfId="1054" xr:uid="{00000000-0005-0000-0000-0000056C0000}"/>
    <cellStyle name="Normal 6 4 10" xfId="5612" xr:uid="{00000000-0005-0000-0000-0000066C0000}"/>
    <cellStyle name="Normal 6 4 10 2" xfId="8397" xr:uid="{00000000-0005-0000-0000-0000076C0000}"/>
    <cellStyle name="Normal 6 4 10 2 2" xfId="14890" xr:uid="{00000000-0005-0000-0000-0000086C0000}"/>
    <cellStyle name="Normal 6 4 10 2 2 2" xfId="27565" xr:uid="{00000000-0005-0000-0000-0000096C0000}"/>
    <cellStyle name="Normal 6 4 10 2 3" xfId="19669" xr:uid="{00000000-0005-0000-0000-00000A6C0000}"/>
    <cellStyle name="Normal 6 4 10 2 4" xfId="32784" xr:uid="{00000000-0005-0000-0000-00000B6C0000}"/>
    <cellStyle name="Normal 6 4 10 2 5" xfId="35799" xr:uid="{00000000-0005-0000-0000-00000C6C0000}"/>
    <cellStyle name="Normal 6 4 10 3" xfId="9322" xr:uid="{00000000-0005-0000-0000-00000D6C0000}"/>
    <cellStyle name="Normal 6 4 10 3 2" xfId="15732" xr:uid="{00000000-0005-0000-0000-00000E6C0000}"/>
    <cellStyle name="Normal 6 4 10 3 2 2" xfId="28376" xr:uid="{00000000-0005-0000-0000-00000F6C0000}"/>
    <cellStyle name="Normal 6 4 10 3 3" xfId="23323" xr:uid="{00000000-0005-0000-0000-0000106C0000}"/>
    <cellStyle name="Normal 6 4 10 4" xfId="7441" xr:uid="{00000000-0005-0000-0000-0000116C0000}"/>
    <cellStyle name="Normal 6 4 10 4 2" xfId="13959" xr:uid="{00000000-0005-0000-0000-0000126C0000}"/>
    <cellStyle name="Normal 6 4 10 4 2 2" xfId="26689" xr:uid="{00000000-0005-0000-0000-0000136C0000}"/>
    <cellStyle name="Normal 6 4 10 4 3" xfId="22172" xr:uid="{00000000-0005-0000-0000-0000146C0000}"/>
    <cellStyle name="Normal 6 4 10 5" xfId="12800" xr:uid="{00000000-0005-0000-0000-0000156C0000}"/>
    <cellStyle name="Normal 6 4 10 5 2" xfId="25546" xr:uid="{00000000-0005-0000-0000-0000166C0000}"/>
    <cellStyle name="Normal 6 4 10 6" xfId="18365" xr:uid="{00000000-0005-0000-0000-0000176C0000}"/>
    <cellStyle name="Normal 6 4 10 7" xfId="31733" xr:uid="{00000000-0005-0000-0000-0000186C0000}"/>
    <cellStyle name="Normal 6 4 10 8" xfId="34946" xr:uid="{00000000-0005-0000-0000-0000196C0000}"/>
    <cellStyle name="Normal 6 4 11" xfId="5613" xr:uid="{00000000-0005-0000-0000-00001A6C0000}"/>
    <cellStyle name="Normal 6 4 11 2" xfId="8398" xr:uid="{00000000-0005-0000-0000-00001B6C0000}"/>
    <cellStyle name="Normal 6 4 11 2 2" xfId="14891" xr:uid="{00000000-0005-0000-0000-00001C6C0000}"/>
    <cellStyle name="Normal 6 4 11 2 2 2" xfId="27566" xr:uid="{00000000-0005-0000-0000-00001D6C0000}"/>
    <cellStyle name="Normal 6 4 11 2 3" xfId="19670" xr:uid="{00000000-0005-0000-0000-00001E6C0000}"/>
    <cellStyle name="Normal 6 4 11 2 4" xfId="32785" xr:uid="{00000000-0005-0000-0000-00001F6C0000}"/>
    <cellStyle name="Normal 6 4 11 2 5" xfId="35800" xr:uid="{00000000-0005-0000-0000-0000206C0000}"/>
    <cellStyle name="Normal 6 4 11 3" xfId="9323" xr:uid="{00000000-0005-0000-0000-0000216C0000}"/>
    <cellStyle name="Normal 6 4 11 3 2" xfId="15733" xr:uid="{00000000-0005-0000-0000-0000226C0000}"/>
    <cellStyle name="Normal 6 4 11 3 2 2" xfId="28377" xr:uid="{00000000-0005-0000-0000-0000236C0000}"/>
    <cellStyle name="Normal 6 4 11 3 3" xfId="23324" xr:uid="{00000000-0005-0000-0000-0000246C0000}"/>
    <cellStyle name="Normal 6 4 11 4" xfId="7442" xr:uid="{00000000-0005-0000-0000-0000256C0000}"/>
    <cellStyle name="Normal 6 4 11 4 2" xfId="13960" xr:uid="{00000000-0005-0000-0000-0000266C0000}"/>
    <cellStyle name="Normal 6 4 11 4 2 2" xfId="26690" xr:uid="{00000000-0005-0000-0000-0000276C0000}"/>
    <cellStyle name="Normal 6 4 11 4 3" xfId="22173" xr:uid="{00000000-0005-0000-0000-0000286C0000}"/>
    <cellStyle name="Normal 6 4 11 5" xfId="12801" xr:uid="{00000000-0005-0000-0000-0000296C0000}"/>
    <cellStyle name="Normal 6 4 11 5 2" xfId="25547" xr:uid="{00000000-0005-0000-0000-00002A6C0000}"/>
    <cellStyle name="Normal 6 4 11 6" xfId="18366" xr:uid="{00000000-0005-0000-0000-00002B6C0000}"/>
    <cellStyle name="Normal 6 4 11 7" xfId="31734" xr:uid="{00000000-0005-0000-0000-00002C6C0000}"/>
    <cellStyle name="Normal 6 4 11 8" xfId="34947" xr:uid="{00000000-0005-0000-0000-00002D6C0000}"/>
    <cellStyle name="Normal 6 4 12" xfId="5614" xr:uid="{00000000-0005-0000-0000-00002E6C0000}"/>
    <cellStyle name="Normal 6 4 12 2" xfId="8399" xr:uid="{00000000-0005-0000-0000-00002F6C0000}"/>
    <cellStyle name="Normal 6 4 12 2 2" xfId="14892" xr:uid="{00000000-0005-0000-0000-0000306C0000}"/>
    <cellStyle name="Normal 6 4 12 2 2 2" xfId="27567" xr:uid="{00000000-0005-0000-0000-0000316C0000}"/>
    <cellStyle name="Normal 6 4 12 2 3" xfId="19671" xr:uid="{00000000-0005-0000-0000-0000326C0000}"/>
    <cellStyle name="Normal 6 4 12 2 4" xfId="32786" xr:uid="{00000000-0005-0000-0000-0000336C0000}"/>
    <cellStyle name="Normal 6 4 12 2 5" xfId="35801" xr:uid="{00000000-0005-0000-0000-0000346C0000}"/>
    <cellStyle name="Normal 6 4 12 3" xfId="9324" xr:uid="{00000000-0005-0000-0000-0000356C0000}"/>
    <cellStyle name="Normal 6 4 12 3 2" xfId="15734" xr:uid="{00000000-0005-0000-0000-0000366C0000}"/>
    <cellStyle name="Normal 6 4 12 3 2 2" xfId="28378" xr:uid="{00000000-0005-0000-0000-0000376C0000}"/>
    <cellStyle name="Normal 6 4 12 3 3" xfId="23325" xr:uid="{00000000-0005-0000-0000-0000386C0000}"/>
    <cellStyle name="Normal 6 4 12 4" xfId="7443" xr:uid="{00000000-0005-0000-0000-0000396C0000}"/>
    <cellStyle name="Normal 6 4 12 4 2" xfId="13961" xr:uid="{00000000-0005-0000-0000-00003A6C0000}"/>
    <cellStyle name="Normal 6 4 12 4 2 2" xfId="26691" xr:uid="{00000000-0005-0000-0000-00003B6C0000}"/>
    <cellStyle name="Normal 6 4 12 4 3" xfId="22174" xr:uid="{00000000-0005-0000-0000-00003C6C0000}"/>
    <cellStyle name="Normal 6 4 12 5" xfId="12802" xr:uid="{00000000-0005-0000-0000-00003D6C0000}"/>
    <cellStyle name="Normal 6 4 12 5 2" xfId="25548" xr:uid="{00000000-0005-0000-0000-00003E6C0000}"/>
    <cellStyle name="Normal 6 4 12 6" xfId="18367" xr:uid="{00000000-0005-0000-0000-00003F6C0000}"/>
    <cellStyle name="Normal 6 4 12 7" xfId="31735" xr:uid="{00000000-0005-0000-0000-0000406C0000}"/>
    <cellStyle name="Normal 6 4 12 8" xfId="34948" xr:uid="{00000000-0005-0000-0000-0000416C0000}"/>
    <cellStyle name="Normal 6 4 13" xfId="5615" xr:uid="{00000000-0005-0000-0000-0000426C0000}"/>
    <cellStyle name="Normal 6 4 13 2" xfId="8400" xr:uid="{00000000-0005-0000-0000-0000436C0000}"/>
    <cellStyle name="Normal 6 4 13 2 2" xfId="14893" xr:uid="{00000000-0005-0000-0000-0000446C0000}"/>
    <cellStyle name="Normal 6 4 13 2 2 2" xfId="27568" xr:uid="{00000000-0005-0000-0000-0000456C0000}"/>
    <cellStyle name="Normal 6 4 13 2 3" xfId="19672" xr:uid="{00000000-0005-0000-0000-0000466C0000}"/>
    <cellStyle name="Normal 6 4 13 2 4" xfId="32787" xr:uid="{00000000-0005-0000-0000-0000476C0000}"/>
    <cellStyle name="Normal 6 4 13 2 5" xfId="35802" xr:uid="{00000000-0005-0000-0000-0000486C0000}"/>
    <cellStyle name="Normal 6 4 13 3" xfId="9325" xr:uid="{00000000-0005-0000-0000-0000496C0000}"/>
    <cellStyle name="Normal 6 4 13 3 2" xfId="15735" xr:uid="{00000000-0005-0000-0000-00004A6C0000}"/>
    <cellStyle name="Normal 6 4 13 3 2 2" xfId="28379" xr:uid="{00000000-0005-0000-0000-00004B6C0000}"/>
    <cellStyle name="Normal 6 4 13 3 3" xfId="23326" xr:uid="{00000000-0005-0000-0000-00004C6C0000}"/>
    <cellStyle name="Normal 6 4 13 4" xfId="7444" xr:uid="{00000000-0005-0000-0000-00004D6C0000}"/>
    <cellStyle name="Normal 6 4 13 4 2" xfId="13962" xr:uid="{00000000-0005-0000-0000-00004E6C0000}"/>
    <cellStyle name="Normal 6 4 13 4 2 2" xfId="26692" xr:uid="{00000000-0005-0000-0000-00004F6C0000}"/>
    <cellStyle name="Normal 6 4 13 4 3" xfId="22175" xr:uid="{00000000-0005-0000-0000-0000506C0000}"/>
    <cellStyle name="Normal 6 4 13 5" xfId="12803" xr:uid="{00000000-0005-0000-0000-0000516C0000}"/>
    <cellStyle name="Normal 6 4 13 5 2" xfId="25549" xr:uid="{00000000-0005-0000-0000-0000526C0000}"/>
    <cellStyle name="Normal 6 4 13 6" xfId="18368" xr:uid="{00000000-0005-0000-0000-0000536C0000}"/>
    <cellStyle name="Normal 6 4 13 7" xfId="31736" xr:uid="{00000000-0005-0000-0000-0000546C0000}"/>
    <cellStyle name="Normal 6 4 13 8" xfId="34949" xr:uid="{00000000-0005-0000-0000-0000556C0000}"/>
    <cellStyle name="Normal 6 4 14" xfId="5616" xr:uid="{00000000-0005-0000-0000-0000566C0000}"/>
    <cellStyle name="Normal 6 4 14 2" xfId="8401" xr:uid="{00000000-0005-0000-0000-0000576C0000}"/>
    <cellStyle name="Normal 6 4 14 2 2" xfId="14894" xr:uid="{00000000-0005-0000-0000-0000586C0000}"/>
    <cellStyle name="Normal 6 4 14 2 2 2" xfId="27569" xr:uid="{00000000-0005-0000-0000-0000596C0000}"/>
    <cellStyle name="Normal 6 4 14 2 3" xfId="19673" xr:uid="{00000000-0005-0000-0000-00005A6C0000}"/>
    <cellStyle name="Normal 6 4 14 2 4" xfId="32788" xr:uid="{00000000-0005-0000-0000-00005B6C0000}"/>
    <cellStyle name="Normal 6 4 14 2 5" xfId="35803" xr:uid="{00000000-0005-0000-0000-00005C6C0000}"/>
    <cellStyle name="Normal 6 4 14 3" xfId="9326" xr:uid="{00000000-0005-0000-0000-00005D6C0000}"/>
    <cellStyle name="Normal 6 4 14 3 2" xfId="15736" xr:uid="{00000000-0005-0000-0000-00005E6C0000}"/>
    <cellStyle name="Normal 6 4 14 3 2 2" xfId="28380" xr:uid="{00000000-0005-0000-0000-00005F6C0000}"/>
    <cellStyle name="Normal 6 4 14 3 3" xfId="23327" xr:uid="{00000000-0005-0000-0000-0000606C0000}"/>
    <cellStyle name="Normal 6 4 14 4" xfId="7445" xr:uid="{00000000-0005-0000-0000-0000616C0000}"/>
    <cellStyle name="Normal 6 4 14 4 2" xfId="13963" xr:uid="{00000000-0005-0000-0000-0000626C0000}"/>
    <cellStyle name="Normal 6 4 14 4 2 2" xfId="26693" xr:uid="{00000000-0005-0000-0000-0000636C0000}"/>
    <cellStyle name="Normal 6 4 14 4 3" xfId="22176" xr:uid="{00000000-0005-0000-0000-0000646C0000}"/>
    <cellStyle name="Normal 6 4 14 5" xfId="12804" xr:uid="{00000000-0005-0000-0000-0000656C0000}"/>
    <cellStyle name="Normal 6 4 14 5 2" xfId="25550" xr:uid="{00000000-0005-0000-0000-0000666C0000}"/>
    <cellStyle name="Normal 6 4 14 6" xfId="18369" xr:uid="{00000000-0005-0000-0000-0000676C0000}"/>
    <cellStyle name="Normal 6 4 14 7" xfId="31737" xr:uid="{00000000-0005-0000-0000-0000686C0000}"/>
    <cellStyle name="Normal 6 4 14 8" xfId="34950" xr:uid="{00000000-0005-0000-0000-0000696C0000}"/>
    <cellStyle name="Normal 6 4 15" xfId="5617" xr:uid="{00000000-0005-0000-0000-00006A6C0000}"/>
    <cellStyle name="Normal 6 4 15 2" xfId="8402" xr:uid="{00000000-0005-0000-0000-00006B6C0000}"/>
    <cellStyle name="Normal 6 4 15 2 2" xfId="14895" xr:uid="{00000000-0005-0000-0000-00006C6C0000}"/>
    <cellStyle name="Normal 6 4 15 2 2 2" xfId="27570" xr:uid="{00000000-0005-0000-0000-00006D6C0000}"/>
    <cellStyle name="Normal 6 4 15 2 3" xfId="19674" xr:uid="{00000000-0005-0000-0000-00006E6C0000}"/>
    <cellStyle name="Normal 6 4 15 2 4" xfId="32789" xr:uid="{00000000-0005-0000-0000-00006F6C0000}"/>
    <cellStyle name="Normal 6 4 15 2 5" xfId="35804" xr:uid="{00000000-0005-0000-0000-0000706C0000}"/>
    <cellStyle name="Normal 6 4 15 3" xfId="9327" xr:uid="{00000000-0005-0000-0000-0000716C0000}"/>
    <cellStyle name="Normal 6 4 15 3 2" xfId="15737" xr:uid="{00000000-0005-0000-0000-0000726C0000}"/>
    <cellStyle name="Normal 6 4 15 3 2 2" xfId="28381" xr:uid="{00000000-0005-0000-0000-0000736C0000}"/>
    <cellStyle name="Normal 6 4 15 3 3" xfId="23328" xr:uid="{00000000-0005-0000-0000-0000746C0000}"/>
    <cellStyle name="Normal 6 4 15 4" xfId="7446" xr:uid="{00000000-0005-0000-0000-0000756C0000}"/>
    <cellStyle name="Normal 6 4 15 4 2" xfId="13964" xr:uid="{00000000-0005-0000-0000-0000766C0000}"/>
    <cellStyle name="Normal 6 4 15 4 2 2" xfId="26694" xr:uid="{00000000-0005-0000-0000-0000776C0000}"/>
    <cellStyle name="Normal 6 4 15 4 3" xfId="22177" xr:uid="{00000000-0005-0000-0000-0000786C0000}"/>
    <cellStyle name="Normal 6 4 15 5" xfId="12805" xr:uid="{00000000-0005-0000-0000-0000796C0000}"/>
    <cellStyle name="Normal 6 4 15 5 2" xfId="25551" xr:uid="{00000000-0005-0000-0000-00007A6C0000}"/>
    <cellStyle name="Normal 6 4 15 6" xfId="18370" xr:uid="{00000000-0005-0000-0000-00007B6C0000}"/>
    <cellStyle name="Normal 6 4 15 7" xfId="31738" xr:uid="{00000000-0005-0000-0000-00007C6C0000}"/>
    <cellStyle name="Normal 6 4 15 8" xfId="34951" xr:uid="{00000000-0005-0000-0000-00007D6C0000}"/>
    <cellStyle name="Normal 6 4 16" xfId="5618" xr:uid="{00000000-0005-0000-0000-00007E6C0000}"/>
    <cellStyle name="Normal 6 4 16 2" xfId="8403" xr:uid="{00000000-0005-0000-0000-00007F6C0000}"/>
    <cellStyle name="Normal 6 4 16 2 2" xfId="14896" xr:uid="{00000000-0005-0000-0000-0000806C0000}"/>
    <cellStyle name="Normal 6 4 16 2 2 2" xfId="27571" xr:uid="{00000000-0005-0000-0000-0000816C0000}"/>
    <cellStyle name="Normal 6 4 16 2 3" xfId="19675" xr:uid="{00000000-0005-0000-0000-0000826C0000}"/>
    <cellStyle name="Normal 6 4 16 2 4" xfId="32790" xr:uid="{00000000-0005-0000-0000-0000836C0000}"/>
    <cellStyle name="Normal 6 4 16 2 5" xfId="35805" xr:uid="{00000000-0005-0000-0000-0000846C0000}"/>
    <cellStyle name="Normal 6 4 16 3" xfId="9328" xr:uid="{00000000-0005-0000-0000-0000856C0000}"/>
    <cellStyle name="Normal 6 4 16 3 2" xfId="15738" xr:uid="{00000000-0005-0000-0000-0000866C0000}"/>
    <cellStyle name="Normal 6 4 16 3 2 2" xfId="28382" xr:uid="{00000000-0005-0000-0000-0000876C0000}"/>
    <cellStyle name="Normal 6 4 16 3 3" xfId="23329" xr:uid="{00000000-0005-0000-0000-0000886C0000}"/>
    <cellStyle name="Normal 6 4 16 4" xfId="7447" xr:uid="{00000000-0005-0000-0000-0000896C0000}"/>
    <cellStyle name="Normal 6 4 16 4 2" xfId="13965" xr:uid="{00000000-0005-0000-0000-00008A6C0000}"/>
    <cellStyle name="Normal 6 4 16 4 2 2" xfId="26695" xr:uid="{00000000-0005-0000-0000-00008B6C0000}"/>
    <cellStyle name="Normal 6 4 16 4 3" xfId="22178" xr:uid="{00000000-0005-0000-0000-00008C6C0000}"/>
    <cellStyle name="Normal 6 4 16 5" xfId="12806" xr:uid="{00000000-0005-0000-0000-00008D6C0000}"/>
    <cellStyle name="Normal 6 4 16 5 2" xfId="25552" xr:uid="{00000000-0005-0000-0000-00008E6C0000}"/>
    <cellStyle name="Normal 6 4 16 6" xfId="18371" xr:uid="{00000000-0005-0000-0000-00008F6C0000}"/>
    <cellStyle name="Normal 6 4 16 7" xfId="31739" xr:uid="{00000000-0005-0000-0000-0000906C0000}"/>
    <cellStyle name="Normal 6 4 16 8" xfId="34952" xr:uid="{00000000-0005-0000-0000-0000916C0000}"/>
    <cellStyle name="Normal 6 4 17" xfId="5619" xr:uid="{00000000-0005-0000-0000-0000926C0000}"/>
    <cellStyle name="Normal 6 4 17 2" xfId="8404" xr:uid="{00000000-0005-0000-0000-0000936C0000}"/>
    <cellStyle name="Normal 6 4 17 2 2" xfId="14897" xr:uid="{00000000-0005-0000-0000-0000946C0000}"/>
    <cellStyle name="Normal 6 4 17 2 2 2" xfId="27572" xr:uid="{00000000-0005-0000-0000-0000956C0000}"/>
    <cellStyle name="Normal 6 4 17 2 3" xfId="19676" xr:uid="{00000000-0005-0000-0000-0000966C0000}"/>
    <cellStyle name="Normal 6 4 17 2 4" xfId="32791" xr:uid="{00000000-0005-0000-0000-0000976C0000}"/>
    <cellStyle name="Normal 6 4 17 2 5" xfId="35806" xr:uid="{00000000-0005-0000-0000-0000986C0000}"/>
    <cellStyle name="Normal 6 4 17 3" xfId="9329" xr:uid="{00000000-0005-0000-0000-0000996C0000}"/>
    <cellStyle name="Normal 6 4 17 3 2" xfId="15739" xr:uid="{00000000-0005-0000-0000-00009A6C0000}"/>
    <cellStyle name="Normal 6 4 17 3 2 2" xfId="28383" xr:uid="{00000000-0005-0000-0000-00009B6C0000}"/>
    <cellStyle name="Normal 6 4 17 3 3" xfId="23330" xr:uid="{00000000-0005-0000-0000-00009C6C0000}"/>
    <cellStyle name="Normal 6 4 17 4" xfId="7448" xr:uid="{00000000-0005-0000-0000-00009D6C0000}"/>
    <cellStyle name="Normal 6 4 17 4 2" xfId="13966" xr:uid="{00000000-0005-0000-0000-00009E6C0000}"/>
    <cellStyle name="Normal 6 4 17 4 2 2" xfId="26696" xr:uid="{00000000-0005-0000-0000-00009F6C0000}"/>
    <cellStyle name="Normal 6 4 17 4 3" xfId="22179" xr:uid="{00000000-0005-0000-0000-0000A06C0000}"/>
    <cellStyle name="Normal 6 4 17 5" xfId="12807" xr:uid="{00000000-0005-0000-0000-0000A16C0000}"/>
    <cellStyle name="Normal 6 4 17 5 2" xfId="25553" xr:uid="{00000000-0005-0000-0000-0000A26C0000}"/>
    <cellStyle name="Normal 6 4 17 6" xfId="18372" xr:uid="{00000000-0005-0000-0000-0000A36C0000}"/>
    <cellStyle name="Normal 6 4 17 7" xfId="31740" xr:uid="{00000000-0005-0000-0000-0000A46C0000}"/>
    <cellStyle name="Normal 6 4 17 8" xfId="34953" xr:uid="{00000000-0005-0000-0000-0000A56C0000}"/>
    <cellStyle name="Normal 6 4 18" xfId="5620" xr:uid="{00000000-0005-0000-0000-0000A66C0000}"/>
    <cellStyle name="Normal 6 4 18 2" xfId="8405" xr:uid="{00000000-0005-0000-0000-0000A76C0000}"/>
    <cellStyle name="Normal 6 4 18 2 2" xfId="14898" xr:uid="{00000000-0005-0000-0000-0000A86C0000}"/>
    <cellStyle name="Normal 6 4 18 2 2 2" xfId="27573" xr:uid="{00000000-0005-0000-0000-0000A96C0000}"/>
    <cellStyle name="Normal 6 4 18 2 3" xfId="19677" xr:uid="{00000000-0005-0000-0000-0000AA6C0000}"/>
    <cellStyle name="Normal 6 4 18 2 4" xfId="32792" xr:uid="{00000000-0005-0000-0000-0000AB6C0000}"/>
    <cellStyle name="Normal 6 4 18 2 5" xfId="35807" xr:uid="{00000000-0005-0000-0000-0000AC6C0000}"/>
    <cellStyle name="Normal 6 4 18 3" xfId="9330" xr:uid="{00000000-0005-0000-0000-0000AD6C0000}"/>
    <cellStyle name="Normal 6 4 18 3 2" xfId="15740" xr:uid="{00000000-0005-0000-0000-0000AE6C0000}"/>
    <cellStyle name="Normal 6 4 18 3 2 2" xfId="28384" xr:uid="{00000000-0005-0000-0000-0000AF6C0000}"/>
    <cellStyle name="Normal 6 4 18 3 3" xfId="23331" xr:uid="{00000000-0005-0000-0000-0000B06C0000}"/>
    <cellStyle name="Normal 6 4 18 4" xfId="7449" xr:uid="{00000000-0005-0000-0000-0000B16C0000}"/>
    <cellStyle name="Normal 6 4 18 4 2" xfId="13967" xr:uid="{00000000-0005-0000-0000-0000B26C0000}"/>
    <cellStyle name="Normal 6 4 18 4 2 2" xfId="26697" xr:uid="{00000000-0005-0000-0000-0000B36C0000}"/>
    <cellStyle name="Normal 6 4 18 4 3" xfId="22180" xr:uid="{00000000-0005-0000-0000-0000B46C0000}"/>
    <cellStyle name="Normal 6 4 18 5" xfId="12808" xr:uid="{00000000-0005-0000-0000-0000B56C0000}"/>
    <cellStyle name="Normal 6 4 18 5 2" xfId="25554" xr:uid="{00000000-0005-0000-0000-0000B66C0000}"/>
    <cellStyle name="Normal 6 4 18 6" xfId="18373" xr:uid="{00000000-0005-0000-0000-0000B76C0000}"/>
    <cellStyle name="Normal 6 4 18 7" xfId="31741" xr:uid="{00000000-0005-0000-0000-0000B86C0000}"/>
    <cellStyle name="Normal 6 4 18 8" xfId="34954" xr:uid="{00000000-0005-0000-0000-0000B96C0000}"/>
    <cellStyle name="Normal 6 4 19" xfId="5621" xr:uid="{00000000-0005-0000-0000-0000BA6C0000}"/>
    <cellStyle name="Normal 6 4 19 2" xfId="8406" xr:uid="{00000000-0005-0000-0000-0000BB6C0000}"/>
    <cellStyle name="Normal 6 4 19 2 2" xfId="14899" xr:uid="{00000000-0005-0000-0000-0000BC6C0000}"/>
    <cellStyle name="Normal 6 4 19 2 2 2" xfId="27574" xr:uid="{00000000-0005-0000-0000-0000BD6C0000}"/>
    <cellStyle name="Normal 6 4 19 2 3" xfId="19678" xr:uid="{00000000-0005-0000-0000-0000BE6C0000}"/>
    <cellStyle name="Normal 6 4 19 2 4" xfId="32793" xr:uid="{00000000-0005-0000-0000-0000BF6C0000}"/>
    <cellStyle name="Normal 6 4 19 2 5" xfId="35808" xr:uid="{00000000-0005-0000-0000-0000C06C0000}"/>
    <cellStyle name="Normal 6 4 19 3" xfId="9331" xr:uid="{00000000-0005-0000-0000-0000C16C0000}"/>
    <cellStyle name="Normal 6 4 19 3 2" xfId="15741" xr:uid="{00000000-0005-0000-0000-0000C26C0000}"/>
    <cellStyle name="Normal 6 4 19 3 2 2" xfId="28385" xr:uid="{00000000-0005-0000-0000-0000C36C0000}"/>
    <cellStyle name="Normal 6 4 19 3 3" xfId="23332" xr:uid="{00000000-0005-0000-0000-0000C46C0000}"/>
    <cellStyle name="Normal 6 4 19 4" xfId="7450" xr:uid="{00000000-0005-0000-0000-0000C56C0000}"/>
    <cellStyle name="Normal 6 4 19 4 2" xfId="13968" xr:uid="{00000000-0005-0000-0000-0000C66C0000}"/>
    <cellStyle name="Normal 6 4 19 4 2 2" xfId="26698" xr:uid="{00000000-0005-0000-0000-0000C76C0000}"/>
    <cellStyle name="Normal 6 4 19 4 3" xfId="22181" xr:uid="{00000000-0005-0000-0000-0000C86C0000}"/>
    <cellStyle name="Normal 6 4 19 5" xfId="12809" xr:uid="{00000000-0005-0000-0000-0000C96C0000}"/>
    <cellStyle name="Normal 6 4 19 5 2" xfId="25555" xr:uid="{00000000-0005-0000-0000-0000CA6C0000}"/>
    <cellStyle name="Normal 6 4 19 6" xfId="18374" xr:uid="{00000000-0005-0000-0000-0000CB6C0000}"/>
    <cellStyle name="Normal 6 4 19 7" xfId="31742" xr:uid="{00000000-0005-0000-0000-0000CC6C0000}"/>
    <cellStyle name="Normal 6 4 19 8" xfId="34955" xr:uid="{00000000-0005-0000-0000-0000CD6C0000}"/>
    <cellStyle name="Normal 6 4 2" xfId="1999" xr:uid="{00000000-0005-0000-0000-0000CE6C0000}"/>
    <cellStyle name="Normal 6 4 2 10" xfId="5622" xr:uid="{00000000-0005-0000-0000-0000CF6C0000}"/>
    <cellStyle name="Normal 6 4 2 2" xfId="2000" xr:uid="{00000000-0005-0000-0000-0000D06C0000}"/>
    <cellStyle name="Normal 6 4 2 2 2" xfId="2001" xr:uid="{00000000-0005-0000-0000-0000D16C0000}"/>
    <cellStyle name="Normal 6 4 2 2 2 2" xfId="16215" xr:uid="{00000000-0005-0000-0000-0000D26C0000}"/>
    <cellStyle name="Normal 6 4 2 2 2 2 2" xfId="28836" xr:uid="{00000000-0005-0000-0000-0000D36C0000}"/>
    <cellStyle name="Normal 6 4 2 2 2 3" xfId="23782" xr:uid="{00000000-0005-0000-0000-0000D46C0000}"/>
    <cellStyle name="Normal 6 4 2 2 2 4" xfId="10630" xr:uid="{00000000-0005-0000-0000-0000D56C0000}"/>
    <cellStyle name="Normal 6 4 2 2 3" xfId="10826" xr:uid="{00000000-0005-0000-0000-0000D66C0000}"/>
    <cellStyle name="Normal 6 4 2 2 3 2" xfId="16349" xr:uid="{00000000-0005-0000-0000-0000D76C0000}"/>
    <cellStyle name="Normal 6 4 2 2 3 2 2" xfId="28891" xr:uid="{00000000-0005-0000-0000-0000D86C0000}"/>
    <cellStyle name="Normal 6 4 2 2 3 3" xfId="23811" xr:uid="{00000000-0005-0000-0000-0000D96C0000}"/>
    <cellStyle name="Normal 6 4 2 2 4" xfId="14900" xr:uid="{00000000-0005-0000-0000-0000DA6C0000}"/>
    <cellStyle name="Normal 6 4 2 2 4 2" xfId="27575" xr:uid="{00000000-0005-0000-0000-0000DB6C0000}"/>
    <cellStyle name="Normal 6 4 2 2 5" xfId="19679" xr:uid="{00000000-0005-0000-0000-0000DC6C0000}"/>
    <cellStyle name="Normal 6 4 2 2 6" xfId="32794" xr:uid="{00000000-0005-0000-0000-0000DD6C0000}"/>
    <cellStyle name="Normal 6 4 2 2 7" xfId="35809" xr:uid="{00000000-0005-0000-0000-0000DE6C0000}"/>
    <cellStyle name="Normal 6 4 2 2 8" xfId="8407" xr:uid="{00000000-0005-0000-0000-0000DF6C0000}"/>
    <cellStyle name="Normal 6 4 2 3" xfId="2002" xr:uid="{00000000-0005-0000-0000-0000E06C0000}"/>
    <cellStyle name="Normal 6 4 2 3 2" xfId="10881" xr:uid="{00000000-0005-0000-0000-0000E16C0000}"/>
    <cellStyle name="Normal 6 4 2 3 2 2" xfId="16380" xr:uid="{00000000-0005-0000-0000-0000E26C0000}"/>
    <cellStyle name="Normal 6 4 2 3 2 2 2" xfId="28922" xr:uid="{00000000-0005-0000-0000-0000E36C0000}"/>
    <cellStyle name="Normal 6 4 2 3 2 3" xfId="23837" xr:uid="{00000000-0005-0000-0000-0000E46C0000}"/>
    <cellStyle name="Normal 6 4 2 3 3" xfId="15742" xr:uid="{00000000-0005-0000-0000-0000E56C0000}"/>
    <cellStyle name="Normal 6 4 2 3 3 2" xfId="28386" xr:uid="{00000000-0005-0000-0000-0000E66C0000}"/>
    <cellStyle name="Normal 6 4 2 3 4" xfId="23333" xr:uid="{00000000-0005-0000-0000-0000E76C0000}"/>
    <cellStyle name="Normal 6 4 2 3 5" xfId="9332" xr:uid="{00000000-0005-0000-0000-0000E86C0000}"/>
    <cellStyle name="Normal 6 4 2 4" xfId="10810" xr:uid="{00000000-0005-0000-0000-0000E96C0000}"/>
    <cellStyle name="Normal 6 4 2 4 2" xfId="16337" xr:uid="{00000000-0005-0000-0000-0000EA6C0000}"/>
    <cellStyle name="Normal 6 4 2 4 2 2" xfId="28879" xr:uid="{00000000-0005-0000-0000-0000EB6C0000}"/>
    <cellStyle name="Normal 6 4 2 4 3" xfId="23801" xr:uid="{00000000-0005-0000-0000-0000EC6C0000}"/>
    <cellStyle name="Normal 6 4 2 5" xfId="7451" xr:uid="{00000000-0005-0000-0000-0000ED6C0000}"/>
    <cellStyle name="Normal 6 4 2 5 2" xfId="13969" xr:uid="{00000000-0005-0000-0000-0000EE6C0000}"/>
    <cellStyle name="Normal 6 4 2 5 2 2" xfId="26699" xr:uid="{00000000-0005-0000-0000-0000EF6C0000}"/>
    <cellStyle name="Normal 6 4 2 5 3" xfId="22182" xr:uid="{00000000-0005-0000-0000-0000F06C0000}"/>
    <cellStyle name="Normal 6 4 2 6" xfId="12810" xr:uid="{00000000-0005-0000-0000-0000F16C0000}"/>
    <cellStyle name="Normal 6 4 2 6 2" xfId="25556" xr:uid="{00000000-0005-0000-0000-0000F26C0000}"/>
    <cellStyle name="Normal 6 4 2 7" xfId="18375" xr:uid="{00000000-0005-0000-0000-0000F36C0000}"/>
    <cellStyle name="Normal 6 4 2 8" xfId="31743" xr:uid="{00000000-0005-0000-0000-0000F46C0000}"/>
    <cellStyle name="Normal 6 4 2 9" xfId="34956" xr:uid="{00000000-0005-0000-0000-0000F56C0000}"/>
    <cellStyle name="Normal 6 4 20" xfId="5611" xr:uid="{00000000-0005-0000-0000-0000F66C0000}"/>
    <cellStyle name="Normal 6 4 20 2" xfId="6212" xr:uid="{00000000-0005-0000-0000-0000F76C0000}"/>
    <cellStyle name="Normal 6 4 20 3" xfId="8396" xr:uid="{00000000-0005-0000-0000-0000F86C0000}"/>
    <cellStyle name="Normal 6 4 20 3 2" xfId="14889" xr:uid="{00000000-0005-0000-0000-0000F96C0000}"/>
    <cellStyle name="Normal 6 4 20 3 2 2" xfId="27564" xr:uid="{00000000-0005-0000-0000-0000FA6C0000}"/>
    <cellStyle name="Normal 6 4 20 3 3" xfId="22618" xr:uid="{00000000-0005-0000-0000-0000FB6C0000}"/>
    <cellStyle name="Normal 6 4 20 4" xfId="9321" xr:uid="{00000000-0005-0000-0000-0000FC6C0000}"/>
    <cellStyle name="Normal 6 4 20 4 2" xfId="15731" xr:uid="{00000000-0005-0000-0000-0000FD6C0000}"/>
    <cellStyle name="Normal 6 4 20 4 2 2" xfId="28375" xr:uid="{00000000-0005-0000-0000-0000FE6C0000}"/>
    <cellStyle name="Normal 6 4 20 4 3" xfId="23322" xr:uid="{00000000-0005-0000-0000-0000FF6C0000}"/>
    <cellStyle name="Normal 6 4 20 5" xfId="7440" xr:uid="{00000000-0005-0000-0000-0000006D0000}"/>
    <cellStyle name="Normal 6 4 20 5 2" xfId="13958" xr:uid="{00000000-0005-0000-0000-0000016D0000}"/>
    <cellStyle name="Normal 6 4 20 5 2 2" xfId="26688" xr:uid="{00000000-0005-0000-0000-0000026D0000}"/>
    <cellStyle name="Normal 6 4 20 5 3" xfId="22171" xr:uid="{00000000-0005-0000-0000-0000036D0000}"/>
    <cellStyle name="Normal 6 4 20 6" xfId="12799" xr:uid="{00000000-0005-0000-0000-0000046D0000}"/>
    <cellStyle name="Normal 6 4 20 6 2" xfId="25545" xr:uid="{00000000-0005-0000-0000-0000056D0000}"/>
    <cellStyle name="Normal 6 4 20 7" xfId="18855" xr:uid="{00000000-0005-0000-0000-0000066D0000}"/>
    <cellStyle name="Normal 6 4 20 8" xfId="21082" xr:uid="{00000000-0005-0000-0000-0000076D0000}"/>
    <cellStyle name="Normal 6 4 21" xfId="10973" xr:uid="{00000000-0005-0000-0000-0000086D0000}"/>
    <cellStyle name="Normal 6 4 21 2" xfId="16439" xr:uid="{00000000-0005-0000-0000-0000096D0000}"/>
    <cellStyle name="Normal 6 4 21 2 2" xfId="19668" xr:uid="{00000000-0005-0000-0000-00000A6D0000}"/>
    <cellStyle name="Normal 6 4 21 2 3" xfId="32783" xr:uid="{00000000-0005-0000-0000-00000B6D0000}"/>
    <cellStyle name="Normal 6 4 21 2 4" xfId="35798" xr:uid="{00000000-0005-0000-0000-00000C6D0000}"/>
    <cellStyle name="Normal 6 4 21 3" xfId="18364" xr:uid="{00000000-0005-0000-0000-00000D6D0000}"/>
    <cellStyle name="Normal 6 4 21 4" xfId="31732" xr:uid="{00000000-0005-0000-0000-00000E6D0000}"/>
    <cellStyle name="Normal 6 4 21 5" xfId="34945" xr:uid="{00000000-0005-0000-0000-00000F6D0000}"/>
    <cellStyle name="Normal 6 4 22" xfId="2984" xr:uid="{00000000-0005-0000-0000-0000106D0000}"/>
    <cellStyle name="Normal 6 4 3" xfId="2003" xr:uid="{00000000-0005-0000-0000-0000116D0000}"/>
    <cellStyle name="Normal 6 4 3 10" xfId="5623" xr:uid="{00000000-0005-0000-0000-0000126D0000}"/>
    <cellStyle name="Normal 6 4 3 2" xfId="2004" xr:uid="{00000000-0005-0000-0000-0000136D0000}"/>
    <cellStyle name="Normal 6 4 3 2 2" xfId="10150" xr:uid="{00000000-0005-0000-0000-0000146D0000}"/>
    <cellStyle name="Normal 6 4 3 2 2 2" xfId="16048" xr:uid="{00000000-0005-0000-0000-0000156D0000}"/>
    <cellStyle name="Normal 6 4 3 2 2 2 2" xfId="28676" xr:uid="{00000000-0005-0000-0000-0000166D0000}"/>
    <cellStyle name="Normal 6 4 3 2 2 3" xfId="23641" xr:uid="{00000000-0005-0000-0000-0000176D0000}"/>
    <cellStyle name="Normal 6 4 3 2 3" xfId="14901" xr:uid="{00000000-0005-0000-0000-0000186D0000}"/>
    <cellStyle name="Normal 6 4 3 2 3 2" xfId="27576" xr:uid="{00000000-0005-0000-0000-0000196D0000}"/>
    <cellStyle name="Normal 6 4 3 2 4" xfId="19680" xr:uid="{00000000-0005-0000-0000-00001A6D0000}"/>
    <cellStyle name="Normal 6 4 3 2 5" xfId="32795" xr:uid="{00000000-0005-0000-0000-00001B6D0000}"/>
    <cellStyle name="Normal 6 4 3 2 6" xfId="35810" xr:uid="{00000000-0005-0000-0000-00001C6D0000}"/>
    <cellStyle name="Normal 6 4 3 2 7" xfId="8408" xr:uid="{00000000-0005-0000-0000-00001D6D0000}"/>
    <cellStyle name="Normal 6 4 3 3" xfId="9333" xr:uid="{00000000-0005-0000-0000-00001E6D0000}"/>
    <cellStyle name="Normal 6 4 3 3 2" xfId="15743" xr:uid="{00000000-0005-0000-0000-00001F6D0000}"/>
    <cellStyle name="Normal 6 4 3 3 2 2" xfId="28387" xr:uid="{00000000-0005-0000-0000-0000206D0000}"/>
    <cellStyle name="Normal 6 4 3 3 3" xfId="23334" xr:uid="{00000000-0005-0000-0000-0000216D0000}"/>
    <cellStyle name="Normal 6 4 3 4" xfId="11052" xr:uid="{00000000-0005-0000-0000-0000226D0000}"/>
    <cellStyle name="Normal 6 4 3 4 2" xfId="16492" xr:uid="{00000000-0005-0000-0000-0000236D0000}"/>
    <cellStyle name="Normal 6 4 3 4 2 2" xfId="29032" xr:uid="{00000000-0005-0000-0000-0000246D0000}"/>
    <cellStyle name="Normal 6 4 3 4 3" xfId="23941" xr:uid="{00000000-0005-0000-0000-0000256D0000}"/>
    <cellStyle name="Normal 6 4 3 5" xfId="7452" xr:uid="{00000000-0005-0000-0000-0000266D0000}"/>
    <cellStyle name="Normal 6 4 3 5 2" xfId="13970" xr:uid="{00000000-0005-0000-0000-0000276D0000}"/>
    <cellStyle name="Normal 6 4 3 5 2 2" xfId="26700" xr:uid="{00000000-0005-0000-0000-0000286D0000}"/>
    <cellStyle name="Normal 6 4 3 5 3" xfId="22183" xr:uid="{00000000-0005-0000-0000-0000296D0000}"/>
    <cellStyle name="Normal 6 4 3 6" xfId="12811" xr:uid="{00000000-0005-0000-0000-00002A6D0000}"/>
    <cellStyle name="Normal 6 4 3 6 2" xfId="25557" xr:uid="{00000000-0005-0000-0000-00002B6D0000}"/>
    <cellStyle name="Normal 6 4 3 7" xfId="18376" xr:uid="{00000000-0005-0000-0000-00002C6D0000}"/>
    <cellStyle name="Normal 6 4 3 8" xfId="31744" xr:uid="{00000000-0005-0000-0000-00002D6D0000}"/>
    <cellStyle name="Normal 6 4 3 9" xfId="34957" xr:uid="{00000000-0005-0000-0000-00002E6D0000}"/>
    <cellStyle name="Normal 6 4 4" xfId="2005" xr:uid="{00000000-0005-0000-0000-00002F6D0000}"/>
    <cellStyle name="Normal 6 4 4 10" xfId="5624" xr:uid="{00000000-0005-0000-0000-0000306D0000}"/>
    <cellStyle name="Normal 6 4 4 2" xfId="8409" xr:uid="{00000000-0005-0000-0000-0000316D0000}"/>
    <cellStyle name="Normal 6 4 4 2 2" xfId="14902" xr:uid="{00000000-0005-0000-0000-0000326D0000}"/>
    <cellStyle name="Normal 6 4 4 2 2 2" xfId="27577" xr:uid="{00000000-0005-0000-0000-0000336D0000}"/>
    <cellStyle name="Normal 6 4 4 2 3" xfId="19681" xr:uid="{00000000-0005-0000-0000-0000346D0000}"/>
    <cellStyle name="Normal 6 4 4 2 4" xfId="32796" xr:uid="{00000000-0005-0000-0000-0000356D0000}"/>
    <cellStyle name="Normal 6 4 4 2 5" xfId="35811" xr:uid="{00000000-0005-0000-0000-0000366D0000}"/>
    <cellStyle name="Normal 6 4 4 3" xfId="9334" xr:uid="{00000000-0005-0000-0000-0000376D0000}"/>
    <cellStyle name="Normal 6 4 4 3 2" xfId="15744" xr:uid="{00000000-0005-0000-0000-0000386D0000}"/>
    <cellStyle name="Normal 6 4 4 3 2 2" xfId="28388" xr:uid="{00000000-0005-0000-0000-0000396D0000}"/>
    <cellStyle name="Normal 6 4 4 3 3" xfId="23335" xr:uid="{00000000-0005-0000-0000-00003A6D0000}"/>
    <cellStyle name="Normal 6 4 4 4" xfId="10440" xr:uid="{00000000-0005-0000-0000-00003B6D0000}"/>
    <cellStyle name="Normal 6 4 4 4 2" xfId="16139" xr:uid="{00000000-0005-0000-0000-00003C6D0000}"/>
    <cellStyle name="Normal 6 4 4 4 2 2" xfId="28761" xr:uid="{00000000-0005-0000-0000-00003D6D0000}"/>
    <cellStyle name="Normal 6 4 4 4 3" xfId="23719" xr:uid="{00000000-0005-0000-0000-00003E6D0000}"/>
    <cellStyle name="Normal 6 4 4 5" xfId="7453" xr:uid="{00000000-0005-0000-0000-00003F6D0000}"/>
    <cellStyle name="Normal 6 4 4 5 2" xfId="13971" xr:uid="{00000000-0005-0000-0000-0000406D0000}"/>
    <cellStyle name="Normal 6 4 4 5 2 2" xfId="26701" xr:uid="{00000000-0005-0000-0000-0000416D0000}"/>
    <cellStyle name="Normal 6 4 4 5 3" xfId="22184" xr:uid="{00000000-0005-0000-0000-0000426D0000}"/>
    <cellStyle name="Normal 6 4 4 6" xfId="12812" xr:uid="{00000000-0005-0000-0000-0000436D0000}"/>
    <cellStyle name="Normal 6 4 4 6 2" xfId="25558" xr:uid="{00000000-0005-0000-0000-0000446D0000}"/>
    <cellStyle name="Normal 6 4 4 7" xfId="18377" xr:uid="{00000000-0005-0000-0000-0000456D0000}"/>
    <cellStyle name="Normal 6 4 4 8" xfId="31745" xr:uid="{00000000-0005-0000-0000-0000466D0000}"/>
    <cellStyle name="Normal 6 4 4 9" xfId="34958" xr:uid="{00000000-0005-0000-0000-0000476D0000}"/>
    <cellStyle name="Normal 6 4 5" xfId="1998" xr:uid="{00000000-0005-0000-0000-0000486D0000}"/>
    <cellStyle name="Normal 6 4 5 2" xfId="8410" xr:uid="{00000000-0005-0000-0000-0000496D0000}"/>
    <cellStyle name="Normal 6 4 5 2 2" xfId="14903" xr:uid="{00000000-0005-0000-0000-00004A6D0000}"/>
    <cellStyle name="Normal 6 4 5 2 2 2" xfId="27578" xr:uid="{00000000-0005-0000-0000-00004B6D0000}"/>
    <cellStyle name="Normal 6 4 5 2 3" xfId="19682" xr:uid="{00000000-0005-0000-0000-00004C6D0000}"/>
    <cellStyle name="Normal 6 4 5 2 4" xfId="32797" xr:uid="{00000000-0005-0000-0000-00004D6D0000}"/>
    <cellStyle name="Normal 6 4 5 2 5" xfId="35812" xr:uid="{00000000-0005-0000-0000-00004E6D0000}"/>
    <cellStyle name="Normal 6 4 5 3" xfId="9335" xr:uid="{00000000-0005-0000-0000-00004F6D0000}"/>
    <cellStyle name="Normal 6 4 5 3 2" xfId="15745" xr:uid="{00000000-0005-0000-0000-0000506D0000}"/>
    <cellStyle name="Normal 6 4 5 3 2 2" xfId="28389" xr:uid="{00000000-0005-0000-0000-0000516D0000}"/>
    <cellStyle name="Normal 6 4 5 3 3" xfId="23336" xr:uid="{00000000-0005-0000-0000-0000526D0000}"/>
    <cellStyle name="Normal 6 4 5 4" xfId="7454" xr:uid="{00000000-0005-0000-0000-0000536D0000}"/>
    <cellStyle name="Normal 6 4 5 4 2" xfId="13972" xr:uid="{00000000-0005-0000-0000-0000546D0000}"/>
    <cellStyle name="Normal 6 4 5 4 2 2" xfId="26702" xr:uid="{00000000-0005-0000-0000-0000556D0000}"/>
    <cellStyle name="Normal 6 4 5 4 3" xfId="22185" xr:uid="{00000000-0005-0000-0000-0000566D0000}"/>
    <cellStyle name="Normal 6 4 5 5" xfId="12813" xr:uid="{00000000-0005-0000-0000-0000576D0000}"/>
    <cellStyle name="Normal 6 4 5 5 2" xfId="25559" xr:uid="{00000000-0005-0000-0000-0000586D0000}"/>
    <cellStyle name="Normal 6 4 5 6" xfId="18378" xr:uid="{00000000-0005-0000-0000-0000596D0000}"/>
    <cellStyle name="Normal 6 4 5 7" xfId="31746" xr:uid="{00000000-0005-0000-0000-00005A6D0000}"/>
    <cellStyle name="Normal 6 4 5 8" xfId="34959" xr:uid="{00000000-0005-0000-0000-00005B6D0000}"/>
    <cellStyle name="Normal 6 4 5 9" xfId="5625" xr:uid="{00000000-0005-0000-0000-00005C6D0000}"/>
    <cellStyle name="Normal 6 4 6" xfId="5626" xr:uid="{00000000-0005-0000-0000-00005D6D0000}"/>
    <cellStyle name="Normal 6 4 6 2" xfId="8411" xr:uid="{00000000-0005-0000-0000-00005E6D0000}"/>
    <cellStyle name="Normal 6 4 6 2 2" xfId="14904" xr:uid="{00000000-0005-0000-0000-00005F6D0000}"/>
    <cellStyle name="Normal 6 4 6 2 2 2" xfId="27579" xr:uid="{00000000-0005-0000-0000-0000606D0000}"/>
    <cellStyle name="Normal 6 4 6 2 3" xfId="19683" xr:uid="{00000000-0005-0000-0000-0000616D0000}"/>
    <cellStyle name="Normal 6 4 6 2 4" xfId="32798" xr:uid="{00000000-0005-0000-0000-0000626D0000}"/>
    <cellStyle name="Normal 6 4 6 2 5" xfId="35813" xr:uid="{00000000-0005-0000-0000-0000636D0000}"/>
    <cellStyle name="Normal 6 4 6 3" xfId="9336" xr:uid="{00000000-0005-0000-0000-0000646D0000}"/>
    <cellStyle name="Normal 6 4 6 3 2" xfId="15746" xr:uid="{00000000-0005-0000-0000-0000656D0000}"/>
    <cellStyle name="Normal 6 4 6 3 2 2" xfId="28390" xr:uid="{00000000-0005-0000-0000-0000666D0000}"/>
    <cellStyle name="Normal 6 4 6 3 3" xfId="23337" xr:uid="{00000000-0005-0000-0000-0000676D0000}"/>
    <cellStyle name="Normal 6 4 6 4" xfId="7455" xr:uid="{00000000-0005-0000-0000-0000686D0000}"/>
    <cellStyle name="Normal 6 4 6 4 2" xfId="13973" xr:uid="{00000000-0005-0000-0000-0000696D0000}"/>
    <cellStyle name="Normal 6 4 6 4 2 2" xfId="26703" xr:uid="{00000000-0005-0000-0000-00006A6D0000}"/>
    <cellStyle name="Normal 6 4 6 4 3" xfId="22186" xr:uid="{00000000-0005-0000-0000-00006B6D0000}"/>
    <cellStyle name="Normal 6 4 6 5" xfId="12814" xr:uid="{00000000-0005-0000-0000-00006C6D0000}"/>
    <cellStyle name="Normal 6 4 6 5 2" xfId="25560" xr:uid="{00000000-0005-0000-0000-00006D6D0000}"/>
    <cellStyle name="Normal 6 4 6 6" xfId="18379" xr:uid="{00000000-0005-0000-0000-00006E6D0000}"/>
    <cellStyle name="Normal 6 4 6 7" xfId="31747" xr:uid="{00000000-0005-0000-0000-00006F6D0000}"/>
    <cellStyle name="Normal 6 4 6 8" xfId="34960" xr:uid="{00000000-0005-0000-0000-0000706D0000}"/>
    <cellStyle name="Normal 6 4 7" xfId="5627" xr:uid="{00000000-0005-0000-0000-0000716D0000}"/>
    <cellStyle name="Normal 6 4 7 2" xfId="8412" xr:uid="{00000000-0005-0000-0000-0000726D0000}"/>
    <cellStyle name="Normal 6 4 7 2 2" xfId="14905" xr:uid="{00000000-0005-0000-0000-0000736D0000}"/>
    <cellStyle name="Normal 6 4 7 2 2 2" xfId="27580" xr:uid="{00000000-0005-0000-0000-0000746D0000}"/>
    <cellStyle name="Normal 6 4 7 2 3" xfId="19684" xr:uid="{00000000-0005-0000-0000-0000756D0000}"/>
    <cellStyle name="Normal 6 4 7 2 4" xfId="32799" xr:uid="{00000000-0005-0000-0000-0000766D0000}"/>
    <cellStyle name="Normal 6 4 7 2 5" xfId="35814" xr:uid="{00000000-0005-0000-0000-0000776D0000}"/>
    <cellStyle name="Normal 6 4 7 3" xfId="9337" xr:uid="{00000000-0005-0000-0000-0000786D0000}"/>
    <cellStyle name="Normal 6 4 7 3 2" xfId="15747" xr:uid="{00000000-0005-0000-0000-0000796D0000}"/>
    <cellStyle name="Normal 6 4 7 3 2 2" xfId="28391" xr:uid="{00000000-0005-0000-0000-00007A6D0000}"/>
    <cellStyle name="Normal 6 4 7 3 3" xfId="23338" xr:uid="{00000000-0005-0000-0000-00007B6D0000}"/>
    <cellStyle name="Normal 6 4 7 4" xfId="7456" xr:uid="{00000000-0005-0000-0000-00007C6D0000}"/>
    <cellStyle name="Normal 6 4 7 4 2" xfId="13974" xr:uid="{00000000-0005-0000-0000-00007D6D0000}"/>
    <cellStyle name="Normal 6 4 7 4 2 2" xfId="26704" xr:uid="{00000000-0005-0000-0000-00007E6D0000}"/>
    <cellStyle name="Normal 6 4 7 4 3" xfId="22187" xr:uid="{00000000-0005-0000-0000-00007F6D0000}"/>
    <cellStyle name="Normal 6 4 7 5" xfId="12815" xr:uid="{00000000-0005-0000-0000-0000806D0000}"/>
    <cellStyle name="Normal 6 4 7 5 2" xfId="25561" xr:uid="{00000000-0005-0000-0000-0000816D0000}"/>
    <cellStyle name="Normal 6 4 7 6" xfId="18380" xr:uid="{00000000-0005-0000-0000-0000826D0000}"/>
    <cellStyle name="Normal 6 4 7 7" xfId="31748" xr:uid="{00000000-0005-0000-0000-0000836D0000}"/>
    <cellStyle name="Normal 6 4 7 8" xfId="34961" xr:uid="{00000000-0005-0000-0000-0000846D0000}"/>
    <cellStyle name="Normal 6 4 8" xfId="5628" xr:uid="{00000000-0005-0000-0000-0000856D0000}"/>
    <cellStyle name="Normal 6 4 8 2" xfId="8413" xr:uid="{00000000-0005-0000-0000-0000866D0000}"/>
    <cellStyle name="Normal 6 4 8 2 2" xfId="14906" xr:uid="{00000000-0005-0000-0000-0000876D0000}"/>
    <cellStyle name="Normal 6 4 8 2 2 2" xfId="27581" xr:uid="{00000000-0005-0000-0000-0000886D0000}"/>
    <cellStyle name="Normal 6 4 8 2 3" xfId="19685" xr:uid="{00000000-0005-0000-0000-0000896D0000}"/>
    <cellStyle name="Normal 6 4 8 2 4" xfId="32800" xr:uid="{00000000-0005-0000-0000-00008A6D0000}"/>
    <cellStyle name="Normal 6 4 8 2 5" xfId="35815" xr:uid="{00000000-0005-0000-0000-00008B6D0000}"/>
    <cellStyle name="Normal 6 4 8 3" xfId="9338" xr:uid="{00000000-0005-0000-0000-00008C6D0000}"/>
    <cellStyle name="Normal 6 4 8 3 2" xfId="15748" xr:uid="{00000000-0005-0000-0000-00008D6D0000}"/>
    <cellStyle name="Normal 6 4 8 3 2 2" xfId="28392" xr:uid="{00000000-0005-0000-0000-00008E6D0000}"/>
    <cellStyle name="Normal 6 4 8 3 3" xfId="23339" xr:uid="{00000000-0005-0000-0000-00008F6D0000}"/>
    <cellStyle name="Normal 6 4 8 4" xfId="7457" xr:uid="{00000000-0005-0000-0000-0000906D0000}"/>
    <cellStyle name="Normal 6 4 8 4 2" xfId="13975" xr:uid="{00000000-0005-0000-0000-0000916D0000}"/>
    <cellStyle name="Normal 6 4 8 4 2 2" xfId="26705" xr:uid="{00000000-0005-0000-0000-0000926D0000}"/>
    <cellStyle name="Normal 6 4 8 4 3" xfId="22188" xr:uid="{00000000-0005-0000-0000-0000936D0000}"/>
    <cellStyle name="Normal 6 4 8 5" xfId="12816" xr:uid="{00000000-0005-0000-0000-0000946D0000}"/>
    <cellStyle name="Normal 6 4 8 5 2" xfId="25562" xr:uid="{00000000-0005-0000-0000-0000956D0000}"/>
    <cellStyle name="Normal 6 4 8 6" xfId="18381" xr:uid="{00000000-0005-0000-0000-0000966D0000}"/>
    <cellStyle name="Normal 6 4 8 7" xfId="31749" xr:uid="{00000000-0005-0000-0000-0000976D0000}"/>
    <cellStyle name="Normal 6 4 8 8" xfId="34962" xr:uid="{00000000-0005-0000-0000-0000986D0000}"/>
    <cellStyle name="Normal 6 4 9" xfId="5629" xr:uid="{00000000-0005-0000-0000-0000996D0000}"/>
    <cellStyle name="Normal 6 4 9 2" xfId="8414" xr:uid="{00000000-0005-0000-0000-00009A6D0000}"/>
    <cellStyle name="Normal 6 4 9 2 2" xfId="14907" xr:uid="{00000000-0005-0000-0000-00009B6D0000}"/>
    <cellStyle name="Normal 6 4 9 2 2 2" xfId="27582" xr:uid="{00000000-0005-0000-0000-00009C6D0000}"/>
    <cellStyle name="Normal 6 4 9 2 3" xfId="19686" xr:uid="{00000000-0005-0000-0000-00009D6D0000}"/>
    <cellStyle name="Normal 6 4 9 2 4" xfId="32801" xr:uid="{00000000-0005-0000-0000-00009E6D0000}"/>
    <cellStyle name="Normal 6 4 9 2 5" xfId="35816" xr:uid="{00000000-0005-0000-0000-00009F6D0000}"/>
    <cellStyle name="Normal 6 4 9 3" xfId="9339" xr:uid="{00000000-0005-0000-0000-0000A06D0000}"/>
    <cellStyle name="Normal 6 4 9 3 2" xfId="15749" xr:uid="{00000000-0005-0000-0000-0000A16D0000}"/>
    <cellStyle name="Normal 6 4 9 3 2 2" xfId="28393" xr:uid="{00000000-0005-0000-0000-0000A26D0000}"/>
    <cellStyle name="Normal 6 4 9 3 3" xfId="23340" xr:uid="{00000000-0005-0000-0000-0000A36D0000}"/>
    <cellStyle name="Normal 6 4 9 4" xfId="7458" xr:uid="{00000000-0005-0000-0000-0000A46D0000}"/>
    <cellStyle name="Normal 6 4 9 4 2" xfId="13976" xr:uid="{00000000-0005-0000-0000-0000A56D0000}"/>
    <cellStyle name="Normal 6 4 9 4 2 2" xfId="26706" xr:uid="{00000000-0005-0000-0000-0000A66D0000}"/>
    <cellStyle name="Normal 6 4 9 4 3" xfId="22189" xr:uid="{00000000-0005-0000-0000-0000A76D0000}"/>
    <cellStyle name="Normal 6 4 9 5" xfId="12817" xr:uid="{00000000-0005-0000-0000-0000A86D0000}"/>
    <cellStyle name="Normal 6 4 9 5 2" xfId="25563" xr:uid="{00000000-0005-0000-0000-0000A96D0000}"/>
    <cellStyle name="Normal 6 4 9 6" xfId="18382" xr:uid="{00000000-0005-0000-0000-0000AA6D0000}"/>
    <cellStyle name="Normal 6 4 9 7" xfId="31750" xr:uid="{00000000-0005-0000-0000-0000AB6D0000}"/>
    <cellStyle name="Normal 6 4 9 8" xfId="34963" xr:uid="{00000000-0005-0000-0000-0000AC6D0000}"/>
    <cellStyle name="Normal 6 5" xfId="1274" xr:uid="{00000000-0005-0000-0000-0000AD6D0000}"/>
    <cellStyle name="Normal 6 5 10" xfId="5631" xr:uid="{00000000-0005-0000-0000-0000AE6D0000}"/>
    <cellStyle name="Normal 6 5 10 2" xfId="8416" xr:uid="{00000000-0005-0000-0000-0000AF6D0000}"/>
    <cellStyle name="Normal 6 5 10 2 2" xfId="14909" xr:uid="{00000000-0005-0000-0000-0000B06D0000}"/>
    <cellStyle name="Normal 6 5 10 2 2 2" xfId="27584" xr:uid="{00000000-0005-0000-0000-0000B16D0000}"/>
    <cellStyle name="Normal 6 5 10 2 3" xfId="19688" xr:uid="{00000000-0005-0000-0000-0000B26D0000}"/>
    <cellStyle name="Normal 6 5 10 2 4" xfId="32803" xr:uid="{00000000-0005-0000-0000-0000B36D0000}"/>
    <cellStyle name="Normal 6 5 10 2 5" xfId="35818" xr:uid="{00000000-0005-0000-0000-0000B46D0000}"/>
    <cellStyle name="Normal 6 5 10 3" xfId="9341" xr:uid="{00000000-0005-0000-0000-0000B56D0000}"/>
    <cellStyle name="Normal 6 5 10 3 2" xfId="15751" xr:uid="{00000000-0005-0000-0000-0000B66D0000}"/>
    <cellStyle name="Normal 6 5 10 3 2 2" xfId="28395" xr:uid="{00000000-0005-0000-0000-0000B76D0000}"/>
    <cellStyle name="Normal 6 5 10 3 3" xfId="23342" xr:uid="{00000000-0005-0000-0000-0000B86D0000}"/>
    <cellStyle name="Normal 6 5 10 4" xfId="7460" xr:uid="{00000000-0005-0000-0000-0000B96D0000}"/>
    <cellStyle name="Normal 6 5 10 4 2" xfId="13978" xr:uid="{00000000-0005-0000-0000-0000BA6D0000}"/>
    <cellStyle name="Normal 6 5 10 4 2 2" xfId="26708" xr:uid="{00000000-0005-0000-0000-0000BB6D0000}"/>
    <cellStyle name="Normal 6 5 10 4 3" xfId="22191" xr:uid="{00000000-0005-0000-0000-0000BC6D0000}"/>
    <cellStyle name="Normal 6 5 10 5" xfId="12819" xr:uid="{00000000-0005-0000-0000-0000BD6D0000}"/>
    <cellStyle name="Normal 6 5 10 5 2" xfId="25565" xr:uid="{00000000-0005-0000-0000-0000BE6D0000}"/>
    <cellStyle name="Normal 6 5 10 6" xfId="18384" xr:uid="{00000000-0005-0000-0000-0000BF6D0000}"/>
    <cellStyle name="Normal 6 5 10 7" xfId="31752" xr:uid="{00000000-0005-0000-0000-0000C06D0000}"/>
    <cellStyle name="Normal 6 5 10 8" xfId="34965" xr:uid="{00000000-0005-0000-0000-0000C16D0000}"/>
    <cellStyle name="Normal 6 5 11" xfId="5632" xr:uid="{00000000-0005-0000-0000-0000C26D0000}"/>
    <cellStyle name="Normal 6 5 11 2" xfId="8417" xr:uid="{00000000-0005-0000-0000-0000C36D0000}"/>
    <cellStyle name="Normal 6 5 11 2 2" xfId="14910" xr:uid="{00000000-0005-0000-0000-0000C46D0000}"/>
    <cellStyle name="Normal 6 5 11 2 2 2" xfId="27585" xr:uid="{00000000-0005-0000-0000-0000C56D0000}"/>
    <cellStyle name="Normal 6 5 11 2 3" xfId="19689" xr:uid="{00000000-0005-0000-0000-0000C66D0000}"/>
    <cellStyle name="Normal 6 5 11 2 4" xfId="32804" xr:uid="{00000000-0005-0000-0000-0000C76D0000}"/>
    <cellStyle name="Normal 6 5 11 2 5" xfId="35819" xr:uid="{00000000-0005-0000-0000-0000C86D0000}"/>
    <cellStyle name="Normal 6 5 11 3" xfId="9342" xr:uid="{00000000-0005-0000-0000-0000C96D0000}"/>
    <cellStyle name="Normal 6 5 11 3 2" xfId="15752" xr:uid="{00000000-0005-0000-0000-0000CA6D0000}"/>
    <cellStyle name="Normal 6 5 11 3 2 2" xfId="28396" xr:uid="{00000000-0005-0000-0000-0000CB6D0000}"/>
    <cellStyle name="Normal 6 5 11 3 3" xfId="23343" xr:uid="{00000000-0005-0000-0000-0000CC6D0000}"/>
    <cellStyle name="Normal 6 5 11 4" xfId="7461" xr:uid="{00000000-0005-0000-0000-0000CD6D0000}"/>
    <cellStyle name="Normal 6 5 11 4 2" xfId="13979" xr:uid="{00000000-0005-0000-0000-0000CE6D0000}"/>
    <cellStyle name="Normal 6 5 11 4 2 2" xfId="26709" xr:uid="{00000000-0005-0000-0000-0000CF6D0000}"/>
    <cellStyle name="Normal 6 5 11 4 3" xfId="22192" xr:uid="{00000000-0005-0000-0000-0000D06D0000}"/>
    <cellStyle name="Normal 6 5 11 5" xfId="12820" xr:uid="{00000000-0005-0000-0000-0000D16D0000}"/>
    <cellStyle name="Normal 6 5 11 5 2" xfId="25566" xr:uid="{00000000-0005-0000-0000-0000D26D0000}"/>
    <cellStyle name="Normal 6 5 11 6" xfId="18385" xr:uid="{00000000-0005-0000-0000-0000D36D0000}"/>
    <cellStyle name="Normal 6 5 11 7" xfId="31753" xr:uid="{00000000-0005-0000-0000-0000D46D0000}"/>
    <cellStyle name="Normal 6 5 11 8" xfId="34966" xr:uid="{00000000-0005-0000-0000-0000D56D0000}"/>
    <cellStyle name="Normal 6 5 12" xfId="5633" xr:uid="{00000000-0005-0000-0000-0000D66D0000}"/>
    <cellStyle name="Normal 6 5 12 2" xfId="8418" xr:uid="{00000000-0005-0000-0000-0000D76D0000}"/>
    <cellStyle name="Normal 6 5 12 2 2" xfId="14911" xr:uid="{00000000-0005-0000-0000-0000D86D0000}"/>
    <cellStyle name="Normal 6 5 12 2 2 2" xfId="27586" xr:uid="{00000000-0005-0000-0000-0000D96D0000}"/>
    <cellStyle name="Normal 6 5 12 2 3" xfId="19690" xr:uid="{00000000-0005-0000-0000-0000DA6D0000}"/>
    <cellStyle name="Normal 6 5 12 2 4" xfId="32805" xr:uid="{00000000-0005-0000-0000-0000DB6D0000}"/>
    <cellStyle name="Normal 6 5 12 2 5" xfId="35820" xr:uid="{00000000-0005-0000-0000-0000DC6D0000}"/>
    <cellStyle name="Normal 6 5 12 3" xfId="9343" xr:uid="{00000000-0005-0000-0000-0000DD6D0000}"/>
    <cellStyle name="Normal 6 5 12 3 2" xfId="15753" xr:uid="{00000000-0005-0000-0000-0000DE6D0000}"/>
    <cellStyle name="Normal 6 5 12 3 2 2" xfId="28397" xr:uid="{00000000-0005-0000-0000-0000DF6D0000}"/>
    <cellStyle name="Normal 6 5 12 3 3" xfId="23344" xr:uid="{00000000-0005-0000-0000-0000E06D0000}"/>
    <cellStyle name="Normal 6 5 12 4" xfId="7462" xr:uid="{00000000-0005-0000-0000-0000E16D0000}"/>
    <cellStyle name="Normal 6 5 12 4 2" xfId="13980" xr:uid="{00000000-0005-0000-0000-0000E26D0000}"/>
    <cellStyle name="Normal 6 5 12 4 2 2" xfId="26710" xr:uid="{00000000-0005-0000-0000-0000E36D0000}"/>
    <cellStyle name="Normal 6 5 12 4 3" xfId="22193" xr:uid="{00000000-0005-0000-0000-0000E46D0000}"/>
    <cellStyle name="Normal 6 5 12 5" xfId="12821" xr:uid="{00000000-0005-0000-0000-0000E56D0000}"/>
    <cellStyle name="Normal 6 5 12 5 2" xfId="25567" xr:uid="{00000000-0005-0000-0000-0000E66D0000}"/>
    <cellStyle name="Normal 6 5 12 6" xfId="18386" xr:uid="{00000000-0005-0000-0000-0000E76D0000}"/>
    <cellStyle name="Normal 6 5 12 7" xfId="31754" xr:uid="{00000000-0005-0000-0000-0000E86D0000}"/>
    <cellStyle name="Normal 6 5 12 8" xfId="34967" xr:uid="{00000000-0005-0000-0000-0000E96D0000}"/>
    <cellStyle name="Normal 6 5 13" xfId="5634" xr:uid="{00000000-0005-0000-0000-0000EA6D0000}"/>
    <cellStyle name="Normal 6 5 13 2" xfId="8419" xr:uid="{00000000-0005-0000-0000-0000EB6D0000}"/>
    <cellStyle name="Normal 6 5 13 2 2" xfId="14912" xr:uid="{00000000-0005-0000-0000-0000EC6D0000}"/>
    <cellStyle name="Normal 6 5 13 2 2 2" xfId="27587" xr:uid="{00000000-0005-0000-0000-0000ED6D0000}"/>
    <cellStyle name="Normal 6 5 13 2 3" xfId="19691" xr:uid="{00000000-0005-0000-0000-0000EE6D0000}"/>
    <cellStyle name="Normal 6 5 13 2 4" xfId="32806" xr:uid="{00000000-0005-0000-0000-0000EF6D0000}"/>
    <cellStyle name="Normal 6 5 13 2 5" xfId="35821" xr:uid="{00000000-0005-0000-0000-0000F06D0000}"/>
    <cellStyle name="Normal 6 5 13 3" xfId="9344" xr:uid="{00000000-0005-0000-0000-0000F16D0000}"/>
    <cellStyle name="Normal 6 5 13 3 2" xfId="15754" xr:uid="{00000000-0005-0000-0000-0000F26D0000}"/>
    <cellStyle name="Normal 6 5 13 3 2 2" xfId="28398" xr:uid="{00000000-0005-0000-0000-0000F36D0000}"/>
    <cellStyle name="Normal 6 5 13 3 3" xfId="23345" xr:uid="{00000000-0005-0000-0000-0000F46D0000}"/>
    <cellStyle name="Normal 6 5 13 4" xfId="7463" xr:uid="{00000000-0005-0000-0000-0000F56D0000}"/>
    <cellStyle name="Normal 6 5 13 4 2" xfId="13981" xr:uid="{00000000-0005-0000-0000-0000F66D0000}"/>
    <cellStyle name="Normal 6 5 13 4 2 2" xfId="26711" xr:uid="{00000000-0005-0000-0000-0000F76D0000}"/>
    <cellStyle name="Normal 6 5 13 4 3" xfId="22194" xr:uid="{00000000-0005-0000-0000-0000F86D0000}"/>
    <cellStyle name="Normal 6 5 13 5" xfId="12822" xr:uid="{00000000-0005-0000-0000-0000F96D0000}"/>
    <cellStyle name="Normal 6 5 13 5 2" xfId="25568" xr:uid="{00000000-0005-0000-0000-0000FA6D0000}"/>
    <cellStyle name="Normal 6 5 13 6" xfId="18387" xr:uid="{00000000-0005-0000-0000-0000FB6D0000}"/>
    <cellStyle name="Normal 6 5 13 7" xfId="31755" xr:uid="{00000000-0005-0000-0000-0000FC6D0000}"/>
    <cellStyle name="Normal 6 5 13 8" xfId="34968" xr:uid="{00000000-0005-0000-0000-0000FD6D0000}"/>
    <cellStyle name="Normal 6 5 14" xfId="5635" xr:uid="{00000000-0005-0000-0000-0000FE6D0000}"/>
    <cellStyle name="Normal 6 5 14 2" xfId="8420" xr:uid="{00000000-0005-0000-0000-0000FF6D0000}"/>
    <cellStyle name="Normal 6 5 14 2 2" xfId="14913" xr:uid="{00000000-0005-0000-0000-0000006E0000}"/>
    <cellStyle name="Normal 6 5 14 2 2 2" xfId="27588" xr:uid="{00000000-0005-0000-0000-0000016E0000}"/>
    <cellStyle name="Normal 6 5 14 2 3" xfId="19692" xr:uid="{00000000-0005-0000-0000-0000026E0000}"/>
    <cellStyle name="Normal 6 5 14 2 4" xfId="32807" xr:uid="{00000000-0005-0000-0000-0000036E0000}"/>
    <cellStyle name="Normal 6 5 14 2 5" xfId="35822" xr:uid="{00000000-0005-0000-0000-0000046E0000}"/>
    <cellStyle name="Normal 6 5 14 3" xfId="9345" xr:uid="{00000000-0005-0000-0000-0000056E0000}"/>
    <cellStyle name="Normal 6 5 14 3 2" xfId="15755" xr:uid="{00000000-0005-0000-0000-0000066E0000}"/>
    <cellStyle name="Normal 6 5 14 3 2 2" xfId="28399" xr:uid="{00000000-0005-0000-0000-0000076E0000}"/>
    <cellStyle name="Normal 6 5 14 3 3" xfId="23346" xr:uid="{00000000-0005-0000-0000-0000086E0000}"/>
    <cellStyle name="Normal 6 5 14 4" xfId="7464" xr:uid="{00000000-0005-0000-0000-0000096E0000}"/>
    <cellStyle name="Normal 6 5 14 4 2" xfId="13982" xr:uid="{00000000-0005-0000-0000-00000A6E0000}"/>
    <cellStyle name="Normal 6 5 14 4 2 2" xfId="26712" xr:uid="{00000000-0005-0000-0000-00000B6E0000}"/>
    <cellStyle name="Normal 6 5 14 4 3" xfId="22195" xr:uid="{00000000-0005-0000-0000-00000C6E0000}"/>
    <cellStyle name="Normal 6 5 14 5" xfId="12823" xr:uid="{00000000-0005-0000-0000-00000D6E0000}"/>
    <cellStyle name="Normal 6 5 14 5 2" xfId="25569" xr:uid="{00000000-0005-0000-0000-00000E6E0000}"/>
    <cellStyle name="Normal 6 5 14 6" xfId="18388" xr:uid="{00000000-0005-0000-0000-00000F6E0000}"/>
    <cellStyle name="Normal 6 5 14 7" xfId="31756" xr:uid="{00000000-0005-0000-0000-0000106E0000}"/>
    <cellStyle name="Normal 6 5 14 8" xfId="34969" xr:uid="{00000000-0005-0000-0000-0000116E0000}"/>
    <cellStyle name="Normal 6 5 15" xfId="5636" xr:uid="{00000000-0005-0000-0000-0000126E0000}"/>
    <cellStyle name="Normal 6 5 15 2" xfId="8421" xr:uid="{00000000-0005-0000-0000-0000136E0000}"/>
    <cellStyle name="Normal 6 5 15 2 2" xfId="14914" xr:uid="{00000000-0005-0000-0000-0000146E0000}"/>
    <cellStyle name="Normal 6 5 15 2 2 2" xfId="27589" xr:uid="{00000000-0005-0000-0000-0000156E0000}"/>
    <cellStyle name="Normal 6 5 15 2 3" xfId="19693" xr:uid="{00000000-0005-0000-0000-0000166E0000}"/>
    <cellStyle name="Normal 6 5 15 2 4" xfId="32808" xr:uid="{00000000-0005-0000-0000-0000176E0000}"/>
    <cellStyle name="Normal 6 5 15 2 5" xfId="35823" xr:uid="{00000000-0005-0000-0000-0000186E0000}"/>
    <cellStyle name="Normal 6 5 15 3" xfId="9346" xr:uid="{00000000-0005-0000-0000-0000196E0000}"/>
    <cellStyle name="Normal 6 5 15 3 2" xfId="15756" xr:uid="{00000000-0005-0000-0000-00001A6E0000}"/>
    <cellStyle name="Normal 6 5 15 3 2 2" xfId="28400" xr:uid="{00000000-0005-0000-0000-00001B6E0000}"/>
    <cellStyle name="Normal 6 5 15 3 3" xfId="23347" xr:uid="{00000000-0005-0000-0000-00001C6E0000}"/>
    <cellStyle name="Normal 6 5 15 4" xfId="7465" xr:uid="{00000000-0005-0000-0000-00001D6E0000}"/>
    <cellStyle name="Normal 6 5 15 4 2" xfId="13983" xr:uid="{00000000-0005-0000-0000-00001E6E0000}"/>
    <cellStyle name="Normal 6 5 15 4 2 2" xfId="26713" xr:uid="{00000000-0005-0000-0000-00001F6E0000}"/>
    <cellStyle name="Normal 6 5 15 4 3" xfId="22196" xr:uid="{00000000-0005-0000-0000-0000206E0000}"/>
    <cellStyle name="Normal 6 5 15 5" xfId="12824" xr:uid="{00000000-0005-0000-0000-0000216E0000}"/>
    <cellStyle name="Normal 6 5 15 5 2" xfId="25570" xr:uid="{00000000-0005-0000-0000-0000226E0000}"/>
    <cellStyle name="Normal 6 5 15 6" xfId="18389" xr:uid="{00000000-0005-0000-0000-0000236E0000}"/>
    <cellStyle name="Normal 6 5 15 7" xfId="31757" xr:uid="{00000000-0005-0000-0000-0000246E0000}"/>
    <cellStyle name="Normal 6 5 15 8" xfId="34970" xr:uid="{00000000-0005-0000-0000-0000256E0000}"/>
    <cellStyle name="Normal 6 5 16" xfId="5637" xr:uid="{00000000-0005-0000-0000-0000266E0000}"/>
    <cellStyle name="Normal 6 5 16 2" xfId="8422" xr:uid="{00000000-0005-0000-0000-0000276E0000}"/>
    <cellStyle name="Normal 6 5 16 2 2" xfId="14915" xr:uid="{00000000-0005-0000-0000-0000286E0000}"/>
    <cellStyle name="Normal 6 5 16 2 2 2" xfId="27590" xr:uid="{00000000-0005-0000-0000-0000296E0000}"/>
    <cellStyle name="Normal 6 5 16 2 3" xfId="19694" xr:uid="{00000000-0005-0000-0000-00002A6E0000}"/>
    <cellStyle name="Normal 6 5 16 2 4" xfId="32809" xr:uid="{00000000-0005-0000-0000-00002B6E0000}"/>
    <cellStyle name="Normal 6 5 16 2 5" xfId="35824" xr:uid="{00000000-0005-0000-0000-00002C6E0000}"/>
    <cellStyle name="Normal 6 5 16 3" xfId="9347" xr:uid="{00000000-0005-0000-0000-00002D6E0000}"/>
    <cellStyle name="Normal 6 5 16 3 2" xfId="15757" xr:uid="{00000000-0005-0000-0000-00002E6E0000}"/>
    <cellStyle name="Normal 6 5 16 3 2 2" xfId="28401" xr:uid="{00000000-0005-0000-0000-00002F6E0000}"/>
    <cellStyle name="Normal 6 5 16 3 3" xfId="23348" xr:uid="{00000000-0005-0000-0000-0000306E0000}"/>
    <cellStyle name="Normal 6 5 16 4" xfId="7466" xr:uid="{00000000-0005-0000-0000-0000316E0000}"/>
    <cellStyle name="Normal 6 5 16 4 2" xfId="13984" xr:uid="{00000000-0005-0000-0000-0000326E0000}"/>
    <cellStyle name="Normal 6 5 16 4 2 2" xfId="26714" xr:uid="{00000000-0005-0000-0000-0000336E0000}"/>
    <cellStyle name="Normal 6 5 16 4 3" xfId="22197" xr:uid="{00000000-0005-0000-0000-0000346E0000}"/>
    <cellStyle name="Normal 6 5 16 5" xfId="12825" xr:uid="{00000000-0005-0000-0000-0000356E0000}"/>
    <cellStyle name="Normal 6 5 16 5 2" xfId="25571" xr:uid="{00000000-0005-0000-0000-0000366E0000}"/>
    <cellStyle name="Normal 6 5 16 6" xfId="18390" xr:uid="{00000000-0005-0000-0000-0000376E0000}"/>
    <cellStyle name="Normal 6 5 16 7" xfId="31758" xr:uid="{00000000-0005-0000-0000-0000386E0000}"/>
    <cellStyle name="Normal 6 5 16 8" xfId="34971" xr:uid="{00000000-0005-0000-0000-0000396E0000}"/>
    <cellStyle name="Normal 6 5 17" xfId="5638" xr:uid="{00000000-0005-0000-0000-00003A6E0000}"/>
    <cellStyle name="Normal 6 5 17 2" xfId="8423" xr:uid="{00000000-0005-0000-0000-00003B6E0000}"/>
    <cellStyle name="Normal 6 5 17 2 2" xfId="14916" xr:uid="{00000000-0005-0000-0000-00003C6E0000}"/>
    <cellStyle name="Normal 6 5 17 2 2 2" xfId="27591" xr:uid="{00000000-0005-0000-0000-00003D6E0000}"/>
    <cellStyle name="Normal 6 5 17 2 3" xfId="19695" xr:uid="{00000000-0005-0000-0000-00003E6E0000}"/>
    <cellStyle name="Normal 6 5 17 2 4" xfId="32810" xr:uid="{00000000-0005-0000-0000-00003F6E0000}"/>
    <cellStyle name="Normal 6 5 17 2 5" xfId="35825" xr:uid="{00000000-0005-0000-0000-0000406E0000}"/>
    <cellStyle name="Normal 6 5 17 3" xfId="9348" xr:uid="{00000000-0005-0000-0000-0000416E0000}"/>
    <cellStyle name="Normal 6 5 17 3 2" xfId="15758" xr:uid="{00000000-0005-0000-0000-0000426E0000}"/>
    <cellStyle name="Normal 6 5 17 3 2 2" xfId="28402" xr:uid="{00000000-0005-0000-0000-0000436E0000}"/>
    <cellStyle name="Normal 6 5 17 3 3" xfId="23349" xr:uid="{00000000-0005-0000-0000-0000446E0000}"/>
    <cellStyle name="Normal 6 5 17 4" xfId="7467" xr:uid="{00000000-0005-0000-0000-0000456E0000}"/>
    <cellStyle name="Normal 6 5 17 4 2" xfId="13985" xr:uid="{00000000-0005-0000-0000-0000466E0000}"/>
    <cellStyle name="Normal 6 5 17 4 2 2" xfId="26715" xr:uid="{00000000-0005-0000-0000-0000476E0000}"/>
    <cellStyle name="Normal 6 5 17 4 3" xfId="22198" xr:uid="{00000000-0005-0000-0000-0000486E0000}"/>
    <cellStyle name="Normal 6 5 17 5" xfId="12826" xr:uid="{00000000-0005-0000-0000-0000496E0000}"/>
    <cellStyle name="Normal 6 5 17 5 2" xfId="25572" xr:uid="{00000000-0005-0000-0000-00004A6E0000}"/>
    <cellStyle name="Normal 6 5 17 6" xfId="18391" xr:uid="{00000000-0005-0000-0000-00004B6E0000}"/>
    <cellStyle name="Normal 6 5 17 7" xfId="31759" xr:uid="{00000000-0005-0000-0000-00004C6E0000}"/>
    <cellStyle name="Normal 6 5 17 8" xfId="34972" xr:uid="{00000000-0005-0000-0000-00004D6E0000}"/>
    <cellStyle name="Normal 6 5 18" xfId="5639" xr:uid="{00000000-0005-0000-0000-00004E6E0000}"/>
    <cellStyle name="Normal 6 5 18 2" xfId="8424" xr:uid="{00000000-0005-0000-0000-00004F6E0000}"/>
    <cellStyle name="Normal 6 5 18 2 2" xfId="14917" xr:uid="{00000000-0005-0000-0000-0000506E0000}"/>
    <cellStyle name="Normal 6 5 18 2 2 2" xfId="27592" xr:uid="{00000000-0005-0000-0000-0000516E0000}"/>
    <cellStyle name="Normal 6 5 18 2 3" xfId="19696" xr:uid="{00000000-0005-0000-0000-0000526E0000}"/>
    <cellStyle name="Normal 6 5 18 2 4" xfId="32811" xr:uid="{00000000-0005-0000-0000-0000536E0000}"/>
    <cellStyle name="Normal 6 5 18 2 5" xfId="35826" xr:uid="{00000000-0005-0000-0000-0000546E0000}"/>
    <cellStyle name="Normal 6 5 18 3" xfId="9349" xr:uid="{00000000-0005-0000-0000-0000556E0000}"/>
    <cellStyle name="Normal 6 5 18 3 2" xfId="15759" xr:uid="{00000000-0005-0000-0000-0000566E0000}"/>
    <cellStyle name="Normal 6 5 18 3 2 2" xfId="28403" xr:uid="{00000000-0005-0000-0000-0000576E0000}"/>
    <cellStyle name="Normal 6 5 18 3 3" xfId="23350" xr:uid="{00000000-0005-0000-0000-0000586E0000}"/>
    <cellStyle name="Normal 6 5 18 4" xfId="7468" xr:uid="{00000000-0005-0000-0000-0000596E0000}"/>
    <cellStyle name="Normal 6 5 18 4 2" xfId="13986" xr:uid="{00000000-0005-0000-0000-00005A6E0000}"/>
    <cellStyle name="Normal 6 5 18 4 2 2" xfId="26716" xr:uid="{00000000-0005-0000-0000-00005B6E0000}"/>
    <cellStyle name="Normal 6 5 18 4 3" xfId="22199" xr:uid="{00000000-0005-0000-0000-00005C6E0000}"/>
    <cellStyle name="Normal 6 5 18 5" xfId="12827" xr:uid="{00000000-0005-0000-0000-00005D6E0000}"/>
    <cellStyle name="Normal 6 5 18 5 2" xfId="25573" xr:uid="{00000000-0005-0000-0000-00005E6E0000}"/>
    <cellStyle name="Normal 6 5 18 6" xfId="18392" xr:uid="{00000000-0005-0000-0000-00005F6E0000}"/>
    <cellStyle name="Normal 6 5 18 7" xfId="31760" xr:uid="{00000000-0005-0000-0000-0000606E0000}"/>
    <cellStyle name="Normal 6 5 18 8" xfId="34973" xr:uid="{00000000-0005-0000-0000-0000616E0000}"/>
    <cellStyle name="Normal 6 5 19" xfId="5640" xr:uid="{00000000-0005-0000-0000-0000626E0000}"/>
    <cellStyle name="Normal 6 5 19 2" xfId="8425" xr:uid="{00000000-0005-0000-0000-0000636E0000}"/>
    <cellStyle name="Normal 6 5 19 2 2" xfId="14918" xr:uid="{00000000-0005-0000-0000-0000646E0000}"/>
    <cellStyle name="Normal 6 5 19 2 2 2" xfId="27593" xr:uid="{00000000-0005-0000-0000-0000656E0000}"/>
    <cellStyle name="Normal 6 5 19 2 3" xfId="19697" xr:uid="{00000000-0005-0000-0000-0000666E0000}"/>
    <cellStyle name="Normal 6 5 19 2 4" xfId="32812" xr:uid="{00000000-0005-0000-0000-0000676E0000}"/>
    <cellStyle name="Normal 6 5 19 2 5" xfId="35827" xr:uid="{00000000-0005-0000-0000-0000686E0000}"/>
    <cellStyle name="Normal 6 5 19 3" xfId="9350" xr:uid="{00000000-0005-0000-0000-0000696E0000}"/>
    <cellStyle name="Normal 6 5 19 3 2" xfId="15760" xr:uid="{00000000-0005-0000-0000-00006A6E0000}"/>
    <cellStyle name="Normal 6 5 19 3 2 2" xfId="28404" xr:uid="{00000000-0005-0000-0000-00006B6E0000}"/>
    <cellStyle name="Normal 6 5 19 3 3" xfId="23351" xr:uid="{00000000-0005-0000-0000-00006C6E0000}"/>
    <cellStyle name="Normal 6 5 19 4" xfId="7469" xr:uid="{00000000-0005-0000-0000-00006D6E0000}"/>
    <cellStyle name="Normal 6 5 19 4 2" xfId="13987" xr:uid="{00000000-0005-0000-0000-00006E6E0000}"/>
    <cellStyle name="Normal 6 5 19 4 2 2" xfId="26717" xr:uid="{00000000-0005-0000-0000-00006F6E0000}"/>
    <cellStyle name="Normal 6 5 19 4 3" xfId="22200" xr:uid="{00000000-0005-0000-0000-0000706E0000}"/>
    <cellStyle name="Normal 6 5 19 5" xfId="12828" xr:uid="{00000000-0005-0000-0000-0000716E0000}"/>
    <cellStyle name="Normal 6 5 19 5 2" xfId="25574" xr:uid="{00000000-0005-0000-0000-0000726E0000}"/>
    <cellStyle name="Normal 6 5 19 6" xfId="18393" xr:uid="{00000000-0005-0000-0000-0000736E0000}"/>
    <cellStyle name="Normal 6 5 19 7" xfId="31761" xr:uid="{00000000-0005-0000-0000-0000746E0000}"/>
    <cellStyle name="Normal 6 5 19 8" xfId="34974" xr:uid="{00000000-0005-0000-0000-0000756E0000}"/>
    <cellStyle name="Normal 6 5 2" xfId="2007" xr:uid="{00000000-0005-0000-0000-0000766E0000}"/>
    <cellStyle name="Normal 6 5 2 10" xfId="5641" xr:uid="{00000000-0005-0000-0000-0000776E0000}"/>
    <cellStyle name="Normal 6 5 2 2" xfId="2008" xr:uid="{00000000-0005-0000-0000-0000786E0000}"/>
    <cellStyle name="Normal 6 5 2 2 2" xfId="11013" xr:uid="{00000000-0005-0000-0000-0000796E0000}"/>
    <cellStyle name="Normal 6 5 2 2 2 2" xfId="16463" xr:uid="{00000000-0005-0000-0000-00007A6E0000}"/>
    <cellStyle name="Normal 6 5 2 2 2 2 2" xfId="29003" xr:uid="{00000000-0005-0000-0000-00007B6E0000}"/>
    <cellStyle name="Normal 6 5 2 2 2 3" xfId="23913" xr:uid="{00000000-0005-0000-0000-00007C6E0000}"/>
    <cellStyle name="Normal 6 5 2 2 3" xfId="14919" xr:uid="{00000000-0005-0000-0000-00007D6E0000}"/>
    <cellStyle name="Normal 6 5 2 2 3 2" xfId="27594" xr:uid="{00000000-0005-0000-0000-00007E6E0000}"/>
    <cellStyle name="Normal 6 5 2 2 4" xfId="19698" xr:uid="{00000000-0005-0000-0000-00007F6E0000}"/>
    <cellStyle name="Normal 6 5 2 2 5" xfId="32813" xr:uid="{00000000-0005-0000-0000-0000806E0000}"/>
    <cellStyle name="Normal 6 5 2 2 6" xfId="35828" xr:uid="{00000000-0005-0000-0000-0000816E0000}"/>
    <cellStyle name="Normal 6 5 2 2 7" xfId="8426" xr:uid="{00000000-0005-0000-0000-0000826E0000}"/>
    <cellStyle name="Normal 6 5 2 3" xfId="9351" xr:uid="{00000000-0005-0000-0000-0000836E0000}"/>
    <cellStyle name="Normal 6 5 2 3 2" xfId="15761" xr:uid="{00000000-0005-0000-0000-0000846E0000}"/>
    <cellStyle name="Normal 6 5 2 3 2 2" xfId="28405" xr:uid="{00000000-0005-0000-0000-0000856E0000}"/>
    <cellStyle name="Normal 6 5 2 3 3" xfId="23352" xr:uid="{00000000-0005-0000-0000-0000866E0000}"/>
    <cellStyle name="Normal 6 5 2 4" xfId="10269" xr:uid="{00000000-0005-0000-0000-0000876E0000}"/>
    <cellStyle name="Normal 6 5 2 4 2" xfId="16087" xr:uid="{00000000-0005-0000-0000-0000886E0000}"/>
    <cellStyle name="Normal 6 5 2 4 2 2" xfId="28714" xr:uid="{00000000-0005-0000-0000-0000896E0000}"/>
    <cellStyle name="Normal 6 5 2 4 3" xfId="23678" xr:uid="{00000000-0005-0000-0000-00008A6E0000}"/>
    <cellStyle name="Normal 6 5 2 5" xfId="7470" xr:uid="{00000000-0005-0000-0000-00008B6E0000}"/>
    <cellStyle name="Normal 6 5 2 5 2" xfId="13988" xr:uid="{00000000-0005-0000-0000-00008C6E0000}"/>
    <cellStyle name="Normal 6 5 2 5 2 2" xfId="26718" xr:uid="{00000000-0005-0000-0000-00008D6E0000}"/>
    <cellStyle name="Normal 6 5 2 5 3" xfId="22201" xr:uid="{00000000-0005-0000-0000-00008E6E0000}"/>
    <cellStyle name="Normal 6 5 2 6" xfId="12829" xr:uid="{00000000-0005-0000-0000-00008F6E0000}"/>
    <cellStyle name="Normal 6 5 2 6 2" xfId="25575" xr:uid="{00000000-0005-0000-0000-0000906E0000}"/>
    <cellStyle name="Normal 6 5 2 7" xfId="18394" xr:uid="{00000000-0005-0000-0000-0000916E0000}"/>
    <cellStyle name="Normal 6 5 2 8" xfId="31762" xr:uid="{00000000-0005-0000-0000-0000926E0000}"/>
    <cellStyle name="Normal 6 5 2 9" xfId="34975" xr:uid="{00000000-0005-0000-0000-0000936E0000}"/>
    <cellStyle name="Normal 6 5 20" xfId="5630" xr:uid="{00000000-0005-0000-0000-0000946E0000}"/>
    <cellStyle name="Normal 6 5 20 2" xfId="6294" xr:uid="{00000000-0005-0000-0000-0000956E0000}"/>
    <cellStyle name="Normal 6 5 20 3" xfId="8415" xr:uid="{00000000-0005-0000-0000-0000966E0000}"/>
    <cellStyle name="Normal 6 5 20 3 2" xfId="14908" xr:uid="{00000000-0005-0000-0000-0000976E0000}"/>
    <cellStyle name="Normal 6 5 20 3 2 2" xfId="27583" xr:uid="{00000000-0005-0000-0000-0000986E0000}"/>
    <cellStyle name="Normal 6 5 20 3 3" xfId="22619" xr:uid="{00000000-0005-0000-0000-0000996E0000}"/>
    <cellStyle name="Normal 6 5 20 4" xfId="9340" xr:uid="{00000000-0005-0000-0000-00009A6E0000}"/>
    <cellStyle name="Normal 6 5 20 4 2" xfId="15750" xr:uid="{00000000-0005-0000-0000-00009B6E0000}"/>
    <cellStyle name="Normal 6 5 20 4 2 2" xfId="28394" xr:uid="{00000000-0005-0000-0000-00009C6E0000}"/>
    <cellStyle name="Normal 6 5 20 4 3" xfId="23341" xr:uid="{00000000-0005-0000-0000-00009D6E0000}"/>
    <cellStyle name="Normal 6 5 20 5" xfId="7459" xr:uid="{00000000-0005-0000-0000-00009E6E0000}"/>
    <cellStyle name="Normal 6 5 20 5 2" xfId="13977" xr:uid="{00000000-0005-0000-0000-00009F6E0000}"/>
    <cellStyle name="Normal 6 5 20 5 2 2" xfId="26707" xr:uid="{00000000-0005-0000-0000-0000A06E0000}"/>
    <cellStyle name="Normal 6 5 20 5 3" xfId="22190" xr:uid="{00000000-0005-0000-0000-0000A16E0000}"/>
    <cellStyle name="Normal 6 5 20 6" xfId="12818" xr:uid="{00000000-0005-0000-0000-0000A26E0000}"/>
    <cellStyle name="Normal 6 5 20 6 2" xfId="25564" xr:uid="{00000000-0005-0000-0000-0000A36E0000}"/>
    <cellStyle name="Normal 6 5 20 7" xfId="18856" xr:uid="{00000000-0005-0000-0000-0000A46E0000}"/>
    <cellStyle name="Normal 6 5 20 8" xfId="21083" xr:uid="{00000000-0005-0000-0000-0000A56E0000}"/>
    <cellStyle name="Normal 6 5 21" xfId="11122" xr:uid="{00000000-0005-0000-0000-0000A66E0000}"/>
    <cellStyle name="Normal 6 5 21 2" xfId="16533" xr:uid="{00000000-0005-0000-0000-0000A76E0000}"/>
    <cellStyle name="Normal 6 5 21 2 2" xfId="19687" xr:uid="{00000000-0005-0000-0000-0000A86E0000}"/>
    <cellStyle name="Normal 6 5 21 2 3" xfId="32802" xr:uid="{00000000-0005-0000-0000-0000A96E0000}"/>
    <cellStyle name="Normal 6 5 21 2 4" xfId="35817" xr:uid="{00000000-0005-0000-0000-0000AA6E0000}"/>
    <cellStyle name="Normal 6 5 21 3" xfId="18383" xr:uid="{00000000-0005-0000-0000-0000AB6E0000}"/>
    <cellStyle name="Normal 6 5 21 4" xfId="31751" xr:uid="{00000000-0005-0000-0000-0000AC6E0000}"/>
    <cellStyle name="Normal 6 5 21 5" xfId="34964" xr:uid="{00000000-0005-0000-0000-0000AD6E0000}"/>
    <cellStyle name="Normal 6 5 22" xfId="2985" xr:uid="{00000000-0005-0000-0000-0000AE6E0000}"/>
    <cellStyle name="Normal 6 5 3" xfId="2009" xr:uid="{00000000-0005-0000-0000-0000AF6E0000}"/>
    <cellStyle name="Normal 6 5 3 10" xfId="5642" xr:uid="{00000000-0005-0000-0000-0000B06E0000}"/>
    <cellStyle name="Normal 6 5 3 2" xfId="8427" xr:uid="{00000000-0005-0000-0000-0000B16E0000}"/>
    <cellStyle name="Normal 6 5 3 2 2" xfId="14920" xr:uid="{00000000-0005-0000-0000-0000B26E0000}"/>
    <cellStyle name="Normal 6 5 3 2 2 2" xfId="27595" xr:uid="{00000000-0005-0000-0000-0000B36E0000}"/>
    <cellStyle name="Normal 6 5 3 2 3" xfId="19699" xr:uid="{00000000-0005-0000-0000-0000B46E0000}"/>
    <cellStyle name="Normal 6 5 3 2 4" xfId="32814" xr:uid="{00000000-0005-0000-0000-0000B56E0000}"/>
    <cellStyle name="Normal 6 5 3 2 5" xfId="35829" xr:uid="{00000000-0005-0000-0000-0000B66E0000}"/>
    <cellStyle name="Normal 6 5 3 3" xfId="9352" xr:uid="{00000000-0005-0000-0000-0000B76E0000}"/>
    <cellStyle name="Normal 6 5 3 3 2" xfId="15762" xr:uid="{00000000-0005-0000-0000-0000B86E0000}"/>
    <cellStyle name="Normal 6 5 3 3 2 2" xfId="28406" xr:uid="{00000000-0005-0000-0000-0000B96E0000}"/>
    <cellStyle name="Normal 6 5 3 3 3" xfId="23353" xr:uid="{00000000-0005-0000-0000-0000BA6E0000}"/>
    <cellStyle name="Normal 6 5 3 4" xfId="9605" xr:uid="{00000000-0005-0000-0000-0000BB6E0000}"/>
    <cellStyle name="Normal 6 5 3 4 2" xfId="15954" xr:uid="{00000000-0005-0000-0000-0000BC6E0000}"/>
    <cellStyle name="Normal 6 5 3 4 2 2" xfId="28594" xr:uid="{00000000-0005-0000-0000-0000BD6E0000}"/>
    <cellStyle name="Normal 6 5 3 4 3" xfId="23580" xr:uid="{00000000-0005-0000-0000-0000BE6E0000}"/>
    <cellStyle name="Normal 6 5 3 5" xfId="7471" xr:uid="{00000000-0005-0000-0000-0000BF6E0000}"/>
    <cellStyle name="Normal 6 5 3 5 2" xfId="13989" xr:uid="{00000000-0005-0000-0000-0000C06E0000}"/>
    <cellStyle name="Normal 6 5 3 5 2 2" xfId="26719" xr:uid="{00000000-0005-0000-0000-0000C16E0000}"/>
    <cellStyle name="Normal 6 5 3 5 3" xfId="22202" xr:uid="{00000000-0005-0000-0000-0000C26E0000}"/>
    <cellStyle name="Normal 6 5 3 6" xfId="12830" xr:uid="{00000000-0005-0000-0000-0000C36E0000}"/>
    <cellStyle name="Normal 6 5 3 6 2" xfId="25576" xr:uid="{00000000-0005-0000-0000-0000C46E0000}"/>
    <cellStyle name="Normal 6 5 3 7" xfId="18395" xr:uid="{00000000-0005-0000-0000-0000C56E0000}"/>
    <cellStyle name="Normal 6 5 3 8" xfId="31763" xr:uid="{00000000-0005-0000-0000-0000C66E0000}"/>
    <cellStyle name="Normal 6 5 3 9" xfId="34976" xr:uid="{00000000-0005-0000-0000-0000C76E0000}"/>
    <cellStyle name="Normal 6 5 4" xfId="2006" xr:uid="{00000000-0005-0000-0000-0000C86E0000}"/>
    <cellStyle name="Normal 6 5 4 2" xfId="8428" xr:uid="{00000000-0005-0000-0000-0000C96E0000}"/>
    <cellStyle name="Normal 6 5 4 2 2" xfId="14921" xr:uid="{00000000-0005-0000-0000-0000CA6E0000}"/>
    <cellStyle name="Normal 6 5 4 2 2 2" xfId="27596" xr:uid="{00000000-0005-0000-0000-0000CB6E0000}"/>
    <cellStyle name="Normal 6 5 4 2 3" xfId="19700" xr:uid="{00000000-0005-0000-0000-0000CC6E0000}"/>
    <cellStyle name="Normal 6 5 4 2 4" xfId="32815" xr:uid="{00000000-0005-0000-0000-0000CD6E0000}"/>
    <cellStyle name="Normal 6 5 4 2 5" xfId="35830" xr:uid="{00000000-0005-0000-0000-0000CE6E0000}"/>
    <cellStyle name="Normal 6 5 4 3" xfId="9353" xr:uid="{00000000-0005-0000-0000-0000CF6E0000}"/>
    <cellStyle name="Normal 6 5 4 3 2" xfId="15763" xr:uid="{00000000-0005-0000-0000-0000D06E0000}"/>
    <cellStyle name="Normal 6 5 4 3 2 2" xfId="28407" xr:uid="{00000000-0005-0000-0000-0000D16E0000}"/>
    <cellStyle name="Normal 6 5 4 3 3" xfId="23354" xr:uid="{00000000-0005-0000-0000-0000D26E0000}"/>
    <cellStyle name="Normal 6 5 4 4" xfId="7472" xr:uid="{00000000-0005-0000-0000-0000D36E0000}"/>
    <cellStyle name="Normal 6 5 4 4 2" xfId="13990" xr:uid="{00000000-0005-0000-0000-0000D46E0000}"/>
    <cellStyle name="Normal 6 5 4 4 2 2" xfId="26720" xr:uid="{00000000-0005-0000-0000-0000D56E0000}"/>
    <cellStyle name="Normal 6 5 4 4 3" xfId="22203" xr:uid="{00000000-0005-0000-0000-0000D66E0000}"/>
    <cellStyle name="Normal 6 5 4 5" xfId="12831" xr:uid="{00000000-0005-0000-0000-0000D76E0000}"/>
    <cellStyle name="Normal 6 5 4 5 2" xfId="25577" xr:uid="{00000000-0005-0000-0000-0000D86E0000}"/>
    <cellStyle name="Normal 6 5 4 6" xfId="18396" xr:uid="{00000000-0005-0000-0000-0000D96E0000}"/>
    <cellStyle name="Normal 6 5 4 7" xfId="31764" xr:uid="{00000000-0005-0000-0000-0000DA6E0000}"/>
    <cellStyle name="Normal 6 5 4 8" xfId="34977" xr:uid="{00000000-0005-0000-0000-0000DB6E0000}"/>
    <cellStyle name="Normal 6 5 4 9" xfId="5643" xr:uid="{00000000-0005-0000-0000-0000DC6E0000}"/>
    <cellStyle name="Normal 6 5 5" xfId="5644" xr:uid="{00000000-0005-0000-0000-0000DD6E0000}"/>
    <cellStyle name="Normal 6 5 5 2" xfId="8429" xr:uid="{00000000-0005-0000-0000-0000DE6E0000}"/>
    <cellStyle name="Normal 6 5 5 2 2" xfId="14922" xr:uid="{00000000-0005-0000-0000-0000DF6E0000}"/>
    <cellStyle name="Normal 6 5 5 2 2 2" xfId="27597" xr:uid="{00000000-0005-0000-0000-0000E06E0000}"/>
    <cellStyle name="Normal 6 5 5 2 3" xfId="19701" xr:uid="{00000000-0005-0000-0000-0000E16E0000}"/>
    <cellStyle name="Normal 6 5 5 2 4" xfId="32816" xr:uid="{00000000-0005-0000-0000-0000E26E0000}"/>
    <cellStyle name="Normal 6 5 5 2 5" xfId="35831" xr:uid="{00000000-0005-0000-0000-0000E36E0000}"/>
    <cellStyle name="Normal 6 5 5 3" xfId="9354" xr:uid="{00000000-0005-0000-0000-0000E46E0000}"/>
    <cellStyle name="Normal 6 5 5 3 2" xfId="15764" xr:uid="{00000000-0005-0000-0000-0000E56E0000}"/>
    <cellStyle name="Normal 6 5 5 3 2 2" xfId="28408" xr:uid="{00000000-0005-0000-0000-0000E66E0000}"/>
    <cellStyle name="Normal 6 5 5 3 3" xfId="23355" xr:uid="{00000000-0005-0000-0000-0000E76E0000}"/>
    <cellStyle name="Normal 6 5 5 4" xfId="7473" xr:uid="{00000000-0005-0000-0000-0000E86E0000}"/>
    <cellStyle name="Normal 6 5 5 4 2" xfId="13991" xr:uid="{00000000-0005-0000-0000-0000E96E0000}"/>
    <cellStyle name="Normal 6 5 5 4 2 2" xfId="26721" xr:uid="{00000000-0005-0000-0000-0000EA6E0000}"/>
    <cellStyle name="Normal 6 5 5 4 3" xfId="22204" xr:uid="{00000000-0005-0000-0000-0000EB6E0000}"/>
    <cellStyle name="Normal 6 5 5 5" xfId="12832" xr:uid="{00000000-0005-0000-0000-0000EC6E0000}"/>
    <cellStyle name="Normal 6 5 5 5 2" xfId="25578" xr:uid="{00000000-0005-0000-0000-0000ED6E0000}"/>
    <cellStyle name="Normal 6 5 5 6" xfId="18397" xr:uid="{00000000-0005-0000-0000-0000EE6E0000}"/>
    <cellStyle name="Normal 6 5 5 7" xfId="31765" xr:uid="{00000000-0005-0000-0000-0000EF6E0000}"/>
    <cellStyle name="Normal 6 5 5 8" xfId="34978" xr:uid="{00000000-0005-0000-0000-0000F06E0000}"/>
    <cellStyle name="Normal 6 5 6" xfId="5645" xr:uid="{00000000-0005-0000-0000-0000F16E0000}"/>
    <cellStyle name="Normal 6 5 6 2" xfId="8430" xr:uid="{00000000-0005-0000-0000-0000F26E0000}"/>
    <cellStyle name="Normal 6 5 6 2 2" xfId="14923" xr:uid="{00000000-0005-0000-0000-0000F36E0000}"/>
    <cellStyle name="Normal 6 5 6 2 2 2" xfId="27598" xr:uid="{00000000-0005-0000-0000-0000F46E0000}"/>
    <cellStyle name="Normal 6 5 6 2 3" xfId="19702" xr:uid="{00000000-0005-0000-0000-0000F56E0000}"/>
    <cellStyle name="Normal 6 5 6 2 4" xfId="32817" xr:uid="{00000000-0005-0000-0000-0000F66E0000}"/>
    <cellStyle name="Normal 6 5 6 2 5" xfId="35832" xr:uid="{00000000-0005-0000-0000-0000F76E0000}"/>
    <cellStyle name="Normal 6 5 6 3" xfId="9355" xr:uid="{00000000-0005-0000-0000-0000F86E0000}"/>
    <cellStyle name="Normal 6 5 6 3 2" xfId="15765" xr:uid="{00000000-0005-0000-0000-0000F96E0000}"/>
    <cellStyle name="Normal 6 5 6 3 2 2" xfId="28409" xr:uid="{00000000-0005-0000-0000-0000FA6E0000}"/>
    <cellStyle name="Normal 6 5 6 3 3" xfId="23356" xr:uid="{00000000-0005-0000-0000-0000FB6E0000}"/>
    <cellStyle name="Normal 6 5 6 4" xfId="7474" xr:uid="{00000000-0005-0000-0000-0000FC6E0000}"/>
    <cellStyle name="Normal 6 5 6 4 2" xfId="13992" xr:uid="{00000000-0005-0000-0000-0000FD6E0000}"/>
    <cellStyle name="Normal 6 5 6 4 2 2" xfId="26722" xr:uid="{00000000-0005-0000-0000-0000FE6E0000}"/>
    <cellStyle name="Normal 6 5 6 4 3" xfId="22205" xr:uid="{00000000-0005-0000-0000-0000FF6E0000}"/>
    <cellStyle name="Normal 6 5 6 5" xfId="12833" xr:uid="{00000000-0005-0000-0000-0000006F0000}"/>
    <cellStyle name="Normal 6 5 6 5 2" xfId="25579" xr:uid="{00000000-0005-0000-0000-0000016F0000}"/>
    <cellStyle name="Normal 6 5 6 6" xfId="18398" xr:uid="{00000000-0005-0000-0000-0000026F0000}"/>
    <cellStyle name="Normal 6 5 6 7" xfId="31766" xr:uid="{00000000-0005-0000-0000-0000036F0000}"/>
    <cellStyle name="Normal 6 5 6 8" xfId="34979" xr:uid="{00000000-0005-0000-0000-0000046F0000}"/>
    <cellStyle name="Normal 6 5 7" xfId="5646" xr:uid="{00000000-0005-0000-0000-0000056F0000}"/>
    <cellStyle name="Normal 6 5 7 2" xfId="8431" xr:uid="{00000000-0005-0000-0000-0000066F0000}"/>
    <cellStyle name="Normal 6 5 7 2 2" xfId="14924" xr:uid="{00000000-0005-0000-0000-0000076F0000}"/>
    <cellStyle name="Normal 6 5 7 2 2 2" xfId="27599" xr:uid="{00000000-0005-0000-0000-0000086F0000}"/>
    <cellStyle name="Normal 6 5 7 2 3" xfId="19703" xr:uid="{00000000-0005-0000-0000-0000096F0000}"/>
    <cellStyle name="Normal 6 5 7 2 4" xfId="32818" xr:uid="{00000000-0005-0000-0000-00000A6F0000}"/>
    <cellStyle name="Normal 6 5 7 2 5" xfId="35833" xr:uid="{00000000-0005-0000-0000-00000B6F0000}"/>
    <cellStyle name="Normal 6 5 7 3" xfId="9356" xr:uid="{00000000-0005-0000-0000-00000C6F0000}"/>
    <cellStyle name="Normal 6 5 7 3 2" xfId="15766" xr:uid="{00000000-0005-0000-0000-00000D6F0000}"/>
    <cellStyle name="Normal 6 5 7 3 2 2" xfId="28410" xr:uid="{00000000-0005-0000-0000-00000E6F0000}"/>
    <cellStyle name="Normal 6 5 7 3 3" xfId="23357" xr:uid="{00000000-0005-0000-0000-00000F6F0000}"/>
    <cellStyle name="Normal 6 5 7 4" xfId="7475" xr:uid="{00000000-0005-0000-0000-0000106F0000}"/>
    <cellStyle name="Normal 6 5 7 4 2" xfId="13993" xr:uid="{00000000-0005-0000-0000-0000116F0000}"/>
    <cellStyle name="Normal 6 5 7 4 2 2" xfId="26723" xr:uid="{00000000-0005-0000-0000-0000126F0000}"/>
    <cellStyle name="Normal 6 5 7 4 3" xfId="22206" xr:uid="{00000000-0005-0000-0000-0000136F0000}"/>
    <cellStyle name="Normal 6 5 7 5" xfId="12834" xr:uid="{00000000-0005-0000-0000-0000146F0000}"/>
    <cellStyle name="Normal 6 5 7 5 2" xfId="25580" xr:uid="{00000000-0005-0000-0000-0000156F0000}"/>
    <cellStyle name="Normal 6 5 7 6" xfId="18399" xr:uid="{00000000-0005-0000-0000-0000166F0000}"/>
    <cellStyle name="Normal 6 5 7 7" xfId="31767" xr:uid="{00000000-0005-0000-0000-0000176F0000}"/>
    <cellStyle name="Normal 6 5 7 8" xfId="34980" xr:uid="{00000000-0005-0000-0000-0000186F0000}"/>
    <cellStyle name="Normal 6 5 8" xfId="5647" xr:uid="{00000000-0005-0000-0000-0000196F0000}"/>
    <cellStyle name="Normal 6 5 8 2" xfId="8432" xr:uid="{00000000-0005-0000-0000-00001A6F0000}"/>
    <cellStyle name="Normal 6 5 8 2 2" xfId="14925" xr:uid="{00000000-0005-0000-0000-00001B6F0000}"/>
    <cellStyle name="Normal 6 5 8 2 2 2" xfId="27600" xr:uid="{00000000-0005-0000-0000-00001C6F0000}"/>
    <cellStyle name="Normal 6 5 8 2 3" xfId="19704" xr:uid="{00000000-0005-0000-0000-00001D6F0000}"/>
    <cellStyle name="Normal 6 5 8 2 4" xfId="32819" xr:uid="{00000000-0005-0000-0000-00001E6F0000}"/>
    <cellStyle name="Normal 6 5 8 2 5" xfId="35834" xr:uid="{00000000-0005-0000-0000-00001F6F0000}"/>
    <cellStyle name="Normal 6 5 8 3" xfId="9357" xr:uid="{00000000-0005-0000-0000-0000206F0000}"/>
    <cellStyle name="Normal 6 5 8 3 2" xfId="15767" xr:uid="{00000000-0005-0000-0000-0000216F0000}"/>
    <cellStyle name="Normal 6 5 8 3 2 2" xfId="28411" xr:uid="{00000000-0005-0000-0000-0000226F0000}"/>
    <cellStyle name="Normal 6 5 8 3 3" xfId="23358" xr:uid="{00000000-0005-0000-0000-0000236F0000}"/>
    <cellStyle name="Normal 6 5 8 4" xfId="7476" xr:uid="{00000000-0005-0000-0000-0000246F0000}"/>
    <cellStyle name="Normal 6 5 8 4 2" xfId="13994" xr:uid="{00000000-0005-0000-0000-0000256F0000}"/>
    <cellStyle name="Normal 6 5 8 4 2 2" xfId="26724" xr:uid="{00000000-0005-0000-0000-0000266F0000}"/>
    <cellStyle name="Normal 6 5 8 4 3" xfId="22207" xr:uid="{00000000-0005-0000-0000-0000276F0000}"/>
    <cellStyle name="Normal 6 5 8 5" xfId="12835" xr:uid="{00000000-0005-0000-0000-0000286F0000}"/>
    <cellStyle name="Normal 6 5 8 5 2" xfId="25581" xr:uid="{00000000-0005-0000-0000-0000296F0000}"/>
    <cellStyle name="Normal 6 5 8 6" xfId="18400" xr:uid="{00000000-0005-0000-0000-00002A6F0000}"/>
    <cellStyle name="Normal 6 5 8 7" xfId="31768" xr:uid="{00000000-0005-0000-0000-00002B6F0000}"/>
    <cellStyle name="Normal 6 5 8 8" xfId="34981" xr:uid="{00000000-0005-0000-0000-00002C6F0000}"/>
    <cellStyle name="Normal 6 5 9" xfId="5648" xr:uid="{00000000-0005-0000-0000-00002D6F0000}"/>
    <cellStyle name="Normal 6 5 9 2" xfId="8433" xr:uid="{00000000-0005-0000-0000-00002E6F0000}"/>
    <cellStyle name="Normal 6 5 9 2 2" xfId="14926" xr:uid="{00000000-0005-0000-0000-00002F6F0000}"/>
    <cellStyle name="Normal 6 5 9 2 2 2" xfId="27601" xr:uid="{00000000-0005-0000-0000-0000306F0000}"/>
    <cellStyle name="Normal 6 5 9 2 3" xfId="19705" xr:uid="{00000000-0005-0000-0000-0000316F0000}"/>
    <cellStyle name="Normal 6 5 9 2 4" xfId="32820" xr:uid="{00000000-0005-0000-0000-0000326F0000}"/>
    <cellStyle name="Normal 6 5 9 2 5" xfId="35835" xr:uid="{00000000-0005-0000-0000-0000336F0000}"/>
    <cellStyle name="Normal 6 5 9 3" xfId="9358" xr:uid="{00000000-0005-0000-0000-0000346F0000}"/>
    <cellStyle name="Normal 6 5 9 3 2" xfId="15768" xr:uid="{00000000-0005-0000-0000-0000356F0000}"/>
    <cellStyle name="Normal 6 5 9 3 2 2" xfId="28412" xr:uid="{00000000-0005-0000-0000-0000366F0000}"/>
    <cellStyle name="Normal 6 5 9 3 3" xfId="23359" xr:uid="{00000000-0005-0000-0000-0000376F0000}"/>
    <cellStyle name="Normal 6 5 9 4" xfId="7477" xr:uid="{00000000-0005-0000-0000-0000386F0000}"/>
    <cellStyle name="Normal 6 5 9 4 2" xfId="13995" xr:uid="{00000000-0005-0000-0000-0000396F0000}"/>
    <cellStyle name="Normal 6 5 9 4 2 2" xfId="26725" xr:uid="{00000000-0005-0000-0000-00003A6F0000}"/>
    <cellStyle name="Normal 6 5 9 4 3" xfId="22208" xr:uid="{00000000-0005-0000-0000-00003B6F0000}"/>
    <cellStyle name="Normal 6 5 9 5" xfId="12836" xr:uid="{00000000-0005-0000-0000-00003C6F0000}"/>
    <cellStyle name="Normal 6 5 9 5 2" xfId="25582" xr:uid="{00000000-0005-0000-0000-00003D6F0000}"/>
    <cellStyle name="Normal 6 5 9 6" xfId="18401" xr:uid="{00000000-0005-0000-0000-00003E6F0000}"/>
    <cellStyle name="Normal 6 5 9 7" xfId="31769" xr:uid="{00000000-0005-0000-0000-00003F6F0000}"/>
    <cellStyle name="Normal 6 5 9 8" xfId="34982" xr:uid="{00000000-0005-0000-0000-0000406F0000}"/>
    <cellStyle name="Normal 6 6" xfId="2010" xr:uid="{00000000-0005-0000-0000-0000416F0000}"/>
    <cellStyle name="Normal 6 6 2" xfId="2011" xr:uid="{00000000-0005-0000-0000-0000426F0000}"/>
    <cellStyle name="Normal 6 6 2 2" xfId="10987" xr:uid="{00000000-0005-0000-0000-0000436F0000}"/>
    <cellStyle name="Normal 6 6 2 2 2" xfId="16446" xr:uid="{00000000-0005-0000-0000-0000446F0000}"/>
    <cellStyle name="Normal 6 6 2 2 2 2" xfId="28987" xr:uid="{00000000-0005-0000-0000-0000456F0000}"/>
    <cellStyle name="Normal 6 6 2 2 3" xfId="23897" xr:uid="{00000000-0005-0000-0000-0000466F0000}"/>
    <cellStyle name="Normal 6 6 2 3" xfId="18857" xr:uid="{00000000-0005-0000-0000-0000476F0000}"/>
    <cellStyle name="Normal 6 6 2 4" xfId="5649" xr:uid="{00000000-0005-0000-0000-0000486F0000}"/>
    <cellStyle name="Normal 6 6 3" xfId="10961" xr:uid="{00000000-0005-0000-0000-0000496F0000}"/>
    <cellStyle name="Normal 6 6 3 2" xfId="16433" xr:uid="{00000000-0005-0000-0000-00004A6F0000}"/>
    <cellStyle name="Normal 6 6 3 2 2" xfId="28975" xr:uid="{00000000-0005-0000-0000-00004B6F0000}"/>
    <cellStyle name="Normal 6 6 3 3" xfId="18402" xr:uid="{00000000-0005-0000-0000-00004C6F0000}"/>
    <cellStyle name="Normal 6 6 3 4" xfId="23886" xr:uid="{00000000-0005-0000-0000-00004D6F0000}"/>
    <cellStyle name="Normal 6 6 4" xfId="2986" xr:uid="{00000000-0005-0000-0000-00004E6F0000}"/>
    <cellStyle name="Normal 6 6 5" xfId="37636" xr:uid="{00000000-0005-0000-0000-00004F6F0000}"/>
    <cellStyle name="Normal 6 7" xfId="2012" xr:uid="{00000000-0005-0000-0000-0000506F0000}"/>
    <cellStyle name="Normal 6 7 2" xfId="5650" xr:uid="{00000000-0005-0000-0000-0000516F0000}"/>
    <cellStyle name="Normal 6 7 2 2" xfId="20214" xr:uid="{00000000-0005-0000-0000-0000526F0000}"/>
    <cellStyle name="Normal 6 7 3" xfId="10757" xr:uid="{00000000-0005-0000-0000-0000536F0000}"/>
    <cellStyle name="Normal 6 7 4" xfId="11372" xr:uid="{00000000-0005-0000-0000-0000546F0000}"/>
    <cellStyle name="Normal 6 7 4 2" xfId="16693" xr:uid="{00000000-0005-0000-0000-0000556F0000}"/>
    <cellStyle name="Normal 6 7 4 2 2" xfId="29228" xr:uid="{00000000-0005-0000-0000-0000566F0000}"/>
    <cellStyle name="Normal 6 7 4 3" xfId="24137" xr:uid="{00000000-0005-0000-0000-0000576F0000}"/>
    <cellStyle name="Normal 6 7 5" xfId="3130" xr:uid="{00000000-0005-0000-0000-0000586F0000}"/>
    <cellStyle name="Normal 6 8" xfId="5651" xr:uid="{00000000-0005-0000-0000-0000596F0000}"/>
    <cellStyle name="Normal 6 9" xfId="5652" xr:uid="{00000000-0005-0000-0000-00005A6F0000}"/>
    <cellStyle name="Normal 6_MER Tables Jun-2010" xfId="6295" xr:uid="{00000000-0005-0000-0000-00005B6F0000}"/>
    <cellStyle name="Normal 60" xfId="22" xr:uid="{00000000-0005-0000-0000-00005C6F0000}"/>
    <cellStyle name="Normal 60 2" xfId="346" xr:uid="{00000000-0005-0000-0000-00005D6F0000}"/>
    <cellStyle name="Normal 60 2 2" xfId="10119" xr:uid="{00000000-0005-0000-0000-00005E6F0000}"/>
    <cellStyle name="Normal 60 2 3" xfId="37637" xr:uid="{00000000-0005-0000-0000-00005F6F0000}"/>
    <cellStyle name="Normal 60 3" xfId="577" xr:uid="{00000000-0005-0000-0000-0000606F0000}"/>
    <cellStyle name="Normal 60 3 2" xfId="37686" xr:uid="{00000000-0005-0000-0000-0000616F0000}"/>
    <cellStyle name="Normal 60 4" xfId="828" xr:uid="{00000000-0005-0000-0000-0000626F0000}"/>
    <cellStyle name="Normal 60 5" xfId="2987" xr:uid="{00000000-0005-0000-0000-0000636F0000}"/>
    <cellStyle name="Normal 61" xfId="347" xr:uid="{00000000-0005-0000-0000-0000646F0000}"/>
    <cellStyle name="Normal 61 2" xfId="578" xr:uid="{00000000-0005-0000-0000-0000656F0000}"/>
    <cellStyle name="Normal 61 2 2" xfId="10905" xr:uid="{00000000-0005-0000-0000-0000666F0000}"/>
    <cellStyle name="Normal 61 2 3" xfId="37687" xr:uid="{00000000-0005-0000-0000-0000676F0000}"/>
    <cellStyle name="Normal 61 3" xfId="2174" xr:uid="{00000000-0005-0000-0000-0000686F0000}"/>
    <cellStyle name="Normal 61 4" xfId="2988" xr:uid="{00000000-0005-0000-0000-0000696F0000}"/>
    <cellStyle name="Normal 61 5" xfId="37318" xr:uid="{00000000-0005-0000-0000-00006A6F0000}"/>
    <cellStyle name="Normal 61 6" xfId="37638" xr:uid="{00000000-0005-0000-0000-00006B6F0000}"/>
    <cellStyle name="Normal 62" xfId="348" xr:uid="{00000000-0005-0000-0000-00006C6F0000}"/>
    <cellStyle name="Normal 62 2" xfId="369" xr:uid="{00000000-0005-0000-0000-00006D6F0000}"/>
    <cellStyle name="Normal 62 2 2" xfId="595" xr:uid="{00000000-0005-0000-0000-00006E6F0000}"/>
    <cellStyle name="Normal 62 2 3" xfId="11070" xr:uid="{00000000-0005-0000-0000-00006F6F0000}"/>
    <cellStyle name="Normal 62 3" xfId="579" xr:uid="{00000000-0005-0000-0000-0000706F0000}"/>
    <cellStyle name="Normal 62 3 2" xfId="37688" xr:uid="{00000000-0005-0000-0000-0000716F0000}"/>
    <cellStyle name="Normal 62 4" xfId="2177" xr:uid="{00000000-0005-0000-0000-0000726F0000}"/>
    <cellStyle name="Normal 62 5" xfId="2989" xr:uid="{00000000-0005-0000-0000-0000736F0000}"/>
    <cellStyle name="Normal 62 6" xfId="37639" xr:uid="{00000000-0005-0000-0000-0000746F0000}"/>
    <cellStyle name="Normal 63" xfId="370" xr:uid="{00000000-0005-0000-0000-0000756F0000}"/>
    <cellStyle name="Normal 63 2" xfId="596" xr:uid="{00000000-0005-0000-0000-0000766F0000}"/>
    <cellStyle name="Normal 63 2 2" xfId="10318" xr:uid="{00000000-0005-0000-0000-0000776F0000}"/>
    <cellStyle name="Normal 63 2 3" xfId="37704" xr:uid="{00000000-0005-0000-0000-0000786F0000}"/>
    <cellStyle name="Normal 63 3" xfId="2990" xr:uid="{00000000-0005-0000-0000-0000796F0000}"/>
    <cellStyle name="Normal 63 4" xfId="37656" xr:uid="{00000000-0005-0000-0000-00007A6F0000}"/>
    <cellStyle name="Normal 64" xfId="371" xr:uid="{00000000-0005-0000-0000-00007B6F0000}"/>
    <cellStyle name="Normal 64 2" xfId="597" xr:uid="{00000000-0005-0000-0000-00007C6F0000}"/>
    <cellStyle name="Normal 64 2 2" xfId="11257" xr:uid="{00000000-0005-0000-0000-00007D6F0000}"/>
    <cellStyle name="Normal 64 3" xfId="2991" xr:uid="{00000000-0005-0000-0000-00007E6F0000}"/>
    <cellStyle name="Normal 65" xfId="375" xr:uid="{00000000-0005-0000-0000-00007F6F0000}"/>
    <cellStyle name="Normal 65 2" xfId="600" xr:uid="{00000000-0005-0000-0000-0000806F0000}"/>
    <cellStyle name="Normal 65 2 2" xfId="10968" xr:uid="{00000000-0005-0000-0000-0000816F0000}"/>
    <cellStyle name="Normal 65 3" xfId="2992" xr:uid="{00000000-0005-0000-0000-0000826F0000}"/>
    <cellStyle name="Normal 66" xfId="379" xr:uid="{00000000-0005-0000-0000-0000836F0000}"/>
    <cellStyle name="Normal 66 2" xfId="603" xr:uid="{00000000-0005-0000-0000-0000846F0000}"/>
    <cellStyle name="Normal 66 2 2" xfId="11011" xr:uid="{00000000-0005-0000-0000-0000856F0000}"/>
    <cellStyle name="Normal 66 2 3" xfId="37709" xr:uid="{00000000-0005-0000-0000-0000866F0000}"/>
    <cellStyle name="Normal 66 3" xfId="2993" xr:uid="{00000000-0005-0000-0000-0000876F0000}"/>
    <cellStyle name="Normal 66 4" xfId="37661" xr:uid="{00000000-0005-0000-0000-0000886F0000}"/>
    <cellStyle name="Normal 67" xfId="32" xr:uid="{00000000-0005-0000-0000-0000896F0000}"/>
    <cellStyle name="Normal 67 2" xfId="607" xr:uid="{00000000-0005-0000-0000-00008A6F0000}"/>
    <cellStyle name="Normal 67 2 2" xfId="10593" xr:uid="{00000000-0005-0000-0000-00008B6F0000}"/>
    <cellStyle name="Normal 67 2 3" xfId="37713" xr:uid="{00000000-0005-0000-0000-00008C6F0000}"/>
    <cellStyle name="Normal 67 3" xfId="10062" xr:uid="{00000000-0005-0000-0000-00008D6F0000}"/>
    <cellStyle name="Normal 67 3 2" xfId="18762" xr:uid="{00000000-0005-0000-0000-00008E6F0000}"/>
    <cellStyle name="Normal 67 4" xfId="11210" xr:uid="{00000000-0005-0000-0000-00008F6F0000}"/>
    <cellStyle name="Normal 67 5" xfId="2994" xr:uid="{00000000-0005-0000-0000-0000906F0000}"/>
    <cellStyle name="Normal 68" xfId="384" xr:uid="{00000000-0005-0000-0000-0000916F0000}"/>
    <cellStyle name="Normal 68 2" xfId="611" xr:uid="{00000000-0005-0000-0000-0000926F0000}"/>
    <cellStyle name="Normal 68 2 2" xfId="11159" xr:uid="{00000000-0005-0000-0000-0000936F0000}"/>
    <cellStyle name="Normal 68 2 3" xfId="37717" xr:uid="{00000000-0005-0000-0000-0000946F0000}"/>
    <cellStyle name="Normal 68 3" xfId="646" xr:uid="{00000000-0005-0000-0000-0000956F0000}"/>
    <cellStyle name="Normal 68 3 2" xfId="37750" xr:uid="{00000000-0005-0000-0000-0000966F0000}"/>
    <cellStyle name="Normal 68 4" xfId="2995" xr:uid="{00000000-0005-0000-0000-0000976F0000}"/>
    <cellStyle name="Normal 68 5" xfId="37666" xr:uid="{00000000-0005-0000-0000-0000986F0000}"/>
    <cellStyle name="Normal 69" xfId="613" xr:uid="{00000000-0005-0000-0000-0000996F0000}"/>
    <cellStyle name="Normal 69 2" xfId="10986" xr:uid="{00000000-0005-0000-0000-00009A6F0000}"/>
    <cellStyle name="Normal 69 3" xfId="2996" xr:uid="{00000000-0005-0000-0000-00009B6F0000}"/>
    <cellStyle name="Normal 69 4" xfId="37719" xr:uid="{00000000-0005-0000-0000-00009C6F0000}"/>
    <cellStyle name="Normal 7" xfId="9" xr:uid="{00000000-0005-0000-0000-00009D6F0000}"/>
    <cellStyle name="Normal 7 10" xfId="3179" xr:uid="{00000000-0005-0000-0000-00009E6F0000}"/>
    <cellStyle name="Normal 7 10 2" xfId="5653" xr:uid="{00000000-0005-0000-0000-00009F6F0000}"/>
    <cellStyle name="Normal 7 11" xfId="5654" xr:uid="{00000000-0005-0000-0000-0000A06F0000}"/>
    <cellStyle name="Normal 7 12" xfId="5655" xr:uid="{00000000-0005-0000-0000-0000A16F0000}"/>
    <cellStyle name="Normal 7 13" xfId="5656" xr:uid="{00000000-0005-0000-0000-0000A26F0000}"/>
    <cellStyle name="Normal 7 14" xfId="5657" xr:uid="{00000000-0005-0000-0000-0000A36F0000}"/>
    <cellStyle name="Normal 7 15" xfId="5658" xr:uid="{00000000-0005-0000-0000-0000A46F0000}"/>
    <cellStyle name="Normal 7 16" xfId="5659" xr:uid="{00000000-0005-0000-0000-0000A56F0000}"/>
    <cellStyle name="Normal 7 17" xfId="5660" xr:uid="{00000000-0005-0000-0000-0000A66F0000}"/>
    <cellStyle name="Normal 7 18" xfId="5661" xr:uid="{00000000-0005-0000-0000-0000A76F0000}"/>
    <cellStyle name="Normal 7 19" xfId="5662" xr:uid="{00000000-0005-0000-0000-0000A86F0000}"/>
    <cellStyle name="Normal 7 2" xfId="349" xr:uid="{00000000-0005-0000-0000-0000A96F0000}"/>
    <cellStyle name="Normal 7 2 10" xfId="5664" xr:uid="{00000000-0005-0000-0000-0000AA6F0000}"/>
    <cellStyle name="Normal 7 2 10 2" xfId="8435" xr:uid="{00000000-0005-0000-0000-0000AB6F0000}"/>
    <cellStyle name="Normal 7 2 10 2 2" xfId="14928" xr:uid="{00000000-0005-0000-0000-0000AC6F0000}"/>
    <cellStyle name="Normal 7 2 10 2 2 2" xfId="27603" xr:uid="{00000000-0005-0000-0000-0000AD6F0000}"/>
    <cellStyle name="Normal 7 2 10 2 3" xfId="19707" xr:uid="{00000000-0005-0000-0000-0000AE6F0000}"/>
    <cellStyle name="Normal 7 2 10 2 4" xfId="32822" xr:uid="{00000000-0005-0000-0000-0000AF6F0000}"/>
    <cellStyle name="Normal 7 2 10 2 5" xfId="35837" xr:uid="{00000000-0005-0000-0000-0000B06F0000}"/>
    <cellStyle name="Normal 7 2 10 3" xfId="9360" xr:uid="{00000000-0005-0000-0000-0000B16F0000}"/>
    <cellStyle name="Normal 7 2 10 3 2" xfId="15770" xr:uid="{00000000-0005-0000-0000-0000B26F0000}"/>
    <cellStyle name="Normal 7 2 10 3 2 2" xfId="28414" xr:uid="{00000000-0005-0000-0000-0000B36F0000}"/>
    <cellStyle name="Normal 7 2 10 3 3" xfId="23361" xr:uid="{00000000-0005-0000-0000-0000B46F0000}"/>
    <cellStyle name="Normal 7 2 10 4" xfId="7481" xr:uid="{00000000-0005-0000-0000-0000B56F0000}"/>
    <cellStyle name="Normal 7 2 10 4 2" xfId="13998" xr:uid="{00000000-0005-0000-0000-0000B66F0000}"/>
    <cellStyle name="Normal 7 2 10 4 2 2" xfId="26728" xr:uid="{00000000-0005-0000-0000-0000B76F0000}"/>
    <cellStyle name="Normal 7 2 10 4 3" xfId="22212" xr:uid="{00000000-0005-0000-0000-0000B86F0000}"/>
    <cellStyle name="Normal 7 2 10 5" xfId="12838" xr:uid="{00000000-0005-0000-0000-0000B96F0000}"/>
    <cellStyle name="Normal 7 2 10 5 2" xfId="25584" xr:uid="{00000000-0005-0000-0000-0000BA6F0000}"/>
    <cellStyle name="Normal 7 2 10 6" xfId="18404" xr:uid="{00000000-0005-0000-0000-0000BB6F0000}"/>
    <cellStyle name="Normal 7 2 10 7" xfId="31774" xr:uid="{00000000-0005-0000-0000-0000BC6F0000}"/>
    <cellStyle name="Normal 7 2 10 8" xfId="34984" xr:uid="{00000000-0005-0000-0000-0000BD6F0000}"/>
    <cellStyle name="Normal 7 2 11" xfId="5665" xr:uid="{00000000-0005-0000-0000-0000BE6F0000}"/>
    <cellStyle name="Normal 7 2 11 2" xfId="8436" xr:uid="{00000000-0005-0000-0000-0000BF6F0000}"/>
    <cellStyle name="Normal 7 2 11 2 2" xfId="14929" xr:uid="{00000000-0005-0000-0000-0000C06F0000}"/>
    <cellStyle name="Normal 7 2 11 2 2 2" xfId="27604" xr:uid="{00000000-0005-0000-0000-0000C16F0000}"/>
    <cellStyle name="Normal 7 2 11 2 3" xfId="19708" xr:uid="{00000000-0005-0000-0000-0000C26F0000}"/>
    <cellStyle name="Normal 7 2 11 2 4" xfId="32823" xr:uid="{00000000-0005-0000-0000-0000C36F0000}"/>
    <cellStyle name="Normal 7 2 11 2 5" xfId="35838" xr:uid="{00000000-0005-0000-0000-0000C46F0000}"/>
    <cellStyle name="Normal 7 2 11 3" xfId="9361" xr:uid="{00000000-0005-0000-0000-0000C56F0000}"/>
    <cellStyle name="Normal 7 2 11 3 2" xfId="15771" xr:uid="{00000000-0005-0000-0000-0000C66F0000}"/>
    <cellStyle name="Normal 7 2 11 3 2 2" xfId="28415" xr:uid="{00000000-0005-0000-0000-0000C76F0000}"/>
    <cellStyle name="Normal 7 2 11 3 3" xfId="23362" xr:uid="{00000000-0005-0000-0000-0000C86F0000}"/>
    <cellStyle name="Normal 7 2 11 4" xfId="7482" xr:uid="{00000000-0005-0000-0000-0000C96F0000}"/>
    <cellStyle name="Normal 7 2 11 4 2" xfId="13999" xr:uid="{00000000-0005-0000-0000-0000CA6F0000}"/>
    <cellStyle name="Normal 7 2 11 4 2 2" xfId="26729" xr:uid="{00000000-0005-0000-0000-0000CB6F0000}"/>
    <cellStyle name="Normal 7 2 11 4 3" xfId="22213" xr:uid="{00000000-0005-0000-0000-0000CC6F0000}"/>
    <cellStyle name="Normal 7 2 11 5" xfId="12839" xr:uid="{00000000-0005-0000-0000-0000CD6F0000}"/>
    <cellStyle name="Normal 7 2 11 5 2" xfId="25585" xr:uid="{00000000-0005-0000-0000-0000CE6F0000}"/>
    <cellStyle name="Normal 7 2 11 6" xfId="18405" xr:uid="{00000000-0005-0000-0000-0000CF6F0000}"/>
    <cellStyle name="Normal 7 2 11 7" xfId="31775" xr:uid="{00000000-0005-0000-0000-0000D06F0000}"/>
    <cellStyle name="Normal 7 2 11 8" xfId="34985" xr:uid="{00000000-0005-0000-0000-0000D16F0000}"/>
    <cellStyle name="Normal 7 2 12" xfId="5666" xr:uid="{00000000-0005-0000-0000-0000D26F0000}"/>
    <cellStyle name="Normal 7 2 12 2" xfId="8437" xr:uid="{00000000-0005-0000-0000-0000D36F0000}"/>
    <cellStyle name="Normal 7 2 12 2 2" xfId="14930" xr:uid="{00000000-0005-0000-0000-0000D46F0000}"/>
    <cellStyle name="Normal 7 2 12 2 2 2" xfId="27605" xr:uid="{00000000-0005-0000-0000-0000D56F0000}"/>
    <cellStyle name="Normal 7 2 12 2 3" xfId="19709" xr:uid="{00000000-0005-0000-0000-0000D66F0000}"/>
    <cellStyle name="Normal 7 2 12 2 4" xfId="32824" xr:uid="{00000000-0005-0000-0000-0000D76F0000}"/>
    <cellStyle name="Normal 7 2 12 2 5" xfId="35839" xr:uid="{00000000-0005-0000-0000-0000D86F0000}"/>
    <cellStyle name="Normal 7 2 12 3" xfId="9362" xr:uid="{00000000-0005-0000-0000-0000D96F0000}"/>
    <cellStyle name="Normal 7 2 12 3 2" xfId="15772" xr:uid="{00000000-0005-0000-0000-0000DA6F0000}"/>
    <cellStyle name="Normal 7 2 12 3 2 2" xfId="28416" xr:uid="{00000000-0005-0000-0000-0000DB6F0000}"/>
    <cellStyle name="Normal 7 2 12 3 3" xfId="23363" xr:uid="{00000000-0005-0000-0000-0000DC6F0000}"/>
    <cellStyle name="Normal 7 2 12 4" xfId="7483" xr:uid="{00000000-0005-0000-0000-0000DD6F0000}"/>
    <cellStyle name="Normal 7 2 12 4 2" xfId="14000" xr:uid="{00000000-0005-0000-0000-0000DE6F0000}"/>
    <cellStyle name="Normal 7 2 12 4 2 2" xfId="26730" xr:uid="{00000000-0005-0000-0000-0000DF6F0000}"/>
    <cellStyle name="Normal 7 2 12 4 3" xfId="22214" xr:uid="{00000000-0005-0000-0000-0000E06F0000}"/>
    <cellStyle name="Normal 7 2 12 5" xfId="12840" xr:uid="{00000000-0005-0000-0000-0000E16F0000}"/>
    <cellStyle name="Normal 7 2 12 5 2" xfId="25586" xr:uid="{00000000-0005-0000-0000-0000E26F0000}"/>
    <cellStyle name="Normal 7 2 12 6" xfId="18406" xr:uid="{00000000-0005-0000-0000-0000E36F0000}"/>
    <cellStyle name="Normal 7 2 12 7" xfId="31776" xr:uid="{00000000-0005-0000-0000-0000E46F0000}"/>
    <cellStyle name="Normal 7 2 12 8" xfId="34986" xr:uid="{00000000-0005-0000-0000-0000E56F0000}"/>
    <cellStyle name="Normal 7 2 13" xfId="5667" xr:uid="{00000000-0005-0000-0000-0000E66F0000}"/>
    <cellStyle name="Normal 7 2 13 2" xfId="8438" xr:uid="{00000000-0005-0000-0000-0000E76F0000}"/>
    <cellStyle name="Normal 7 2 13 2 2" xfId="14931" xr:uid="{00000000-0005-0000-0000-0000E86F0000}"/>
    <cellStyle name="Normal 7 2 13 2 2 2" xfId="27606" xr:uid="{00000000-0005-0000-0000-0000E96F0000}"/>
    <cellStyle name="Normal 7 2 13 2 3" xfId="19710" xr:uid="{00000000-0005-0000-0000-0000EA6F0000}"/>
    <cellStyle name="Normal 7 2 13 2 4" xfId="32825" xr:uid="{00000000-0005-0000-0000-0000EB6F0000}"/>
    <cellStyle name="Normal 7 2 13 2 5" xfId="35840" xr:uid="{00000000-0005-0000-0000-0000EC6F0000}"/>
    <cellStyle name="Normal 7 2 13 3" xfId="9363" xr:uid="{00000000-0005-0000-0000-0000ED6F0000}"/>
    <cellStyle name="Normal 7 2 13 3 2" xfId="15773" xr:uid="{00000000-0005-0000-0000-0000EE6F0000}"/>
    <cellStyle name="Normal 7 2 13 3 2 2" xfId="28417" xr:uid="{00000000-0005-0000-0000-0000EF6F0000}"/>
    <cellStyle name="Normal 7 2 13 3 3" xfId="23364" xr:uid="{00000000-0005-0000-0000-0000F06F0000}"/>
    <cellStyle name="Normal 7 2 13 4" xfId="7484" xr:uid="{00000000-0005-0000-0000-0000F16F0000}"/>
    <cellStyle name="Normal 7 2 13 4 2" xfId="14001" xr:uid="{00000000-0005-0000-0000-0000F26F0000}"/>
    <cellStyle name="Normal 7 2 13 4 2 2" xfId="26731" xr:uid="{00000000-0005-0000-0000-0000F36F0000}"/>
    <cellStyle name="Normal 7 2 13 4 3" xfId="22215" xr:uid="{00000000-0005-0000-0000-0000F46F0000}"/>
    <cellStyle name="Normal 7 2 13 5" xfId="12841" xr:uid="{00000000-0005-0000-0000-0000F56F0000}"/>
    <cellStyle name="Normal 7 2 13 5 2" xfId="25587" xr:uid="{00000000-0005-0000-0000-0000F66F0000}"/>
    <cellStyle name="Normal 7 2 13 6" xfId="18407" xr:uid="{00000000-0005-0000-0000-0000F76F0000}"/>
    <cellStyle name="Normal 7 2 13 7" xfId="31777" xr:uid="{00000000-0005-0000-0000-0000F86F0000}"/>
    <cellStyle name="Normal 7 2 13 8" xfId="34987" xr:uid="{00000000-0005-0000-0000-0000F96F0000}"/>
    <cellStyle name="Normal 7 2 14" xfId="5668" xr:uid="{00000000-0005-0000-0000-0000FA6F0000}"/>
    <cellStyle name="Normal 7 2 14 2" xfId="8439" xr:uid="{00000000-0005-0000-0000-0000FB6F0000}"/>
    <cellStyle name="Normal 7 2 14 2 2" xfId="14932" xr:uid="{00000000-0005-0000-0000-0000FC6F0000}"/>
    <cellStyle name="Normal 7 2 14 2 2 2" xfId="27607" xr:uid="{00000000-0005-0000-0000-0000FD6F0000}"/>
    <cellStyle name="Normal 7 2 14 2 3" xfId="19711" xr:uid="{00000000-0005-0000-0000-0000FE6F0000}"/>
    <cellStyle name="Normal 7 2 14 2 4" xfId="32826" xr:uid="{00000000-0005-0000-0000-0000FF6F0000}"/>
    <cellStyle name="Normal 7 2 14 2 5" xfId="35841" xr:uid="{00000000-0005-0000-0000-000000700000}"/>
    <cellStyle name="Normal 7 2 14 3" xfId="9364" xr:uid="{00000000-0005-0000-0000-000001700000}"/>
    <cellStyle name="Normal 7 2 14 3 2" xfId="15774" xr:uid="{00000000-0005-0000-0000-000002700000}"/>
    <cellStyle name="Normal 7 2 14 3 2 2" xfId="28418" xr:uid="{00000000-0005-0000-0000-000003700000}"/>
    <cellStyle name="Normal 7 2 14 3 3" xfId="23365" xr:uid="{00000000-0005-0000-0000-000004700000}"/>
    <cellStyle name="Normal 7 2 14 4" xfId="7485" xr:uid="{00000000-0005-0000-0000-000005700000}"/>
    <cellStyle name="Normal 7 2 14 4 2" xfId="14002" xr:uid="{00000000-0005-0000-0000-000006700000}"/>
    <cellStyle name="Normal 7 2 14 4 2 2" xfId="26732" xr:uid="{00000000-0005-0000-0000-000007700000}"/>
    <cellStyle name="Normal 7 2 14 4 3" xfId="22216" xr:uid="{00000000-0005-0000-0000-000008700000}"/>
    <cellStyle name="Normal 7 2 14 5" xfId="12842" xr:uid="{00000000-0005-0000-0000-000009700000}"/>
    <cellStyle name="Normal 7 2 14 5 2" xfId="25588" xr:uid="{00000000-0005-0000-0000-00000A700000}"/>
    <cellStyle name="Normal 7 2 14 6" xfId="18408" xr:uid="{00000000-0005-0000-0000-00000B700000}"/>
    <cellStyle name="Normal 7 2 14 7" xfId="31778" xr:uid="{00000000-0005-0000-0000-00000C700000}"/>
    <cellStyle name="Normal 7 2 14 8" xfId="34988" xr:uid="{00000000-0005-0000-0000-00000D700000}"/>
    <cellStyle name="Normal 7 2 15" xfId="5669" xr:uid="{00000000-0005-0000-0000-00000E700000}"/>
    <cellStyle name="Normal 7 2 15 2" xfId="8440" xr:uid="{00000000-0005-0000-0000-00000F700000}"/>
    <cellStyle name="Normal 7 2 15 2 2" xfId="14933" xr:uid="{00000000-0005-0000-0000-000010700000}"/>
    <cellStyle name="Normal 7 2 15 2 2 2" xfId="27608" xr:uid="{00000000-0005-0000-0000-000011700000}"/>
    <cellStyle name="Normal 7 2 15 2 3" xfId="19712" xr:uid="{00000000-0005-0000-0000-000012700000}"/>
    <cellStyle name="Normal 7 2 15 2 4" xfId="32827" xr:uid="{00000000-0005-0000-0000-000013700000}"/>
    <cellStyle name="Normal 7 2 15 2 5" xfId="35842" xr:uid="{00000000-0005-0000-0000-000014700000}"/>
    <cellStyle name="Normal 7 2 15 3" xfId="9365" xr:uid="{00000000-0005-0000-0000-000015700000}"/>
    <cellStyle name="Normal 7 2 15 3 2" xfId="15775" xr:uid="{00000000-0005-0000-0000-000016700000}"/>
    <cellStyle name="Normal 7 2 15 3 2 2" xfId="28419" xr:uid="{00000000-0005-0000-0000-000017700000}"/>
    <cellStyle name="Normal 7 2 15 3 3" xfId="23366" xr:uid="{00000000-0005-0000-0000-000018700000}"/>
    <cellStyle name="Normal 7 2 15 4" xfId="7486" xr:uid="{00000000-0005-0000-0000-000019700000}"/>
    <cellStyle name="Normal 7 2 15 4 2" xfId="14003" xr:uid="{00000000-0005-0000-0000-00001A700000}"/>
    <cellStyle name="Normal 7 2 15 4 2 2" xfId="26733" xr:uid="{00000000-0005-0000-0000-00001B700000}"/>
    <cellStyle name="Normal 7 2 15 4 3" xfId="22217" xr:uid="{00000000-0005-0000-0000-00001C700000}"/>
    <cellStyle name="Normal 7 2 15 5" xfId="12843" xr:uid="{00000000-0005-0000-0000-00001D700000}"/>
    <cellStyle name="Normal 7 2 15 5 2" xfId="25589" xr:uid="{00000000-0005-0000-0000-00001E700000}"/>
    <cellStyle name="Normal 7 2 15 6" xfId="18409" xr:uid="{00000000-0005-0000-0000-00001F700000}"/>
    <cellStyle name="Normal 7 2 15 7" xfId="31779" xr:uid="{00000000-0005-0000-0000-000020700000}"/>
    <cellStyle name="Normal 7 2 15 8" xfId="34989" xr:uid="{00000000-0005-0000-0000-000021700000}"/>
    <cellStyle name="Normal 7 2 16" xfId="5670" xr:uid="{00000000-0005-0000-0000-000022700000}"/>
    <cellStyle name="Normal 7 2 16 2" xfId="8441" xr:uid="{00000000-0005-0000-0000-000023700000}"/>
    <cellStyle name="Normal 7 2 16 2 2" xfId="14934" xr:uid="{00000000-0005-0000-0000-000024700000}"/>
    <cellStyle name="Normal 7 2 16 2 2 2" xfId="27609" xr:uid="{00000000-0005-0000-0000-000025700000}"/>
    <cellStyle name="Normal 7 2 16 2 3" xfId="19713" xr:uid="{00000000-0005-0000-0000-000026700000}"/>
    <cellStyle name="Normal 7 2 16 2 4" xfId="32828" xr:uid="{00000000-0005-0000-0000-000027700000}"/>
    <cellStyle name="Normal 7 2 16 2 5" xfId="35843" xr:uid="{00000000-0005-0000-0000-000028700000}"/>
    <cellStyle name="Normal 7 2 16 3" xfId="9366" xr:uid="{00000000-0005-0000-0000-000029700000}"/>
    <cellStyle name="Normal 7 2 16 3 2" xfId="15776" xr:uid="{00000000-0005-0000-0000-00002A700000}"/>
    <cellStyle name="Normal 7 2 16 3 2 2" xfId="28420" xr:uid="{00000000-0005-0000-0000-00002B700000}"/>
    <cellStyle name="Normal 7 2 16 3 3" xfId="23367" xr:uid="{00000000-0005-0000-0000-00002C700000}"/>
    <cellStyle name="Normal 7 2 16 4" xfId="7487" xr:uid="{00000000-0005-0000-0000-00002D700000}"/>
    <cellStyle name="Normal 7 2 16 4 2" xfId="14004" xr:uid="{00000000-0005-0000-0000-00002E700000}"/>
    <cellStyle name="Normal 7 2 16 4 2 2" xfId="26734" xr:uid="{00000000-0005-0000-0000-00002F700000}"/>
    <cellStyle name="Normal 7 2 16 4 3" xfId="22218" xr:uid="{00000000-0005-0000-0000-000030700000}"/>
    <cellStyle name="Normal 7 2 16 5" xfId="12844" xr:uid="{00000000-0005-0000-0000-000031700000}"/>
    <cellStyle name="Normal 7 2 16 5 2" xfId="25590" xr:uid="{00000000-0005-0000-0000-000032700000}"/>
    <cellStyle name="Normal 7 2 16 6" xfId="18410" xr:uid="{00000000-0005-0000-0000-000033700000}"/>
    <cellStyle name="Normal 7 2 16 7" xfId="31780" xr:uid="{00000000-0005-0000-0000-000034700000}"/>
    <cellStyle name="Normal 7 2 16 8" xfId="34990" xr:uid="{00000000-0005-0000-0000-000035700000}"/>
    <cellStyle name="Normal 7 2 17" xfId="5671" xr:uid="{00000000-0005-0000-0000-000036700000}"/>
    <cellStyle name="Normal 7 2 17 2" xfId="8442" xr:uid="{00000000-0005-0000-0000-000037700000}"/>
    <cellStyle name="Normal 7 2 17 2 2" xfId="14935" xr:uid="{00000000-0005-0000-0000-000038700000}"/>
    <cellStyle name="Normal 7 2 17 2 2 2" xfId="27610" xr:uid="{00000000-0005-0000-0000-000039700000}"/>
    <cellStyle name="Normal 7 2 17 2 3" xfId="19714" xr:uid="{00000000-0005-0000-0000-00003A700000}"/>
    <cellStyle name="Normal 7 2 17 2 4" xfId="32829" xr:uid="{00000000-0005-0000-0000-00003B700000}"/>
    <cellStyle name="Normal 7 2 17 2 5" xfId="35844" xr:uid="{00000000-0005-0000-0000-00003C700000}"/>
    <cellStyle name="Normal 7 2 17 3" xfId="9367" xr:uid="{00000000-0005-0000-0000-00003D700000}"/>
    <cellStyle name="Normal 7 2 17 3 2" xfId="15777" xr:uid="{00000000-0005-0000-0000-00003E700000}"/>
    <cellStyle name="Normal 7 2 17 3 2 2" xfId="28421" xr:uid="{00000000-0005-0000-0000-00003F700000}"/>
    <cellStyle name="Normal 7 2 17 3 3" xfId="23368" xr:uid="{00000000-0005-0000-0000-000040700000}"/>
    <cellStyle name="Normal 7 2 17 4" xfId="7488" xr:uid="{00000000-0005-0000-0000-000041700000}"/>
    <cellStyle name="Normal 7 2 17 4 2" xfId="14005" xr:uid="{00000000-0005-0000-0000-000042700000}"/>
    <cellStyle name="Normal 7 2 17 4 2 2" xfId="26735" xr:uid="{00000000-0005-0000-0000-000043700000}"/>
    <cellStyle name="Normal 7 2 17 4 3" xfId="22219" xr:uid="{00000000-0005-0000-0000-000044700000}"/>
    <cellStyle name="Normal 7 2 17 5" xfId="12845" xr:uid="{00000000-0005-0000-0000-000045700000}"/>
    <cellStyle name="Normal 7 2 17 5 2" xfId="25591" xr:uid="{00000000-0005-0000-0000-000046700000}"/>
    <cellStyle name="Normal 7 2 17 6" xfId="18411" xr:uid="{00000000-0005-0000-0000-000047700000}"/>
    <cellStyle name="Normal 7 2 17 7" xfId="31781" xr:uid="{00000000-0005-0000-0000-000048700000}"/>
    <cellStyle name="Normal 7 2 17 8" xfId="34991" xr:uid="{00000000-0005-0000-0000-000049700000}"/>
    <cellStyle name="Normal 7 2 18" xfId="5672" xr:uid="{00000000-0005-0000-0000-00004A700000}"/>
    <cellStyle name="Normal 7 2 18 2" xfId="8443" xr:uid="{00000000-0005-0000-0000-00004B700000}"/>
    <cellStyle name="Normal 7 2 18 2 2" xfId="14936" xr:uid="{00000000-0005-0000-0000-00004C700000}"/>
    <cellStyle name="Normal 7 2 18 2 2 2" xfId="27611" xr:uid="{00000000-0005-0000-0000-00004D700000}"/>
    <cellStyle name="Normal 7 2 18 2 3" xfId="19715" xr:uid="{00000000-0005-0000-0000-00004E700000}"/>
    <cellStyle name="Normal 7 2 18 2 4" xfId="32830" xr:uid="{00000000-0005-0000-0000-00004F700000}"/>
    <cellStyle name="Normal 7 2 18 2 5" xfId="35845" xr:uid="{00000000-0005-0000-0000-000050700000}"/>
    <cellStyle name="Normal 7 2 18 3" xfId="9368" xr:uid="{00000000-0005-0000-0000-000051700000}"/>
    <cellStyle name="Normal 7 2 18 3 2" xfId="15778" xr:uid="{00000000-0005-0000-0000-000052700000}"/>
    <cellStyle name="Normal 7 2 18 3 2 2" xfId="28422" xr:uid="{00000000-0005-0000-0000-000053700000}"/>
    <cellStyle name="Normal 7 2 18 3 3" xfId="23369" xr:uid="{00000000-0005-0000-0000-000054700000}"/>
    <cellStyle name="Normal 7 2 18 4" xfId="7489" xr:uid="{00000000-0005-0000-0000-000055700000}"/>
    <cellStyle name="Normal 7 2 18 4 2" xfId="14006" xr:uid="{00000000-0005-0000-0000-000056700000}"/>
    <cellStyle name="Normal 7 2 18 4 2 2" xfId="26736" xr:uid="{00000000-0005-0000-0000-000057700000}"/>
    <cellStyle name="Normal 7 2 18 4 3" xfId="22220" xr:uid="{00000000-0005-0000-0000-000058700000}"/>
    <cellStyle name="Normal 7 2 18 5" xfId="12846" xr:uid="{00000000-0005-0000-0000-000059700000}"/>
    <cellStyle name="Normal 7 2 18 5 2" xfId="25592" xr:uid="{00000000-0005-0000-0000-00005A700000}"/>
    <cellStyle name="Normal 7 2 18 6" xfId="18412" xr:uid="{00000000-0005-0000-0000-00005B700000}"/>
    <cellStyle name="Normal 7 2 18 7" xfId="31782" xr:uid="{00000000-0005-0000-0000-00005C700000}"/>
    <cellStyle name="Normal 7 2 18 8" xfId="34992" xr:uid="{00000000-0005-0000-0000-00005D700000}"/>
    <cellStyle name="Normal 7 2 19" xfId="5673" xr:uid="{00000000-0005-0000-0000-00005E700000}"/>
    <cellStyle name="Normal 7 2 19 2" xfId="8444" xr:uid="{00000000-0005-0000-0000-00005F700000}"/>
    <cellStyle name="Normal 7 2 19 2 2" xfId="14937" xr:uid="{00000000-0005-0000-0000-000060700000}"/>
    <cellStyle name="Normal 7 2 19 2 2 2" xfId="27612" xr:uid="{00000000-0005-0000-0000-000061700000}"/>
    <cellStyle name="Normal 7 2 19 2 3" xfId="19716" xr:uid="{00000000-0005-0000-0000-000062700000}"/>
    <cellStyle name="Normal 7 2 19 2 4" xfId="32831" xr:uid="{00000000-0005-0000-0000-000063700000}"/>
    <cellStyle name="Normal 7 2 19 2 5" xfId="35846" xr:uid="{00000000-0005-0000-0000-000064700000}"/>
    <cellStyle name="Normal 7 2 19 3" xfId="9369" xr:uid="{00000000-0005-0000-0000-000065700000}"/>
    <cellStyle name="Normal 7 2 19 3 2" xfId="15779" xr:uid="{00000000-0005-0000-0000-000066700000}"/>
    <cellStyle name="Normal 7 2 19 3 2 2" xfId="28423" xr:uid="{00000000-0005-0000-0000-000067700000}"/>
    <cellStyle name="Normal 7 2 19 3 3" xfId="23370" xr:uid="{00000000-0005-0000-0000-000068700000}"/>
    <cellStyle name="Normal 7 2 19 4" xfId="7490" xr:uid="{00000000-0005-0000-0000-000069700000}"/>
    <cellStyle name="Normal 7 2 19 4 2" xfId="14007" xr:uid="{00000000-0005-0000-0000-00006A700000}"/>
    <cellStyle name="Normal 7 2 19 4 2 2" xfId="26737" xr:uid="{00000000-0005-0000-0000-00006B700000}"/>
    <cellStyle name="Normal 7 2 19 4 3" xfId="22221" xr:uid="{00000000-0005-0000-0000-00006C700000}"/>
    <cellStyle name="Normal 7 2 19 5" xfId="12847" xr:uid="{00000000-0005-0000-0000-00006D700000}"/>
    <cellStyle name="Normal 7 2 19 5 2" xfId="25593" xr:uid="{00000000-0005-0000-0000-00006E700000}"/>
    <cellStyle name="Normal 7 2 19 6" xfId="18413" xr:uid="{00000000-0005-0000-0000-00006F700000}"/>
    <cellStyle name="Normal 7 2 19 7" xfId="31783" xr:uid="{00000000-0005-0000-0000-000070700000}"/>
    <cellStyle name="Normal 7 2 19 8" xfId="34993" xr:uid="{00000000-0005-0000-0000-000071700000}"/>
    <cellStyle name="Normal 7 2 2" xfId="1314" xr:uid="{00000000-0005-0000-0000-000072700000}"/>
    <cellStyle name="Normal 7 2 2 10" xfId="5675" xr:uid="{00000000-0005-0000-0000-000073700000}"/>
    <cellStyle name="Normal 7 2 2 10 2" xfId="8446" xr:uid="{00000000-0005-0000-0000-000074700000}"/>
    <cellStyle name="Normal 7 2 2 10 2 2" xfId="14939" xr:uid="{00000000-0005-0000-0000-000075700000}"/>
    <cellStyle name="Normal 7 2 2 10 2 2 2" xfId="27614" xr:uid="{00000000-0005-0000-0000-000076700000}"/>
    <cellStyle name="Normal 7 2 2 10 2 3" xfId="19718" xr:uid="{00000000-0005-0000-0000-000077700000}"/>
    <cellStyle name="Normal 7 2 2 10 2 4" xfId="32833" xr:uid="{00000000-0005-0000-0000-000078700000}"/>
    <cellStyle name="Normal 7 2 2 10 2 5" xfId="35848" xr:uid="{00000000-0005-0000-0000-000079700000}"/>
    <cellStyle name="Normal 7 2 2 10 3" xfId="9371" xr:uid="{00000000-0005-0000-0000-00007A700000}"/>
    <cellStyle name="Normal 7 2 2 10 3 2" xfId="15781" xr:uid="{00000000-0005-0000-0000-00007B700000}"/>
    <cellStyle name="Normal 7 2 2 10 3 2 2" xfId="28424" xr:uid="{00000000-0005-0000-0000-00007C700000}"/>
    <cellStyle name="Normal 7 2 2 10 3 3" xfId="23371" xr:uid="{00000000-0005-0000-0000-00007D700000}"/>
    <cellStyle name="Normal 7 2 2 10 4" xfId="7492" xr:uid="{00000000-0005-0000-0000-00007E700000}"/>
    <cellStyle name="Normal 7 2 2 10 4 2" xfId="14009" xr:uid="{00000000-0005-0000-0000-00007F700000}"/>
    <cellStyle name="Normal 7 2 2 10 4 2 2" xfId="26739" xr:uid="{00000000-0005-0000-0000-000080700000}"/>
    <cellStyle name="Normal 7 2 2 10 4 3" xfId="22223" xr:uid="{00000000-0005-0000-0000-000081700000}"/>
    <cellStyle name="Normal 7 2 2 10 5" xfId="12849" xr:uid="{00000000-0005-0000-0000-000082700000}"/>
    <cellStyle name="Normal 7 2 2 10 5 2" xfId="25595" xr:uid="{00000000-0005-0000-0000-000083700000}"/>
    <cellStyle name="Normal 7 2 2 10 6" xfId="18415" xr:uid="{00000000-0005-0000-0000-000084700000}"/>
    <cellStyle name="Normal 7 2 2 10 7" xfId="31785" xr:uid="{00000000-0005-0000-0000-000085700000}"/>
    <cellStyle name="Normal 7 2 2 10 8" xfId="34995" xr:uid="{00000000-0005-0000-0000-000086700000}"/>
    <cellStyle name="Normal 7 2 2 11" xfId="5676" xr:uid="{00000000-0005-0000-0000-000087700000}"/>
    <cellStyle name="Normal 7 2 2 11 2" xfId="8447" xr:uid="{00000000-0005-0000-0000-000088700000}"/>
    <cellStyle name="Normal 7 2 2 11 2 2" xfId="14940" xr:uid="{00000000-0005-0000-0000-000089700000}"/>
    <cellStyle name="Normal 7 2 2 11 2 2 2" xfId="27615" xr:uid="{00000000-0005-0000-0000-00008A700000}"/>
    <cellStyle name="Normal 7 2 2 11 2 3" xfId="19719" xr:uid="{00000000-0005-0000-0000-00008B700000}"/>
    <cellStyle name="Normal 7 2 2 11 2 4" xfId="32834" xr:uid="{00000000-0005-0000-0000-00008C700000}"/>
    <cellStyle name="Normal 7 2 2 11 2 5" xfId="35849" xr:uid="{00000000-0005-0000-0000-00008D700000}"/>
    <cellStyle name="Normal 7 2 2 11 3" xfId="9372" xr:uid="{00000000-0005-0000-0000-00008E700000}"/>
    <cellStyle name="Normal 7 2 2 11 3 2" xfId="15782" xr:uid="{00000000-0005-0000-0000-00008F700000}"/>
    <cellStyle name="Normal 7 2 2 11 3 2 2" xfId="28425" xr:uid="{00000000-0005-0000-0000-000090700000}"/>
    <cellStyle name="Normal 7 2 2 11 3 3" xfId="23372" xr:uid="{00000000-0005-0000-0000-000091700000}"/>
    <cellStyle name="Normal 7 2 2 11 4" xfId="7493" xr:uid="{00000000-0005-0000-0000-000092700000}"/>
    <cellStyle name="Normal 7 2 2 11 4 2" xfId="14010" xr:uid="{00000000-0005-0000-0000-000093700000}"/>
    <cellStyle name="Normal 7 2 2 11 4 2 2" xfId="26740" xr:uid="{00000000-0005-0000-0000-000094700000}"/>
    <cellStyle name="Normal 7 2 2 11 4 3" xfId="22224" xr:uid="{00000000-0005-0000-0000-000095700000}"/>
    <cellStyle name="Normal 7 2 2 11 5" xfId="12850" xr:uid="{00000000-0005-0000-0000-000096700000}"/>
    <cellStyle name="Normal 7 2 2 11 5 2" xfId="25596" xr:uid="{00000000-0005-0000-0000-000097700000}"/>
    <cellStyle name="Normal 7 2 2 11 6" xfId="18416" xr:uid="{00000000-0005-0000-0000-000098700000}"/>
    <cellStyle name="Normal 7 2 2 11 7" xfId="31786" xr:uid="{00000000-0005-0000-0000-000099700000}"/>
    <cellStyle name="Normal 7 2 2 11 8" xfId="34996" xr:uid="{00000000-0005-0000-0000-00009A700000}"/>
    <cellStyle name="Normal 7 2 2 12" xfId="5677" xr:uid="{00000000-0005-0000-0000-00009B700000}"/>
    <cellStyle name="Normal 7 2 2 12 2" xfId="8448" xr:uid="{00000000-0005-0000-0000-00009C700000}"/>
    <cellStyle name="Normal 7 2 2 12 2 2" xfId="14941" xr:uid="{00000000-0005-0000-0000-00009D700000}"/>
    <cellStyle name="Normal 7 2 2 12 2 2 2" xfId="27616" xr:uid="{00000000-0005-0000-0000-00009E700000}"/>
    <cellStyle name="Normal 7 2 2 12 2 3" xfId="19720" xr:uid="{00000000-0005-0000-0000-00009F700000}"/>
    <cellStyle name="Normal 7 2 2 12 2 4" xfId="32835" xr:uid="{00000000-0005-0000-0000-0000A0700000}"/>
    <cellStyle name="Normal 7 2 2 12 2 5" xfId="35850" xr:uid="{00000000-0005-0000-0000-0000A1700000}"/>
    <cellStyle name="Normal 7 2 2 12 3" xfId="9373" xr:uid="{00000000-0005-0000-0000-0000A2700000}"/>
    <cellStyle name="Normal 7 2 2 12 3 2" xfId="15783" xr:uid="{00000000-0005-0000-0000-0000A3700000}"/>
    <cellStyle name="Normal 7 2 2 12 3 2 2" xfId="28426" xr:uid="{00000000-0005-0000-0000-0000A4700000}"/>
    <cellStyle name="Normal 7 2 2 12 3 3" xfId="23373" xr:uid="{00000000-0005-0000-0000-0000A5700000}"/>
    <cellStyle name="Normal 7 2 2 12 4" xfId="7494" xr:uid="{00000000-0005-0000-0000-0000A6700000}"/>
    <cellStyle name="Normal 7 2 2 12 4 2" xfId="14011" xr:uid="{00000000-0005-0000-0000-0000A7700000}"/>
    <cellStyle name="Normal 7 2 2 12 4 2 2" xfId="26741" xr:uid="{00000000-0005-0000-0000-0000A8700000}"/>
    <cellStyle name="Normal 7 2 2 12 4 3" xfId="22225" xr:uid="{00000000-0005-0000-0000-0000A9700000}"/>
    <cellStyle name="Normal 7 2 2 12 5" xfId="12851" xr:uid="{00000000-0005-0000-0000-0000AA700000}"/>
    <cellStyle name="Normal 7 2 2 12 5 2" xfId="25597" xr:uid="{00000000-0005-0000-0000-0000AB700000}"/>
    <cellStyle name="Normal 7 2 2 12 6" xfId="18417" xr:uid="{00000000-0005-0000-0000-0000AC700000}"/>
    <cellStyle name="Normal 7 2 2 12 7" xfId="31787" xr:uid="{00000000-0005-0000-0000-0000AD700000}"/>
    <cellStyle name="Normal 7 2 2 12 8" xfId="34997" xr:uid="{00000000-0005-0000-0000-0000AE700000}"/>
    <cellStyle name="Normal 7 2 2 13" xfId="5678" xr:uid="{00000000-0005-0000-0000-0000AF700000}"/>
    <cellStyle name="Normal 7 2 2 13 2" xfId="8449" xr:uid="{00000000-0005-0000-0000-0000B0700000}"/>
    <cellStyle name="Normal 7 2 2 13 2 2" xfId="14942" xr:uid="{00000000-0005-0000-0000-0000B1700000}"/>
    <cellStyle name="Normal 7 2 2 13 2 2 2" xfId="27617" xr:uid="{00000000-0005-0000-0000-0000B2700000}"/>
    <cellStyle name="Normal 7 2 2 13 2 3" xfId="19721" xr:uid="{00000000-0005-0000-0000-0000B3700000}"/>
    <cellStyle name="Normal 7 2 2 13 2 4" xfId="32836" xr:uid="{00000000-0005-0000-0000-0000B4700000}"/>
    <cellStyle name="Normal 7 2 2 13 2 5" xfId="35851" xr:uid="{00000000-0005-0000-0000-0000B5700000}"/>
    <cellStyle name="Normal 7 2 2 13 3" xfId="9374" xr:uid="{00000000-0005-0000-0000-0000B6700000}"/>
    <cellStyle name="Normal 7 2 2 13 3 2" xfId="15784" xr:uid="{00000000-0005-0000-0000-0000B7700000}"/>
    <cellStyle name="Normal 7 2 2 13 3 2 2" xfId="28427" xr:uid="{00000000-0005-0000-0000-0000B8700000}"/>
    <cellStyle name="Normal 7 2 2 13 3 3" xfId="23374" xr:uid="{00000000-0005-0000-0000-0000B9700000}"/>
    <cellStyle name="Normal 7 2 2 13 4" xfId="7495" xr:uid="{00000000-0005-0000-0000-0000BA700000}"/>
    <cellStyle name="Normal 7 2 2 13 4 2" xfId="14012" xr:uid="{00000000-0005-0000-0000-0000BB700000}"/>
    <cellStyle name="Normal 7 2 2 13 4 2 2" xfId="26742" xr:uid="{00000000-0005-0000-0000-0000BC700000}"/>
    <cellStyle name="Normal 7 2 2 13 4 3" xfId="22226" xr:uid="{00000000-0005-0000-0000-0000BD700000}"/>
    <cellStyle name="Normal 7 2 2 13 5" xfId="12852" xr:uid="{00000000-0005-0000-0000-0000BE700000}"/>
    <cellStyle name="Normal 7 2 2 13 5 2" xfId="25598" xr:uid="{00000000-0005-0000-0000-0000BF700000}"/>
    <cellStyle name="Normal 7 2 2 13 6" xfId="18418" xr:uid="{00000000-0005-0000-0000-0000C0700000}"/>
    <cellStyle name="Normal 7 2 2 13 7" xfId="31788" xr:uid="{00000000-0005-0000-0000-0000C1700000}"/>
    <cellStyle name="Normal 7 2 2 13 8" xfId="34998" xr:uid="{00000000-0005-0000-0000-0000C2700000}"/>
    <cellStyle name="Normal 7 2 2 14" xfId="5679" xr:uid="{00000000-0005-0000-0000-0000C3700000}"/>
    <cellStyle name="Normal 7 2 2 14 2" xfId="8450" xr:uid="{00000000-0005-0000-0000-0000C4700000}"/>
    <cellStyle name="Normal 7 2 2 14 2 2" xfId="14943" xr:uid="{00000000-0005-0000-0000-0000C5700000}"/>
    <cellStyle name="Normal 7 2 2 14 2 2 2" xfId="27618" xr:uid="{00000000-0005-0000-0000-0000C6700000}"/>
    <cellStyle name="Normal 7 2 2 14 2 3" xfId="19722" xr:uid="{00000000-0005-0000-0000-0000C7700000}"/>
    <cellStyle name="Normal 7 2 2 14 2 4" xfId="32837" xr:uid="{00000000-0005-0000-0000-0000C8700000}"/>
    <cellStyle name="Normal 7 2 2 14 2 5" xfId="35852" xr:uid="{00000000-0005-0000-0000-0000C9700000}"/>
    <cellStyle name="Normal 7 2 2 14 3" xfId="9375" xr:uid="{00000000-0005-0000-0000-0000CA700000}"/>
    <cellStyle name="Normal 7 2 2 14 3 2" xfId="15785" xr:uid="{00000000-0005-0000-0000-0000CB700000}"/>
    <cellStyle name="Normal 7 2 2 14 3 2 2" xfId="28428" xr:uid="{00000000-0005-0000-0000-0000CC700000}"/>
    <cellStyle name="Normal 7 2 2 14 3 3" xfId="23375" xr:uid="{00000000-0005-0000-0000-0000CD700000}"/>
    <cellStyle name="Normal 7 2 2 14 4" xfId="7496" xr:uid="{00000000-0005-0000-0000-0000CE700000}"/>
    <cellStyle name="Normal 7 2 2 14 4 2" xfId="14013" xr:uid="{00000000-0005-0000-0000-0000CF700000}"/>
    <cellStyle name="Normal 7 2 2 14 4 2 2" xfId="26743" xr:uid="{00000000-0005-0000-0000-0000D0700000}"/>
    <cellStyle name="Normal 7 2 2 14 4 3" xfId="22227" xr:uid="{00000000-0005-0000-0000-0000D1700000}"/>
    <cellStyle name="Normal 7 2 2 14 5" xfId="12853" xr:uid="{00000000-0005-0000-0000-0000D2700000}"/>
    <cellStyle name="Normal 7 2 2 14 5 2" xfId="25599" xr:uid="{00000000-0005-0000-0000-0000D3700000}"/>
    <cellStyle name="Normal 7 2 2 14 6" xfId="18419" xr:uid="{00000000-0005-0000-0000-0000D4700000}"/>
    <cellStyle name="Normal 7 2 2 14 7" xfId="31789" xr:uid="{00000000-0005-0000-0000-0000D5700000}"/>
    <cellStyle name="Normal 7 2 2 14 8" xfId="34999" xr:uid="{00000000-0005-0000-0000-0000D6700000}"/>
    <cellStyle name="Normal 7 2 2 15" xfId="5680" xr:uid="{00000000-0005-0000-0000-0000D7700000}"/>
    <cellStyle name="Normal 7 2 2 15 2" xfId="8451" xr:uid="{00000000-0005-0000-0000-0000D8700000}"/>
    <cellStyle name="Normal 7 2 2 15 2 2" xfId="14944" xr:uid="{00000000-0005-0000-0000-0000D9700000}"/>
    <cellStyle name="Normal 7 2 2 15 2 2 2" xfId="27619" xr:uid="{00000000-0005-0000-0000-0000DA700000}"/>
    <cellStyle name="Normal 7 2 2 15 2 3" xfId="19723" xr:uid="{00000000-0005-0000-0000-0000DB700000}"/>
    <cellStyle name="Normal 7 2 2 15 2 4" xfId="32838" xr:uid="{00000000-0005-0000-0000-0000DC700000}"/>
    <cellStyle name="Normal 7 2 2 15 2 5" xfId="35853" xr:uid="{00000000-0005-0000-0000-0000DD700000}"/>
    <cellStyle name="Normal 7 2 2 15 3" xfId="9376" xr:uid="{00000000-0005-0000-0000-0000DE700000}"/>
    <cellStyle name="Normal 7 2 2 15 3 2" xfId="15786" xr:uid="{00000000-0005-0000-0000-0000DF700000}"/>
    <cellStyle name="Normal 7 2 2 15 3 2 2" xfId="28429" xr:uid="{00000000-0005-0000-0000-0000E0700000}"/>
    <cellStyle name="Normal 7 2 2 15 3 3" xfId="23376" xr:uid="{00000000-0005-0000-0000-0000E1700000}"/>
    <cellStyle name="Normal 7 2 2 15 4" xfId="7497" xr:uid="{00000000-0005-0000-0000-0000E2700000}"/>
    <cellStyle name="Normal 7 2 2 15 4 2" xfId="14014" xr:uid="{00000000-0005-0000-0000-0000E3700000}"/>
    <cellStyle name="Normal 7 2 2 15 4 2 2" xfId="26744" xr:uid="{00000000-0005-0000-0000-0000E4700000}"/>
    <cellStyle name="Normal 7 2 2 15 4 3" xfId="22228" xr:uid="{00000000-0005-0000-0000-0000E5700000}"/>
    <cellStyle name="Normal 7 2 2 15 5" xfId="12854" xr:uid="{00000000-0005-0000-0000-0000E6700000}"/>
    <cellStyle name="Normal 7 2 2 15 5 2" xfId="25600" xr:uid="{00000000-0005-0000-0000-0000E7700000}"/>
    <cellStyle name="Normal 7 2 2 15 6" xfId="18420" xr:uid="{00000000-0005-0000-0000-0000E8700000}"/>
    <cellStyle name="Normal 7 2 2 15 7" xfId="31790" xr:uid="{00000000-0005-0000-0000-0000E9700000}"/>
    <cellStyle name="Normal 7 2 2 15 8" xfId="35000" xr:uid="{00000000-0005-0000-0000-0000EA700000}"/>
    <cellStyle name="Normal 7 2 2 16" xfId="5681" xr:uid="{00000000-0005-0000-0000-0000EB700000}"/>
    <cellStyle name="Normal 7 2 2 16 2" xfId="8452" xr:uid="{00000000-0005-0000-0000-0000EC700000}"/>
    <cellStyle name="Normal 7 2 2 16 2 2" xfId="14945" xr:uid="{00000000-0005-0000-0000-0000ED700000}"/>
    <cellStyle name="Normal 7 2 2 16 2 2 2" xfId="27620" xr:uid="{00000000-0005-0000-0000-0000EE700000}"/>
    <cellStyle name="Normal 7 2 2 16 2 3" xfId="19724" xr:uid="{00000000-0005-0000-0000-0000EF700000}"/>
    <cellStyle name="Normal 7 2 2 16 2 4" xfId="32839" xr:uid="{00000000-0005-0000-0000-0000F0700000}"/>
    <cellStyle name="Normal 7 2 2 16 2 5" xfId="35854" xr:uid="{00000000-0005-0000-0000-0000F1700000}"/>
    <cellStyle name="Normal 7 2 2 16 3" xfId="9377" xr:uid="{00000000-0005-0000-0000-0000F2700000}"/>
    <cellStyle name="Normal 7 2 2 16 3 2" xfId="15787" xr:uid="{00000000-0005-0000-0000-0000F3700000}"/>
    <cellStyle name="Normal 7 2 2 16 3 2 2" xfId="28430" xr:uid="{00000000-0005-0000-0000-0000F4700000}"/>
    <cellStyle name="Normal 7 2 2 16 3 3" xfId="23377" xr:uid="{00000000-0005-0000-0000-0000F5700000}"/>
    <cellStyle name="Normal 7 2 2 16 4" xfId="7498" xr:uid="{00000000-0005-0000-0000-0000F6700000}"/>
    <cellStyle name="Normal 7 2 2 16 4 2" xfId="14015" xr:uid="{00000000-0005-0000-0000-0000F7700000}"/>
    <cellStyle name="Normal 7 2 2 16 4 2 2" xfId="26745" xr:uid="{00000000-0005-0000-0000-0000F8700000}"/>
    <cellStyle name="Normal 7 2 2 16 4 3" xfId="22229" xr:uid="{00000000-0005-0000-0000-0000F9700000}"/>
    <cellStyle name="Normal 7 2 2 16 5" xfId="12855" xr:uid="{00000000-0005-0000-0000-0000FA700000}"/>
    <cellStyle name="Normal 7 2 2 16 5 2" xfId="25601" xr:uid="{00000000-0005-0000-0000-0000FB700000}"/>
    <cellStyle name="Normal 7 2 2 16 6" xfId="18421" xr:uid="{00000000-0005-0000-0000-0000FC700000}"/>
    <cellStyle name="Normal 7 2 2 16 7" xfId="31791" xr:uid="{00000000-0005-0000-0000-0000FD700000}"/>
    <cellStyle name="Normal 7 2 2 16 8" xfId="35001" xr:uid="{00000000-0005-0000-0000-0000FE700000}"/>
    <cellStyle name="Normal 7 2 2 17" xfId="5682" xr:uid="{00000000-0005-0000-0000-0000FF700000}"/>
    <cellStyle name="Normal 7 2 2 17 2" xfId="8453" xr:uid="{00000000-0005-0000-0000-000000710000}"/>
    <cellStyle name="Normal 7 2 2 17 2 2" xfId="14946" xr:uid="{00000000-0005-0000-0000-000001710000}"/>
    <cellStyle name="Normal 7 2 2 17 2 2 2" xfId="27621" xr:uid="{00000000-0005-0000-0000-000002710000}"/>
    <cellStyle name="Normal 7 2 2 17 2 3" xfId="19725" xr:uid="{00000000-0005-0000-0000-000003710000}"/>
    <cellStyle name="Normal 7 2 2 17 2 4" xfId="32840" xr:uid="{00000000-0005-0000-0000-000004710000}"/>
    <cellStyle name="Normal 7 2 2 17 2 5" xfId="35855" xr:uid="{00000000-0005-0000-0000-000005710000}"/>
    <cellStyle name="Normal 7 2 2 17 3" xfId="9378" xr:uid="{00000000-0005-0000-0000-000006710000}"/>
    <cellStyle name="Normal 7 2 2 17 3 2" xfId="15788" xr:uid="{00000000-0005-0000-0000-000007710000}"/>
    <cellStyle name="Normal 7 2 2 17 3 2 2" xfId="28431" xr:uid="{00000000-0005-0000-0000-000008710000}"/>
    <cellStyle name="Normal 7 2 2 17 3 3" xfId="23378" xr:uid="{00000000-0005-0000-0000-000009710000}"/>
    <cellStyle name="Normal 7 2 2 17 4" xfId="7499" xr:uid="{00000000-0005-0000-0000-00000A710000}"/>
    <cellStyle name="Normal 7 2 2 17 4 2" xfId="14016" xr:uid="{00000000-0005-0000-0000-00000B710000}"/>
    <cellStyle name="Normal 7 2 2 17 4 2 2" xfId="26746" xr:uid="{00000000-0005-0000-0000-00000C710000}"/>
    <cellStyle name="Normal 7 2 2 17 4 3" xfId="22230" xr:uid="{00000000-0005-0000-0000-00000D710000}"/>
    <cellStyle name="Normal 7 2 2 17 5" xfId="12856" xr:uid="{00000000-0005-0000-0000-00000E710000}"/>
    <cellStyle name="Normal 7 2 2 17 5 2" xfId="25602" xr:uid="{00000000-0005-0000-0000-00000F710000}"/>
    <cellStyle name="Normal 7 2 2 17 6" xfId="18422" xr:uid="{00000000-0005-0000-0000-000010710000}"/>
    <cellStyle name="Normal 7 2 2 17 7" xfId="31792" xr:uid="{00000000-0005-0000-0000-000011710000}"/>
    <cellStyle name="Normal 7 2 2 17 8" xfId="35002" xr:uid="{00000000-0005-0000-0000-000012710000}"/>
    <cellStyle name="Normal 7 2 2 18" xfId="5683" xr:uid="{00000000-0005-0000-0000-000013710000}"/>
    <cellStyle name="Normal 7 2 2 18 2" xfId="8454" xr:uid="{00000000-0005-0000-0000-000014710000}"/>
    <cellStyle name="Normal 7 2 2 18 2 2" xfId="14947" xr:uid="{00000000-0005-0000-0000-000015710000}"/>
    <cellStyle name="Normal 7 2 2 18 2 2 2" xfId="27622" xr:uid="{00000000-0005-0000-0000-000016710000}"/>
    <cellStyle name="Normal 7 2 2 18 2 3" xfId="19726" xr:uid="{00000000-0005-0000-0000-000017710000}"/>
    <cellStyle name="Normal 7 2 2 18 2 4" xfId="32841" xr:uid="{00000000-0005-0000-0000-000018710000}"/>
    <cellStyle name="Normal 7 2 2 18 2 5" xfId="35856" xr:uid="{00000000-0005-0000-0000-000019710000}"/>
    <cellStyle name="Normal 7 2 2 18 3" xfId="9379" xr:uid="{00000000-0005-0000-0000-00001A710000}"/>
    <cellStyle name="Normal 7 2 2 18 3 2" xfId="15789" xr:uid="{00000000-0005-0000-0000-00001B710000}"/>
    <cellStyle name="Normal 7 2 2 18 3 2 2" xfId="28432" xr:uid="{00000000-0005-0000-0000-00001C710000}"/>
    <cellStyle name="Normal 7 2 2 18 3 3" xfId="23379" xr:uid="{00000000-0005-0000-0000-00001D710000}"/>
    <cellStyle name="Normal 7 2 2 18 4" xfId="7500" xr:uid="{00000000-0005-0000-0000-00001E710000}"/>
    <cellStyle name="Normal 7 2 2 18 4 2" xfId="14017" xr:uid="{00000000-0005-0000-0000-00001F710000}"/>
    <cellStyle name="Normal 7 2 2 18 4 2 2" xfId="26747" xr:uid="{00000000-0005-0000-0000-000020710000}"/>
    <cellStyle name="Normal 7 2 2 18 4 3" xfId="22231" xr:uid="{00000000-0005-0000-0000-000021710000}"/>
    <cellStyle name="Normal 7 2 2 18 5" xfId="12857" xr:uid="{00000000-0005-0000-0000-000022710000}"/>
    <cellStyle name="Normal 7 2 2 18 5 2" xfId="25603" xr:uid="{00000000-0005-0000-0000-000023710000}"/>
    <cellStyle name="Normal 7 2 2 18 6" xfId="18423" xr:uid="{00000000-0005-0000-0000-000024710000}"/>
    <cellStyle name="Normal 7 2 2 18 7" xfId="31793" xr:uid="{00000000-0005-0000-0000-000025710000}"/>
    <cellStyle name="Normal 7 2 2 18 8" xfId="35003" xr:uid="{00000000-0005-0000-0000-000026710000}"/>
    <cellStyle name="Normal 7 2 2 19" xfId="5684" xr:uid="{00000000-0005-0000-0000-000027710000}"/>
    <cellStyle name="Normal 7 2 2 19 2" xfId="8455" xr:uid="{00000000-0005-0000-0000-000028710000}"/>
    <cellStyle name="Normal 7 2 2 19 2 2" xfId="14948" xr:uid="{00000000-0005-0000-0000-000029710000}"/>
    <cellStyle name="Normal 7 2 2 19 2 2 2" xfId="27623" xr:uid="{00000000-0005-0000-0000-00002A710000}"/>
    <cellStyle name="Normal 7 2 2 19 2 3" xfId="19727" xr:uid="{00000000-0005-0000-0000-00002B710000}"/>
    <cellStyle name="Normal 7 2 2 19 2 4" xfId="32842" xr:uid="{00000000-0005-0000-0000-00002C710000}"/>
    <cellStyle name="Normal 7 2 2 19 2 5" xfId="35857" xr:uid="{00000000-0005-0000-0000-00002D710000}"/>
    <cellStyle name="Normal 7 2 2 19 3" xfId="9380" xr:uid="{00000000-0005-0000-0000-00002E710000}"/>
    <cellStyle name="Normal 7 2 2 19 3 2" xfId="15790" xr:uid="{00000000-0005-0000-0000-00002F710000}"/>
    <cellStyle name="Normal 7 2 2 19 3 2 2" xfId="28433" xr:uid="{00000000-0005-0000-0000-000030710000}"/>
    <cellStyle name="Normal 7 2 2 19 3 3" xfId="23380" xr:uid="{00000000-0005-0000-0000-000031710000}"/>
    <cellStyle name="Normal 7 2 2 19 4" xfId="7501" xr:uid="{00000000-0005-0000-0000-000032710000}"/>
    <cellStyle name="Normal 7 2 2 19 4 2" xfId="14018" xr:uid="{00000000-0005-0000-0000-000033710000}"/>
    <cellStyle name="Normal 7 2 2 19 4 2 2" xfId="26748" xr:uid="{00000000-0005-0000-0000-000034710000}"/>
    <cellStyle name="Normal 7 2 2 19 4 3" xfId="22232" xr:uid="{00000000-0005-0000-0000-000035710000}"/>
    <cellStyle name="Normal 7 2 2 19 5" xfId="12858" xr:uid="{00000000-0005-0000-0000-000036710000}"/>
    <cellStyle name="Normal 7 2 2 19 5 2" xfId="25604" xr:uid="{00000000-0005-0000-0000-000037710000}"/>
    <cellStyle name="Normal 7 2 2 19 6" xfId="18424" xr:uid="{00000000-0005-0000-0000-000038710000}"/>
    <cellStyle name="Normal 7 2 2 19 7" xfId="31794" xr:uid="{00000000-0005-0000-0000-000039710000}"/>
    <cellStyle name="Normal 7 2 2 19 8" xfId="35004" xr:uid="{00000000-0005-0000-0000-00003A710000}"/>
    <cellStyle name="Normal 7 2 2 2" xfId="5685" xr:uid="{00000000-0005-0000-0000-00003B710000}"/>
    <cellStyle name="Normal 7 2 2 2 2" xfId="8456" xr:uid="{00000000-0005-0000-0000-00003C710000}"/>
    <cellStyle name="Normal 7 2 2 2 2 2" xfId="14949" xr:uid="{00000000-0005-0000-0000-00003D710000}"/>
    <cellStyle name="Normal 7 2 2 2 2 2 2" xfId="27624" xr:uid="{00000000-0005-0000-0000-00003E710000}"/>
    <cellStyle name="Normal 7 2 2 2 2 3" xfId="19728" xr:uid="{00000000-0005-0000-0000-00003F710000}"/>
    <cellStyle name="Normal 7 2 2 2 2 4" xfId="32843" xr:uid="{00000000-0005-0000-0000-000040710000}"/>
    <cellStyle name="Normal 7 2 2 2 2 5" xfId="35858" xr:uid="{00000000-0005-0000-0000-000041710000}"/>
    <cellStyle name="Normal 7 2 2 2 3" xfId="9381" xr:uid="{00000000-0005-0000-0000-000042710000}"/>
    <cellStyle name="Normal 7 2 2 2 3 2" xfId="15791" xr:uid="{00000000-0005-0000-0000-000043710000}"/>
    <cellStyle name="Normal 7 2 2 2 3 2 2" xfId="28434" xr:uid="{00000000-0005-0000-0000-000044710000}"/>
    <cellStyle name="Normal 7 2 2 2 3 3" xfId="23381" xr:uid="{00000000-0005-0000-0000-000045710000}"/>
    <cellStyle name="Normal 7 2 2 2 4" xfId="7502" xr:uid="{00000000-0005-0000-0000-000046710000}"/>
    <cellStyle name="Normal 7 2 2 2 4 2" xfId="14019" xr:uid="{00000000-0005-0000-0000-000047710000}"/>
    <cellStyle name="Normal 7 2 2 2 4 2 2" xfId="26749" xr:uid="{00000000-0005-0000-0000-000048710000}"/>
    <cellStyle name="Normal 7 2 2 2 4 3" xfId="22233" xr:uid="{00000000-0005-0000-0000-000049710000}"/>
    <cellStyle name="Normal 7 2 2 2 5" xfId="12859" xr:uid="{00000000-0005-0000-0000-00004A710000}"/>
    <cellStyle name="Normal 7 2 2 2 5 2" xfId="25605" xr:uid="{00000000-0005-0000-0000-00004B710000}"/>
    <cellStyle name="Normal 7 2 2 2 6" xfId="18425" xr:uid="{00000000-0005-0000-0000-00004C710000}"/>
    <cellStyle name="Normal 7 2 2 2 7" xfId="31795" xr:uid="{00000000-0005-0000-0000-00004D710000}"/>
    <cellStyle name="Normal 7 2 2 2 8" xfId="35005" xr:uid="{00000000-0005-0000-0000-00004E710000}"/>
    <cellStyle name="Normal 7 2 2 20" xfId="8445" xr:uid="{00000000-0005-0000-0000-00004F710000}"/>
    <cellStyle name="Normal 7 2 2 20 2" xfId="14938" xr:uid="{00000000-0005-0000-0000-000050710000}"/>
    <cellStyle name="Normal 7 2 2 20 2 2" xfId="27613" xr:uid="{00000000-0005-0000-0000-000051710000}"/>
    <cellStyle name="Normal 7 2 2 20 3" xfId="18858" xr:uid="{00000000-0005-0000-0000-000052710000}"/>
    <cellStyle name="Normal 7 2 2 20 4" xfId="22621" xr:uid="{00000000-0005-0000-0000-000053710000}"/>
    <cellStyle name="Normal 7 2 2 21" xfId="9370" xr:uid="{00000000-0005-0000-0000-000054710000}"/>
    <cellStyle name="Normal 7 2 2 21 2" xfId="15780" xr:uid="{00000000-0005-0000-0000-000055710000}"/>
    <cellStyle name="Normal 7 2 2 21 2 2" xfId="19717" xr:uid="{00000000-0005-0000-0000-000056710000}"/>
    <cellStyle name="Normal 7 2 2 21 2 3" xfId="32832" xr:uid="{00000000-0005-0000-0000-000057710000}"/>
    <cellStyle name="Normal 7 2 2 21 2 4" xfId="35847" xr:uid="{00000000-0005-0000-0000-000058710000}"/>
    <cellStyle name="Normal 7 2 2 21 3" xfId="18414" xr:uid="{00000000-0005-0000-0000-000059710000}"/>
    <cellStyle name="Normal 7 2 2 21 4" xfId="31784" xr:uid="{00000000-0005-0000-0000-00005A710000}"/>
    <cellStyle name="Normal 7 2 2 21 5" xfId="34994" xr:uid="{00000000-0005-0000-0000-00005B710000}"/>
    <cellStyle name="Normal 7 2 2 22" xfId="10594" xr:uid="{00000000-0005-0000-0000-00005C710000}"/>
    <cellStyle name="Normal 7 2 2 23" xfId="11252" xr:uid="{00000000-0005-0000-0000-00005D710000}"/>
    <cellStyle name="Normal 7 2 2 24" xfId="7491" xr:uid="{00000000-0005-0000-0000-00005E710000}"/>
    <cellStyle name="Normal 7 2 2 24 2" xfId="14008" xr:uid="{00000000-0005-0000-0000-00005F710000}"/>
    <cellStyle name="Normal 7 2 2 24 2 2" xfId="26738" xr:uid="{00000000-0005-0000-0000-000060710000}"/>
    <cellStyle name="Normal 7 2 2 24 3" xfId="22222" xr:uid="{00000000-0005-0000-0000-000061710000}"/>
    <cellStyle name="Normal 7 2 2 25" xfId="12848" xr:uid="{00000000-0005-0000-0000-000062710000}"/>
    <cellStyle name="Normal 7 2 2 25 2" xfId="25594" xr:uid="{00000000-0005-0000-0000-000063710000}"/>
    <cellStyle name="Normal 7 2 2 26" xfId="5674" xr:uid="{00000000-0005-0000-0000-000064710000}"/>
    <cellStyle name="Normal 7 2 2 3" xfId="5686" xr:uid="{00000000-0005-0000-0000-000065710000}"/>
    <cellStyle name="Normal 7 2 2 3 2" xfId="8457" xr:uid="{00000000-0005-0000-0000-000066710000}"/>
    <cellStyle name="Normal 7 2 2 3 2 2" xfId="14950" xr:uid="{00000000-0005-0000-0000-000067710000}"/>
    <cellStyle name="Normal 7 2 2 3 2 2 2" xfId="27625" xr:uid="{00000000-0005-0000-0000-000068710000}"/>
    <cellStyle name="Normal 7 2 2 3 2 3" xfId="19729" xr:uid="{00000000-0005-0000-0000-000069710000}"/>
    <cellStyle name="Normal 7 2 2 3 2 4" xfId="32844" xr:uid="{00000000-0005-0000-0000-00006A710000}"/>
    <cellStyle name="Normal 7 2 2 3 2 5" xfId="35859" xr:uid="{00000000-0005-0000-0000-00006B710000}"/>
    <cellStyle name="Normal 7 2 2 3 3" xfId="9382" xr:uid="{00000000-0005-0000-0000-00006C710000}"/>
    <cellStyle name="Normal 7 2 2 3 3 2" xfId="15792" xr:uid="{00000000-0005-0000-0000-00006D710000}"/>
    <cellStyle name="Normal 7 2 2 3 3 2 2" xfId="28435" xr:uid="{00000000-0005-0000-0000-00006E710000}"/>
    <cellStyle name="Normal 7 2 2 3 3 3" xfId="23382" xr:uid="{00000000-0005-0000-0000-00006F710000}"/>
    <cellStyle name="Normal 7 2 2 3 4" xfId="7503" xr:uid="{00000000-0005-0000-0000-000070710000}"/>
    <cellStyle name="Normal 7 2 2 3 4 2" xfId="14020" xr:uid="{00000000-0005-0000-0000-000071710000}"/>
    <cellStyle name="Normal 7 2 2 3 4 2 2" xfId="26750" xr:uid="{00000000-0005-0000-0000-000072710000}"/>
    <cellStyle name="Normal 7 2 2 3 4 3" xfId="22234" xr:uid="{00000000-0005-0000-0000-000073710000}"/>
    <cellStyle name="Normal 7 2 2 3 5" xfId="12860" xr:uid="{00000000-0005-0000-0000-000074710000}"/>
    <cellStyle name="Normal 7 2 2 3 5 2" xfId="25606" xr:uid="{00000000-0005-0000-0000-000075710000}"/>
    <cellStyle name="Normal 7 2 2 3 6" xfId="18426" xr:uid="{00000000-0005-0000-0000-000076710000}"/>
    <cellStyle name="Normal 7 2 2 3 7" xfId="31796" xr:uid="{00000000-0005-0000-0000-000077710000}"/>
    <cellStyle name="Normal 7 2 2 3 8" xfId="35006" xr:uid="{00000000-0005-0000-0000-000078710000}"/>
    <cellStyle name="Normal 7 2 2 4" xfId="5687" xr:uid="{00000000-0005-0000-0000-000079710000}"/>
    <cellStyle name="Normal 7 2 2 4 2" xfId="8458" xr:uid="{00000000-0005-0000-0000-00007A710000}"/>
    <cellStyle name="Normal 7 2 2 4 2 2" xfId="14951" xr:uid="{00000000-0005-0000-0000-00007B710000}"/>
    <cellStyle name="Normal 7 2 2 4 2 2 2" xfId="27626" xr:uid="{00000000-0005-0000-0000-00007C710000}"/>
    <cellStyle name="Normal 7 2 2 4 2 3" xfId="19730" xr:uid="{00000000-0005-0000-0000-00007D710000}"/>
    <cellStyle name="Normal 7 2 2 4 2 4" xfId="32845" xr:uid="{00000000-0005-0000-0000-00007E710000}"/>
    <cellStyle name="Normal 7 2 2 4 2 5" xfId="35860" xr:uid="{00000000-0005-0000-0000-00007F710000}"/>
    <cellStyle name="Normal 7 2 2 4 3" xfId="9383" xr:uid="{00000000-0005-0000-0000-000080710000}"/>
    <cellStyle name="Normal 7 2 2 4 3 2" xfId="15793" xr:uid="{00000000-0005-0000-0000-000081710000}"/>
    <cellStyle name="Normal 7 2 2 4 3 2 2" xfId="28436" xr:uid="{00000000-0005-0000-0000-000082710000}"/>
    <cellStyle name="Normal 7 2 2 4 3 3" xfId="23383" xr:uid="{00000000-0005-0000-0000-000083710000}"/>
    <cellStyle name="Normal 7 2 2 4 4" xfId="7504" xr:uid="{00000000-0005-0000-0000-000084710000}"/>
    <cellStyle name="Normal 7 2 2 4 4 2" xfId="14021" xr:uid="{00000000-0005-0000-0000-000085710000}"/>
    <cellStyle name="Normal 7 2 2 4 4 2 2" xfId="26751" xr:uid="{00000000-0005-0000-0000-000086710000}"/>
    <cellStyle name="Normal 7 2 2 4 4 3" xfId="22235" xr:uid="{00000000-0005-0000-0000-000087710000}"/>
    <cellStyle name="Normal 7 2 2 4 5" xfId="12861" xr:uid="{00000000-0005-0000-0000-000088710000}"/>
    <cellStyle name="Normal 7 2 2 4 5 2" xfId="25607" xr:uid="{00000000-0005-0000-0000-000089710000}"/>
    <cellStyle name="Normal 7 2 2 4 6" xfId="18427" xr:uid="{00000000-0005-0000-0000-00008A710000}"/>
    <cellStyle name="Normal 7 2 2 4 7" xfId="31797" xr:uid="{00000000-0005-0000-0000-00008B710000}"/>
    <cellStyle name="Normal 7 2 2 4 8" xfId="35007" xr:uid="{00000000-0005-0000-0000-00008C710000}"/>
    <cellStyle name="Normal 7 2 2 5" xfId="5688" xr:uid="{00000000-0005-0000-0000-00008D710000}"/>
    <cellStyle name="Normal 7 2 2 5 2" xfId="8459" xr:uid="{00000000-0005-0000-0000-00008E710000}"/>
    <cellStyle name="Normal 7 2 2 5 2 2" xfId="14952" xr:uid="{00000000-0005-0000-0000-00008F710000}"/>
    <cellStyle name="Normal 7 2 2 5 2 2 2" xfId="27627" xr:uid="{00000000-0005-0000-0000-000090710000}"/>
    <cellStyle name="Normal 7 2 2 5 2 3" xfId="19731" xr:uid="{00000000-0005-0000-0000-000091710000}"/>
    <cellStyle name="Normal 7 2 2 5 2 4" xfId="32846" xr:uid="{00000000-0005-0000-0000-000092710000}"/>
    <cellStyle name="Normal 7 2 2 5 2 5" xfId="35861" xr:uid="{00000000-0005-0000-0000-000093710000}"/>
    <cellStyle name="Normal 7 2 2 5 3" xfId="9384" xr:uid="{00000000-0005-0000-0000-000094710000}"/>
    <cellStyle name="Normal 7 2 2 5 3 2" xfId="15794" xr:uid="{00000000-0005-0000-0000-000095710000}"/>
    <cellStyle name="Normal 7 2 2 5 3 2 2" xfId="28437" xr:uid="{00000000-0005-0000-0000-000096710000}"/>
    <cellStyle name="Normal 7 2 2 5 3 3" xfId="23384" xr:uid="{00000000-0005-0000-0000-000097710000}"/>
    <cellStyle name="Normal 7 2 2 5 4" xfId="7505" xr:uid="{00000000-0005-0000-0000-000098710000}"/>
    <cellStyle name="Normal 7 2 2 5 4 2" xfId="14022" xr:uid="{00000000-0005-0000-0000-000099710000}"/>
    <cellStyle name="Normal 7 2 2 5 4 2 2" xfId="26752" xr:uid="{00000000-0005-0000-0000-00009A710000}"/>
    <cellStyle name="Normal 7 2 2 5 4 3" xfId="22236" xr:uid="{00000000-0005-0000-0000-00009B710000}"/>
    <cellStyle name="Normal 7 2 2 5 5" xfId="12862" xr:uid="{00000000-0005-0000-0000-00009C710000}"/>
    <cellStyle name="Normal 7 2 2 5 5 2" xfId="25608" xr:uid="{00000000-0005-0000-0000-00009D710000}"/>
    <cellStyle name="Normal 7 2 2 5 6" xfId="18428" xr:uid="{00000000-0005-0000-0000-00009E710000}"/>
    <cellStyle name="Normal 7 2 2 5 7" xfId="31798" xr:uid="{00000000-0005-0000-0000-00009F710000}"/>
    <cellStyle name="Normal 7 2 2 5 8" xfId="35008" xr:uid="{00000000-0005-0000-0000-0000A0710000}"/>
    <cellStyle name="Normal 7 2 2 6" xfId="5689" xr:uid="{00000000-0005-0000-0000-0000A1710000}"/>
    <cellStyle name="Normal 7 2 2 6 2" xfId="8460" xr:uid="{00000000-0005-0000-0000-0000A2710000}"/>
    <cellStyle name="Normal 7 2 2 6 2 2" xfId="14953" xr:uid="{00000000-0005-0000-0000-0000A3710000}"/>
    <cellStyle name="Normal 7 2 2 6 2 2 2" xfId="27628" xr:uid="{00000000-0005-0000-0000-0000A4710000}"/>
    <cellStyle name="Normal 7 2 2 6 2 3" xfId="19732" xr:uid="{00000000-0005-0000-0000-0000A5710000}"/>
    <cellStyle name="Normal 7 2 2 6 2 4" xfId="32847" xr:uid="{00000000-0005-0000-0000-0000A6710000}"/>
    <cellStyle name="Normal 7 2 2 6 2 5" xfId="35862" xr:uid="{00000000-0005-0000-0000-0000A7710000}"/>
    <cellStyle name="Normal 7 2 2 6 3" xfId="9385" xr:uid="{00000000-0005-0000-0000-0000A8710000}"/>
    <cellStyle name="Normal 7 2 2 6 3 2" xfId="15795" xr:uid="{00000000-0005-0000-0000-0000A9710000}"/>
    <cellStyle name="Normal 7 2 2 6 3 2 2" xfId="28438" xr:uid="{00000000-0005-0000-0000-0000AA710000}"/>
    <cellStyle name="Normal 7 2 2 6 3 3" xfId="23385" xr:uid="{00000000-0005-0000-0000-0000AB710000}"/>
    <cellStyle name="Normal 7 2 2 6 4" xfId="7506" xr:uid="{00000000-0005-0000-0000-0000AC710000}"/>
    <cellStyle name="Normal 7 2 2 6 4 2" xfId="14023" xr:uid="{00000000-0005-0000-0000-0000AD710000}"/>
    <cellStyle name="Normal 7 2 2 6 4 2 2" xfId="26753" xr:uid="{00000000-0005-0000-0000-0000AE710000}"/>
    <cellStyle name="Normal 7 2 2 6 4 3" xfId="22237" xr:uid="{00000000-0005-0000-0000-0000AF710000}"/>
    <cellStyle name="Normal 7 2 2 6 5" xfId="12863" xr:uid="{00000000-0005-0000-0000-0000B0710000}"/>
    <cellStyle name="Normal 7 2 2 6 5 2" xfId="25609" xr:uid="{00000000-0005-0000-0000-0000B1710000}"/>
    <cellStyle name="Normal 7 2 2 6 6" xfId="18429" xr:uid="{00000000-0005-0000-0000-0000B2710000}"/>
    <cellStyle name="Normal 7 2 2 6 7" xfId="31799" xr:uid="{00000000-0005-0000-0000-0000B3710000}"/>
    <cellStyle name="Normal 7 2 2 6 8" xfId="35009" xr:uid="{00000000-0005-0000-0000-0000B4710000}"/>
    <cellStyle name="Normal 7 2 2 7" xfId="5690" xr:uid="{00000000-0005-0000-0000-0000B5710000}"/>
    <cellStyle name="Normal 7 2 2 7 2" xfId="8461" xr:uid="{00000000-0005-0000-0000-0000B6710000}"/>
    <cellStyle name="Normal 7 2 2 7 2 2" xfId="14954" xr:uid="{00000000-0005-0000-0000-0000B7710000}"/>
    <cellStyle name="Normal 7 2 2 7 2 2 2" xfId="27629" xr:uid="{00000000-0005-0000-0000-0000B8710000}"/>
    <cellStyle name="Normal 7 2 2 7 2 3" xfId="19733" xr:uid="{00000000-0005-0000-0000-0000B9710000}"/>
    <cellStyle name="Normal 7 2 2 7 2 4" xfId="32848" xr:uid="{00000000-0005-0000-0000-0000BA710000}"/>
    <cellStyle name="Normal 7 2 2 7 2 5" xfId="35863" xr:uid="{00000000-0005-0000-0000-0000BB710000}"/>
    <cellStyle name="Normal 7 2 2 7 3" xfId="9386" xr:uid="{00000000-0005-0000-0000-0000BC710000}"/>
    <cellStyle name="Normal 7 2 2 7 3 2" xfId="15796" xr:uid="{00000000-0005-0000-0000-0000BD710000}"/>
    <cellStyle name="Normal 7 2 2 7 3 2 2" xfId="28439" xr:uid="{00000000-0005-0000-0000-0000BE710000}"/>
    <cellStyle name="Normal 7 2 2 7 3 3" xfId="23386" xr:uid="{00000000-0005-0000-0000-0000BF710000}"/>
    <cellStyle name="Normal 7 2 2 7 4" xfId="7507" xr:uid="{00000000-0005-0000-0000-0000C0710000}"/>
    <cellStyle name="Normal 7 2 2 7 4 2" xfId="14024" xr:uid="{00000000-0005-0000-0000-0000C1710000}"/>
    <cellStyle name="Normal 7 2 2 7 4 2 2" xfId="26754" xr:uid="{00000000-0005-0000-0000-0000C2710000}"/>
    <cellStyle name="Normal 7 2 2 7 4 3" xfId="22238" xr:uid="{00000000-0005-0000-0000-0000C3710000}"/>
    <cellStyle name="Normal 7 2 2 7 5" xfId="12864" xr:uid="{00000000-0005-0000-0000-0000C4710000}"/>
    <cellStyle name="Normal 7 2 2 7 5 2" xfId="25610" xr:uid="{00000000-0005-0000-0000-0000C5710000}"/>
    <cellStyle name="Normal 7 2 2 7 6" xfId="18430" xr:uid="{00000000-0005-0000-0000-0000C6710000}"/>
    <cellStyle name="Normal 7 2 2 7 7" xfId="31800" xr:uid="{00000000-0005-0000-0000-0000C7710000}"/>
    <cellStyle name="Normal 7 2 2 7 8" xfId="35010" xr:uid="{00000000-0005-0000-0000-0000C8710000}"/>
    <cellStyle name="Normal 7 2 2 8" xfId="5691" xr:uid="{00000000-0005-0000-0000-0000C9710000}"/>
    <cellStyle name="Normal 7 2 2 8 2" xfId="8462" xr:uid="{00000000-0005-0000-0000-0000CA710000}"/>
    <cellStyle name="Normal 7 2 2 8 2 2" xfId="14955" xr:uid="{00000000-0005-0000-0000-0000CB710000}"/>
    <cellStyle name="Normal 7 2 2 8 2 2 2" xfId="27630" xr:uid="{00000000-0005-0000-0000-0000CC710000}"/>
    <cellStyle name="Normal 7 2 2 8 2 3" xfId="19734" xr:uid="{00000000-0005-0000-0000-0000CD710000}"/>
    <cellStyle name="Normal 7 2 2 8 2 4" xfId="32849" xr:uid="{00000000-0005-0000-0000-0000CE710000}"/>
    <cellStyle name="Normal 7 2 2 8 2 5" xfId="35864" xr:uid="{00000000-0005-0000-0000-0000CF710000}"/>
    <cellStyle name="Normal 7 2 2 8 3" xfId="9387" xr:uid="{00000000-0005-0000-0000-0000D0710000}"/>
    <cellStyle name="Normal 7 2 2 8 3 2" xfId="15797" xr:uid="{00000000-0005-0000-0000-0000D1710000}"/>
    <cellStyle name="Normal 7 2 2 8 3 2 2" xfId="28440" xr:uid="{00000000-0005-0000-0000-0000D2710000}"/>
    <cellStyle name="Normal 7 2 2 8 3 3" xfId="23387" xr:uid="{00000000-0005-0000-0000-0000D3710000}"/>
    <cellStyle name="Normal 7 2 2 8 4" xfId="7508" xr:uid="{00000000-0005-0000-0000-0000D4710000}"/>
    <cellStyle name="Normal 7 2 2 8 4 2" xfId="14025" xr:uid="{00000000-0005-0000-0000-0000D5710000}"/>
    <cellStyle name="Normal 7 2 2 8 4 2 2" xfId="26755" xr:uid="{00000000-0005-0000-0000-0000D6710000}"/>
    <cellStyle name="Normal 7 2 2 8 4 3" xfId="22239" xr:uid="{00000000-0005-0000-0000-0000D7710000}"/>
    <cellStyle name="Normal 7 2 2 8 5" xfId="12865" xr:uid="{00000000-0005-0000-0000-0000D8710000}"/>
    <cellStyle name="Normal 7 2 2 8 5 2" xfId="25611" xr:uid="{00000000-0005-0000-0000-0000D9710000}"/>
    <cellStyle name="Normal 7 2 2 8 6" xfId="18431" xr:uid="{00000000-0005-0000-0000-0000DA710000}"/>
    <cellStyle name="Normal 7 2 2 8 7" xfId="31801" xr:uid="{00000000-0005-0000-0000-0000DB710000}"/>
    <cellStyle name="Normal 7 2 2 8 8" xfId="35011" xr:uid="{00000000-0005-0000-0000-0000DC710000}"/>
    <cellStyle name="Normal 7 2 2 9" xfId="5692" xr:uid="{00000000-0005-0000-0000-0000DD710000}"/>
    <cellStyle name="Normal 7 2 2 9 2" xfId="8463" xr:uid="{00000000-0005-0000-0000-0000DE710000}"/>
    <cellStyle name="Normal 7 2 2 9 2 2" xfId="14956" xr:uid="{00000000-0005-0000-0000-0000DF710000}"/>
    <cellStyle name="Normal 7 2 2 9 2 2 2" xfId="27631" xr:uid="{00000000-0005-0000-0000-0000E0710000}"/>
    <cellStyle name="Normal 7 2 2 9 2 3" xfId="19735" xr:uid="{00000000-0005-0000-0000-0000E1710000}"/>
    <cellStyle name="Normal 7 2 2 9 2 4" xfId="32850" xr:uid="{00000000-0005-0000-0000-0000E2710000}"/>
    <cellStyle name="Normal 7 2 2 9 2 5" xfId="35865" xr:uid="{00000000-0005-0000-0000-0000E3710000}"/>
    <cellStyle name="Normal 7 2 2 9 3" xfId="9388" xr:uid="{00000000-0005-0000-0000-0000E4710000}"/>
    <cellStyle name="Normal 7 2 2 9 3 2" xfId="15798" xr:uid="{00000000-0005-0000-0000-0000E5710000}"/>
    <cellStyle name="Normal 7 2 2 9 3 2 2" xfId="28441" xr:uid="{00000000-0005-0000-0000-0000E6710000}"/>
    <cellStyle name="Normal 7 2 2 9 3 3" xfId="23388" xr:uid="{00000000-0005-0000-0000-0000E7710000}"/>
    <cellStyle name="Normal 7 2 2 9 4" xfId="7509" xr:uid="{00000000-0005-0000-0000-0000E8710000}"/>
    <cellStyle name="Normal 7 2 2 9 4 2" xfId="14026" xr:uid="{00000000-0005-0000-0000-0000E9710000}"/>
    <cellStyle name="Normal 7 2 2 9 4 2 2" xfId="26756" xr:uid="{00000000-0005-0000-0000-0000EA710000}"/>
    <cellStyle name="Normal 7 2 2 9 4 3" xfId="22240" xr:uid="{00000000-0005-0000-0000-0000EB710000}"/>
    <cellStyle name="Normal 7 2 2 9 5" xfId="12866" xr:uid="{00000000-0005-0000-0000-0000EC710000}"/>
    <cellStyle name="Normal 7 2 2 9 5 2" xfId="25612" xr:uid="{00000000-0005-0000-0000-0000ED710000}"/>
    <cellStyle name="Normal 7 2 2 9 6" xfId="18432" xr:uid="{00000000-0005-0000-0000-0000EE710000}"/>
    <cellStyle name="Normal 7 2 2 9 7" xfId="31802" xr:uid="{00000000-0005-0000-0000-0000EF710000}"/>
    <cellStyle name="Normal 7 2 2 9 8" xfId="35012" xr:uid="{00000000-0005-0000-0000-0000F0710000}"/>
    <cellStyle name="Normal 7 2 20" xfId="5693" xr:uid="{00000000-0005-0000-0000-0000F1710000}"/>
    <cellStyle name="Normal 7 2 20 2" xfId="8464" xr:uid="{00000000-0005-0000-0000-0000F2710000}"/>
    <cellStyle name="Normal 7 2 20 2 2" xfId="14957" xr:uid="{00000000-0005-0000-0000-0000F3710000}"/>
    <cellStyle name="Normal 7 2 20 2 2 2" xfId="27632" xr:uid="{00000000-0005-0000-0000-0000F4710000}"/>
    <cellStyle name="Normal 7 2 20 2 3" xfId="19736" xr:uid="{00000000-0005-0000-0000-0000F5710000}"/>
    <cellStyle name="Normal 7 2 20 2 4" xfId="32851" xr:uid="{00000000-0005-0000-0000-0000F6710000}"/>
    <cellStyle name="Normal 7 2 20 2 5" xfId="35866" xr:uid="{00000000-0005-0000-0000-0000F7710000}"/>
    <cellStyle name="Normal 7 2 20 3" xfId="9389" xr:uid="{00000000-0005-0000-0000-0000F8710000}"/>
    <cellStyle name="Normal 7 2 20 3 2" xfId="15799" xr:uid="{00000000-0005-0000-0000-0000F9710000}"/>
    <cellStyle name="Normal 7 2 20 3 2 2" xfId="28442" xr:uid="{00000000-0005-0000-0000-0000FA710000}"/>
    <cellStyle name="Normal 7 2 20 3 3" xfId="23389" xr:uid="{00000000-0005-0000-0000-0000FB710000}"/>
    <cellStyle name="Normal 7 2 20 4" xfId="7510" xr:uid="{00000000-0005-0000-0000-0000FC710000}"/>
    <cellStyle name="Normal 7 2 20 4 2" xfId="14027" xr:uid="{00000000-0005-0000-0000-0000FD710000}"/>
    <cellStyle name="Normal 7 2 20 4 2 2" xfId="26757" xr:uid="{00000000-0005-0000-0000-0000FE710000}"/>
    <cellStyle name="Normal 7 2 20 4 3" xfId="22241" xr:uid="{00000000-0005-0000-0000-0000FF710000}"/>
    <cellStyle name="Normal 7 2 20 5" xfId="12867" xr:uid="{00000000-0005-0000-0000-000000720000}"/>
    <cellStyle name="Normal 7 2 20 5 2" xfId="25613" xr:uid="{00000000-0005-0000-0000-000001720000}"/>
    <cellStyle name="Normal 7 2 20 6" xfId="18433" xr:uid="{00000000-0005-0000-0000-000002720000}"/>
    <cellStyle name="Normal 7 2 20 7" xfId="31803" xr:uid="{00000000-0005-0000-0000-000003720000}"/>
    <cellStyle name="Normal 7 2 20 8" xfId="35013" xr:uid="{00000000-0005-0000-0000-000004720000}"/>
    <cellStyle name="Normal 7 2 21" xfId="5694" xr:uid="{00000000-0005-0000-0000-000005720000}"/>
    <cellStyle name="Normal 7 2 21 2" xfId="8465" xr:uid="{00000000-0005-0000-0000-000006720000}"/>
    <cellStyle name="Normal 7 2 21 2 2" xfId="14958" xr:uid="{00000000-0005-0000-0000-000007720000}"/>
    <cellStyle name="Normal 7 2 21 2 2 2" xfId="27633" xr:uid="{00000000-0005-0000-0000-000008720000}"/>
    <cellStyle name="Normal 7 2 21 2 3" xfId="19737" xr:uid="{00000000-0005-0000-0000-000009720000}"/>
    <cellStyle name="Normal 7 2 21 2 4" xfId="32852" xr:uid="{00000000-0005-0000-0000-00000A720000}"/>
    <cellStyle name="Normal 7 2 21 2 5" xfId="35867" xr:uid="{00000000-0005-0000-0000-00000B720000}"/>
    <cellStyle name="Normal 7 2 21 3" xfId="9390" xr:uid="{00000000-0005-0000-0000-00000C720000}"/>
    <cellStyle name="Normal 7 2 21 3 2" xfId="15800" xr:uid="{00000000-0005-0000-0000-00000D720000}"/>
    <cellStyle name="Normal 7 2 21 3 2 2" xfId="28443" xr:uid="{00000000-0005-0000-0000-00000E720000}"/>
    <cellStyle name="Normal 7 2 21 3 3" xfId="23390" xr:uid="{00000000-0005-0000-0000-00000F720000}"/>
    <cellStyle name="Normal 7 2 21 4" xfId="7511" xr:uid="{00000000-0005-0000-0000-000010720000}"/>
    <cellStyle name="Normal 7 2 21 4 2" xfId="14028" xr:uid="{00000000-0005-0000-0000-000011720000}"/>
    <cellStyle name="Normal 7 2 21 4 2 2" xfId="26758" xr:uid="{00000000-0005-0000-0000-000012720000}"/>
    <cellStyle name="Normal 7 2 21 4 3" xfId="22242" xr:uid="{00000000-0005-0000-0000-000013720000}"/>
    <cellStyle name="Normal 7 2 21 5" xfId="12868" xr:uid="{00000000-0005-0000-0000-000014720000}"/>
    <cellStyle name="Normal 7 2 21 5 2" xfId="25614" xr:uid="{00000000-0005-0000-0000-000015720000}"/>
    <cellStyle name="Normal 7 2 21 6" xfId="18434" xr:uid="{00000000-0005-0000-0000-000016720000}"/>
    <cellStyle name="Normal 7 2 21 7" xfId="31804" xr:uid="{00000000-0005-0000-0000-000017720000}"/>
    <cellStyle name="Normal 7 2 21 8" xfId="35014" xr:uid="{00000000-0005-0000-0000-000018720000}"/>
    <cellStyle name="Normal 7 2 22" xfId="5663" xr:uid="{00000000-0005-0000-0000-000019720000}"/>
    <cellStyle name="Normal 7 2 22 2" xfId="6154" xr:uid="{00000000-0005-0000-0000-00001A720000}"/>
    <cellStyle name="Normal 7 2 22 3" xfId="8434" xr:uid="{00000000-0005-0000-0000-00001B720000}"/>
    <cellStyle name="Normal 7 2 22 3 2" xfId="14927" xr:uid="{00000000-0005-0000-0000-00001C720000}"/>
    <cellStyle name="Normal 7 2 22 3 2 2" xfId="27602" xr:uid="{00000000-0005-0000-0000-00001D720000}"/>
    <cellStyle name="Normal 7 2 22 3 3" xfId="22620" xr:uid="{00000000-0005-0000-0000-00001E720000}"/>
    <cellStyle name="Normal 7 2 22 4" xfId="9359" xr:uid="{00000000-0005-0000-0000-00001F720000}"/>
    <cellStyle name="Normal 7 2 22 4 2" xfId="15769" xr:uid="{00000000-0005-0000-0000-000020720000}"/>
    <cellStyle name="Normal 7 2 22 4 2 2" xfId="28413" xr:uid="{00000000-0005-0000-0000-000021720000}"/>
    <cellStyle name="Normal 7 2 22 4 3" xfId="23360" xr:uid="{00000000-0005-0000-0000-000022720000}"/>
    <cellStyle name="Normal 7 2 22 5" xfId="7480" xr:uid="{00000000-0005-0000-0000-000023720000}"/>
    <cellStyle name="Normal 7 2 22 5 2" xfId="13997" xr:uid="{00000000-0005-0000-0000-000024720000}"/>
    <cellStyle name="Normal 7 2 22 5 2 2" xfId="26727" xr:uid="{00000000-0005-0000-0000-000025720000}"/>
    <cellStyle name="Normal 7 2 22 5 3" xfId="22211" xr:uid="{00000000-0005-0000-0000-000026720000}"/>
    <cellStyle name="Normal 7 2 22 6" xfId="12837" xr:uid="{00000000-0005-0000-0000-000027720000}"/>
    <cellStyle name="Normal 7 2 22 6 2" xfId="25583" xr:uid="{00000000-0005-0000-0000-000028720000}"/>
    <cellStyle name="Normal 7 2 22 7" xfId="18700" xr:uid="{00000000-0005-0000-0000-000029720000}"/>
    <cellStyle name="Normal 7 2 22 8" xfId="21084" xr:uid="{00000000-0005-0000-0000-00002A720000}"/>
    <cellStyle name="Normal 7 2 23" xfId="9803" xr:uid="{00000000-0005-0000-0000-00002B720000}"/>
    <cellStyle name="Normal 7 2 23 2" xfId="18915" xr:uid="{00000000-0005-0000-0000-00002C720000}"/>
    <cellStyle name="Normal 7 2 24" xfId="10020" xr:uid="{00000000-0005-0000-0000-00002D720000}"/>
    <cellStyle name="Normal 7 2 24 2" xfId="19706" xr:uid="{00000000-0005-0000-0000-00002E720000}"/>
    <cellStyle name="Normal 7 2 24 2 2" xfId="32821" xr:uid="{00000000-0005-0000-0000-00002F720000}"/>
    <cellStyle name="Normal 7 2 24 2 3" xfId="35836" xr:uid="{00000000-0005-0000-0000-000030720000}"/>
    <cellStyle name="Normal 7 2 24 3" xfId="18403" xr:uid="{00000000-0005-0000-0000-000031720000}"/>
    <cellStyle name="Normal 7 2 24 4" xfId="31773" xr:uid="{00000000-0005-0000-0000-000032720000}"/>
    <cellStyle name="Normal 7 2 24 5" xfId="34983" xr:uid="{00000000-0005-0000-0000-000033720000}"/>
    <cellStyle name="Normal 7 2 25" xfId="2997" xr:uid="{00000000-0005-0000-0000-000034720000}"/>
    <cellStyle name="Normal 7 2 3" xfId="2013" xr:uid="{00000000-0005-0000-0000-000035720000}"/>
    <cellStyle name="Normal 7 2 3 2" xfId="8466" xr:uid="{00000000-0005-0000-0000-000036720000}"/>
    <cellStyle name="Normal 7 2 3 2 2" xfId="14959" xr:uid="{00000000-0005-0000-0000-000037720000}"/>
    <cellStyle name="Normal 7 2 3 2 2 2" xfId="27634" xr:uid="{00000000-0005-0000-0000-000038720000}"/>
    <cellStyle name="Normal 7 2 3 2 3" xfId="18755" xr:uid="{00000000-0005-0000-0000-000039720000}"/>
    <cellStyle name="Normal 7 2 3 2 4" xfId="22622" xr:uid="{00000000-0005-0000-0000-00003A720000}"/>
    <cellStyle name="Normal 7 2 3 3" xfId="9391" xr:uid="{00000000-0005-0000-0000-00003B720000}"/>
    <cellStyle name="Normal 7 2 3 3 2" xfId="15801" xr:uid="{00000000-0005-0000-0000-00003C720000}"/>
    <cellStyle name="Normal 7 2 3 3 2 2" xfId="19738" xr:uid="{00000000-0005-0000-0000-00003D720000}"/>
    <cellStyle name="Normal 7 2 3 3 2 3" xfId="32853" xr:uid="{00000000-0005-0000-0000-00003E720000}"/>
    <cellStyle name="Normal 7 2 3 3 2 4" xfId="35868" xr:uid="{00000000-0005-0000-0000-00003F720000}"/>
    <cellStyle name="Normal 7 2 3 3 3" xfId="18435" xr:uid="{00000000-0005-0000-0000-000040720000}"/>
    <cellStyle name="Normal 7 2 3 3 4" xfId="31805" xr:uid="{00000000-0005-0000-0000-000041720000}"/>
    <cellStyle name="Normal 7 2 3 3 5" xfId="35015" xr:uid="{00000000-0005-0000-0000-000042720000}"/>
    <cellStyle name="Normal 7 2 3 4" xfId="10054" xr:uid="{00000000-0005-0000-0000-000043720000}"/>
    <cellStyle name="Normal 7 2 3 5" xfId="7512" xr:uid="{00000000-0005-0000-0000-000044720000}"/>
    <cellStyle name="Normal 7 2 3 5 2" xfId="14029" xr:uid="{00000000-0005-0000-0000-000045720000}"/>
    <cellStyle name="Normal 7 2 3 5 2 2" xfId="26759" xr:uid="{00000000-0005-0000-0000-000046720000}"/>
    <cellStyle name="Normal 7 2 3 5 3" xfId="22243" xr:uid="{00000000-0005-0000-0000-000047720000}"/>
    <cellStyle name="Normal 7 2 3 6" xfId="12869" xr:uid="{00000000-0005-0000-0000-000048720000}"/>
    <cellStyle name="Normal 7 2 3 6 2" xfId="25615" xr:uid="{00000000-0005-0000-0000-000049720000}"/>
    <cellStyle name="Normal 7 2 3 7" xfId="5695" xr:uid="{00000000-0005-0000-0000-00004A720000}"/>
    <cellStyle name="Normal 7 2 4" xfId="5696" xr:uid="{00000000-0005-0000-0000-00004B720000}"/>
    <cellStyle name="Normal 7 2 4 2" xfId="8467" xr:uid="{00000000-0005-0000-0000-00004C720000}"/>
    <cellStyle name="Normal 7 2 4 2 2" xfId="14960" xr:uid="{00000000-0005-0000-0000-00004D720000}"/>
    <cellStyle name="Normal 7 2 4 2 2 2" xfId="27635" xr:uid="{00000000-0005-0000-0000-00004E720000}"/>
    <cellStyle name="Normal 7 2 4 2 3" xfId="19739" xr:uid="{00000000-0005-0000-0000-00004F720000}"/>
    <cellStyle name="Normal 7 2 4 2 4" xfId="32854" xr:uid="{00000000-0005-0000-0000-000050720000}"/>
    <cellStyle name="Normal 7 2 4 2 5" xfId="35869" xr:uid="{00000000-0005-0000-0000-000051720000}"/>
    <cellStyle name="Normal 7 2 4 3" xfId="9392" xr:uid="{00000000-0005-0000-0000-000052720000}"/>
    <cellStyle name="Normal 7 2 4 3 2" xfId="15802" xr:uid="{00000000-0005-0000-0000-000053720000}"/>
    <cellStyle name="Normal 7 2 4 3 2 2" xfId="28444" xr:uid="{00000000-0005-0000-0000-000054720000}"/>
    <cellStyle name="Normal 7 2 4 3 3" xfId="23391" xr:uid="{00000000-0005-0000-0000-000055720000}"/>
    <cellStyle name="Normal 7 2 4 4" xfId="7513" xr:uid="{00000000-0005-0000-0000-000056720000}"/>
    <cellStyle name="Normal 7 2 4 4 2" xfId="14030" xr:uid="{00000000-0005-0000-0000-000057720000}"/>
    <cellStyle name="Normal 7 2 4 4 2 2" xfId="26760" xr:uid="{00000000-0005-0000-0000-000058720000}"/>
    <cellStyle name="Normal 7 2 4 4 3" xfId="22244" xr:uid="{00000000-0005-0000-0000-000059720000}"/>
    <cellStyle name="Normal 7 2 4 5" xfId="12870" xr:uid="{00000000-0005-0000-0000-00005A720000}"/>
    <cellStyle name="Normal 7 2 4 5 2" xfId="25616" xr:uid="{00000000-0005-0000-0000-00005B720000}"/>
    <cellStyle name="Normal 7 2 4 6" xfId="18436" xr:uid="{00000000-0005-0000-0000-00005C720000}"/>
    <cellStyle name="Normal 7 2 4 7" xfId="31806" xr:uid="{00000000-0005-0000-0000-00005D720000}"/>
    <cellStyle name="Normal 7 2 4 8" xfId="35016" xr:uid="{00000000-0005-0000-0000-00005E720000}"/>
    <cellStyle name="Normal 7 2 5" xfId="5697" xr:uid="{00000000-0005-0000-0000-00005F720000}"/>
    <cellStyle name="Normal 7 2 5 2" xfId="8468" xr:uid="{00000000-0005-0000-0000-000060720000}"/>
    <cellStyle name="Normal 7 2 5 2 2" xfId="14961" xr:uid="{00000000-0005-0000-0000-000061720000}"/>
    <cellStyle name="Normal 7 2 5 2 2 2" xfId="27636" xr:uid="{00000000-0005-0000-0000-000062720000}"/>
    <cellStyle name="Normal 7 2 5 2 3" xfId="19740" xr:uid="{00000000-0005-0000-0000-000063720000}"/>
    <cellStyle name="Normal 7 2 5 2 4" xfId="32855" xr:uid="{00000000-0005-0000-0000-000064720000}"/>
    <cellStyle name="Normal 7 2 5 2 5" xfId="35870" xr:uid="{00000000-0005-0000-0000-000065720000}"/>
    <cellStyle name="Normal 7 2 5 3" xfId="9393" xr:uid="{00000000-0005-0000-0000-000066720000}"/>
    <cellStyle name="Normal 7 2 5 3 2" xfId="15803" xr:uid="{00000000-0005-0000-0000-000067720000}"/>
    <cellStyle name="Normal 7 2 5 3 2 2" xfId="28445" xr:uid="{00000000-0005-0000-0000-000068720000}"/>
    <cellStyle name="Normal 7 2 5 3 3" xfId="23392" xr:uid="{00000000-0005-0000-0000-000069720000}"/>
    <cellStyle name="Normal 7 2 5 4" xfId="7514" xr:uid="{00000000-0005-0000-0000-00006A720000}"/>
    <cellStyle name="Normal 7 2 5 4 2" xfId="14031" xr:uid="{00000000-0005-0000-0000-00006B720000}"/>
    <cellStyle name="Normal 7 2 5 4 2 2" xfId="26761" xr:uid="{00000000-0005-0000-0000-00006C720000}"/>
    <cellStyle name="Normal 7 2 5 4 3" xfId="22245" xr:uid="{00000000-0005-0000-0000-00006D720000}"/>
    <cellStyle name="Normal 7 2 5 5" xfId="12871" xr:uid="{00000000-0005-0000-0000-00006E720000}"/>
    <cellStyle name="Normal 7 2 5 5 2" xfId="25617" xr:uid="{00000000-0005-0000-0000-00006F720000}"/>
    <cellStyle name="Normal 7 2 5 6" xfId="18437" xr:uid="{00000000-0005-0000-0000-000070720000}"/>
    <cellStyle name="Normal 7 2 5 7" xfId="31807" xr:uid="{00000000-0005-0000-0000-000071720000}"/>
    <cellStyle name="Normal 7 2 5 8" xfId="35017" xr:uid="{00000000-0005-0000-0000-000072720000}"/>
    <cellStyle name="Normal 7 2 6" xfId="5698" xr:uid="{00000000-0005-0000-0000-000073720000}"/>
    <cellStyle name="Normal 7 2 6 2" xfId="8469" xr:uid="{00000000-0005-0000-0000-000074720000}"/>
    <cellStyle name="Normal 7 2 6 2 2" xfId="14962" xr:uid="{00000000-0005-0000-0000-000075720000}"/>
    <cellStyle name="Normal 7 2 6 2 2 2" xfId="27637" xr:uid="{00000000-0005-0000-0000-000076720000}"/>
    <cellStyle name="Normal 7 2 6 2 3" xfId="19741" xr:uid="{00000000-0005-0000-0000-000077720000}"/>
    <cellStyle name="Normal 7 2 6 2 4" xfId="32856" xr:uid="{00000000-0005-0000-0000-000078720000}"/>
    <cellStyle name="Normal 7 2 6 2 5" xfId="35871" xr:uid="{00000000-0005-0000-0000-000079720000}"/>
    <cellStyle name="Normal 7 2 6 3" xfId="9394" xr:uid="{00000000-0005-0000-0000-00007A720000}"/>
    <cellStyle name="Normal 7 2 6 3 2" xfId="15804" xr:uid="{00000000-0005-0000-0000-00007B720000}"/>
    <cellStyle name="Normal 7 2 6 3 2 2" xfId="28446" xr:uid="{00000000-0005-0000-0000-00007C720000}"/>
    <cellStyle name="Normal 7 2 6 3 3" xfId="23393" xr:uid="{00000000-0005-0000-0000-00007D720000}"/>
    <cellStyle name="Normal 7 2 6 4" xfId="7515" xr:uid="{00000000-0005-0000-0000-00007E720000}"/>
    <cellStyle name="Normal 7 2 6 4 2" xfId="14032" xr:uid="{00000000-0005-0000-0000-00007F720000}"/>
    <cellStyle name="Normal 7 2 6 4 2 2" xfId="26762" xr:uid="{00000000-0005-0000-0000-000080720000}"/>
    <cellStyle name="Normal 7 2 6 4 3" xfId="22246" xr:uid="{00000000-0005-0000-0000-000081720000}"/>
    <cellStyle name="Normal 7 2 6 5" xfId="12872" xr:uid="{00000000-0005-0000-0000-000082720000}"/>
    <cellStyle name="Normal 7 2 6 5 2" xfId="25618" xr:uid="{00000000-0005-0000-0000-000083720000}"/>
    <cellStyle name="Normal 7 2 6 6" xfId="18438" xr:uid="{00000000-0005-0000-0000-000084720000}"/>
    <cellStyle name="Normal 7 2 6 7" xfId="31808" xr:uid="{00000000-0005-0000-0000-000085720000}"/>
    <cellStyle name="Normal 7 2 6 8" xfId="35018" xr:uid="{00000000-0005-0000-0000-000086720000}"/>
    <cellStyle name="Normal 7 2 7" xfId="5699" xr:uid="{00000000-0005-0000-0000-000087720000}"/>
    <cellStyle name="Normal 7 2 7 2" xfId="8470" xr:uid="{00000000-0005-0000-0000-000088720000}"/>
    <cellStyle name="Normal 7 2 7 2 2" xfId="14963" xr:uid="{00000000-0005-0000-0000-000089720000}"/>
    <cellStyle name="Normal 7 2 7 2 2 2" xfId="27638" xr:uid="{00000000-0005-0000-0000-00008A720000}"/>
    <cellStyle name="Normal 7 2 7 2 3" xfId="19742" xr:uid="{00000000-0005-0000-0000-00008B720000}"/>
    <cellStyle name="Normal 7 2 7 2 4" xfId="32857" xr:uid="{00000000-0005-0000-0000-00008C720000}"/>
    <cellStyle name="Normal 7 2 7 2 5" xfId="35872" xr:uid="{00000000-0005-0000-0000-00008D720000}"/>
    <cellStyle name="Normal 7 2 7 3" xfId="9395" xr:uid="{00000000-0005-0000-0000-00008E720000}"/>
    <cellStyle name="Normal 7 2 7 3 2" xfId="15805" xr:uid="{00000000-0005-0000-0000-00008F720000}"/>
    <cellStyle name="Normal 7 2 7 3 2 2" xfId="28447" xr:uid="{00000000-0005-0000-0000-000090720000}"/>
    <cellStyle name="Normal 7 2 7 3 3" xfId="23394" xr:uid="{00000000-0005-0000-0000-000091720000}"/>
    <cellStyle name="Normal 7 2 7 4" xfId="7516" xr:uid="{00000000-0005-0000-0000-000092720000}"/>
    <cellStyle name="Normal 7 2 7 4 2" xfId="14033" xr:uid="{00000000-0005-0000-0000-000093720000}"/>
    <cellStyle name="Normal 7 2 7 4 2 2" xfId="26763" xr:uid="{00000000-0005-0000-0000-000094720000}"/>
    <cellStyle name="Normal 7 2 7 4 3" xfId="22247" xr:uid="{00000000-0005-0000-0000-000095720000}"/>
    <cellStyle name="Normal 7 2 7 5" xfId="12873" xr:uid="{00000000-0005-0000-0000-000096720000}"/>
    <cellStyle name="Normal 7 2 7 5 2" xfId="25619" xr:uid="{00000000-0005-0000-0000-000097720000}"/>
    <cellStyle name="Normal 7 2 7 6" xfId="18439" xr:uid="{00000000-0005-0000-0000-000098720000}"/>
    <cellStyle name="Normal 7 2 7 7" xfId="31809" xr:uid="{00000000-0005-0000-0000-000099720000}"/>
    <cellStyle name="Normal 7 2 7 8" xfId="35019" xr:uid="{00000000-0005-0000-0000-00009A720000}"/>
    <cellStyle name="Normal 7 2 8" xfId="5700" xr:uid="{00000000-0005-0000-0000-00009B720000}"/>
    <cellStyle name="Normal 7 2 8 2" xfId="8471" xr:uid="{00000000-0005-0000-0000-00009C720000}"/>
    <cellStyle name="Normal 7 2 8 2 2" xfId="14964" xr:uid="{00000000-0005-0000-0000-00009D720000}"/>
    <cellStyle name="Normal 7 2 8 2 2 2" xfId="27639" xr:uid="{00000000-0005-0000-0000-00009E720000}"/>
    <cellStyle name="Normal 7 2 8 2 3" xfId="19743" xr:uid="{00000000-0005-0000-0000-00009F720000}"/>
    <cellStyle name="Normal 7 2 8 2 4" xfId="32858" xr:uid="{00000000-0005-0000-0000-0000A0720000}"/>
    <cellStyle name="Normal 7 2 8 2 5" xfId="35873" xr:uid="{00000000-0005-0000-0000-0000A1720000}"/>
    <cellStyle name="Normal 7 2 8 3" xfId="9396" xr:uid="{00000000-0005-0000-0000-0000A2720000}"/>
    <cellStyle name="Normal 7 2 8 3 2" xfId="15806" xr:uid="{00000000-0005-0000-0000-0000A3720000}"/>
    <cellStyle name="Normal 7 2 8 3 2 2" xfId="28448" xr:uid="{00000000-0005-0000-0000-0000A4720000}"/>
    <cellStyle name="Normal 7 2 8 3 3" xfId="23395" xr:uid="{00000000-0005-0000-0000-0000A5720000}"/>
    <cellStyle name="Normal 7 2 8 4" xfId="7517" xr:uid="{00000000-0005-0000-0000-0000A6720000}"/>
    <cellStyle name="Normal 7 2 8 4 2" xfId="14034" xr:uid="{00000000-0005-0000-0000-0000A7720000}"/>
    <cellStyle name="Normal 7 2 8 4 2 2" xfId="26764" xr:uid="{00000000-0005-0000-0000-0000A8720000}"/>
    <cellStyle name="Normal 7 2 8 4 3" xfId="22248" xr:uid="{00000000-0005-0000-0000-0000A9720000}"/>
    <cellStyle name="Normal 7 2 8 5" xfId="12874" xr:uid="{00000000-0005-0000-0000-0000AA720000}"/>
    <cellStyle name="Normal 7 2 8 5 2" xfId="25620" xr:uid="{00000000-0005-0000-0000-0000AB720000}"/>
    <cellStyle name="Normal 7 2 8 6" xfId="18440" xr:uid="{00000000-0005-0000-0000-0000AC720000}"/>
    <cellStyle name="Normal 7 2 8 7" xfId="31810" xr:uid="{00000000-0005-0000-0000-0000AD720000}"/>
    <cellStyle name="Normal 7 2 8 8" xfId="35020" xr:uid="{00000000-0005-0000-0000-0000AE720000}"/>
    <cellStyle name="Normal 7 2 9" xfId="5701" xr:uid="{00000000-0005-0000-0000-0000AF720000}"/>
    <cellStyle name="Normal 7 2 9 2" xfId="8472" xr:uid="{00000000-0005-0000-0000-0000B0720000}"/>
    <cellStyle name="Normal 7 2 9 2 2" xfId="14965" xr:uid="{00000000-0005-0000-0000-0000B1720000}"/>
    <cellStyle name="Normal 7 2 9 2 2 2" xfId="27640" xr:uid="{00000000-0005-0000-0000-0000B2720000}"/>
    <cellStyle name="Normal 7 2 9 2 3" xfId="19744" xr:uid="{00000000-0005-0000-0000-0000B3720000}"/>
    <cellStyle name="Normal 7 2 9 2 4" xfId="32859" xr:uid="{00000000-0005-0000-0000-0000B4720000}"/>
    <cellStyle name="Normal 7 2 9 2 5" xfId="35874" xr:uid="{00000000-0005-0000-0000-0000B5720000}"/>
    <cellStyle name="Normal 7 2 9 3" xfId="9397" xr:uid="{00000000-0005-0000-0000-0000B6720000}"/>
    <cellStyle name="Normal 7 2 9 3 2" xfId="15807" xr:uid="{00000000-0005-0000-0000-0000B7720000}"/>
    <cellStyle name="Normal 7 2 9 3 2 2" xfId="28449" xr:uid="{00000000-0005-0000-0000-0000B8720000}"/>
    <cellStyle name="Normal 7 2 9 3 3" xfId="23396" xr:uid="{00000000-0005-0000-0000-0000B9720000}"/>
    <cellStyle name="Normal 7 2 9 4" xfId="7518" xr:uid="{00000000-0005-0000-0000-0000BA720000}"/>
    <cellStyle name="Normal 7 2 9 4 2" xfId="14035" xr:uid="{00000000-0005-0000-0000-0000BB720000}"/>
    <cellStyle name="Normal 7 2 9 4 2 2" xfId="26765" xr:uid="{00000000-0005-0000-0000-0000BC720000}"/>
    <cellStyle name="Normal 7 2 9 4 3" xfId="22249" xr:uid="{00000000-0005-0000-0000-0000BD720000}"/>
    <cellStyle name="Normal 7 2 9 5" xfId="12875" xr:uid="{00000000-0005-0000-0000-0000BE720000}"/>
    <cellStyle name="Normal 7 2 9 5 2" xfId="25621" xr:uid="{00000000-0005-0000-0000-0000BF720000}"/>
    <cellStyle name="Normal 7 2 9 6" xfId="18441" xr:uid="{00000000-0005-0000-0000-0000C0720000}"/>
    <cellStyle name="Normal 7 2 9 7" xfId="31811" xr:uid="{00000000-0005-0000-0000-0000C1720000}"/>
    <cellStyle name="Normal 7 2 9 8" xfId="35021" xr:uid="{00000000-0005-0000-0000-0000C2720000}"/>
    <cellStyle name="Normal 7 20" xfId="5702" xr:uid="{00000000-0005-0000-0000-0000C3720000}"/>
    <cellStyle name="Normal 7 21" xfId="5703" xr:uid="{00000000-0005-0000-0000-0000C4720000}"/>
    <cellStyle name="Normal 7 22" xfId="7810" xr:uid="{00000000-0005-0000-0000-0000C5720000}"/>
    <cellStyle name="Normal 7 22 2" xfId="14309" xr:uid="{00000000-0005-0000-0000-0000C6720000}"/>
    <cellStyle name="Normal 7 22 2 2" xfId="27023" xr:uid="{00000000-0005-0000-0000-0000C7720000}"/>
    <cellStyle name="Normal 7 22 3" xfId="18588" xr:uid="{00000000-0005-0000-0000-0000C8720000}"/>
    <cellStyle name="Normal 7 22 4" xfId="22515" xr:uid="{00000000-0005-0000-0000-0000C9720000}"/>
    <cellStyle name="Normal 7 23" xfId="8657" xr:uid="{00000000-0005-0000-0000-0000CA720000}"/>
    <cellStyle name="Normal 7 23 2" xfId="15146" xr:uid="{00000000-0005-0000-0000-0000CB720000}"/>
    <cellStyle name="Normal 7 23 2 2" xfId="27815" xr:uid="{00000000-0005-0000-0000-0000CC720000}"/>
    <cellStyle name="Normal 7 23 3" xfId="22728" xr:uid="{00000000-0005-0000-0000-0000CD720000}"/>
    <cellStyle name="Normal 7 24" xfId="9600" xr:uid="{00000000-0005-0000-0000-0000CE720000}"/>
    <cellStyle name="Normal 7 25" xfId="6453" xr:uid="{00000000-0005-0000-0000-0000CF720000}"/>
    <cellStyle name="Normal 7 25 2" xfId="13079" xr:uid="{00000000-0005-0000-0000-0000D0720000}"/>
    <cellStyle name="Normal 7 25 2 2" xfId="25825" xr:uid="{00000000-0005-0000-0000-0000D1720000}"/>
    <cellStyle name="Normal 7 25 3" xfId="21208" xr:uid="{00000000-0005-0000-0000-0000D2720000}"/>
    <cellStyle name="Normal 7 26" xfId="12064" xr:uid="{00000000-0005-0000-0000-0000D3720000}"/>
    <cellStyle name="Normal 7 26 2" xfId="24810" xr:uid="{00000000-0005-0000-0000-0000D4720000}"/>
    <cellStyle name="Normal 7 27" xfId="37218" xr:uid="{00000000-0005-0000-0000-0000D5720000}"/>
    <cellStyle name="Normal 7 28" xfId="2248" xr:uid="{00000000-0005-0000-0000-0000D6720000}"/>
    <cellStyle name="Normal 7 3" xfId="799" xr:uid="{00000000-0005-0000-0000-0000D7720000}"/>
    <cellStyle name="Normal 7 3 10" xfId="5705" xr:uid="{00000000-0005-0000-0000-0000D8720000}"/>
    <cellStyle name="Normal 7 3 10 2" xfId="8474" xr:uid="{00000000-0005-0000-0000-0000D9720000}"/>
    <cellStyle name="Normal 7 3 10 2 2" xfId="14967" xr:uid="{00000000-0005-0000-0000-0000DA720000}"/>
    <cellStyle name="Normal 7 3 10 2 2 2" xfId="27642" xr:uid="{00000000-0005-0000-0000-0000DB720000}"/>
    <cellStyle name="Normal 7 3 10 2 3" xfId="19746" xr:uid="{00000000-0005-0000-0000-0000DC720000}"/>
    <cellStyle name="Normal 7 3 10 2 4" xfId="32861" xr:uid="{00000000-0005-0000-0000-0000DD720000}"/>
    <cellStyle name="Normal 7 3 10 2 5" xfId="35876" xr:uid="{00000000-0005-0000-0000-0000DE720000}"/>
    <cellStyle name="Normal 7 3 10 3" xfId="9399" xr:uid="{00000000-0005-0000-0000-0000DF720000}"/>
    <cellStyle name="Normal 7 3 10 3 2" xfId="15809" xr:uid="{00000000-0005-0000-0000-0000E0720000}"/>
    <cellStyle name="Normal 7 3 10 3 2 2" xfId="28451" xr:uid="{00000000-0005-0000-0000-0000E1720000}"/>
    <cellStyle name="Normal 7 3 10 3 3" xfId="23398" xr:uid="{00000000-0005-0000-0000-0000E2720000}"/>
    <cellStyle name="Normal 7 3 10 4" xfId="7520" xr:uid="{00000000-0005-0000-0000-0000E3720000}"/>
    <cellStyle name="Normal 7 3 10 4 2" xfId="14037" xr:uid="{00000000-0005-0000-0000-0000E4720000}"/>
    <cellStyle name="Normal 7 3 10 4 2 2" xfId="26767" xr:uid="{00000000-0005-0000-0000-0000E5720000}"/>
    <cellStyle name="Normal 7 3 10 4 3" xfId="22251" xr:uid="{00000000-0005-0000-0000-0000E6720000}"/>
    <cellStyle name="Normal 7 3 10 5" xfId="12877" xr:uid="{00000000-0005-0000-0000-0000E7720000}"/>
    <cellStyle name="Normal 7 3 10 5 2" xfId="25623" xr:uid="{00000000-0005-0000-0000-0000E8720000}"/>
    <cellStyle name="Normal 7 3 10 6" xfId="18443" xr:uid="{00000000-0005-0000-0000-0000E9720000}"/>
    <cellStyle name="Normal 7 3 10 7" xfId="31813" xr:uid="{00000000-0005-0000-0000-0000EA720000}"/>
    <cellStyle name="Normal 7 3 10 8" xfId="35023" xr:uid="{00000000-0005-0000-0000-0000EB720000}"/>
    <cellStyle name="Normal 7 3 11" xfId="5706" xr:uid="{00000000-0005-0000-0000-0000EC720000}"/>
    <cellStyle name="Normal 7 3 11 2" xfId="8475" xr:uid="{00000000-0005-0000-0000-0000ED720000}"/>
    <cellStyle name="Normal 7 3 11 2 2" xfId="14968" xr:uid="{00000000-0005-0000-0000-0000EE720000}"/>
    <cellStyle name="Normal 7 3 11 2 2 2" xfId="27643" xr:uid="{00000000-0005-0000-0000-0000EF720000}"/>
    <cellStyle name="Normal 7 3 11 2 3" xfId="19747" xr:uid="{00000000-0005-0000-0000-0000F0720000}"/>
    <cellStyle name="Normal 7 3 11 2 4" xfId="32862" xr:uid="{00000000-0005-0000-0000-0000F1720000}"/>
    <cellStyle name="Normal 7 3 11 2 5" xfId="35877" xr:uid="{00000000-0005-0000-0000-0000F2720000}"/>
    <cellStyle name="Normal 7 3 11 3" xfId="9400" xr:uid="{00000000-0005-0000-0000-0000F3720000}"/>
    <cellStyle name="Normal 7 3 11 3 2" xfId="15810" xr:uid="{00000000-0005-0000-0000-0000F4720000}"/>
    <cellStyle name="Normal 7 3 11 3 2 2" xfId="28452" xr:uid="{00000000-0005-0000-0000-0000F5720000}"/>
    <cellStyle name="Normal 7 3 11 3 3" xfId="23399" xr:uid="{00000000-0005-0000-0000-0000F6720000}"/>
    <cellStyle name="Normal 7 3 11 4" xfId="7521" xr:uid="{00000000-0005-0000-0000-0000F7720000}"/>
    <cellStyle name="Normal 7 3 11 4 2" xfId="14038" xr:uid="{00000000-0005-0000-0000-0000F8720000}"/>
    <cellStyle name="Normal 7 3 11 4 2 2" xfId="26768" xr:uid="{00000000-0005-0000-0000-0000F9720000}"/>
    <cellStyle name="Normal 7 3 11 4 3" xfId="22252" xr:uid="{00000000-0005-0000-0000-0000FA720000}"/>
    <cellStyle name="Normal 7 3 11 5" xfId="12878" xr:uid="{00000000-0005-0000-0000-0000FB720000}"/>
    <cellStyle name="Normal 7 3 11 5 2" xfId="25624" xr:uid="{00000000-0005-0000-0000-0000FC720000}"/>
    <cellStyle name="Normal 7 3 11 6" xfId="18444" xr:uid="{00000000-0005-0000-0000-0000FD720000}"/>
    <cellStyle name="Normal 7 3 11 7" xfId="31814" xr:uid="{00000000-0005-0000-0000-0000FE720000}"/>
    <cellStyle name="Normal 7 3 11 8" xfId="35024" xr:uid="{00000000-0005-0000-0000-0000FF720000}"/>
    <cellStyle name="Normal 7 3 12" xfId="5707" xr:uid="{00000000-0005-0000-0000-000000730000}"/>
    <cellStyle name="Normal 7 3 12 2" xfId="8476" xr:uid="{00000000-0005-0000-0000-000001730000}"/>
    <cellStyle name="Normal 7 3 12 2 2" xfId="14969" xr:uid="{00000000-0005-0000-0000-000002730000}"/>
    <cellStyle name="Normal 7 3 12 2 2 2" xfId="27644" xr:uid="{00000000-0005-0000-0000-000003730000}"/>
    <cellStyle name="Normal 7 3 12 2 3" xfId="19748" xr:uid="{00000000-0005-0000-0000-000004730000}"/>
    <cellStyle name="Normal 7 3 12 2 4" xfId="32863" xr:uid="{00000000-0005-0000-0000-000005730000}"/>
    <cellStyle name="Normal 7 3 12 2 5" xfId="35878" xr:uid="{00000000-0005-0000-0000-000006730000}"/>
    <cellStyle name="Normal 7 3 12 3" xfId="9401" xr:uid="{00000000-0005-0000-0000-000007730000}"/>
    <cellStyle name="Normal 7 3 12 3 2" xfId="15811" xr:uid="{00000000-0005-0000-0000-000008730000}"/>
    <cellStyle name="Normal 7 3 12 3 2 2" xfId="28453" xr:uid="{00000000-0005-0000-0000-000009730000}"/>
    <cellStyle name="Normal 7 3 12 3 3" xfId="23400" xr:uid="{00000000-0005-0000-0000-00000A730000}"/>
    <cellStyle name="Normal 7 3 12 4" xfId="7522" xr:uid="{00000000-0005-0000-0000-00000B730000}"/>
    <cellStyle name="Normal 7 3 12 4 2" xfId="14039" xr:uid="{00000000-0005-0000-0000-00000C730000}"/>
    <cellStyle name="Normal 7 3 12 4 2 2" xfId="26769" xr:uid="{00000000-0005-0000-0000-00000D730000}"/>
    <cellStyle name="Normal 7 3 12 4 3" xfId="22253" xr:uid="{00000000-0005-0000-0000-00000E730000}"/>
    <cellStyle name="Normal 7 3 12 5" xfId="12879" xr:uid="{00000000-0005-0000-0000-00000F730000}"/>
    <cellStyle name="Normal 7 3 12 5 2" xfId="25625" xr:uid="{00000000-0005-0000-0000-000010730000}"/>
    <cellStyle name="Normal 7 3 12 6" xfId="18445" xr:uid="{00000000-0005-0000-0000-000011730000}"/>
    <cellStyle name="Normal 7 3 12 7" xfId="31815" xr:uid="{00000000-0005-0000-0000-000012730000}"/>
    <cellStyle name="Normal 7 3 12 8" xfId="35025" xr:uid="{00000000-0005-0000-0000-000013730000}"/>
    <cellStyle name="Normal 7 3 13" xfId="5708" xr:uid="{00000000-0005-0000-0000-000014730000}"/>
    <cellStyle name="Normal 7 3 13 2" xfId="8477" xr:uid="{00000000-0005-0000-0000-000015730000}"/>
    <cellStyle name="Normal 7 3 13 2 2" xfId="14970" xr:uid="{00000000-0005-0000-0000-000016730000}"/>
    <cellStyle name="Normal 7 3 13 2 2 2" xfId="27645" xr:uid="{00000000-0005-0000-0000-000017730000}"/>
    <cellStyle name="Normal 7 3 13 2 3" xfId="19749" xr:uid="{00000000-0005-0000-0000-000018730000}"/>
    <cellStyle name="Normal 7 3 13 2 4" xfId="32864" xr:uid="{00000000-0005-0000-0000-000019730000}"/>
    <cellStyle name="Normal 7 3 13 2 5" xfId="35879" xr:uid="{00000000-0005-0000-0000-00001A730000}"/>
    <cellStyle name="Normal 7 3 13 3" xfId="9402" xr:uid="{00000000-0005-0000-0000-00001B730000}"/>
    <cellStyle name="Normal 7 3 13 3 2" xfId="15812" xr:uid="{00000000-0005-0000-0000-00001C730000}"/>
    <cellStyle name="Normal 7 3 13 3 2 2" xfId="28454" xr:uid="{00000000-0005-0000-0000-00001D730000}"/>
    <cellStyle name="Normal 7 3 13 3 3" xfId="23401" xr:uid="{00000000-0005-0000-0000-00001E730000}"/>
    <cellStyle name="Normal 7 3 13 4" xfId="7523" xr:uid="{00000000-0005-0000-0000-00001F730000}"/>
    <cellStyle name="Normal 7 3 13 4 2" xfId="14040" xr:uid="{00000000-0005-0000-0000-000020730000}"/>
    <cellStyle name="Normal 7 3 13 4 2 2" xfId="26770" xr:uid="{00000000-0005-0000-0000-000021730000}"/>
    <cellStyle name="Normal 7 3 13 4 3" xfId="22254" xr:uid="{00000000-0005-0000-0000-000022730000}"/>
    <cellStyle name="Normal 7 3 13 5" xfId="12880" xr:uid="{00000000-0005-0000-0000-000023730000}"/>
    <cellStyle name="Normal 7 3 13 5 2" xfId="25626" xr:uid="{00000000-0005-0000-0000-000024730000}"/>
    <cellStyle name="Normal 7 3 13 6" xfId="18446" xr:uid="{00000000-0005-0000-0000-000025730000}"/>
    <cellStyle name="Normal 7 3 13 7" xfId="31816" xr:uid="{00000000-0005-0000-0000-000026730000}"/>
    <cellStyle name="Normal 7 3 13 8" xfId="35026" xr:uid="{00000000-0005-0000-0000-000027730000}"/>
    <cellStyle name="Normal 7 3 14" xfId="5709" xr:uid="{00000000-0005-0000-0000-000028730000}"/>
    <cellStyle name="Normal 7 3 14 2" xfId="8478" xr:uid="{00000000-0005-0000-0000-000029730000}"/>
    <cellStyle name="Normal 7 3 14 2 2" xfId="14971" xr:uid="{00000000-0005-0000-0000-00002A730000}"/>
    <cellStyle name="Normal 7 3 14 2 2 2" xfId="27646" xr:uid="{00000000-0005-0000-0000-00002B730000}"/>
    <cellStyle name="Normal 7 3 14 2 3" xfId="19750" xr:uid="{00000000-0005-0000-0000-00002C730000}"/>
    <cellStyle name="Normal 7 3 14 2 4" xfId="32865" xr:uid="{00000000-0005-0000-0000-00002D730000}"/>
    <cellStyle name="Normal 7 3 14 2 5" xfId="35880" xr:uid="{00000000-0005-0000-0000-00002E730000}"/>
    <cellStyle name="Normal 7 3 14 3" xfId="9403" xr:uid="{00000000-0005-0000-0000-00002F730000}"/>
    <cellStyle name="Normal 7 3 14 3 2" xfId="15813" xr:uid="{00000000-0005-0000-0000-000030730000}"/>
    <cellStyle name="Normal 7 3 14 3 2 2" xfId="28455" xr:uid="{00000000-0005-0000-0000-000031730000}"/>
    <cellStyle name="Normal 7 3 14 3 3" xfId="23402" xr:uid="{00000000-0005-0000-0000-000032730000}"/>
    <cellStyle name="Normal 7 3 14 4" xfId="7524" xr:uid="{00000000-0005-0000-0000-000033730000}"/>
    <cellStyle name="Normal 7 3 14 4 2" xfId="14041" xr:uid="{00000000-0005-0000-0000-000034730000}"/>
    <cellStyle name="Normal 7 3 14 4 2 2" xfId="26771" xr:uid="{00000000-0005-0000-0000-000035730000}"/>
    <cellStyle name="Normal 7 3 14 4 3" xfId="22255" xr:uid="{00000000-0005-0000-0000-000036730000}"/>
    <cellStyle name="Normal 7 3 14 5" xfId="12881" xr:uid="{00000000-0005-0000-0000-000037730000}"/>
    <cellStyle name="Normal 7 3 14 5 2" xfId="25627" xr:uid="{00000000-0005-0000-0000-000038730000}"/>
    <cellStyle name="Normal 7 3 14 6" xfId="18447" xr:uid="{00000000-0005-0000-0000-000039730000}"/>
    <cellStyle name="Normal 7 3 14 7" xfId="31817" xr:uid="{00000000-0005-0000-0000-00003A730000}"/>
    <cellStyle name="Normal 7 3 14 8" xfId="35027" xr:uid="{00000000-0005-0000-0000-00003B730000}"/>
    <cellStyle name="Normal 7 3 15" xfId="5710" xr:uid="{00000000-0005-0000-0000-00003C730000}"/>
    <cellStyle name="Normal 7 3 15 2" xfId="8479" xr:uid="{00000000-0005-0000-0000-00003D730000}"/>
    <cellStyle name="Normal 7 3 15 2 2" xfId="14972" xr:uid="{00000000-0005-0000-0000-00003E730000}"/>
    <cellStyle name="Normal 7 3 15 2 2 2" xfId="27647" xr:uid="{00000000-0005-0000-0000-00003F730000}"/>
    <cellStyle name="Normal 7 3 15 2 3" xfId="19751" xr:uid="{00000000-0005-0000-0000-000040730000}"/>
    <cellStyle name="Normal 7 3 15 2 4" xfId="32866" xr:uid="{00000000-0005-0000-0000-000041730000}"/>
    <cellStyle name="Normal 7 3 15 2 5" xfId="35881" xr:uid="{00000000-0005-0000-0000-000042730000}"/>
    <cellStyle name="Normal 7 3 15 3" xfId="9404" xr:uid="{00000000-0005-0000-0000-000043730000}"/>
    <cellStyle name="Normal 7 3 15 3 2" xfId="15814" xr:uid="{00000000-0005-0000-0000-000044730000}"/>
    <cellStyle name="Normal 7 3 15 3 2 2" xfId="28456" xr:uid="{00000000-0005-0000-0000-000045730000}"/>
    <cellStyle name="Normal 7 3 15 3 3" xfId="23403" xr:uid="{00000000-0005-0000-0000-000046730000}"/>
    <cellStyle name="Normal 7 3 15 4" xfId="7525" xr:uid="{00000000-0005-0000-0000-000047730000}"/>
    <cellStyle name="Normal 7 3 15 4 2" xfId="14042" xr:uid="{00000000-0005-0000-0000-000048730000}"/>
    <cellStyle name="Normal 7 3 15 4 2 2" xfId="26772" xr:uid="{00000000-0005-0000-0000-000049730000}"/>
    <cellStyle name="Normal 7 3 15 4 3" xfId="22256" xr:uid="{00000000-0005-0000-0000-00004A730000}"/>
    <cellStyle name="Normal 7 3 15 5" xfId="12882" xr:uid="{00000000-0005-0000-0000-00004B730000}"/>
    <cellStyle name="Normal 7 3 15 5 2" xfId="25628" xr:uid="{00000000-0005-0000-0000-00004C730000}"/>
    <cellStyle name="Normal 7 3 15 6" xfId="18448" xr:uid="{00000000-0005-0000-0000-00004D730000}"/>
    <cellStyle name="Normal 7 3 15 7" xfId="31818" xr:uid="{00000000-0005-0000-0000-00004E730000}"/>
    <cellStyle name="Normal 7 3 15 8" xfId="35028" xr:uid="{00000000-0005-0000-0000-00004F730000}"/>
    <cellStyle name="Normal 7 3 16" xfId="5711" xr:uid="{00000000-0005-0000-0000-000050730000}"/>
    <cellStyle name="Normal 7 3 16 2" xfId="8480" xr:uid="{00000000-0005-0000-0000-000051730000}"/>
    <cellStyle name="Normal 7 3 16 2 2" xfId="14973" xr:uid="{00000000-0005-0000-0000-000052730000}"/>
    <cellStyle name="Normal 7 3 16 2 2 2" xfId="27648" xr:uid="{00000000-0005-0000-0000-000053730000}"/>
    <cellStyle name="Normal 7 3 16 2 3" xfId="19752" xr:uid="{00000000-0005-0000-0000-000054730000}"/>
    <cellStyle name="Normal 7 3 16 2 4" xfId="32867" xr:uid="{00000000-0005-0000-0000-000055730000}"/>
    <cellStyle name="Normal 7 3 16 2 5" xfId="35882" xr:uid="{00000000-0005-0000-0000-000056730000}"/>
    <cellStyle name="Normal 7 3 16 3" xfId="9405" xr:uid="{00000000-0005-0000-0000-000057730000}"/>
    <cellStyle name="Normal 7 3 16 3 2" xfId="15815" xr:uid="{00000000-0005-0000-0000-000058730000}"/>
    <cellStyle name="Normal 7 3 16 3 2 2" xfId="28457" xr:uid="{00000000-0005-0000-0000-000059730000}"/>
    <cellStyle name="Normal 7 3 16 3 3" xfId="23404" xr:uid="{00000000-0005-0000-0000-00005A730000}"/>
    <cellStyle name="Normal 7 3 16 4" xfId="7526" xr:uid="{00000000-0005-0000-0000-00005B730000}"/>
    <cellStyle name="Normal 7 3 16 4 2" xfId="14043" xr:uid="{00000000-0005-0000-0000-00005C730000}"/>
    <cellStyle name="Normal 7 3 16 4 2 2" xfId="26773" xr:uid="{00000000-0005-0000-0000-00005D730000}"/>
    <cellStyle name="Normal 7 3 16 4 3" xfId="22257" xr:uid="{00000000-0005-0000-0000-00005E730000}"/>
    <cellStyle name="Normal 7 3 16 5" xfId="12883" xr:uid="{00000000-0005-0000-0000-00005F730000}"/>
    <cellStyle name="Normal 7 3 16 5 2" xfId="25629" xr:uid="{00000000-0005-0000-0000-000060730000}"/>
    <cellStyle name="Normal 7 3 16 6" xfId="18449" xr:uid="{00000000-0005-0000-0000-000061730000}"/>
    <cellStyle name="Normal 7 3 16 7" xfId="31819" xr:uid="{00000000-0005-0000-0000-000062730000}"/>
    <cellStyle name="Normal 7 3 16 8" xfId="35029" xr:uid="{00000000-0005-0000-0000-000063730000}"/>
    <cellStyle name="Normal 7 3 17" xfId="5712" xr:uid="{00000000-0005-0000-0000-000064730000}"/>
    <cellStyle name="Normal 7 3 17 2" xfId="8481" xr:uid="{00000000-0005-0000-0000-000065730000}"/>
    <cellStyle name="Normal 7 3 17 2 2" xfId="14974" xr:uid="{00000000-0005-0000-0000-000066730000}"/>
    <cellStyle name="Normal 7 3 17 2 2 2" xfId="27649" xr:uid="{00000000-0005-0000-0000-000067730000}"/>
    <cellStyle name="Normal 7 3 17 2 3" xfId="19753" xr:uid="{00000000-0005-0000-0000-000068730000}"/>
    <cellStyle name="Normal 7 3 17 2 4" xfId="32868" xr:uid="{00000000-0005-0000-0000-000069730000}"/>
    <cellStyle name="Normal 7 3 17 2 5" xfId="35883" xr:uid="{00000000-0005-0000-0000-00006A730000}"/>
    <cellStyle name="Normal 7 3 17 3" xfId="9406" xr:uid="{00000000-0005-0000-0000-00006B730000}"/>
    <cellStyle name="Normal 7 3 17 3 2" xfId="15816" xr:uid="{00000000-0005-0000-0000-00006C730000}"/>
    <cellStyle name="Normal 7 3 17 3 2 2" xfId="28458" xr:uid="{00000000-0005-0000-0000-00006D730000}"/>
    <cellStyle name="Normal 7 3 17 3 3" xfId="23405" xr:uid="{00000000-0005-0000-0000-00006E730000}"/>
    <cellStyle name="Normal 7 3 17 4" xfId="7527" xr:uid="{00000000-0005-0000-0000-00006F730000}"/>
    <cellStyle name="Normal 7 3 17 4 2" xfId="14044" xr:uid="{00000000-0005-0000-0000-000070730000}"/>
    <cellStyle name="Normal 7 3 17 4 2 2" xfId="26774" xr:uid="{00000000-0005-0000-0000-000071730000}"/>
    <cellStyle name="Normal 7 3 17 4 3" xfId="22258" xr:uid="{00000000-0005-0000-0000-000072730000}"/>
    <cellStyle name="Normal 7 3 17 5" xfId="12884" xr:uid="{00000000-0005-0000-0000-000073730000}"/>
    <cellStyle name="Normal 7 3 17 5 2" xfId="25630" xr:uid="{00000000-0005-0000-0000-000074730000}"/>
    <cellStyle name="Normal 7 3 17 6" xfId="18450" xr:uid="{00000000-0005-0000-0000-000075730000}"/>
    <cellStyle name="Normal 7 3 17 7" xfId="31820" xr:uid="{00000000-0005-0000-0000-000076730000}"/>
    <cellStyle name="Normal 7 3 17 8" xfId="35030" xr:uid="{00000000-0005-0000-0000-000077730000}"/>
    <cellStyle name="Normal 7 3 18" xfId="5713" xr:uid="{00000000-0005-0000-0000-000078730000}"/>
    <cellStyle name="Normal 7 3 18 2" xfId="8482" xr:uid="{00000000-0005-0000-0000-000079730000}"/>
    <cellStyle name="Normal 7 3 18 2 2" xfId="14975" xr:uid="{00000000-0005-0000-0000-00007A730000}"/>
    <cellStyle name="Normal 7 3 18 2 2 2" xfId="27650" xr:uid="{00000000-0005-0000-0000-00007B730000}"/>
    <cellStyle name="Normal 7 3 18 2 3" xfId="19754" xr:uid="{00000000-0005-0000-0000-00007C730000}"/>
    <cellStyle name="Normal 7 3 18 2 4" xfId="32869" xr:uid="{00000000-0005-0000-0000-00007D730000}"/>
    <cellStyle name="Normal 7 3 18 2 5" xfId="35884" xr:uid="{00000000-0005-0000-0000-00007E730000}"/>
    <cellStyle name="Normal 7 3 18 3" xfId="9407" xr:uid="{00000000-0005-0000-0000-00007F730000}"/>
    <cellStyle name="Normal 7 3 18 3 2" xfId="15817" xr:uid="{00000000-0005-0000-0000-000080730000}"/>
    <cellStyle name="Normal 7 3 18 3 2 2" xfId="28459" xr:uid="{00000000-0005-0000-0000-000081730000}"/>
    <cellStyle name="Normal 7 3 18 3 3" xfId="23406" xr:uid="{00000000-0005-0000-0000-000082730000}"/>
    <cellStyle name="Normal 7 3 18 4" xfId="7528" xr:uid="{00000000-0005-0000-0000-000083730000}"/>
    <cellStyle name="Normal 7 3 18 4 2" xfId="14045" xr:uid="{00000000-0005-0000-0000-000084730000}"/>
    <cellStyle name="Normal 7 3 18 4 2 2" xfId="26775" xr:uid="{00000000-0005-0000-0000-000085730000}"/>
    <cellStyle name="Normal 7 3 18 4 3" xfId="22259" xr:uid="{00000000-0005-0000-0000-000086730000}"/>
    <cellStyle name="Normal 7 3 18 5" xfId="12885" xr:uid="{00000000-0005-0000-0000-000087730000}"/>
    <cellStyle name="Normal 7 3 18 5 2" xfId="25631" xr:uid="{00000000-0005-0000-0000-000088730000}"/>
    <cellStyle name="Normal 7 3 18 6" xfId="18451" xr:uid="{00000000-0005-0000-0000-000089730000}"/>
    <cellStyle name="Normal 7 3 18 7" xfId="31821" xr:uid="{00000000-0005-0000-0000-00008A730000}"/>
    <cellStyle name="Normal 7 3 18 8" xfId="35031" xr:uid="{00000000-0005-0000-0000-00008B730000}"/>
    <cellStyle name="Normal 7 3 19" xfId="5714" xr:uid="{00000000-0005-0000-0000-00008C730000}"/>
    <cellStyle name="Normal 7 3 19 2" xfId="8483" xr:uid="{00000000-0005-0000-0000-00008D730000}"/>
    <cellStyle name="Normal 7 3 19 2 2" xfId="14976" xr:uid="{00000000-0005-0000-0000-00008E730000}"/>
    <cellStyle name="Normal 7 3 19 2 2 2" xfId="27651" xr:uid="{00000000-0005-0000-0000-00008F730000}"/>
    <cellStyle name="Normal 7 3 19 2 3" xfId="19755" xr:uid="{00000000-0005-0000-0000-000090730000}"/>
    <cellStyle name="Normal 7 3 19 2 4" xfId="32870" xr:uid="{00000000-0005-0000-0000-000091730000}"/>
    <cellStyle name="Normal 7 3 19 2 5" xfId="35885" xr:uid="{00000000-0005-0000-0000-000092730000}"/>
    <cellStyle name="Normal 7 3 19 3" xfId="9408" xr:uid="{00000000-0005-0000-0000-000093730000}"/>
    <cellStyle name="Normal 7 3 19 3 2" xfId="15818" xr:uid="{00000000-0005-0000-0000-000094730000}"/>
    <cellStyle name="Normal 7 3 19 3 2 2" xfId="28460" xr:uid="{00000000-0005-0000-0000-000095730000}"/>
    <cellStyle name="Normal 7 3 19 3 3" xfId="23407" xr:uid="{00000000-0005-0000-0000-000096730000}"/>
    <cellStyle name="Normal 7 3 19 4" xfId="7529" xr:uid="{00000000-0005-0000-0000-000097730000}"/>
    <cellStyle name="Normal 7 3 19 4 2" xfId="14046" xr:uid="{00000000-0005-0000-0000-000098730000}"/>
    <cellStyle name="Normal 7 3 19 4 2 2" xfId="26776" xr:uid="{00000000-0005-0000-0000-000099730000}"/>
    <cellStyle name="Normal 7 3 19 4 3" xfId="22260" xr:uid="{00000000-0005-0000-0000-00009A730000}"/>
    <cellStyle name="Normal 7 3 19 5" xfId="12886" xr:uid="{00000000-0005-0000-0000-00009B730000}"/>
    <cellStyle name="Normal 7 3 19 5 2" xfId="25632" xr:uid="{00000000-0005-0000-0000-00009C730000}"/>
    <cellStyle name="Normal 7 3 19 6" xfId="18452" xr:uid="{00000000-0005-0000-0000-00009D730000}"/>
    <cellStyle name="Normal 7 3 19 7" xfId="31822" xr:uid="{00000000-0005-0000-0000-00009E730000}"/>
    <cellStyle name="Normal 7 3 19 8" xfId="35032" xr:uid="{00000000-0005-0000-0000-00009F730000}"/>
    <cellStyle name="Normal 7 3 2" xfId="2014" xr:uid="{00000000-0005-0000-0000-0000A0730000}"/>
    <cellStyle name="Normal 7 3 2 2" xfId="8484" xr:uid="{00000000-0005-0000-0000-0000A1730000}"/>
    <cellStyle name="Normal 7 3 2 2 2" xfId="14977" xr:uid="{00000000-0005-0000-0000-0000A2730000}"/>
    <cellStyle name="Normal 7 3 2 2 2 2" xfId="27652" xr:uid="{00000000-0005-0000-0000-0000A3730000}"/>
    <cellStyle name="Normal 7 3 2 2 3" xfId="18859" xr:uid="{00000000-0005-0000-0000-0000A4730000}"/>
    <cellStyle name="Normal 7 3 2 2 4" xfId="22624" xr:uid="{00000000-0005-0000-0000-0000A5730000}"/>
    <cellStyle name="Normal 7 3 2 3" xfId="9409" xr:uid="{00000000-0005-0000-0000-0000A6730000}"/>
    <cellStyle name="Normal 7 3 2 3 2" xfId="15819" xr:uid="{00000000-0005-0000-0000-0000A7730000}"/>
    <cellStyle name="Normal 7 3 2 3 2 2" xfId="19756" xr:uid="{00000000-0005-0000-0000-0000A8730000}"/>
    <cellStyle name="Normal 7 3 2 3 2 3" xfId="32871" xr:uid="{00000000-0005-0000-0000-0000A9730000}"/>
    <cellStyle name="Normal 7 3 2 3 2 4" xfId="35886" xr:uid="{00000000-0005-0000-0000-0000AA730000}"/>
    <cellStyle name="Normal 7 3 2 3 3" xfId="18453" xr:uid="{00000000-0005-0000-0000-0000AB730000}"/>
    <cellStyle name="Normal 7 3 2 3 4" xfId="31823" xr:uid="{00000000-0005-0000-0000-0000AC730000}"/>
    <cellStyle name="Normal 7 3 2 3 5" xfId="35033" xr:uid="{00000000-0005-0000-0000-0000AD730000}"/>
    <cellStyle name="Normal 7 3 2 4" xfId="10595" xr:uid="{00000000-0005-0000-0000-0000AE730000}"/>
    <cellStyle name="Normal 7 3 2 5" xfId="7530" xr:uid="{00000000-0005-0000-0000-0000AF730000}"/>
    <cellStyle name="Normal 7 3 2 5 2" xfId="14047" xr:uid="{00000000-0005-0000-0000-0000B0730000}"/>
    <cellStyle name="Normal 7 3 2 5 2 2" xfId="26777" xr:uid="{00000000-0005-0000-0000-0000B1730000}"/>
    <cellStyle name="Normal 7 3 2 5 3" xfId="22261" xr:uid="{00000000-0005-0000-0000-0000B2730000}"/>
    <cellStyle name="Normal 7 3 2 6" xfId="12887" xr:uid="{00000000-0005-0000-0000-0000B3730000}"/>
    <cellStyle name="Normal 7 3 2 6 2" xfId="25633" xr:uid="{00000000-0005-0000-0000-0000B4730000}"/>
    <cellStyle name="Normal 7 3 2 7" xfId="5715" xr:uid="{00000000-0005-0000-0000-0000B5730000}"/>
    <cellStyle name="Normal 7 3 20" xfId="5704" xr:uid="{00000000-0005-0000-0000-0000B6730000}"/>
    <cellStyle name="Normal 7 3 20 2" xfId="6329" xr:uid="{00000000-0005-0000-0000-0000B7730000}"/>
    <cellStyle name="Normal 7 3 20 3" xfId="8473" xr:uid="{00000000-0005-0000-0000-0000B8730000}"/>
    <cellStyle name="Normal 7 3 20 3 2" xfId="14966" xr:uid="{00000000-0005-0000-0000-0000B9730000}"/>
    <cellStyle name="Normal 7 3 20 3 2 2" xfId="27641" xr:uid="{00000000-0005-0000-0000-0000BA730000}"/>
    <cellStyle name="Normal 7 3 20 3 3" xfId="22623" xr:uid="{00000000-0005-0000-0000-0000BB730000}"/>
    <cellStyle name="Normal 7 3 20 4" xfId="9398" xr:uid="{00000000-0005-0000-0000-0000BC730000}"/>
    <cellStyle name="Normal 7 3 20 4 2" xfId="15808" xr:uid="{00000000-0005-0000-0000-0000BD730000}"/>
    <cellStyle name="Normal 7 3 20 4 2 2" xfId="28450" xr:uid="{00000000-0005-0000-0000-0000BE730000}"/>
    <cellStyle name="Normal 7 3 20 4 3" xfId="23397" xr:uid="{00000000-0005-0000-0000-0000BF730000}"/>
    <cellStyle name="Normal 7 3 20 5" xfId="7519" xr:uid="{00000000-0005-0000-0000-0000C0730000}"/>
    <cellStyle name="Normal 7 3 20 5 2" xfId="14036" xr:uid="{00000000-0005-0000-0000-0000C1730000}"/>
    <cellStyle name="Normal 7 3 20 5 2 2" xfId="26766" xr:uid="{00000000-0005-0000-0000-0000C2730000}"/>
    <cellStyle name="Normal 7 3 20 5 3" xfId="22250" xr:uid="{00000000-0005-0000-0000-0000C3730000}"/>
    <cellStyle name="Normal 7 3 20 6" xfId="12876" xr:uid="{00000000-0005-0000-0000-0000C4730000}"/>
    <cellStyle name="Normal 7 3 20 6 2" xfId="25622" xr:uid="{00000000-0005-0000-0000-0000C5730000}"/>
    <cellStyle name="Normal 7 3 20 7" xfId="18742" xr:uid="{00000000-0005-0000-0000-0000C6730000}"/>
    <cellStyle name="Normal 7 3 20 8" xfId="21085" xr:uid="{00000000-0005-0000-0000-0000C7730000}"/>
    <cellStyle name="Normal 7 3 21" xfId="10009" xr:uid="{00000000-0005-0000-0000-0000C8730000}"/>
    <cellStyle name="Normal 7 3 21 2" xfId="19745" xr:uid="{00000000-0005-0000-0000-0000C9730000}"/>
    <cellStyle name="Normal 7 3 21 2 2" xfId="32860" xr:uid="{00000000-0005-0000-0000-0000CA730000}"/>
    <cellStyle name="Normal 7 3 21 2 3" xfId="35875" xr:uid="{00000000-0005-0000-0000-0000CB730000}"/>
    <cellStyle name="Normal 7 3 21 3" xfId="18442" xr:uid="{00000000-0005-0000-0000-0000CC730000}"/>
    <cellStyle name="Normal 7 3 21 4" xfId="31812" xr:uid="{00000000-0005-0000-0000-0000CD730000}"/>
    <cellStyle name="Normal 7 3 21 5" xfId="35022" xr:uid="{00000000-0005-0000-0000-0000CE730000}"/>
    <cellStyle name="Normal 7 3 22" xfId="2998" xr:uid="{00000000-0005-0000-0000-0000CF730000}"/>
    <cellStyle name="Normal 7 3 3" xfId="5716" xr:uid="{00000000-0005-0000-0000-0000D0730000}"/>
    <cellStyle name="Normal 7 3 3 2" xfId="8485" xr:uid="{00000000-0005-0000-0000-0000D1730000}"/>
    <cellStyle name="Normal 7 3 3 2 2" xfId="14978" xr:uid="{00000000-0005-0000-0000-0000D2730000}"/>
    <cellStyle name="Normal 7 3 3 2 2 2" xfId="27653" xr:uid="{00000000-0005-0000-0000-0000D3730000}"/>
    <cellStyle name="Normal 7 3 3 2 3" xfId="19757" xr:uid="{00000000-0005-0000-0000-0000D4730000}"/>
    <cellStyle name="Normal 7 3 3 2 4" xfId="32872" xr:uid="{00000000-0005-0000-0000-0000D5730000}"/>
    <cellStyle name="Normal 7 3 3 2 5" xfId="35887" xr:uid="{00000000-0005-0000-0000-0000D6730000}"/>
    <cellStyle name="Normal 7 3 3 3" xfId="9410" xr:uid="{00000000-0005-0000-0000-0000D7730000}"/>
    <cellStyle name="Normal 7 3 3 3 2" xfId="15820" xr:uid="{00000000-0005-0000-0000-0000D8730000}"/>
    <cellStyle name="Normal 7 3 3 3 2 2" xfId="28461" xr:uid="{00000000-0005-0000-0000-0000D9730000}"/>
    <cellStyle name="Normal 7 3 3 3 3" xfId="23408" xr:uid="{00000000-0005-0000-0000-0000DA730000}"/>
    <cellStyle name="Normal 7 3 3 4" xfId="7531" xr:uid="{00000000-0005-0000-0000-0000DB730000}"/>
    <cellStyle name="Normal 7 3 3 4 2" xfId="14048" xr:uid="{00000000-0005-0000-0000-0000DC730000}"/>
    <cellStyle name="Normal 7 3 3 4 2 2" xfId="26778" xr:uid="{00000000-0005-0000-0000-0000DD730000}"/>
    <cellStyle name="Normal 7 3 3 4 3" xfId="22262" xr:uid="{00000000-0005-0000-0000-0000DE730000}"/>
    <cellStyle name="Normal 7 3 3 5" xfId="12888" xr:uid="{00000000-0005-0000-0000-0000DF730000}"/>
    <cellStyle name="Normal 7 3 3 5 2" xfId="25634" xr:uid="{00000000-0005-0000-0000-0000E0730000}"/>
    <cellStyle name="Normal 7 3 3 6" xfId="18454" xr:uid="{00000000-0005-0000-0000-0000E1730000}"/>
    <cellStyle name="Normal 7 3 3 7" xfId="31824" xr:uid="{00000000-0005-0000-0000-0000E2730000}"/>
    <cellStyle name="Normal 7 3 3 8" xfId="35034" xr:uid="{00000000-0005-0000-0000-0000E3730000}"/>
    <cellStyle name="Normal 7 3 4" xfId="5717" xr:uid="{00000000-0005-0000-0000-0000E4730000}"/>
    <cellStyle name="Normal 7 3 4 2" xfId="8486" xr:uid="{00000000-0005-0000-0000-0000E5730000}"/>
    <cellStyle name="Normal 7 3 4 2 2" xfId="14979" xr:uid="{00000000-0005-0000-0000-0000E6730000}"/>
    <cellStyle name="Normal 7 3 4 2 2 2" xfId="27654" xr:uid="{00000000-0005-0000-0000-0000E7730000}"/>
    <cellStyle name="Normal 7 3 4 2 3" xfId="19758" xr:uid="{00000000-0005-0000-0000-0000E8730000}"/>
    <cellStyle name="Normal 7 3 4 2 4" xfId="32873" xr:uid="{00000000-0005-0000-0000-0000E9730000}"/>
    <cellStyle name="Normal 7 3 4 2 5" xfId="35888" xr:uid="{00000000-0005-0000-0000-0000EA730000}"/>
    <cellStyle name="Normal 7 3 4 3" xfId="9411" xr:uid="{00000000-0005-0000-0000-0000EB730000}"/>
    <cellStyle name="Normal 7 3 4 3 2" xfId="15821" xr:uid="{00000000-0005-0000-0000-0000EC730000}"/>
    <cellStyle name="Normal 7 3 4 3 2 2" xfId="28462" xr:uid="{00000000-0005-0000-0000-0000ED730000}"/>
    <cellStyle name="Normal 7 3 4 3 3" xfId="23409" xr:uid="{00000000-0005-0000-0000-0000EE730000}"/>
    <cellStyle name="Normal 7 3 4 4" xfId="7532" xr:uid="{00000000-0005-0000-0000-0000EF730000}"/>
    <cellStyle name="Normal 7 3 4 4 2" xfId="14049" xr:uid="{00000000-0005-0000-0000-0000F0730000}"/>
    <cellStyle name="Normal 7 3 4 4 2 2" xfId="26779" xr:uid="{00000000-0005-0000-0000-0000F1730000}"/>
    <cellStyle name="Normal 7 3 4 4 3" xfId="22263" xr:uid="{00000000-0005-0000-0000-0000F2730000}"/>
    <cellStyle name="Normal 7 3 4 5" xfId="12889" xr:uid="{00000000-0005-0000-0000-0000F3730000}"/>
    <cellStyle name="Normal 7 3 4 5 2" xfId="25635" xr:uid="{00000000-0005-0000-0000-0000F4730000}"/>
    <cellStyle name="Normal 7 3 4 6" xfId="18455" xr:uid="{00000000-0005-0000-0000-0000F5730000}"/>
    <cellStyle name="Normal 7 3 4 7" xfId="31825" xr:uid="{00000000-0005-0000-0000-0000F6730000}"/>
    <cellStyle name="Normal 7 3 4 8" xfId="35035" xr:uid="{00000000-0005-0000-0000-0000F7730000}"/>
    <cellStyle name="Normal 7 3 5" xfId="5718" xr:uid="{00000000-0005-0000-0000-0000F8730000}"/>
    <cellStyle name="Normal 7 3 5 2" xfId="8487" xr:uid="{00000000-0005-0000-0000-0000F9730000}"/>
    <cellStyle name="Normal 7 3 5 2 2" xfId="14980" xr:uid="{00000000-0005-0000-0000-0000FA730000}"/>
    <cellStyle name="Normal 7 3 5 2 2 2" xfId="27655" xr:uid="{00000000-0005-0000-0000-0000FB730000}"/>
    <cellStyle name="Normal 7 3 5 2 3" xfId="19759" xr:uid="{00000000-0005-0000-0000-0000FC730000}"/>
    <cellStyle name="Normal 7 3 5 2 4" xfId="32874" xr:uid="{00000000-0005-0000-0000-0000FD730000}"/>
    <cellStyle name="Normal 7 3 5 2 5" xfId="35889" xr:uid="{00000000-0005-0000-0000-0000FE730000}"/>
    <cellStyle name="Normal 7 3 5 3" xfId="9412" xr:uid="{00000000-0005-0000-0000-0000FF730000}"/>
    <cellStyle name="Normal 7 3 5 3 2" xfId="15822" xr:uid="{00000000-0005-0000-0000-000000740000}"/>
    <cellStyle name="Normal 7 3 5 3 2 2" xfId="28463" xr:uid="{00000000-0005-0000-0000-000001740000}"/>
    <cellStyle name="Normal 7 3 5 3 3" xfId="23410" xr:uid="{00000000-0005-0000-0000-000002740000}"/>
    <cellStyle name="Normal 7 3 5 4" xfId="7533" xr:uid="{00000000-0005-0000-0000-000003740000}"/>
    <cellStyle name="Normal 7 3 5 4 2" xfId="14050" xr:uid="{00000000-0005-0000-0000-000004740000}"/>
    <cellStyle name="Normal 7 3 5 4 2 2" xfId="26780" xr:uid="{00000000-0005-0000-0000-000005740000}"/>
    <cellStyle name="Normal 7 3 5 4 3" xfId="22264" xr:uid="{00000000-0005-0000-0000-000006740000}"/>
    <cellStyle name="Normal 7 3 5 5" xfId="12890" xr:uid="{00000000-0005-0000-0000-000007740000}"/>
    <cellStyle name="Normal 7 3 5 5 2" xfId="25636" xr:uid="{00000000-0005-0000-0000-000008740000}"/>
    <cellStyle name="Normal 7 3 5 6" xfId="18456" xr:uid="{00000000-0005-0000-0000-000009740000}"/>
    <cellStyle name="Normal 7 3 5 7" xfId="31826" xr:uid="{00000000-0005-0000-0000-00000A740000}"/>
    <cellStyle name="Normal 7 3 5 8" xfId="35036" xr:uid="{00000000-0005-0000-0000-00000B740000}"/>
    <cellStyle name="Normal 7 3 6" xfId="5719" xr:uid="{00000000-0005-0000-0000-00000C740000}"/>
    <cellStyle name="Normal 7 3 6 2" xfId="8488" xr:uid="{00000000-0005-0000-0000-00000D740000}"/>
    <cellStyle name="Normal 7 3 6 2 2" xfId="14981" xr:uid="{00000000-0005-0000-0000-00000E740000}"/>
    <cellStyle name="Normal 7 3 6 2 2 2" xfId="27656" xr:uid="{00000000-0005-0000-0000-00000F740000}"/>
    <cellStyle name="Normal 7 3 6 2 3" xfId="19760" xr:uid="{00000000-0005-0000-0000-000010740000}"/>
    <cellStyle name="Normal 7 3 6 2 4" xfId="32875" xr:uid="{00000000-0005-0000-0000-000011740000}"/>
    <cellStyle name="Normal 7 3 6 2 5" xfId="35890" xr:uid="{00000000-0005-0000-0000-000012740000}"/>
    <cellStyle name="Normal 7 3 6 3" xfId="9413" xr:uid="{00000000-0005-0000-0000-000013740000}"/>
    <cellStyle name="Normal 7 3 6 3 2" xfId="15823" xr:uid="{00000000-0005-0000-0000-000014740000}"/>
    <cellStyle name="Normal 7 3 6 3 2 2" xfId="28464" xr:uid="{00000000-0005-0000-0000-000015740000}"/>
    <cellStyle name="Normal 7 3 6 3 3" xfId="23411" xr:uid="{00000000-0005-0000-0000-000016740000}"/>
    <cellStyle name="Normal 7 3 6 4" xfId="7534" xr:uid="{00000000-0005-0000-0000-000017740000}"/>
    <cellStyle name="Normal 7 3 6 4 2" xfId="14051" xr:uid="{00000000-0005-0000-0000-000018740000}"/>
    <cellStyle name="Normal 7 3 6 4 2 2" xfId="26781" xr:uid="{00000000-0005-0000-0000-000019740000}"/>
    <cellStyle name="Normal 7 3 6 4 3" xfId="22265" xr:uid="{00000000-0005-0000-0000-00001A740000}"/>
    <cellStyle name="Normal 7 3 6 5" xfId="12891" xr:uid="{00000000-0005-0000-0000-00001B740000}"/>
    <cellStyle name="Normal 7 3 6 5 2" xfId="25637" xr:uid="{00000000-0005-0000-0000-00001C740000}"/>
    <cellStyle name="Normal 7 3 6 6" xfId="18457" xr:uid="{00000000-0005-0000-0000-00001D740000}"/>
    <cellStyle name="Normal 7 3 6 7" xfId="31827" xr:uid="{00000000-0005-0000-0000-00001E740000}"/>
    <cellStyle name="Normal 7 3 6 8" xfId="35037" xr:uid="{00000000-0005-0000-0000-00001F740000}"/>
    <cellStyle name="Normal 7 3 7" xfId="5720" xr:uid="{00000000-0005-0000-0000-000020740000}"/>
    <cellStyle name="Normal 7 3 7 2" xfId="8489" xr:uid="{00000000-0005-0000-0000-000021740000}"/>
    <cellStyle name="Normal 7 3 7 2 2" xfId="14982" xr:uid="{00000000-0005-0000-0000-000022740000}"/>
    <cellStyle name="Normal 7 3 7 2 2 2" xfId="27657" xr:uid="{00000000-0005-0000-0000-000023740000}"/>
    <cellStyle name="Normal 7 3 7 2 3" xfId="19761" xr:uid="{00000000-0005-0000-0000-000024740000}"/>
    <cellStyle name="Normal 7 3 7 2 4" xfId="32876" xr:uid="{00000000-0005-0000-0000-000025740000}"/>
    <cellStyle name="Normal 7 3 7 2 5" xfId="35891" xr:uid="{00000000-0005-0000-0000-000026740000}"/>
    <cellStyle name="Normal 7 3 7 3" xfId="9414" xr:uid="{00000000-0005-0000-0000-000027740000}"/>
    <cellStyle name="Normal 7 3 7 3 2" xfId="15824" xr:uid="{00000000-0005-0000-0000-000028740000}"/>
    <cellStyle name="Normal 7 3 7 3 2 2" xfId="28465" xr:uid="{00000000-0005-0000-0000-000029740000}"/>
    <cellStyle name="Normal 7 3 7 3 3" xfId="23412" xr:uid="{00000000-0005-0000-0000-00002A740000}"/>
    <cellStyle name="Normal 7 3 7 4" xfId="7535" xr:uid="{00000000-0005-0000-0000-00002B740000}"/>
    <cellStyle name="Normal 7 3 7 4 2" xfId="14052" xr:uid="{00000000-0005-0000-0000-00002C740000}"/>
    <cellStyle name="Normal 7 3 7 4 2 2" xfId="26782" xr:uid="{00000000-0005-0000-0000-00002D740000}"/>
    <cellStyle name="Normal 7 3 7 4 3" xfId="22266" xr:uid="{00000000-0005-0000-0000-00002E740000}"/>
    <cellStyle name="Normal 7 3 7 5" xfId="12892" xr:uid="{00000000-0005-0000-0000-00002F740000}"/>
    <cellStyle name="Normal 7 3 7 5 2" xfId="25638" xr:uid="{00000000-0005-0000-0000-000030740000}"/>
    <cellStyle name="Normal 7 3 7 6" xfId="18458" xr:uid="{00000000-0005-0000-0000-000031740000}"/>
    <cellStyle name="Normal 7 3 7 7" xfId="31828" xr:uid="{00000000-0005-0000-0000-000032740000}"/>
    <cellStyle name="Normal 7 3 7 8" xfId="35038" xr:uid="{00000000-0005-0000-0000-000033740000}"/>
    <cellStyle name="Normal 7 3 8" xfId="5721" xr:uid="{00000000-0005-0000-0000-000034740000}"/>
    <cellStyle name="Normal 7 3 8 2" xfId="8490" xr:uid="{00000000-0005-0000-0000-000035740000}"/>
    <cellStyle name="Normal 7 3 8 2 2" xfId="14983" xr:uid="{00000000-0005-0000-0000-000036740000}"/>
    <cellStyle name="Normal 7 3 8 2 2 2" xfId="27658" xr:uid="{00000000-0005-0000-0000-000037740000}"/>
    <cellStyle name="Normal 7 3 8 2 3" xfId="19762" xr:uid="{00000000-0005-0000-0000-000038740000}"/>
    <cellStyle name="Normal 7 3 8 2 4" xfId="32877" xr:uid="{00000000-0005-0000-0000-000039740000}"/>
    <cellStyle name="Normal 7 3 8 2 5" xfId="35892" xr:uid="{00000000-0005-0000-0000-00003A740000}"/>
    <cellStyle name="Normal 7 3 8 3" xfId="9415" xr:uid="{00000000-0005-0000-0000-00003B740000}"/>
    <cellStyle name="Normal 7 3 8 3 2" xfId="15825" xr:uid="{00000000-0005-0000-0000-00003C740000}"/>
    <cellStyle name="Normal 7 3 8 3 2 2" xfId="28466" xr:uid="{00000000-0005-0000-0000-00003D740000}"/>
    <cellStyle name="Normal 7 3 8 3 3" xfId="23413" xr:uid="{00000000-0005-0000-0000-00003E740000}"/>
    <cellStyle name="Normal 7 3 8 4" xfId="7536" xr:uid="{00000000-0005-0000-0000-00003F740000}"/>
    <cellStyle name="Normal 7 3 8 4 2" xfId="14053" xr:uid="{00000000-0005-0000-0000-000040740000}"/>
    <cellStyle name="Normal 7 3 8 4 2 2" xfId="26783" xr:uid="{00000000-0005-0000-0000-000041740000}"/>
    <cellStyle name="Normal 7 3 8 4 3" xfId="22267" xr:uid="{00000000-0005-0000-0000-000042740000}"/>
    <cellStyle name="Normal 7 3 8 5" xfId="12893" xr:uid="{00000000-0005-0000-0000-000043740000}"/>
    <cellStyle name="Normal 7 3 8 5 2" xfId="25639" xr:uid="{00000000-0005-0000-0000-000044740000}"/>
    <cellStyle name="Normal 7 3 8 6" xfId="18459" xr:uid="{00000000-0005-0000-0000-000045740000}"/>
    <cellStyle name="Normal 7 3 8 7" xfId="31829" xr:uid="{00000000-0005-0000-0000-000046740000}"/>
    <cellStyle name="Normal 7 3 8 8" xfId="35039" xr:uid="{00000000-0005-0000-0000-000047740000}"/>
    <cellStyle name="Normal 7 3 9" xfId="5722" xr:uid="{00000000-0005-0000-0000-000048740000}"/>
    <cellStyle name="Normal 7 3 9 2" xfId="8491" xr:uid="{00000000-0005-0000-0000-000049740000}"/>
    <cellStyle name="Normal 7 3 9 2 2" xfId="14984" xr:uid="{00000000-0005-0000-0000-00004A740000}"/>
    <cellStyle name="Normal 7 3 9 2 2 2" xfId="27659" xr:uid="{00000000-0005-0000-0000-00004B740000}"/>
    <cellStyle name="Normal 7 3 9 2 3" xfId="19763" xr:uid="{00000000-0005-0000-0000-00004C740000}"/>
    <cellStyle name="Normal 7 3 9 2 4" xfId="32878" xr:uid="{00000000-0005-0000-0000-00004D740000}"/>
    <cellStyle name="Normal 7 3 9 2 5" xfId="35893" xr:uid="{00000000-0005-0000-0000-00004E740000}"/>
    <cellStyle name="Normal 7 3 9 3" xfId="9416" xr:uid="{00000000-0005-0000-0000-00004F740000}"/>
    <cellStyle name="Normal 7 3 9 3 2" xfId="15826" xr:uid="{00000000-0005-0000-0000-000050740000}"/>
    <cellStyle name="Normal 7 3 9 3 2 2" xfId="28467" xr:uid="{00000000-0005-0000-0000-000051740000}"/>
    <cellStyle name="Normal 7 3 9 3 3" xfId="23414" xr:uid="{00000000-0005-0000-0000-000052740000}"/>
    <cellStyle name="Normal 7 3 9 4" xfId="7537" xr:uid="{00000000-0005-0000-0000-000053740000}"/>
    <cellStyle name="Normal 7 3 9 4 2" xfId="14054" xr:uid="{00000000-0005-0000-0000-000054740000}"/>
    <cellStyle name="Normal 7 3 9 4 2 2" xfId="26784" xr:uid="{00000000-0005-0000-0000-000055740000}"/>
    <cellStyle name="Normal 7 3 9 4 3" xfId="22268" xr:uid="{00000000-0005-0000-0000-000056740000}"/>
    <cellStyle name="Normal 7 3 9 5" xfId="12894" xr:uid="{00000000-0005-0000-0000-000057740000}"/>
    <cellStyle name="Normal 7 3 9 5 2" xfId="25640" xr:uid="{00000000-0005-0000-0000-000058740000}"/>
    <cellStyle name="Normal 7 3 9 6" xfId="18460" xr:uid="{00000000-0005-0000-0000-000059740000}"/>
    <cellStyle name="Normal 7 3 9 7" xfId="31830" xr:uid="{00000000-0005-0000-0000-00005A740000}"/>
    <cellStyle name="Normal 7 3 9 8" xfId="35040" xr:uid="{00000000-0005-0000-0000-00005B740000}"/>
    <cellStyle name="Normal 7 4" xfId="1055" xr:uid="{00000000-0005-0000-0000-00005C740000}"/>
    <cellStyle name="Normal 7 4 10" xfId="5724" xr:uid="{00000000-0005-0000-0000-00005D740000}"/>
    <cellStyle name="Normal 7 4 11" xfId="5725" xr:uid="{00000000-0005-0000-0000-00005E740000}"/>
    <cellStyle name="Normal 7 4 12" xfId="5726" xr:uid="{00000000-0005-0000-0000-00005F740000}"/>
    <cellStyle name="Normal 7 4 13" xfId="5727" xr:uid="{00000000-0005-0000-0000-000060740000}"/>
    <cellStyle name="Normal 7 4 14" xfId="5728" xr:uid="{00000000-0005-0000-0000-000061740000}"/>
    <cellStyle name="Normal 7 4 15" xfId="5729" xr:uid="{00000000-0005-0000-0000-000062740000}"/>
    <cellStyle name="Normal 7 4 16" xfId="5730" xr:uid="{00000000-0005-0000-0000-000063740000}"/>
    <cellStyle name="Normal 7 4 17" xfId="5731" xr:uid="{00000000-0005-0000-0000-000064740000}"/>
    <cellStyle name="Normal 7 4 18" xfId="5732" xr:uid="{00000000-0005-0000-0000-000065740000}"/>
    <cellStyle name="Normal 7 4 19" xfId="5733" xr:uid="{00000000-0005-0000-0000-000066740000}"/>
    <cellStyle name="Normal 7 4 2" xfId="2016" xr:uid="{00000000-0005-0000-0000-000067740000}"/>
    <cellStyle name="Normal 7 4 2 2" xfId="2017" xr:uid="{00000000-0005-0000-0000-000068740000}"/>
    <cellStyle name="Normal 7 4 2 2 2" xfId="2018" xr:uid="{00000000-0005-0000-0000-000069740000}"/>
    <cellStyle name="Normal 7 4 2 2 2 2" xfId="16122" xr:uid="{00000000-0005-0000-0000-00006A740000}"/>
    <cellStyle name="Normal 7 4 2 2 2 2 2" xfId="28745" xr:uid="{00000000-0005-0000-0000-00006B740000}"/>
    <cellStyle name="Normal 7 4 2 2 2 3" xfId="23704" xr:uid="{00000000-0005-0000-0000-00006C740000}"/>
    <cellStyle name="Normal 7 4 2 2 2 4" xfId="10396" xr:uid="{00000000-0005-0000-0000-00006D740000}"/>
    <cellStyle name="Normal 7 4 2 2 3" xfId="16163" xr:uid="{00000000-0005-0000-0000-00006E740000}"/>
    <cellStyle name="Normal 7 4 2 2 3 2" xfId="28785" xr:uid="{00000000-0005-0000-0000-00006F740000}"/>
    <cellStyle name="Normal 7 4 2 2 4" xfId="23740" xr:uid="{00000000-0005-0000-0000-000070740000}"/>
    <cellStyle name="Normal 7 4 2 2 5" xfId="10489" xr:uid="{00000000-0005-0000-0000-000071740000}"/>
    <cellStyle name="Normal 7 4 2 3" xfId="2019" xr:uid="{00000000-0005-0000-0000-000072740000}"/>
    <cellStyle name="Normal 7 4 2 3 2" xfId="16032" xr:uid="{00000000-0005-0000-0000-000073740000}"/>
    <cellStyle name="Normal 7 4 2 3 2 2" xfId="28660" xr:uid="{00000000-0005-0000-0000-000074740000}"/>
    <cellStyle name="Normal 7 4 2 3 3" xfId="23629" xr:uid="{00000000-0005-0000-0000-000075740000}"/>
    <cellStyle name="Normal 7 4 2 3 4" xfId="10109" xr:uid="{00000000-0005-0000-0000-000076740000}"/>
    <cellStyle name="Normal 7 4 2 4" xfId="11310" xr:uid="{00000000-0005-0000-0000-000077740000}"/>
    <cellStyle name="Normal 7 4 2 4 2" xfId="16646" xr:uid="{00000000-0005-0000-0000-000078740000}"/>
    <cellStyle name="Normal 7 4 2 4 2 2" xfId="29181" xr:uid="{00000000-0005-0000-0000-000079740000}"/>
    <cellStyle name="Normal 7 4 2 4 3" xfId="24088" xr:uid="{00000000-0005-0000-0000-00007A740000}"/>
    <cellStyle name="Normal 7 4 2 5" xfId="5734" xr:uid="{00000000-0005-0000-0000-00007B740000}"/>
    <cellStyle name="Normal 7 4 20" xfId="5723" xr:uid="{00000000-0005-0000-0000-00007C740000}"/>
    <cellStyle name="Normal 7 4 20 2" xfId="18860" xr:uid="{00000000-0005-0000-0000-00007D740000}"/>
    <cellStyle name="Normal 7 4 21" xfId="11036" xr:uid="{00000000-0005-0000-0000-00007E740000}"/>
    <cellStyle name="Normal 7 4 21 2" xfId="16477" xr:uid="{00000000-0005-0000-0000-00007F740000}"/>
    <cellStyle name="Normal 7 4 21 2 2" xfId="29017" xr:uid="{00000000-0005-0000-0000-000080740000}"/>
    <cellStyle name="Normal 7 4 21 3" xfId="18461" xr:uid="{00000000-0005-0000-0000-000081740000}"/>
    <cellStyle name="Normal 7 4 21 4" xfId="23928" xr:uid="{00000000-0005-0000-0000-000082740000}"/>
    <cellStyle name="Normal 7 4 22" xfId="2999" xr:uid="{00000000-0005-0000-0000-000083740000}"/>
    <cellStyle name="Normal 7 4 3" xfId="2020" xr:uid="{00000000-0005-0000-0000-000084740000}"/>
    <cellStyle name="Normal 7 4 3 2" xfId="2021" xr:uid="{00000000-0005-0000-0000-000085740000}"/>
    <cellStyle name="Normal 7 4 3 2 2" xfId="16660" xr:uid="{00000000-0005-0000-0000-000086740000}"/>
    <cellStyle name="Normal 7 4 3 2 2 2" xfId="29195" xr:uid="{00000000-0005-0000-0000-000087740000}"/>
    <cellStyle name="Normal 7 4 3 2 3" xfId="24102" xr:uid="{00000000-0005-0000-0000-000088740000}"/>
    <cellStyle name="Normal 7 4 3 2 4" xfId="11329" xr:uid="{00000000-0005-0000-0000-000089740000}"/>
    <cellStyle name="Normal 7 4 3 3" xfId="11166" xr:uid="{00000000-0005-0000-0000-00008A740000}"/>
    <cellStyle name="Normal 7 4 3 3 2" xfId="16565" xr:uid="{00000000-0005-0000-0000-00008B740000}"/>
    <cellStyle name="Normal 7 4 3 3 2 2" xfId="29104" xr:uid="{00000000-0005-0000-0000-00008C740000}"/>
    <cellStyle name="Normal 7 4 3 3 3" xfId="24011" xr:uid="{00000000-0005-0000-0000-00008D740000}"/>
    <cellStyle name="Normal 7 4 3 4" xfId="5735" xr:uid="{00000000-0005-0000-0000-00008E740000}"/>
    <cellStyle name="Normal 7 4 4" xfId="2022" xr:uid="{00000000-0005-0000-0000-00008F740000}"/>
    <cellStyle name="Normal 7 4 4 2" xfId="11341" xr:uid="{00000000-0005-0000-0000-000090740000}"/>
    <cellStyle name="Normal 7 4 4 2 2" xfId="16670" xr:uid="{00000000-0005-0000-0000-000091740000}"/>
    <cellStyle name="Normal 7 4 4 2 2 2" xfId="29205" xr:uid="{00000000-0005-0000-0000-000092740000}"/>
    <cellStyle name="Normal 7 4 4 2 3" xfId="24112" xr:uid="{00000000-0005-0000-0000-000093740000}"/>
    <cellStyle name="Normal 7 4 4 3" xfId="5736" xr:uid="{00000000-0005-0000-0000-000094740000}"/>
    <cellStyle name="Normal 7 4 5" xfId="2015" xr:uid="{00000000-0005-0000-0000-000095740000}"/>
    <cellStyle name="Normal 7 4 5 2" xfId="5737" xr:uid="{00000000-0005-0000-0000-000096740000}"/>
    <cellStyle name="Normal 7 4 6" xfId="5738" xr:uid="{00000000-0005-0000-0000-000097740000}"/>
    <cellStyle name="Normal 7 4 7" xfId="5739" xr:uid="{00000000-0005-0000-0000-000098740000}"/>
    <cellStyle name="Normal 7 4 8" xfId="5740" xr:uid="{00000000-0005-0000-0000-000099740000}"/>
    <cellStyle name="Normal 7 4 9" xfId="5741" xr:uid="{00000000-0005-0000-0000-00009A740000}"/>
    <cellStyle name="Normal 7 5" xfId="1288" xr:uid="{00000000-0005-0000-0000-00009B740000}"/>
    <cellStyle name="Normal 7 5 2" xfId="2024" xr:uid="{00000000-0005-0000-0000-00009C740000}"/>
    <cellStyle name="Normal 7 5 2 2" xfId="2025" xr:uid="{00000000-0005-0000-0000-00009D740000}"/>
    <cellStyle name="Normal 7 5 2 2 2" xfId="15995" xr:uid="{00000000-0005-0000-0000-00009E740000}"/>
    <cellStyle name="Normal 7 5 2 2 2 2" xfId="28631" xr:uid="{00000000-0005-0000-0000-00009F740000}"/>
    <cellStyle name="Normal 7 5 2 2 3" xfId="23602" xr:uid="{00000000-0005-0000-0000-0000A0740000}"/>
    <cellStyle name="Normal 7 5 2 2 4" xfId="10018" xr:uid="{00000000-0005-0000-0000-0000A1740000}"/>
    <cellStyle name="Normal 7 5 2 3" xfId="11103" xr:uid="{00000000-0005-0000-0000-0000A2740000}"/>
    <cellStyle name="Normal 7 5 2 3 2" xfId="16520" xr:uid="{00000000-0005-0000-0000-0000A3740000}"/>
    <cellStyle name="Normal 7 5 2 3 2 2" xfId="29060" xr:uid="{00000000-0005-0000-0000-0000A4740000}"/>
    <cellStyle name="Normal 7 5 2 3 3" xfId="23970" xr:uid="{00000000-0005-0000-0000-0000A5740000}"/>
    <cellStyle name="Normal 7 5 2 4" xfId="18861" xr:uid="{00000000-0005-0000-0000-0000A6740000}"/>
    <cellStyle name="Normal 7 5 2 5" xfId="5742" xr:uid="{00000000-0005-0000-0000-0000A7740000}"/>
    <cellStyle name="Normal 7 5 3" xfId="2026" xr:uid="{00000000-0005-0000-0000-0000A8740000}"/>
    <cellStyle name="Normal 7 5 3 2" xfId="16593" xr:uid="{00000000-0005-0000-0000-0000A9740000}"/>
    <cellStyle name="Normal 7 5 3 2 2" xfId="29132" xr:uid="{00000000-0005-0000-0000-0000AA740000}"/>
    <cellStyle name="Normal 7 5 3 3" xfId="18462" xr:uid="{00000000-0005-0000-0000-0000AB740000}"/>
    <cellStyle name="Normal 7 5 3 4" xfId="24038" xr:uid="{00000000-0005-0000-0000-0000AC740000}"/>
    <cellStyle name="Normal 7 5 3 5" xfId="11213" xr:uid="{00000000-0005-0000-0000-0000AD740000}"/>
    <cellStyle name="Normal 7 5 4" xfId="2023" xr:uid="{00000000-0005-0000-0000-0000AE740000}"/>
    <cellStyle name="Normal 7 5 4 2" xfId="16450" xr:uid="{00000000-0005-0000-0000-0000AF740000}"/>
    <cellStyle name="Normal 7 5 4 2 2" xfId="28991" xr:uid="{00000000-0005-0000-0000-0000B0740000}"/>
    <cellStyle name="Normal 7 5 4 3" xfId="23901" xr:uid="{00000000-0005-0000-0000-0000B1740000}"/>
    <cellStyle name="Normal 7 5 4 4" xfId="10991" xr:uid="{00000000-0005-0000-0000-0000B2740000}"/>
    <cellStyle name="Normal 7 5 5" xfId="3000" xr:uid="{00000000-0005-0000-0000-0000B3740000}"/>
    <cellStyle name="Normal 7 6" xfId="2027" xr:uid="{00000000-0005-0000-0000-0000B4740000}"/>
    <cellStyle name="Normal 7 6 2" xfId="2028" xr:uid="{00000000-0005-0000-0000-0000B5740000}"/>
    <cellStyle name="Normal 7 6 2 2" xfId="11253" xr:uid="{00000000-0005-0000-0000-0000B6740000}"/>
    <cellStyle name="Normal 7 6 2 2 2" xfId="16613" xr:uid="{00000000-0005-0000-0000-0000B7740000}"/>
    <cellStyle name="Normal 7 6 2 2 2 2" xfId="29152" xr:uid="{00000000-0005-0000-0000-0000B8740000}"/>
    <cellStyle name="Normal 7 6 2 2 3" xfId="24060" xr:uid="{00000000-0005-0000-0000-0000B9740000}"/>
    <cellStyle name="Normal 7 6 2 3" xfId="18862" xr:uid="{00000000-0005-0000-0000-0000BA740000}"/>
    <cellStyle name="Normal 7 6 2 4" xfId="5743" xr:uid="{00000000-0005-0000-0000-0000BB740000}"/>
    <cellStyle name="Normal 7 6 3" xfId="11244" xr:uid="{00000000-0005-0000-0000-0000BC740000}"/>
    <cellStyle name="Normal 7 6 3 2" xfId="16606" xr:uid="{00000000-0005-0000-0000-0000BD740000}"/>
    <cellStyle name="Normal 7 6 3 2 2" xfId="29145" xr:uid="{00000000-0005-0000-0000-0000BE740000}"/>
    <cellStyle name="Normal 7 6 3 3" xfId="18463" xr:uid="{00000000-0005-0000-0000-0000BF740000}"/>
    <cellStyle name="Normal 7 6 3 4" xfId="24053" xr:uid="{00000000-0005-0000-0000-0000C0740000}"/>
    <cellStyle name="Normal 7 6 4" xfId="3001" xr:uid="{00000000-0005-0000-0000-0000C1740000}"/>
    <cellStyle name="Normal 7 6 5" xfId="37426" xr:uid="{00000000-0005-0000-0000-0000C2740000}"/>
    <cellStyle name="Normal 7 7" xfId="2029" xr:uid="{00000000-0005-0000-0000-0000C3740000}"/>
    <cellStyle name="Normal 7 7 10" xfId="34344" xr:uid="{00000000-0005-0000-0000-0000C4740000}"/>
    <cellStyle name="Normal 7 7 11" xfId="2251" xr:uid="{00000000-0005-0000-0000-0000C5740000}"/>
    <cellStyle name="Normal 7 7 2" xfId="5744" xr:uid="{00000000-0005-0000-0000-0000C6740000}"/>
    <cellStyle name="Normal 7 7 2 2" xfId="10717" xr:uid="{00000000-0005-0000-0000-0000C7740000}"/>
    <cellStyle name="Normal 7 7 2 2 2" xfId="16265" xr:uid="{00000000-0005-0000-0000-0000C8740000}"/>
    <cellStyle name="Normal 7 7 2 2 2 2" xfId="20476" xr:uid="{00000000-0005-0000-0000-0000C9740000}"/>
    <cellStyle name="Normal 7 7 2 2 2 3" xfId="33729" xr:uid="{00000000-0005-0000-0000-0000CA740000}"/>
    <cellStyle name="Normal 7 7 2 2 2 4" xfId="36523" xr:uid="{00000000-0005-0000-0000-0000CB740000}"/>
    <cellStyle name="Normal 7 7 2 2 3" xfId="20177" xr:uid="{00000000-0005-0000-0000-0000CC740000}"/>
    <cellStyle name="Normal 7 7 2 2 3 2" xfId="33434" xr:uid="{00000000-0005-0000-0000-0000CD740000}"/>
    <cellStyle name="Normal 7 7 2 2 3 3" xfId="36229" xr:uid="{00000000-0005-0000-0000-0000CE740000}"/>
    <cellStyle name="Normal 7 7 2 2 4" xfId="19889" xr:uid="{00000000-0005-0000-0000-0000CF740000}"/>
    <cellStyle name="Normal 7 7 2 2 5" xfId="33014" xr:uid="{00000000-0005-0000-0000-0000D0740000}"/>
    <cellStyle name="Normal 7 7 2 2 6" xfId="35977" xr:uid="{00000000-0005-0000-0000-0000D1740000}"/>
    <cellStyle name="Normal 7 7 2 3" xfId="20329" xr:uid="{00000000-0005-0000-0000-0000D2740000}"/>
    <cellStyle name="Normal 7 7 2 3 2" xfId="33583" xr:uid="{00000000-0005-0000-0000-0000D3740000}"/>
    <cellStyle name="Normal 7 7 2 3 3" xfId="36377" xr:uid="{00000000-0005-0000-0000-0000D4740000}"/>
    <cellStyle name="Normal 7 7 2 4" xfId="20021" xr:uid="{00000000-0005-0000-0000-0000D5740000}"/>
    <cellStyle name="Normal 7 7 2 4 2" xfId="33285" xr:uid="{00000000-0005-0000-0000-0000D6740000}"/>
    <cellStyle name="Normal 7 7 2 4 3" xfId="36084" xr:uid="{00000000-0005-0000-0000-0000D7740000}"/>
    <cellStyle name="Normal 7 7 2 5" xfId="18766" xr:uid="{00000000-0005-0000-0000-0000D8740000}"/>
    <cellStyle name="Normal 7 7 2 6" xfId="32020" xr:uid="{00000000-0005-0000-0000-0000D9740000}"/>
    <cellStyle name="Normal 7 7 2 7" xfId="35128" xr:uid="{00000000-0005-0000-0000-0000DA740000}"/>
    <cellStyle name="Normal 7 7 3" xfId="7813" xr:uid="{00000000-0005-0000-0000-0000DB740000}"/>
    <cellStyle name="Normal 7 7 3 2" xfId="14312" xr:uid="{00000000-0005-0000-0000-0000DC740000}"/>
    <cellStyle name="Normal 7 7 3 2 2" xfId="20422" xr:uid="{00000000-0005-0000-0000-0000DD740000}"/>
    <cellStyle name="Normal 7 7 3 2 3" xfId="33675" xr:uid="{00000000-0005-0000-0000-0000DE740000}"/>
    <cellStyle name="Normal 7 7 3 2 4" xfId="36469" xr:uid="{00000000-0005-0000-0000-0000DF740000}"/>
    <cellStyle name="Normal 7 7 3 3" xfId="20123" xr:uid="{00000000-0005-0000-0000-0000E0740000}"/>
    <cellStyle name="Normal 7 7 3 3 2" xfId="33380" xr:uid="{00000000-0005-0000-0000-0000E1740000}"/>
    <cellStyle name="Normal 7 7 3 3 3" xfId="36175" xr:uid="{00000000-0005-0000-0000-0000E2740000}"/>
    <cellStyle name="Normal 7 7 3 4" xfId="18464" xr:uid="{00000000-0005-0000-0000-0000E3740000}"/>
    <cellStyle name="Normal 7 7 4" xfId="8660" xr:uid="{00000000-0005-0000-0000-0000E4740000}"/>
    <cellStyle name="Normal 7 7 4 2" xfId="15149" xr:uid="{00000000-0005-0000-0000-0000E5740000}"/>
    <cellStyle name="Normal 7 7 4 2 2" xfId="20275" xr:uid="{00000000-0005-0000-0000-0000E6740000}"/>
    <cellStyle name="Normal 7 7 4 2 3" xfId="33529" xr:uid="{00000000-0005-0000-0000-0000E7740000}"/>
    <cellStyle name="Normal 7 7 4 2 4" xfId="36323" xr:uid="{00000000-0005-0000-0000-0000E8740000}"/>
    <cellStyle name="Normal 7 7 4 3" xfId="19095" xr:uid="{00000000-0005-0000-0000-0000E9740000}"/>
    <cellStyle name="Normal 7 7 4 4" xfId="32217" xr:uid="{00000000-0005-0000-0000-0000EA740000}"/>
    <cellStyle name="Normal 7 7 4 5" xfId="35238" xr:uid="{00000000-0005-0000-0000-0000EB740000}"/>
    <cellStyle name="Normal 7 7 5" xfId="10071" xr:uid="{00000000-0005-0000-0000-0000EC740000}"/>
    <cellStyle name="Normal 7 7 5 2" xfId="16015" xr:uid="{00000000-0005-0000-0000-0000ED740000}"/>
    <cellStyle name="Normal 7 7 5 2 2" xfId="28643" xr:uid="{00000000-0005-0000-0000-0000EE740000}"/>
    <cellStyle name="Normal 7 7 5 3" xfId="18975" xr:uid="{00000000-0005-0000-0000-0000EF740000}"/>
    <cellStyle name="Normal 7 7 5 4" xfId="32156" xr:uid="{00000000-0005-0000-0000-0000F0740000}"/>
    <cellStyle name="Normal 7 7 5 5" xfId="35178" xr:uid="{00000000-0005-0000-0000-0000F1740000}"/>
    <cellStyle name="Normal 7 7 6" xfId="6456" xr:uid="{00000000-0005-0000-0000-0000F2740000}"/>
    <cellStyle name="Normal 7 7 6 2" xfId="13082" xr:uid="{00000000-0005-0000-0000-0000F3740000}"/>
    <cellStyle name="Normal 7 7 6 2 2" xfId="25828" xr:uid="{00000000-0005-0000-0000-0000F4740000}"/>
    <cellStyle name="Normal 7 7 6 3" xfId="19959" xr:uid="{00000000-0005-0000-0000-0000F5740000}"/>
    <cellStyle name="Normal 7 7 6 4" xfId="33155" xr:uid="{00000000-0005-0000-0000-0000F6740000}"/>
    <cellStyle name="Normal 7 7 6 5" xfId="36029" xr:uid="{00000000-0005-0000-0000-0000F7740000}"/>
    <cellStyle name="Normal 7 7 7" xfId="12067" xr:uid="{00000000-0005-0000-0000-0000F8740000}"/>
    <cellStyle name="Normal 7 7 7 2" xfId="24813" xr:uid="{00000000-0005-0000-0000-0000F9740000}"/>
    <cellStyle name="Normal 7 7 8" xfId="17478" xr:uid="{00000000-0005-0000-0000-0000FA740000}"/>
    <cellStyle name="Normal 7 7 9" xfId="30734" xr:uid="{00000000-0005-0000-0000-0000FB740000}"/>
    <cellStyle name="Normal 7 8" xfId="3131" xr:uid="{00000000-0005-0000-0000-0000FC740000}"/>
    <cellStyle name="Normal 7 8 2" xfId="5745" xr:uid="{00000000-0005-0000-0000-0000FD740000}"/>
    <cellStyle name="Normal 7 8 2 2" xfId="10709" xr:uid="{00000000-0005-0000-0000-0000FE740000}"/>
    <cellStyle name="Normal 7 8 2 2 2" xfId="16257" xr:uid="{00000000-0005-0000-0000-0000FF740000}"/>
    <cellStyle name="Normal 7 8 2 2 2 2" xfId="20468" xr:uid="{00000000-0005-0000-0000-000000750000}"/>
    <cellStyle name="Normal 7 8 2 2 2 3" xfId="33721" xr:uid="{00000000-0005-0000-0000-000001750000}"/>
    <cellStyle name="Normal 7 8 2 2 2 4" xfId="36515" xr:uid="{00000000-0005-0000-0000-000002750000}"/>
    <cellStyle name="Normal 7 8 2 2 3" xfId="20169" xr:uid="{00000000-0005-0000-0000-000003750000}"/>
    <cellStyle name="Normal 7 8 2 2 3 2" xfId="33426" xr:uid="{00000000-0005-0000-0000-000004750000}"/>
    <cellStyle name="Normal 7 8 2 2 3 3" xfId="36221" xr:uid="{00000000-0005-0000-0000-000005750000}"/>
    <cellStyle name="Normal 7 8 2 2 4" xfId="19882" xr:uid="{00000000-0005-0000-0000-000006750000}"/>
    <cellStyle name="Normal 7 8 2 2 5" xfId="33007" xr:uid="{00000000-0005-0000-0000-000007750000}"/>
    <cellStyle name="Normal 7 8 2 2 6" xfId="35970" xr:uid="{00000000-0005-0000-0000-000008750000}"/>
    <cellStyle name="Normal 7 8 2 3" xfId="20321" xr:uid="{00000000-0005-0000-0000-000009750000}"/>
    <cellStyle name="Normal 7 8 2 3 2" xfId="33575" xr:uid="{00000000-0005-0000-0000-00000A750000}"/>
    <cellStyle name="Normal 7 8 2 3 3" xfId="36369" xr:uid="{00000000-0005-0000-0000-00000B750000}"/>
    <cellStyle name="Normal 7 8 2 4" xfId="20013" xr:uid="{00000000-0005-0000-0000-00000C750000}"/>
    <cellStyle name="Normal 7 8 2 4 2" xfId="33277" xr:uid="{00000000-0005-0000-0000-00000D750000}"/>
    <cellStyle name="Normal 7 8 2 4 3" xfId="36076" xr:uid="{00000000-0005-0000-0000-00000E750000}"/>
    <cellStyle name="Normal 7 8 2 5" xfId="18753" xr:uid="{00000000-0005-0000-0000-00000F750000}"/>
    <cellStyle name="Normal 7 8 2 6" xfId="32013" xr:uid="{00000000-0005-0000-0000-000010750000}"/>
    <cellStyle name="Normal 7 8 2 7" xfId="35120" xr:uid="{00000000-0005-0000-0000-000011750000}"/>
    <cellStyle name="Normal 7 8 3" xfId="10049" xr:uid="{00000000-0005-0000-0000-000012750000}"/>
    <cellStyle name="Normal 7 8 3 2" xfId="16006" xr:uid="{00000000-0005-0000-0000-000013750000}"/>
    <cellStyle name="Normal 7 8 3 2 2" xfId="20414" xr:uid="{00000000-0005-0000-0000-000014750000}"/>
    <cellStyle name="Normal 7 8 3 2 3" xfId="33667" xr:uid="{00000000-0005-0000-0000-000015750000}"/>
    <cellStyle name="Normal 7 8 3 2 4" xfId="36461" xr:uid="{00000000-0005-0000-0000-000016750000}"/>
    <cellStyle name="Normal 7 8 3 3" xfId="20115" xr:uid="{00000000-0005-0000-0000-000017750000}"/>
    <cellStyle name="Normal 7 8 3 3 2" xfId="33372" xr:uid="{00000000-0005-0000-0000-000018750000}"/>
    <cellStyle name="Normal 7 8 3 3 3" xfId="36167" xr:uid="{00000000-0005-0000-0000-000019750000}"/>
    <cellStyle name="Normal 7 8 3 4" xfId="18465" xr:uid="{00000000-0005-0000-0000-00001A750000}"/>
    <cellStyle name="Normal 7 8 4" xfId="19087" xr:uid="{00000000-0005-0000-0000-00001B750000}"/>
    <cellStyle name="Normal 7 8 4 2" xfId="20267" xr:uid="{00000000-0005-0000-0000-00001C750000}"/>
    <cellStyle name="Normal 7 8 4 2 2" xfId="33521" xr:uid="{00000000-0005-0000-0000-00001D750000}"/>
    <cellStyle name="Normal 7 8 4 2 3" xfId="36315" xr:uid="{00000000-0005-0000-0000-00001E750000}"/>
    <cellStyle name="Normal 7 8 4 3" xfId="32209" xr:uid="{00000000-0005-0000-0000-00001F750000}"/>
    <cellStyle name="Normal 7 8 4 4" xfId="35230" xr:uid="{00000000-0005-0000-0000-000020750000}"/>
    <cellStyle name="Normal 7 8 5" xfId="18967" xr:uid="{00000000-0005-0000-0000-000021750000}"/>
    <cellStyle name="Normal 7 8 5 2" xfId="32148" xr:uid="{00000000-0005-0000-0000-000022750000}"/>
    <cellStyle name="Normal 7 8 5 3" xfId="35170" xr:uid="{00000000-0005-0000-0000-000023750000}"/>
    <cellStyle name="Normal 7 8 6" xfId="19951" xr:uid="{00000000-0005-0000-0000-000024750000}"/>
    <cellStyle name="Normal 7 8 6 2" xfId="33147" xr:uid="{00000000-0005-0000-0000-000025750000}"/>
    <cellStyle name="Normal 7 8 6 3" xfId="36021" xr:uid="{00000000-0005-0000-0000-000026750000}"/>
    <cellStyle name="Normal 7 8 7" xfId="17469" xr:uid="{00000000-0005-0000-0000-000027750000}"/>
    <cellStyle name="Normal 7 8 8" xfId="30723" xr:uid="{00000000-0005-0000-0000-000028750000}"/>
    <cellStyle name="Normal 7 8 9" xfId="34336" xr:uid="{00000000-0005-0000-0000-000029750000}"/>
    <cellStyle name="Normal 7 9" xfId="3140" xr:uid="{00000000-0005-0000-0000-00002A750000}"/>
    <cellStyle name="Normal 7 9 2" xfId="5746" xr:uid="{00000000-0005-0000-0000-00002B750000}"/>
    <cellStyle name="Normal 7 9 3" xfId="7835" xr:uid="{00000000-0005-0000-0000-00002C750000}"/>
    <cellStyle name="Normal 7 9 3 2" xfId="14334" xr:uid="{00000000-0005-0000-0000-00002D750000}"/>
    <cellStyle name="Normal 7 9 3 2 2" xfId="27034" xr:uid="{00000000-0005-0000-0000-00002E750000}"/>
    <cellStyle name="Normal 7 9 3 3" xfId="22526" xr:uid="{00000000-0005-0000-0000-00002F750000}"/>
    <cellStyle name="Normal 7 9 4" xfId="8757" xr:uid="{00000000-0005-0000-0000-000030750000}"/>
    <cellStyle name="Normal 7 9 4 2" xfId="15176" xr:uid="{00000000-0005-0000-0000-000031750000}"/>
    <cellStyle name="Normal 7 9 4 2 2" xfId="27838" xr:uid="{00000000-0005-0000-0000-000032750000}"/>
    <cellStyle name="Normal 7 9 4 3" xfId="22815" xr:uid="{00000000-0005-0000-0000-000033750000}"/>
    <cellStyle name="Normal 7 9 5" xfId="6612" xr:uid="{00000000-0005-0000-0000-000034750000}"/>
    <cellStyle name="Normal 7 9 5 2" xfId="13206" xr:uid="{00000000-0005-0000-0000-000035750000}"/>
    <cellStyle name="Normal 7 9 5 2 2" xfId="25950" xr:uid="{00000000-0005-0000-0000-000036750000}"/>
    <cellStyle name="Normal 7 9 5 3" xfId="21359" xr:uid="{00000000-0005-0000-0000-000037750000}"/>
    <cellStyle name="Normal 7 9 6" xfId="12137" xr:uid="{00000000-0005-0000-0000-000038750000}"/>
    <cellStyle name="Normal 7 9 6 2" xfId="24883" xr:uid="{00000000-0005-0000-0000-000039750000}"/>
    <cellStyle name="Normal 7 9 7" xfId="21015" xr:uid="{00000000-0005-0000-0000-00003A750000}"/>
    <cellStyle name="Normal 70" xfId="612" xr:uid="{00000000-0005-0000-0000-00003B750000}"/>
    <cellStyle name="Normal 70 2" xfId="10230" xr:uid="{00000000-0005-0000-0000-00003C750000}"/>
    <cellStyle name="Normal 70 3" xfId="3002" xr:uid="{00000000-0005-0000-0000-00003D750000}"/>
    <cellStyle name="Normal 70 4" xfId="37718" xr:uid="{00000000-0005-0000-0000-00003E750000}"/>
    <cellStyle name="Normal 71" xfId="614" xr:uid="{00000000-0005-0000-0000-00003F750000}"/>
    <cellStyle name="Normal 71 2" xfId="11138" xr:uid="{00000000-0005-0000-0000-000040750000}"/>
    <cellStyle name="Normal 71 2 2" xfId="16544" xr:uid="{00000000-0005-0000-0000-000041750000}"/>
    <cellStyle name="Normal 71 2 2 2" xfId="29083" xr:uid="{00000000-0005-0000-0000-000042750000}"/>
    <cellStyle name="Normal 71 2 3" xfId="23991" xr:uid="{00000000-0005-0000-0000-000043750000}"/>
    <cellStyle name="Normal 71 3" xfId="3003" xr:uid="{00000000-0005-0000-0000-000044750000}"/>
    <cellStyle name="Normal 71 4" xfId="37720" xr:uid="{00000000-0005-0000-0000-000045750000}"/>
    <cellStyle name="Normal 72" xfId="615" xr:uid="{00000000-0005-0000-0000-000046750000}"/>
    <cellStyle name="Normal 72 2" xfId="3004" xr:uid="{00000000-0005-0000-0000-000047750000}"/>
    <cellStyle name="Normal 72 3" xfId="37721" xr:uid="{00000000-0005-0000-0000-000048750000}"/>
    <cellStyle name="Normal 73" xfId="616" xr:uid="{00000000-0005-0000-0000-000049750000}"/>
    <cellStyle name="Normal 73 2" xfId="3005" xr:uid="{00000000-0005-0000-0000-00004A750000}"/>
    <cellStyle name="Normal 73 3" xfId="37722" xr:uid="{00000000-0005-0000-0000-00004B750000}"/>
    <cellStyle name="Normal 74" xfId="617" xr:uid="{00000000-0005-0000-0000-00004C750000}"/>
    <cellStyle name="Normal 74 2" xfId="3006" xr:uid="{00000000-0005-0000-0000-00004D750000}"/>
    <cellStyle name="Normal 74 3" xfId="37723" xr:uid="{00000000-0005-0000-0000-00004E750000}"/>
    <cellStyle name="Normal 75" xfId="618" xr:uid="{00000000-0005-0000-0000-00004F750000}"/>
    <cellStyle name="Normal 75 2" xfId="3007" xr:uid="{00000000-0005-0000-0000-000050750000}"/>
    <cellStyle name="Normal 75 3" xfId="37724" xr:uid="{00000000-0005-0000-0000-000051750000}"/>
    <cellStyle name="Normal 76" xfId="619" xr:uid="{00000000-0005-0000-0000-000052750000}"/>
    <cellStyle name="Normal 76 2" xfId="3008" xr:uid="{00000000-0005-0000-0000-000053750000}"/>
    <cellStyle name="Normal 76 3" xfId="37725" xr:uid="{00000000-0005-0000-0000-000054750000}"/>
    <cellStyle name="Normal 77" xfId="620" xr:uid="{00000000-0005-0000-0000-000055750000}"/>
    <cellStyle name="Normal 77 2" xfId="3009" xr:uid="{00000000-0005-0000-0000-000056750000}"/>
    <cellStyle name="Normal 77 3" xfId="37726" xr:uid="{00000000-0005-0000-0000-000057750000}"/>
    <cellStyle name="Normal 78" xfId="386" xr:uid="{00000000-0005-0000-0000-000058750000}"/>
    <cellStyle name="Normal 78 2" xfId="3010" xr:uid="{00000000-0005-0000-0000-000059750000}"/>
    <cellStyle name="Normal 79" xfId="621" xr:uid="{00000000-0005-0000-0000-00005A750000}"/>
    <cellStyle name="Normal 79 2" xfId="3011" xr:uid="{00000000-0005-0000-0000-00005B750000}"/>
    <cellStyle name="Normal 79 3" xfId="37727" xr:uid="{00000000-0005-0000-0000-00005C750000}"/>
    <cellStyle name="Normal 8" xfId="6" xr:uid="{00000000-0005-0000-0000-00005D750000}"/>
    <cellStyle name="Normal 8 10" xfId="5747" xr:uid="{00000000-0005-0000-0000-00005E750000}"/>
    <cellStyle name="Normal 8 11" xfId="5748" xr:uid="{00000000-0005-0000-0000-00005F750000}"/>
    <cellStyle name="Normal 8 12" xfId="5749" xr:uid="{00000000-0005-0000-0000-000060750000}"/>
    <cellStyle name="Normal 8 13" xfId="5750" xr:uid="{00000000-0005-0000-0000-000061750000}"/>
    <cellStyle name="Normal 8 14" xfId="5751" xr:uid="{00000000-0005-0000-0000-000062750000}"/>
    <cellStyle name="Normal 8 14 2" xfId="8492" xr:uid="{00000000-0005-0000-0000-000063750000}"/>
    <cellStyle name="Normal 8 14 2 2" xfId="14985" xr:uid="{00000000-0005-0000-0000-000064750000}"/>
    <cellStyle name="Normal 8 14 2 2 2" xfId="27660" xr:uid="{00000000-0005-0000-0000-000065750000}"/>
    <cellStyle name="Normal 8 14 2 3" xfId="19765" xr:uid="{00000000-0005-0000-0000-000066750000}"/>
    <cellStyle name="Normal 8 14 2 4" xfId="32879" xr:uid="{00000000-0005-0000-0000-000067750000}"/>
    <cellStyle name="Normal 8 14 2 5" xfId="35894" xr:uid="{00000000-0005-0000-0000-000068750000}"/>
    <cellStyle name="Normal 8 14 3" xfId="9417" xr:uid="{00000000-0005-0000-0000-000069750000}"/>
    <cellStyle name="Normal 8 14 3 2" xfId="15827" xr:uid="{00000000-0005-0000-0000-00006A750000}"/>
    <cellStyle name="Normal 8 14 3 2 2" xfId="28468" xr:uid="{00000000-0005-0000-0000-00006B750000}"/>
    <cellStyle name="Normal 8 14 3 3" xfId="23415" xr:uid="{00000000-0005-0000-0000-00006C750000}"/>
    <cellStyle name="Normal 8 14 4" xfId="7538" xr:uid="{00000000-0005-0000-0000-00006D750000}"/>
    <cellStyle name="Normal 8 14 4 2" xfId="14055" xr:uid="{00000000-0005-0000-0000-00006E750000}"/>
    <cellStyle name="Normal 8 14 4 2 2" xfId="26785" xr:uid="{00000000-0005-0000-0000-00006F750000}"/>
    <cellStyle name="Normal 8 14 4 3" xfId="22269" xr:uid="{00000000-0005-0000-0000-000070750000}"/>
    <cellStyle name="Normal 8 14 5" xfId="12895" xr:uid="{00000000-0005-0000-0000-000071750000}"/>
    <cellStyle name="Normal 8 14 5 2" xfId="25641" xr:uid="{00000000-0005-0000-0000-000072750000}"/>
    <cellStyle name="Normal 8 14 6" xfId="18466" xr:uid="{00000000-0005-0000-0000-000073750000}"/>
    <cellStyle name="Normal 8 14 7" xfId="31831" xr:uid="{00000000-0005-0000-0000-000074750000}"/>
    <cellStyle name="Normal 8 14 8" xfId="35041" xr:uid="{00000000-0005-0000-0000-000075750000}"/>
    <cellStyle name="Normal 8 15" xfId="5752" xr:uid="{00000000-0005-0000-0000-000076750000}"/>
    <cellStyle name="Normal 8 15 2" xfId="8493" xr:uid="{00000000-0005-0000-0000-000077750000}"/>
    <cellStyle name="Normal 8 15 2 2" xfId="14986" xr:uid="{00000000-0005-0000-0000-000078750000}"/>
    <cellStyle name="Normal 8 15 2 2 2" xfId="27661" xr:uid="{00000000-0005-0000-0000-000079750000}"/>
    <cellStyle name="Normal 8 15 2 3" xfId="19766" xr:uid="{00000000-0005-0000-0000-00007A750000}"/>
    <cellStyle name="Normal 8 15 2 4" xfId="32880" xr:uid="{00000000-0005-0000-0000-00007B750000}"/>
    <cellStyle name="Normal 8 15 2 5" xfId="35895" xr:uid="{00000000-0005-0000-0000-00007C750000}"/>
    <cellStyle name="Normal 8 15 3" xfId="9418" xr:uid="{00000000-0005-0000-0000-00007D750000}"/>
    <cellStyle name="Normal 8 15 3 2" xfId="15828" xr:uid="{00000000-0005-0000-0000-00007E750000}"/>
    <cellStyle name="Normal 8 15 3 2 2" xfId="28469" xr:uid="{00000000-0005-0000-0000-00007F750000}"/>
    <cellStyle name="Normal 8 15 3 3" xfId="23416" xr:uid="{00000000-0005-0000-0000-000080750000}"/>
    <cellStyle name="Normal 8 15 4" xfId="7539" xr:uid="{00000000-0005-0000-0000-000081750000}"/>
    <cellStyle name="Normal 8 15 4 2" xfId="14056" xr:uid="{00000000-0005-0000-0000-000082750000}"/>
    <cellStyle name="Normal 8 15 4 2 2" xfId="26786" xr:uid="{00000000-0005-0000-0000-000083750000}"/>
    <cellStyle name="Normal 8 15 4 3" xfId="22270" xr:uid="{00000000-0005-0000-0000-000084750000}"/>
    <cellStyle name="Normal 8 15 5" xfId="12896" xr:uid="{00000000-0005-0000-0000-000085750000}"/>
    <cellStyle name="Normal 8 15 5 2" xfId="25642" xr:uid="{00000000-0005-0000-0000-000086750000}"/>
    <cellStyle name="Normal 8 15 6" xfId="18467" xr:uid="{00000000-0005-0000-0000-000087750000}"/>
    <cellStyle name="Normal 8 15 7" xfId="31832" xr:uid="{00000000-0005-0000-0000-000088750000}"/>
    <cellStyle name="Normal 8 15 8" xfId="35042" xr:uid="{00000000-0005-0000-0000-000089750000}"/>
    <cellStyle name="Normal 8 16" xfId="5753" xr:uid="{00000000-0005-0000-0000-00008A750000}"/>
    <cellStyle name="Normal 8 16 2" xfId="8494" xr:uid="{00000000-0005-0000-0000-00008B750000}"/>
    <cellStyle name="Normal 8 16 2 2" xfId="14987" xr:uid="{00000000-0005-0000-0000-00008C750000}"/>
    <cellStyle name="Normal 8 16 2 2 2" xfId="27662" xr:uid="{00000000-0005-0000-0000-00008D750000}"/>
    <cellStyle name="Normal 8 16 2 3" xfId="19767" xr:uid="{00000000-0005-0000-0000-00008E750000}"/>
    <cellStyle name="Normal 8 16 2 4" xfId="32881" xr:uid="{00000000-0005-0000-0000-00008F750000}"/>
    <cellStyle name="Normal 8 16 2 5" xfId="35896" xr:uid="{00000000-0005-0000-0000-000090750000}"/>
    <cellStyle name="Normal 8 16 3" xfId="9419" xr:uid="{00000000-0005-0000-0000-000091750000}"/>
    <cellStyle name="Normal 8 16 3 2" xfId="15829" xr:uid="{00000000-0005-0000-0000-000092750000}"/>
    <cellStyle name="Normal 8 16 3 2 2" xfId="28470" xr:uid="{00000000-0005-0000-0000-000093750000}"/>
    <cellStyle name="Normal 8 16 3 3" xfId="23417" xr:uid="{00000000-0005-0000-0000-000094750000}"/>
    <cellStyle name="Normal 8 16 4" xfId="7540" xr:uid="{00000000-0005-0000-0000-000095750000}"/>
    <cellStyle name="Normal 8 16 4 2" xfId="14057" xr:uid="{00000000-0005-0000-0000-000096750000}"/>
    <cellStyle name="Normal 8 16 4 2 2" xfId="26787" xr:uid="{00000000-0005-0000-0000-000097750000}"/>
    <cellStyle name="Normal 8 16 4 3" xfId="22271" xr:uid="{00000000-0005-0000-0000-000098750000}"/>
    <cellStyle name="Normal 8 16 5" xfId="12897" xr:uid="{00000000-0005-0000-0000-000099750000}"/>
    <cellStyle name="Normal 8 16 5 2" xfId="25643" xr:uid="{00000000-0005-0000-0000-00009A750000}"/>
    <cellStyle name="Normal 8 16 6" xfId="18468" xr:uid="{00000000-0005-0000-0000-00009B750000}"/>
    <cellStyle name="Normal 8 16 7" xfId="31833" xr:uid="{00000000-0005-0000-0000-00009C750000}"/>
    <cellStyle name="Normal 8 16 8" xfId="35043" xr:uid="{00000000-0005-0000-0000-00009D750000}"/>
    <cellStyle name="Normal 8 17" xfId="5754" xr:uid="{00000000-0005-0000-0000-00009E750000}"/>
    <cellStyle name="Normal 8 17 2" xfId="8495" xr:uid="{00000000-0005-0000-0000-00009F750000}"/>
    <cellStyle name="Normal 8 17 2 2" xfId="14988" xr:uid="{00000000-0005-0000-0000-0000A0750000}"/>
    <cellStyle name="Normal 8 17 2 2 2" xfId="27663" xr:uid="{00000000-0005-0000-0000-0000A1750000}"/>
    <cellStyle name="Normal 8 17 2 3" xfId="19768" xr:uid="{00000000-0005-0000-0000-0000A2750000}"/>
    <cellStyle name="Normal 8 17 2 4" xfId="32882" xr:uid="{00000000-0005-0000-0000-0000A3750000}"/>
    <cellStyle name="Normal 8 17 2 5" xfId="35897" xr:uid="{00000000-0005-0000-0000-0000A4750000}"/>
    <cellStyle name="Normal 8 17 3" xfId="9420" xr:uid="{00000000-0005-0000-0000-0000A5750000}"/>
    <cellStyle name="Normal 8 17 3 2" xfId="15830" xr:uid="{00000000-0005-0000-0000-0000A6750000}"/>
    <cellStyle name="Normal 8 17 3 2 2" xfId="28471" xr:uid="{00000000-0005-0000-0000-0000A7750000}"/>
    <cellStyle name="Normal 8 17 3 3" xfId="23418" xr:uid="{00000000-0005-0000-0000-0000A8750000}"/>
    <cellStyle name="Normal 8 17 4" xfId="7541" xr:uid="{00000000-0005-0000-0000-0000A9750000}"/>
    <cellStyle name="Normal 8 17 4 2" xfId="14058" xr:uid="{00000000-0005-0000-0000-0000AA750000}"/>
    <cellStyle name="Normal 8 17 4 2 2" xfId="26788" xr:uid="{00000000-0005-0000-0000-0000AB750000}"/>
    <cellStyle name="Normal 8 17 4 3" xfId="22272" xr:uid="{00000000-0005-0000-0000-0000AC750000}"/>
    <cellStyle name="Normal 8 17 5" xfId="12898" xr:uid="{00000000-0005-0000-0000-0000AD750000}"/>
    <cellStyle name="Normal 8 17 5 2" xfId="25644" xr:uid="{00000000-0005-0000-0000-0000AE750000}"/>
    <cellStyle name="Normal 8 17 6" xfId="18469" xr:uid="{00000000-0005-0000-0000-0000AF750000}"/>
    <cellStyle name="Normal 8 17 7" xfId="31834" xr:uid="{00000000-0005-0000-0000-0000B0750000}"/>
    <cellStyle name="Normal 8 17 8" xfId="35044" xr:uid="{00000000-0005-0000-0000-0000B1750000}"/>
    <cellStyle name="Normal 8 18" xfId="5755" xr:uid="{00000000-0005-0000-0000-0000B2750000}"/>
    <cellStyle name="Normal 8 18 2" xfId="8496" xr:uid="{00000000-0005-0000-0000-0000B3750000}"/>
    <cellStyle name="Normal 8 18 2 2" xfId="14989" xr:uid="{00000000-0005-0000-0000-0000B4750000}"/>
    <cellStyle name="Normal 8 18 2 2 2" xfId="27664" xr:uid="{00000000-0005-0000-0000-0000B5750000}"/>
    <cellStyle name="Normal 8 18 2 3" xfId="19769" xr:uid="{00000000-0005-0000-0000-0000B6750000}"/>
    <cellStyle name="Normal 8 18 2 4" xfId="32883" xr:uid="{00000000-0005-0000-0000-0000B7750000}"/>
    <cellStyle name="Normal 8 18 2 5" xfId="35898" xr:uid="{00000000-0005-0000-0000-0000B8750000}"/>
    <cellStyle name="Normal 8 18 3" xfId="9421" xr:uid="{00000000-0005-0000-0000-0000B9750000}"/>
    <cellStyle name="Normal 8 18 3 2" xfId="15831" xr:uid="{00000000-0005-0000-0000-0000BA750000}"/>
    <cellStyle name="Normal 8 18 3 2 2" xfId="28472" xr:uid="{00000000-0005-0000-0000-0000BB750000}"/>
    <cellStyle name="Normal 8 18 3 3" xfId="23419" xr:uid="{00000000-0005-0000-0000-0000BC750000}"/>
    <cellStyle name="Normal 8 18 4" xfId="7542" xr:uid="{00000000-0005-0000-0000-0000BD750000}"/>
    <cellStyle name="Normal 8 18 4 2" xfId="14059" xr:uid="{00000000-0005-0000-0000-0000BE750000}"/>
    <cellStyle name="Normal 8 18 4 2 2" xfId="26789" xr:uid="{00000000-0005-0000-0000-0000BF750000}"/>
    <cellStyle name="Normal 8 18 4 3" xfId="22273" xr:uid="{00000000-0005-0000-0000-0000C0750000}"/>
    <cellStyle name="Normal 8 18 5" xfId="12899" xr:uid="{00000000-0005-0000-0000-0000C1750000}"/>
    <cellStyle name="Normal 8 18 5 2" xfId="25645" xr:uid="{00000000-0005-0000-0000-0000C2750000}"/>
    <cellStyle name="Normal 8 18 6" xfId="18470" xr:uid="{00000000-0005-0000-0000-0000C3750000}"/>
    <cellStyle name="Normal 8 18 7" xfId="31835" xr:uid="{00000000-0005-0000-0000-0000C4750000}"/>
    <cellStyle name="Normal 8 18 8" xfId="35045" xr:uid="{00000000-0005-0000-0000-0000C5750000}"/>
    <cellStyle name="Normal 8 19" xfId="5756" xr:uid="{00000000-0005-0000-0000-0000C6750000}"/>
    <cellStyle name="Normal 8 19 2" xfId="8497" xr:uid="{00000000-0005-0000-0000-0000C7750000}"/>
    <cellStyle name="Normal 8 19 2 2" xfId="14990" xr:uid="{00000000-0005-0000-0000-0000C8750000}"/>
    <cellStyle name="Normal 8 19 2 2 2" xfId="27665" xr:uid="{00000000-0005-0000-0000-0000C9750000}"/>
    <cellStyle name="Normal 8 19 2 3" xfId="19770" xr:uid="{00000000-0005-0000-0000-0000CA750000}"/>
    <cellStyle name="Normal 8 19 2 4" xfId="32884" xr:uid="{00000000-0005-0000-0000-0000CB750000}"/>
    <cellStyle name="Normal 8 19 2 5" xfId="35899" xr:uid="{00000000-0005-0000-0000-0000CC750000}"/>
    <cellStyle name="Normal 8 19 3" xfId="9422" xr:uid="{00000000-0005-0000-0000-0000CD750000}"/>
    <cellStyle name="Normal 8 19 3 2" xfId="15832" xr:uid="{00000000-0005-0000-0000-0000CE750000}"/>
    <cellStyle name="Normal 8 19 3 2 2" xfId="28473" xr:uid="{00000000-0005-0000-0000-0000CF750000}"/>
    <cellStyle name="Normal 8 19 3 3" xfId="23420" xr:uid="{00000000-0005-0000-0000-0000D0750000}"/>
    <cellStyle name="Normal 8 19 4" xfId="7543" xr:uid="{00000000-0005-0000-0000-0000D1750000}"/>
    <cellStyle name="Normal 8 19 4 2" xfId="14060" xr:uid="{00000000-0005-0000-0000-0000D2750000}"/>
    <cellStyle name="Normal 8 19 4 2 2" xfId="26790" xr:uid="{00000000-0005-0000-0000-0000D3750000}"/>
    <cellStyle name="Normal 8 19 4 3" xfId="22274" xr:uid="{00000000-0005-0000-0000-0000D4750000}"/>
    <cellStyle name="Normal 8 19 5" xfId="12900" xr:uid="{00000000-0005-0000-0000-0000D5750000}"/>
    <cellStyle name="Normal 8 19 5 2" xfId="25646" xr:uid="{00000000-0005-0000-0000-0000D6750000}"/>
    <cellStyle name="Normal 8 19 6" xfId="18471" xr:uid="{00000000-0005-0000-0000-0000D7750000}"/>
    <cellStyle name="Normal 8 19 7" xfId="31836" xr:uid="{00000000-0005-0000-0000-0000D8750000}"/>
    <cellStyle name="Normal 8 19 8" xfId="35046" xr:uid="{00000000-0005-0000-0000-0000D9750000}"/>
    <cellStyle name="Normal 8 2" xfId="350" xr:uid="{00000000-0005-0000-0000-0000DA750000}"/>
    <cellStyle name="Normal 8 2 2" xfId="834" xr:uid="{00000000-0005-0000-0000-0000DB750000}"/>
    <cellStyle name="Normal 8 2 2 2" xfId="6296" xr:uid="{00000000-0005-0000-0000-0000DC750000}"/>
    <cellStyle name="Normal 8 2 2 3" xfId="10601" xr:uid="{00000000-0005-0000-0000-0000DD750000}"/>
    <cellStyle name="Normal 8 2 2 4" xfId="10500" xr:uid="{00000000-0005-0000-0000-0000DE750000}"/>
    <cellStyle name="Normal 8 2 2 5" xfId="3170" xr:uid="{00000000-0005-0000-0000-0000DF750000}"/>
    <cellStyle name="Normal 8 2 3" xfId="2031" xr:uid="{00000000-0005-0000-0000-0000E0750000}"/>
    <cellStyle name="Normal 8 2 3 2" xfId="6156" xr:uid="{00000000-0005-0000-0000-0000E1750000}"/>
    <cellStyle name="Normal 8 2 3 3" xfId="10064" xr:uid="{00000000-0005-0000-0000-0000E2750000}"/>
    <cellStyle name="Normal 8 2 3 4" xfId="5757" xr:uid="{00000000-0005-0000-0000-0000E3750000}"/>
    <cellStyle name="Normal 8 2 4" xfId="9804" xr:uid="{00000000-0005-0000-0000-0000E4750000}"/>
    <cellStyle name="Normal 8 2 5" xfId="10263" xr:uid="{00000000-0005-0000-0000-0000E5750000}"/>
    <cellStyle name="Normal 8 2 5 2" xfId="18472" xr:uid="{00000000-0005-0000-0000-0000E6750000}"/>
    <cellStyle name="Normal 8 2 6" xfId="3012" xr:uid="{00000000-0005-0000-0000-0000E7750000}"/>
    <cellStyle name="Normal 8 20" xfId="5758" xr:uid="{00000000-0005-0000-0000-0000E8750000}"/>
    <cellStyle name="Normal 8 20 2" xfId="8498" xr:uid="{00000000-0005-0000-0000-0000E9750000}"/>
    <cellStyle name="Normal 8 20 2 2" xfId="14991" xr:uid="{00000000-0005-0000-0000-0000EA750000}"/>
    <cellStyle name="Normal 8 20 2 2 2" xfId="27666" xr:uid="{00000000-0005-0000-0000-0000EB750000}"/>
    <cellStyle name="Normal 8 20 2 3" xfId="19771" xr:uid="{00000000-0005-0000-0000-0000EC750000}"/>
    <cellStyle name="Normal 8 20 2 4" xfId="32885" xr:uid="{00000000-0005-0000-0000-0000ED750000}"/>
    <cellStyle name="Normal 8 20 2 5" xfId="35900" xr:uid="{00000000-0005-0000-0000-0000EE750000}"/>
    <cellStyle name="Normal 8 20 3" xfId="9423" xr:uid="{00000000-0005-0000-0000-0000EF750000}"/>
    <cellStyle name="Normal 8 20 3 2" xfId="15833" xr:uid="{00000000-0005-0000-0000-0000F0750000}"/>
    <cellStyle name="Normal 8 20 3 2 2" xfId="28474" xr:uid="{00000000-0005-0000-0000-0000F1750000}"/>
    <cellStyle name="Normal 8 20 3 3" xfId="23421" xr:uid="{00000000-0005-0000-0000-0000F2750000}"/>
    <cellStyle name="Normal 8 20 4" xfId="7544" xr:uid="{00000000-0005-0000-0000-0000F3750000}"/>
    <cellStyle name="Normal 8 20 4 2" xfId="14061" xr:uid="{00000000-0005-0000-0000-0000F4750000}"/>
    <cellStyle name="Normal 8 20 4 2 2" xfId="26791" xr:uid="{00000000-0005-0000-0000-0000F5750000}"/>
    <cellStyle name="Normal 8 20 4 3" xfId="22275" xr:uid="{00000000-0005-0000-0000-0000F6750000}"/>
    <cellStyle name="Normal 8 20 5" xfId="12901" xr:uid="{00000000-0005-0000-0000-0000F7750000}"/>
    <cellStyle name="Normal 8 20 5 2" xfId="25647" xr:uid="{00000000-0005-0000-0000-0000F8750000}"/>
    <cellStyle name="Normal 8 20 6" xfId="18473" xr:uid="{00000000-0005-0000-0000-0000F9750000}"/>
    <cellStyle name="Normal 8 20 7" xfId="31837" xr:uid="{00000000-0005-0000-0000-0000FA750000}"/>
    <cellStyle name="Normal 8 20 8" xfId="35047" xr:uid="{00000000-0005-0000-0000-0000FB750000}"/>
    <cellStyle name="Normal 8 21" xfId="5759" xr:uid="{00000000-0005-0000-0000-0000FC750000}"/>
    <cellStyle name="Normal 8 21 2" xfId="8499" xr:uid="{00000000-0005-0000-0000-0000FD750000}"/>
    <cellStyle name="Normal 8 21 2 2" xfId="14992" xr:uid="{00000000-0005-0000-0000-0000FE750000}"/>
    <cellStyle name="Normal 8 21 2 2 2" xfId="27667" xr:uid="{00000000-0005-0000-0000-0000FF750000}"/>
    <cellStyle name="Normal 8 21 2 3" xfId="19772" xr:uid="{00000000-0005-0000-0000-000000760000}"/>
    <cellStyle name="Normal 8 21 2 4" xfId="32886" xr:uid="{00000000-0005-0000-0000-000001760000}"/>
    <cellStyle name="Normal 8 21 2 5" xfId="35901" xr:uid="{00000000-0005-0000-0000-000002760000}"/>
    <cellStyle name="Normal 8 21 3" xfId="9424" xr:uid="{00000000-0005-0000-0000-000003760000}"/>
    <cellStyle name="Normal 8 21 3 2" xfId="15834" xr:uid="{00000000-0005-0000-0000-000004760000}"/>
    <cellStyle name="Normal 8 21 3 2 2" xfId="28475" xr:uid="{00000000-0005-0000-0000-000005760000}"/>
    <cellStyle name="Normal 8 21 3 3" xfId="23422" xr:uid="{00000000-0005-0000-0000-000006760000}"/>
    <cellStyle name="Normal 8 21 4" xfId="7545" xr:uid="{00000000-0005-0000-0000-000007760000}"/>
    <cellStyle name="Normal 8 21 4 2" xfId="14062" xr:uid="{00000000-0005-0000-0000-000008760000}"/>
    <cellStyle name="Normal 8 21 4 2 2" xfId="26792" xr:uid="{00000000-0005-0000-0000-000009760000}"/>
    <cellStyle name="Normal 8 21 4 3" xfId="22276" xr:uid="{00000000-0005-0000-0000-00000A760000}"/>
    <cellStyle name="Normal 8 21 5" xfId="12902" xr:uid="{00000000-0005-0000-0000-00000B760000}"/>
    <cellStyle name="Normal 8 21 5 2" xfId="25648" xr:uid="{00000000-0005-0000-0000-00000C760000}"/>
    <cellStyle name="Normal 8 21 6" xfId="18474" xr:uid="{00000000-0005-0000-0000-00000D760000}"/>
    <cellStyle name="Normal 8 21 7" xfId="31838" xr:uid="{00000000-0005-0000-0000-00000E760000}"/>
    <cellStyle name="Normal 8 21 8" xfId="35048" xr:uid="{00000000-0005-0000-0000-00000F760000}"/>
    <cellStyle name="Normal 8 22" xfId="5760" xr:uid="{00000000-0005-0000-0000-000010760000}"/>
    <cellStyle name="Normal 8 22 2" xfId="8500" xr:uid="{00000000-0005-0000-0000-000011760000}"/>
    <cellStyle name="Normal 8 22 2 2" xfId="14993" xr:uid="{00000000-0005-0000-0000-000012760000}"/>
    <cellStyle name="Normal 8 22 2 2 2" xfId="27668" xr:uid="{00000000-0005-0000-0000-000013760000}"/>
    <cellStyle name="Normal 8 22 2 3" xfId="19773" xr:uid="{00000000-0005-0000-0000-000014760000}"/>
    <cellStyle name="Normal 8 22 2 4" xfId="32887" xr:uid="{00000000-0005-0000-0000-000015760000}"/>
    <cellStyle name="Normal 8 22 2 5" xfId="35902" xr:uid="{00000000-0005-0000-0000-000016760000}"/>
    <cellStyle name="Normal 8 22 3" xfId="9425" xr:uid="{00000000-0005-0000-0000-000017760000}"/>
    <cellStyle name="Normal 8 22 3 2" xfId="15835" xr:uid="{00000000-0005-0000-0000-000018760000}"/>
    <cellStyle name="Normal 8 22 3 2 2" xfId="28476" xr:uid="{00000000-0005-0000-0000-000019760000}"/>
    <cellStyle name="Normal 8 22 3 3" xfId="23423" xr:uid="{00000000-0005-0000-0000-00001A760000}"/>
    <cellStyle name="Normal 8 22 4" xfId="7546" xr:uid="{00000000-0005-0000-0000-00001B760000}"/>
    <cellStyle name="Normal 8 22 4 2" xfId="14063" xr:uid="{00000000-0005-0000-0000-00001C760000}"/>
    <cellStyle name="Normal 8 22 4 2 2" xfId="26793" xr:uid="{00000000-0005-0000-0000-00001D760000}"/>
    <cellStyle name="Normal 8 22 4 3" xfId="22277" xr:uid="{00000000-0005-0000-0000-00001E760000}"/>
    <cellStyle name="Normal 8 22 5" xfId="12903" xr:uid="{00000000-0005-0000-0000-00001F760000}"/>
    <cellStyle name="Normal 8 22 5 2" xfId="25649" xr:uid="{00000000-0005-0000-0000-000020760000}"/>
    <cellStyle name="Normal 8 22 6" xfId="18475" xr:uid="{00000000-0005-0000-0000-000021760000}"/>
    <cellStyle name="Normal 8 22 7" xfId="31839" xr:uid="{00000000-0005-0000-0000-000022760000}"/>
    <cellStyle name="Normal 8 22 8" xfId="35049" xr:uid="{00000000-0005-0000-0000-000023760000}"/>
    <cellStyle name="Normal 8 23" xfId="5761" xr:uid="{00000000-0005-0000-0000-000024760000}"/>
    <cellStyle name="Normal 8 23 2" xfId="8501" xr:uid="{00000000-0005-0000-0000-000025760000}"/>
    <cellStyle name="Normal 8 23 2 2" xfId="14994" xr:uid="{00000000-0005-0000-0000-000026760000}"/>
    <cellStyle name="Normal 8 23 2 2 2" xfId="27669" xr:uid="{00000000-0005-0000-0000-000027760000}"/>
    <cellStyle name="Normal 8 23 2 3" xfId="19774" xr:uid="{00000000-0005-0000-0000-000028760000}"/>
    <cellStyle name="Normal 8 23 2 4" xfId="32888" xr:uid="{00000000-0005-0000-0000-000029760000}"/>
    <cellStyle name="Normal 8 23 2 5" xfId="35903" xr:uid="{00000000-0005-0000-0000-00002A760000}"/>
    <cellStyle name="Normal 8 23 3" xfId="9426" xr:uid="{00000000-0005-0000-0000-00002B760000}"/>
    <cellStyle name="Normal 8 23 3 2" xfId="15836" xr:uid="{00000000-0005-0000-0000-00002C760000}"/>
    <cellStyle name="Normal 8 23 3 2 2" xfId="28477" xr:uid="{00000000-0005-0000-0000-00002D760000}"/>
    <cellStyle name="Normal 8 23 3 3" xfId="23424" xr:uid="{00000000-0005-0000-0000-00002E760000}"/>
    <cellStyle name="Normal 8 23 4" xfId="7547" xr:uid="{00000000-0005-0000-0000-00002F760000}"/>
    <cellStyle name="Normal 8 23 4 2" xfId="14064" xr:uid="{00000000-0005-0000-0000-000030760000}"/>
    <cellStyle name="Normal 8 23 4 2 2" xfId="26794" xr:uid="{00000000-0005-0000-0000-000031760000}"/>
    <cellStyle name="Normal 8 23 4 3" xfId="22278" xr:uid="{00000000-0005-0000-0000-000032760000}"/>
    <cellStyle name="Normal 8 23 5" xfId="12904" xr:uid="{00000000-0005-0000-0000-000033760000}"/>
    <cellStyle name="Normal 8 23 5 2" xfId="25650" xr:uid="{00000000-0005-0000-0000-000034760000}"/>
    <cellStyle name="Normal 8 23 6" xfId="18476" xr:uid="{00000000-0005-0000-0000-000035760000}"/>
    <cellStyle name="Normal 8 23 7" xfId="31840" xr:uid="{00000000-0005-0000-0000-000036760000}"/>
    <cellStyle name="Normal 8 23 8" xfId="35050" xr:uid="{00000000-0005-0000-0000-000037760000}"/>
    <cellStyle name="Normal 8 24" xfId="5762" xr:uid="{00000000-0005-0000-0000-000038760000}"/>
    <cellStyle name="Normal 8 24 2" xfId="8502" xr:uid="{00000000-0005-0000-0000-000039760000}"/>
    <cellStyle name="Normal 8 24 2 2" xfId="14995" xr:uid="{00000000-0005-0000-0000-00003A760000}"/>
    <cellStyle name="Normal 8 24 2 2 2" xfId="27670" xr:uid="{00000000-0005-0000-0000-00003B760000}"/>
    <cellStyle name="Normal 8 24 2 3" xfId="19775" xr:uid="{00000000-0005-0000-0000-00003C760000}"/>
    <cellStyle name="Normal 8 24 2 4" xfId="32889" xr:uid="{00000000-0005-0000-0000-00003D760000}"/>
    <cellStyle name="Normal 8 24 2 5" xfId="35904" xr:uid="{00000000-0005-0000-0000-00003E760000}"/>
    <cellStyle name="Normal 8 24 3" xfId="9427" xr:uid="{00000000-0005-0000-0000-00003F760000}"/>
    <cellStyle name="Normal 8 24 3 2" xfId="15837" xr:uid="{00000000-0005-0000-0000-000040760000}"/>
    <cellStyle name="Normal 8 24 3 2 2" xfId="28478" xr:uid="{00000000-0005-0000-0000-000041760000}"/>
    <cellStyle name="Normal 8 24 3 3" xfId="23425" xr:uid="{00000000-0005-0000-0000-000042760000}"/>
    <cellStyle name="Normal 8 24 4" xfId="7548" xr:uid="{00000000-0005-0000-0000-000043760000}"/>
    <cellStyle name="Normal 8 24 4 2" xfId="14065" xr:uid="{00000000-0005-0000-0000-000044760000}"/>
    <cellStyle name="Normal 8 24 4 2 2" xfId="26795" xr:uid="{00000000-0005-0000-0000-000045760000}"/>
    <cellStyle name="Normal 8 24 4 3" xfId="22279" xr:uid="{00000000-0005-0000-0000-000046760000}"/>
    <cellStyle name="Normal 8 24 5" xfId="12905" xr:uid="{00000000-0005-0000-0000-000047760000}"/>
    <cellStyle name="Normal 8 24 5 2" xfId="25651" xr:uid="{00000000-0005-0000-0000-000048760000}"/>
    <cellStyle name="Normal 8 24 6" xfId="18477" xr:uid="{00000000-0005-0000-0000-000049760000}"/>
    <cellStyle name="Normal 8 24 7" xfId="31841" xr:uid="{00000000-0005-0000-0000-00004A760000}"/>
    <cellStyle name="Normal 8 24 8" xfId="35051" xr:uid="{00000000-0005-0000-0000-00004B760000}"/>
    <cellStyle name="Normal 8 25" xfId="5763" xr:uid="{00000000-0005-0000-0000-00004C760000}"/>
    <cellStyle name="Normal 8 25 2" xfId="8503" xr:uid="{00000000-0005-0000-0000-00004D760000}"/>
    <cellStyle name="Normal 8 25 2 2" xfId="14996" xr:uid="{00000000-0005-0000-0000-00004E760000}"/>
    <cellStyle name="Normal 8 25 2 2 2" xfId="27671" xr:uid="{00000000-0005-0000-0000-00004F760000}"/>
    <cellStyle name="Normal 8 25 2 3" xfId="19776" xr:uid="{00000000-0005-0000-0000-000050760000}"/>
    <cellStyle name="Normal 8 25 2 4" xfId="32890" xr:uid="{00000000-0005-0000-0000-000051760000}"/>
    <cellStyle name="Normal 8 25 2 5" xfId="35905" xr:uid="{00000000-0005-0000-0000-000052760000}"/>
    <cellStyle name="Normal 8 25 3" xfId="9428" xr:uid="{00000000-0005-0000-0000-000053760000}"/>
    <cellStyle name="Normal 8 25 3 2" xfId="15838" xr:uid="{00000000-0005-0000-0000-000054760000}"/>
    <cellStyle name="Normal 8 25 3 2 2" xfId="28479" xr:uid="{00000000-0005-0000-0000-000055760000}"/>
    <cellStyle name="Normal 8 25 3 3" xfId="23426" xr:uid="{00000000-0005-0000-0000-000056760000}"/>
    <cellStyle name="Normal 8 25 4" xfId="7549" xr:uid="{00000000-0005-0000-0000-000057760000}"/>
    <cellStyle name="Normal 8 25 4 2" xfId="14066" xr:uid="{00000000-0005-0000-0000-000058760000}"/>
    <cellStyle name="Normal 8 25 4 2 2" xfId="26796" xr:uid="{00000000-0005-0000-0000-000059760000}"/>
    <cellStyle name="Normal 8 25 4 3" xfId="22280" xr:uid="{00000000-0005-0000-0000-00005A760000}"/>
    <cellStyle name="Normal 8 25 5" xfId="12906" xr:uid="{00000000-0005-0000-0000-00005B760000}"/>
    <cellStyle name="Normal 8 25 5 2" xfId="25652" xr:uid="{00000000-0005-0000-0000-00005C760000}"/>
    <cellStyle name="Normal 8 25 6" xfId="18478" xr:uid="{00000000-0005-0000-0000-00005D760000}"/>
    <cellStyle name="Normal 8 25 7" xfId="31842" xr:uid="{00000000-0005-0000-0000-00005E760000}"/>
    <cellStyle name="Normal 8 25 8" xfId="35052" xr:uid="{00000000-0005-0000-0000-00005F760000}"/>
    <cellStyle name="Normal 8 26" xfId="5764" xr:uid="{00000000-0005-0000-0000-000060760000}"/>
    <cellStyle name="Normal 8 26 2" xfId="8504" xr:uid="{00000000-0005-0000-0000-000061760000}"/>
    <cellStyle name="Normal 8 26 2 2" xfId="14997" xr:uid="{00000000-0005-0000-0000-000062760000}"/>
    <cellStyle name="Normal 8 26 2 2 2" xfId="27672" xr:uid="{00000000-0005-0000-0000-000063760000}"/>
    <cellStyle name="Normal 8 26 2 3" xfId="19777" xr:uid="{00000000-0005-0000-0000-000064760000}"/>
    <cellStyle name="Normal 8 26 2 4" xfId="32891" xr:uid="{00000000-0005-0000-0000-000065760000}"/>
    <cellStyle name="Normal 8 26 2 5" xfId="35906" xr:uid="{00000000-0005-0000-0000-000066760000}"/>
    <cellStyle name="Normal 8 26 3" xfId="9429" xr:uid="{00000000-0005-0000-0000-000067760000}"/>
    <cellStyle name="Normal 8 26 3 2" xfId="15839" xr:uid="{00000000-0005-0000-0000-000068760000}"/>
    <cellStyle name="Normal 8 26 3 2 2" xfId="28480" xr:uid="{00000000-0005-0000-0000-000069760000}"/>
    <cellStyle name="Normal 8 26 3 3" xfId="23427" xr:uid="{00000000-0005-0000-0000-00006A760000}"/>
    <cellStyle name="Normal 8 26 4" xfId="7550" xr:uid="{00000000-0005-0000-0000-00006B760000}"/>
    <cellStyle name="Normal 8 26 4 2" xfId="14067" xr:uid="{00000000-0005-0000-0000-00006C760000}"/>
    <cellStyle name="Normal 8 26 4 2 2" xfId="26797" xr:uid="{00000000-0005-0000-0000-00006D760000}"/>
    <cellStyle name="Normal 8 26 4 3" xfId="22281" xr:uid="{00000000-0005-0000-0000-00006E760000}"/>
    <cellStyle name="Normal 8 26 5" xfId="12907" xr:uid="{00000000-0005-0000-0000-00006F760000}"/>
    <cellStyle name="Normal 8 26 5 2" xfId="25653" xr:uid="{00000000-0005-0000-0000-000070760000}"/>
    <cellStyle name="Normal 8 26 6" xfId="18479" xr:uid="{00000000-0005-0000-0000-000071760000}"/>
    <cellStyle name="Normal 8 26 7" xfId="31843" xr:uid="{00000000-0005-0000-0000-000072760000}"/>
    <cellStyle name="Normal 8 26 8" xfId="35053" xr:uid="{00000000-0005-0000-0000-000073760000}"/>
    <cellStyle name="Normal 8 27" xfId="5765" xr:uid="{00000000-0005-0000-0000-000074760000}"/>
    <cellStyle name="Normal 8 27 2" xfId="8505" xr:uid="{00000000-0005-0000-0000-000075760000}"/>
    <cellStyle name="Normal 8 27 2 2" xfId="14998" xr:uid="{00000000-0005-0000-0000-000076760000}"/>
    <cellStyle name="Normal 8 27 2 2 2" xfId="27673" xr:uid="{00000000-0005-0000-0000-000077760000}"/>
    <cellStyle name="Normal 8 27 2 3" xfId="19778" xr:uid="{00000000-0005-0000-0000-000078760000}"/>
    <cellStyle name="Normal 8 27 2 4" xfId="32892" xr:uid="{00000000-0005-0000-0000-000079760000}"/>
    <cellStyle name="Normal 8 27 2 5" xfId="35907" xr:uid="{00000000-0005-0000-0000-00007A760000}"/>
    <cellStyle name="Normal 8 27 3" xfId="9430" xr:uid="{00000000-0005-0000-0000-00007B760000}"/>
    <cellStyle name="Normal 8 27 3 2" xfId="15840" xr:uid="{00000000-0005-0000-0000-00007C760000}"/>
    <cellStyle name="Normal 8 27 3 2 2" xfId="28481" xr:uid="{00000000-0005-0000-0000-00007D760000}"/>
    <cellStyle name="Normal 8 27 3 3" xfId="23428" xr:uid="{00000000-0005-0000-0000-00007E760000}"/>
    <cellStyle name="Normal 8 27 4" xfId="7551" xr:uid="{00000000-0005-0000-0000-00007F760000}"/>
    <cellStyle name="Normal 8 27 4 2" xfId="14068" xr:uid="{00000000-0005-0000-0000-000080760000}"/>
    <cellStyle name="Normal 8 27 4 2 2" xfId="26798" xr:uid="{00000000-0005-0000-0000-000081760000}"/>
    <cellStyle name="Normal 8 27 4 3" xfId="22282" xr:uid="{00000000-0005-0000-0000-000082760000}"/>
    <cellStyle name="Normal 8 27 5" xfId="12908" xr:uid="{00000000-0005-0000-0000-000083760000}"/>
    <cellStyle name="Normal 8 27 5 2" xfId="25654" xr:uid="{00000000-0005-0000-0000-000084760000}"/>
    <cellStyle name="Normal 8 27 6" xfId="18480" xr:uid="{00000000-0005-0000-0000-000085760000}"/>
    <cellStyle name="Normal 8 27 7" xfId="31844" xr:uid="{00000000-0005-0000-0000-000086760000}"/>
    <cellStyle name="Normal 8 27 8" xfId="35054" xr:uid="{00000000-0005-0000-0000-000087760000}"/>
    <cellStyle name="Normal 8 28" xfId="5766" xr:uid="{00000000-0005-0000-0000-000088760000}"/>
    <cellStyle name="Normal 8 28 2" xfId="8506" xr:uid="{00000000-0005-0000-0000-000089760000}"/>
    <cellStyle name="Normal 8 28 2 2" xfId="14999" xr:uid="{00000000-0005-0000-0000-00008A760000}"/>
    <cellStyle name="Normal 8 28 2 2 2" xfId="27674" xr:uid="{00000000-0005-0000-0000-00008B760000}"/>
    <cellStyle name="Normal 8 28 2 3" xfId="19779" xr:uid="{00000000-0005-0000-0000-00008C760000}"/>
    <cellStyle name="Normal 8 28 2 4" xfId="32893" xr:uid="{00000000-0005-0000-0000-00008D760000}"/>
    <cellStyle name="Normal 8 28 2 5" xfId="35908" xr:uid="{00000000-0005-0000-0000-00008E760000}"/>
    <cellStyle name="Normal 8 28 3" xfId="9431" xr:uid="{00000000-0005-0000-0000-00008F760000}"/>
    <cellStyle name="Normal 8 28 3 2" xfId="15841" xr:uid="{00000000-0005-0000-0000-000090760000}"/>
    <cellStyle name="Normal 8 28 3 2 2" xfId="28482" xr:uid="{00000000-0005-0000-0000-000091760000}"/>
    <cellStyle name="Normal 8 28 3 3" xfId="23429" xr:uid="{00000000-0005-0000-0000-000092760000}"/>
    <cellStyle name="Normal 8 28 4" xfId="7552" xr:uid="{00000000-0005-0000-0000-000093760000}"/>
    <cellStyle name="Normal 8 28 4 2" xfId="14069" xr:uid="{00000000-0005-0000-0000-000094760000}"/>
    <cellStyle name="Normal 8 28 4 2 2" xfId="26799" xr:uid="{00000000-0005-0000-0000-000095760000}"/>
    <cellStyle name="Normal 8 28 4 3" xfId="22283" xr:uid="{00000000-0005-0000-0000-000096760000}"/>
    <cellStyle name="Normal 8 28 5" xfId="12909" xr:uid="{00000000-0005-0000-0000-000097760000}"/>
    <cellStyle name="Normal 8 28 5 2" xfId="25655" xr:uid="{00000000-0005-0000-0000-000098760000}"/>
    <cellStyle name="Normal 8 28 6" xfId="18481" xr:uid="{00000000-0005-0000-0000-000099760000}"/>
    <cellStyle name="Normal 8 28 7" xfId="31845" xr:uid="{00000000-0005-0000-0000-00009A760000}"/>
    <cellStyle name="Normal 8 28 8" xfId="35055" xr:uid="{00000000-0005-0000-0000-00009B760000}"/>
    <cellStyle name="Normal 8 29" xfId="5767" xr:uid="{00000000-0005-0000-0000-00009C760000}"/>
    <cellStyle name="Normal 8 29 2" xfId="8507" xr:uid="{00000000-0005-0000-0000-00009D760000}"/>
    <cellStyle name="Normal 8 29 2 2" xfId="15000" xr:uid="{00000000-0005-0000-0000-00009E760000}"/>
    <cellStyle name="Normal 8 29 2 2 2" xfId="27675" xr:uid="{00000000-0005-0000-0000-00009F760000}"/>
    <cellStyle name="Normal 8 29 2 3" xfId="19780" xr:uid="{00000000-0005-0000-0000-0000A0760000}"/>
    <cellStyle name="Normal 8 29 2 4" xfId="32894" xr:uid="{00000000-0005-0000-0000-0000A1760000}"/>
    <cellStyle name="Normal 8 29 2 5" xfId="35909" xr:uid="{00000000-0005-0000-0000-0000A2760000}"/>
    <cellStyle name="Normal 8 29 3" xfId="9432" xr:uid="{00000000-0005-0000-0000-0000A3760000}"/>
    <cellStyle name="Normal 8 29 3 2" xfId="15842" xr:uid="{00000000-0005-0000-0000-0000A4760000}"/>
    <cellStyle name="Normal 8 29 3 2 2" xfId="28483" xr:uid="{00000000-0005-0000-0000-0000A5760000}"/>
    <cellStyle name="Normal 8 29 3 3" xfId="23430" xr:uid="{00000000-0005-0000-0000-0000A6760000}"/>
    <cellStyle name="Normal 8 29 4" xfId="7553" xr:uid="{00000000-0005-0000-0000-0000A7760000}"/>
    <cellStyle name="Normal 8 29 4 2" xfId="14070" xr:uid="{00000000-0005-0000-0000-0000A8760000}"/>
    <cellStyle name="Normal 8 29 4 2 2" xfId="26800" xr:uid="{00000000-0005-0000-0000-0000A9760000}"/>
    <cellStyle name="Normal 8 29 4 3" xfId="22284" xr:uid="{00000000-0005-0000-0000-0000AA760000}"/>
    <cellStyle name="Normal 8 29 5" xfId="12910" xr:uid="{00000000-0005-0000-0000-0000AB760000}"/>
    <cellStyle name="Normal 8 29 5 2" xfId="25656" xr:uid="{00000000-0005-0000-0000-0000AC760000}"/>
    <cellStyle name="Normal 8 29 6" xfId="18482" xr:uid="{00000000-0005-0000-0000-0000AD760000}"/>
    <cellStyle name="Normal 8 29 7" xfId="31846" xr:uid="{00000000-0005-0000-0000-0000AE760000}"/>
    <cellStyle name="Normal 8 29 8" xfId="35056" xr:uid="{00000000-0005-0000-0000-0000AF760000}"/>
    <cellStyle name="Normal 8 3" xfId="624" xr:uid="{00000000-0005-0000-0000-0000B0760000}"/>
    <cellStyle name="Normal 8 3 10" xfId="5769" xr:uid="{00000000-0005-0000-0000-0000B1760000}"/>
    <cellStyle name="Normal 8 3 11" xfId="5770" xr:uid="{00000000-0005-0000-0000-0000B2760000}"/>
    <cellStyle name="Normal 8 3 12" xfId="5771" xr:uid="{00000000-0005-0000-0000-0000B3760000}"/>
    <cellStyle name="Normal 8 3 13" xfId="5772" xr:uid="{00000000-0005-0000-0000-0000B4760000}"/>
    <cellStyle name="Normal 8 3 14" xfId="5773" xr:uid="{00000000-0005-0000-0000-0000B5760000}"/>
    <cellStyle name="Normal 8 3 15" xfId="5774" xr:uid="{00000000-0005-0000-0000-0000B6760000}"/>
    <cellStyle name="Normal 8 3 16" xfId="5775" xr:uid="{00000000-0005-0000-0000-0000B7760000}"/>
    <cellStyle name="Normal 8 3 17" xfId="5776" xr:uid="{00000000-0005-0000-0000-0000B8760000}"/>
    <cellStyle name="Normal 8 3 18" xfId="5777" xr:uid="{00000000-0005-0000-0000-0000B9760000}"/>
    <cellStyle name="Normal 8 3 19" xfId="5778" xr:uid="{00000000-0005-0000-0000-0000BA760000}"/>
    <cellStyle name="Normal 8 3 2" xfId="2033" xr:uid="{00000000-0005-0000-0000-0000BB760000}"/>
    <cellStyle name="Normal 8 3 2 2" xfId="2034" xr:uid="{00000000-0005-0000-0000-0000BC760000}"/>
    <cellStyle name="Normal 8 3 2 2 2" xfId="2035" xr:uid="{00000000-0005-0000-0000-0000BD760000}"/>
    <cellStyle name="Normal 8 3 2 2 2 2" xfId="16378" xr:uid="{00000000-0005-0000-0000-0000BE760000}"/>
    <cellStyle name="Normal 8 3 2 2 2 2 2" xfId="28920" xr:uid="{00000000-0005-0000-0000-0000BF760000}"/>
    <cellStyle name="Normal 8 3 2 2 2 3" xfId="23836" xr:uid="{00000000-0005-0000-0000-0000C0760000}"/>
    <cellStyle name="Normal 8 3 2 2 2 4" xfId="10878" xr:uid="{00000000-0005-0000-0000-0000C1760000}"/>
    <cellStyle name="Normal 8 3 2 2 3" xfId="16095" xr:uid="{00000000-0005-0000-0000-0000C2760000}"/>
    <cellStyle name="Normal 8 3 2 2 3 2" xfId="28722" xr:uid="{00000000-0005-0000-0000-0000C3760000}"/>
    <cellStyle name="Normal 8 3 2 2 4" xfId="23685" xr:uid="{00000000-0005-0000-0000-0000C4760000}"/>
    <cellStyle name="Normal 8 3 2 2 5" xfId="10292" xr:uid="{00000000-0005-0000-0000-0000C5760000}"/>
    <cellStyle name="Normal 8 3 2 3" xfId="2036" xr:uid="{00000000-0005-0000-0000-0000C6760000}"/>
    <cellStyle name="Normal 8 3 2 3 2" xfId="16022" xr:uid="{00000000-0005-0000-0000-0000C7760000}"/>
    <cellStyle name="Normal 8 3 2 3 2 2" xfId="28650" xr:uid="{00000000-0005-0000-0000-0000C8760000}"/>
    <cellStyle name="Normal 8 3 2 3 3" xfId="23619" xr:uid="{00000000-0005-0000-0000-0000C9760000}"/>
    <cellStyle name="Normal 8 3 2 3 4" xfId="10085" xr:uid="{00000000-0005-0000-0000-0000CA760000}"/>
    <cellStyle name="Normal 8 3 2 4" xfId="10849" xr:uid="{00000000-0005-0000-0000-0000CB760000}"/>
    <cellStyle name="Normal 8 3 2 4 2" xfId="16363" xr:uid="{00000000-0005-0000-0000-0000CC760000}"/>
    <cellStyle name="Normal 8 3 2 4 2 2" xfId="28905" xr:uid="{00000000-0005-0000-0000-0000CD760000}"/>
    <cellStyle name="Normal 8 3 2 4 3" xfId="23823" xr:uid="{00000000-0005-0000-0000-0000CE760000}"/>
    <cellStyle name="Normal 8 3 2 5" xfId="5779" xr:uid="{00000000-0005-0000-0000-0000CF760000}"/>
    <cellStyle name="Normal 8 3 20" xfId="5768" xr:uid="{00000000-0005-0000-0000-0000D0760000}"/>
    <cellStyle name="Normal 8 3 20 2" xfId="18863" xr:uid="{00000000-0005-0000-0000-0000D1760000}"/>
    <cellStyle name="Normal 8 3 21" xfId="10123" xr:uid="{00000000-0005-0000-0000-0000D2760000}"/>
    <cellStyle name="Normal 8 3 21 2" xfId="16038" xr:uid="{00000000-0005-0000-0000-0000D3760000}"/>
    <cellStyle name="Normal 8 3 21 2 2" xfId="28666" xr:uid="{00000000-0005-0000-0000-0000D4760000}"/>
    <cellStyle name="Normal 8 3 21 3" xfId="18483" xr:uid="{00000000-0005-0000-0000-0000D5760000}"/>
    <cellStyle name="Normal 8 3 21 4" xfId="23634" xr:uid="{00000000-0005-0000-0000-0000D6760000}"/>
    <cellStyle name="Normal 8 3 22" xfId="3013" xr:uid="{00000000-0005-0000-0000-0000D7760000}"/>
    <cellStyle name="Normal 8 3 23" xfId="37730" xr:uid="{00000000-0005-0000-0000-0000D8760000}"/>
    <cellStyle name="Normal 8 3 3" xfId="2037" xr:uid="{00000000-0005-0000-0000-0000D9760000}"/>
    <cellStyle name="Normal 8 3 3 2" xfId="2038" xr:uid="{00000000-0005-0000-0000-0000DA760000}"/>
    <cellStyle name="Normal 8 3 3 2 2" xfId="16665" xr:uid="{00000000-0005-0000-0000-0000DB760000}"/>
    <cellStyle name="Normal 8 3 3 2 2 2" xfId="29200" xr:uid="{00000000-0005-0000-0000-0000DC760000}"/>
    <cellStyle name="Normal 8 3 3 2 3" xfId="24107" xr:uid="{00000000-0005-0000-0000-0000DD760000}"/>
    <cellStyle name="Normal 8 3 3 2 4" xfId="11334" xr:uid="{00000000-0005-0000-0000-0000DE760000}"/>
    <cellStyle name="Normal 8 3 3 3" xfId="11362" xr:uid="{00000000-0005-0000-0000-0000DF760000}"/>
    <cellStyle name="Normal 8 3 3 3 2" xfId="16687" xr:uid="{00000000-0005-0000-0000-0000E0760000}"/>
    <cellStyle name="Normal 8 3 3 3 2 2" xfId="29222" xr:uid="{00000000-0005-0000-0000-0000E1760000}"/>
    <cellStyle name="Normal 8 3 3 3 3" xfId="24130" xr:uid="{00000000-0005-0000-0000-0000E2760000}"/>
    <cellStyle name="Normal 8 3 3 4" xfId="5780" xr:uid="{00000000-0005-0000-0000-0000E3760000}"/>
    <cellStyle name="Normal 8 3 4" xfId="2039" xr:uid="{00000000-0005-0000-0000-0000E4760000}"/>
    <cellStyle name="Normal 8 3 4 2" xfId="10611" xr:uid="{00000000-0005-0000-0000-0000E5760000}"/>
    <cellStyle name="Normal 8 3 4 2 2" xfId="16207" xr:uid="{00000000-0005-0000-0000-0000E6760000}"/>
    <cellStyle name="Normal 8 3 4 2 2 2" xfId="28829" xr:uid="{00000000-0005-0000-0000-0000E7760000}"/>
    <cellStyle name="Normal 8 3 4 2 3" xfId="23773" xr:uid="{00000000-0005-0000-0000-0000E8760000}"/>
    <cellStyle name="Normal 8 3 4 3" xfId="5781" xr:uid="{00000000-0005-0000-0000-0000E9760000}"/>
    <cellStyle name="Normal 8 3 5" xfId="2032" xr:uid="{00000000-0005-0000-0000-0000EA760000}"/>
    <cellStyle name="Normal 8 3 5 2" xfId="5782" xr:uid="{00000000-0005-0000-0000-0000EB760000}"/>
    <cellStyle name="Normal 8 3 6" xfId="5783" xr:uid="{00000000-0005-0000-0000-0000EC760000}"/>
    <cellStyle name="Normal 8 3 7" xfId="5784" xr:uid="{00000000-0005-0000-0000-0000ED760000}"/>
    <cellStyle name="Normal 8 3 8" xfId="5785" xr:uid="{00000000-0005-0000-0000-0000EE760000}"/>
    <cellStyle name="Normal 8 3 9" xfId="5786" xr:uid="{00000000-0005-0000-0000-0000EF760000}"/>
    <cellStyle name="Normal 8 30" xfId="5787" xr:uid="{00000000-0005-0000-0000-0000F0760000}"/>
    <cellStyle name="Normal 8 30 2" xfId="8508" xr:uid="{00000000-0005-0000-0000-0000F1760000}"/>
    <cellStyle name="Normal 8 30 2 2" xfId="15001" xr:uid="{00000000-0005-0000-0000-0000F2760000}"/>
    <cellStyle name="Normal 8 30 2 2 2" xfId="27676" xr:uid="{00000000-0005-0000-0000-0000F3760000}"/>
    <cellStyle name="Normal 8 30 2 3" xfId="19781" xr:uid="{00000000-0005-0000-0000-0000F4760000}"/>
    <cellStyle name="Normal 8 30 2 4" xfId="32895" xr:uid="{00000000-0005-0000-0000-0000F5760000}"/>
    <cellStyle name="Normal 8 30 2 5" xfId="35910" xr:uid="{00000000-0005-0000-0000-0000F6760000}"/>
    <cellStyle name="Normal 8 30 3" xfId="9433" xr:uid="{00000000-0005-0000-0000-0000F7760000}"/>
    <cellStyle name="Normal 8 30 3 2" xfId="15843" xr:uid="{00000000-0005-0000-0000-0000F8760000}"/>
    <cellStyle name="Normal 8 30 3 2 2" xfId="28484" xr:uid="{00000000-0005-0000-0000-0000F9760000}"/>
    <cellStyle name="Normal 8 30 3 3" xfId="23431" xr:uid="{00000000-0005-0000-0000-0000FA760000}"/>
    <cellStyle name="Normal 8 30 4" xfId="7556" xr:uid="{00000000-0005-0000-0000-0000FB760000}"/>
    <cellStyle name="Normal 8 30 4 2" xfId="14072" xr:uid="{00000000-0005-0000-0000-0000FC760000}"/>
    <cellStyle name="Normal 8 30 4 2 2" xfId="26802" xr:uid="{00000000-0005-0000-0000-0000FD760000}"/>
    <cellStyle name="Normal 8 30 4 3" xfId="22287" xr:uid="{00000000-0005-0000-0000-0000FE760000}"/>
    <cellStyle name="Normal 8 30 5" xfId="12911" xr:uid="{00000000-0005-0000-0000-0000FF760000}"/>
    <cellStyle name="Normal 8 30 5 2" xfId="25657" xr:uid="{00000000-0005-0000-0000-000000770000}"/>
    <cellStyle name="Normal 8 30 6" xfId="18484" xr:uid="{00000000-0005-0000-0000-000001770000}"/>
    <cellStyle name="Normal 8 30 7" xfId="31847" xr:uid="{00000000-0005-0000-0000-000002770000}"/>
    <cellStyle name="Normal 8 30 8" xfId="35057" xr:uid="{00000000-0005-0000-0000-000003770000}"/>
    <cellStyle name="Normal 8 31" xfId="3199" xr:uid="{00000000-0005-0000-0000-000004770000}"/>
    <cellStyle name="Normal 8 32" xfId="3196" xr:uid="{00000000-0005-0000-0000-000005770000}"/>
    <cellStyle name="Normal 8 33" xfId="3193" xr:uid="{00000000-0005-0000-0000-000006770000}"/>
    <cellStyle name="Normal 8 33 2" xfId="6155" xr:uid="{00000000-0005-0000-0000-000007770000}"/>
    <cellStyle name="Normal 8 33 3" xfId="7860" xr:uid="{00000000-0005-0000-0000-000008770000}"/>
    <cellStyle name="Normal 8 33 3 2" xfId="14359" xr:uid="{00000000-0005-0000-0000-000009770000}"/>
    <cellStyle name="Normal 8 33 3 2 2" xfId="27047" xr:uid="{00000000-0005-0000-0000-00000A770000}"/>
    <cellStyle name="Normal 8 33 3 3" xfId="22536" xr:uid="{00000000-0005-0000-0000-00000B770000}"/>
    <cellStyle name="Normal 8 33 4" xfId="8782" xr:uid="{00000000-0005-0000-0000-00000C770000}"/>
    <cellStyle name="Normal 8 33 4 2" xfId="15201" xr:uid="{00000000-0005-0000-0000-00000D770000}"/>
    <cellStyle name="Normal 8 33 4 2 2" xfId="27859" xr:uid="{00000000-0005-0000-0000-00000E770000}"/>
    <cellStyle name="Normal 8 33 4 3" xfId="22826" xr:uid="{00000000-0005-0000-0000-00000F770000}"/>
    <cellStyle name="Normal 8 33 5" xfId="6641" xr:uid="{00000000-0005-0000-0000-000010770000}"/>
    <cellStyle name="Normal 8 33 5 2" xfId="13234" xr:uid="{00000000-0005-0000-0000-000011770000}"/>
    <cellStyle name="Normal 8 33 5 2 2" xfId="25978" xr:uid="{00000000-0005-0000-0000-000012770000}"/>
    <cellStyle name="Normal 8 33 5 3" xfId="21386" xr:uid="{00000000-0005-0000-0000-000013770000}"/>
    <cellStyle name="Normal 8 33 6" xfId="12164" xr:uid="{00000000-0005-0000-0000-000014770000}"/>
    <cellStyle name="Normal 8 33 6 2" xfId="24910" xr:uid="{00000000-0005-0000-0000-000015770000}"/>
    <cellStyle name="Normal 8 33 7" xfId="21025" xr:uid="{00000000-0005-0000-0000-000016770000}"/>
    <cellStyle name="Normal 8 34" xfId="6364" xr:uid="{00000000-0005-0000-0000-000017770000}"/>
    <cellStyle name="Normal 8 35" xfId="11315" xr:uid="{00000000-0005-0000-0000-000018770000}"/>
    <cellStyle name="Normal 8 36" xfId="37219" xr:uid="{00000000-0005-0000-0000-000019770000}"/>
    <cellStyle name="Normal 8 4" xfId="800" xr:uid="{00000000-0005-0000-0000-00001A770000}"/>
    <cellStyle name="Normal 8 4 10" xfId="5789" xr:uid="{00000000-0005-0000-0000-00001B770000}"/>
    <cellStyle name="Normal 8 4 10 2" xfId="8509" xr:uid="{00000000-0005-0000-0000-00001C770000}"/>
    <cellStyle name="Normal 8 4 10 2 2" xfId="15002" xr:uid="{00000000-0005-0000-0000-00001D770000}"/>
    <cellStyle name="Normal 8 4 10 2 2 2" xfId="27677" xr:uid="{00000000-0005-0000-0000-00001E770000}"/>
    <cellStyle name="Normal 8 4 10 2 3" xfId="19782" xr:uid="{00000000-0005-0000-0000-00001F770000}"/>
    <cellStyle name="Normal 8 4 10 2 4" xfId="32896" xr:uid="{00000000-0005-0000-0000-000020770000}"/>
    <cellStyle name="Normal 8 4 10 2 5" xfId="35911" xr:uid="{00000000-0005-0000-0000-000021770000}"/>
    <cellStyle name="Normal 8 4 10 3" xfId="9434" xr:uid="{00000000-0005-0000-0000-000022770000}"/>
    <cellStyle name="Normal 8 4 10 3 2" xfId="15844" xr:uid="{00000000-0005-0000-0000-000023770000}"/>
    <cellStyle name="Normal 8 4 10 3 2 2" xfId="28485" xr:uid="{00000000-0005-0000-0000-000024770000}"/>
    <cellStyle name="Normal 8 4 10 3 3" xfId="23432" xr:uid="{00000000-0005-0000-0000-000025770000}"/>
    <cellStyle name="Normal 8 4 10 4" xfId="7557" xr:uid="{00000000-0005-0000-0000-000026770000}"/>
    <cellStyle name="Normal 8 4 10 4 2" xfId="14073" xr:uid="{00000000-0005-0000-0000-000027770000}"/>
    <cellStyle name="Normal 8 4 10 4 2 2" xfId="26803" xr:uid="{00000000-0005-0000-0000-000028770000}"/>
    <cellStyle name="Normal 8 4 10 4 3" xfId="22288" xr:uid="{00000000-0005-0000-0000-000029770000}"/>
    <cellStyle name="Normal 8 4 10 5" xfId="12912" xr:uid="{00000000-0005-0000-0000-00002A770000}"/>
    <cellStyle name="Normal 8 4 10 5 2" xfId="25658" xr:uid="{00000000-0005-0000-0000-00002B770000}"/>
    <cellStyle name="Normal 8 4 10 6" xfId="18486" xr:uid="{00000000-0005-0000-0000-00002C770000}"/>
    <cellStyle name="Normal 8 4 10 7" xfId="31848" xr:uid="{00000000-0005-0000-0000-00002D770000}"/>
    <cellStyle name="Normal 8 4 10 8" xfId="35058" xr:uid="{00000000-0005-0000-0000-00002E770000}"/>
    <cellStyle name="Normal 8 4 11" xfId="5790" xr:uid="{00000000-0005-0000-0000-00002F770000}"/>
    <cellStyle name="Normal 8 4 11 2" xfId="8510" xr:uid="{00000000-0005-0000-0000-000030770000}"/>
    <cellStyle name="Normal 8 4 11 2 2" xfId="15003" xr:uid="{00000000-0005-0000-0000-000031770000}"/>
    <cellStyle name="Normal 8 4 11 2 2 2" xfId="27678" xr:uid="{00000000-0005-0000-0000-000032770000}"/>
    <cellStyle name="Normal 8 4 11 2 3" xfId="19783" xr:uid="{00000000-0005-0000-0000-000033770000}"/>
    <cellStyle name="Normal 8 4 11 2 4" xfId="32897" xr:uid="{00000000-0005-0000-0000-000034770000}"/>
    <cellStyle name="Normal 8 4 11 2 5" xfId="35912" xr:uid="{00000000-0005-0000-0000-000035770000}"/>
    <cellStyle name="Normal 8 4 11 3" xfId="9435" xr:uid="{00000000-0005-0000-0000-000036770000}"/>
    <cellStyle name="Normal 8 4 11 3 2" xfId="15845" xr:uid="{00000000-0005-0000-0000-000037770000}"/>
    <cellStyle name="Normal 8 4 11 3 2 2" xfId="28486" xr:uid="{00000000-0005-0000-0000-000038770000}"/>
    <cellStyle name="Normal 8 4 11 3 3" xfId="23433" xr:uid="{00000000-0005-0000-0000-000039770000}"/>
    <cellStyle name="Normal 8 4 11 4" xfId="7558" xr:uid="{00000000-0005-0000-0000-00003A770000}"/>
    <cellStyle name="Normal 8 4 11 4 2" xfId="14074" xr:uid="{00000000-0005-0000-0000-00003B770000}"/>
    <cellStyle name="Normal 8 4 11 4 2 2" xfId="26804" xr:uid="{00000000-0005-0000-0000-00003C770000}"/>
    <cellStyle name="Normal 8 4 11 4 3" xfId="22289" xr:uid="{00000000-0005-0000-0000-00003D770000}"/>
    <cellStyle name="Normal 8 4 11 5" xfId="12913" xr:uid="{00000000-0005-0000-0000-00003E770000}"/>
    <cellStyle name="Normal 8 4 11 5 2" xfId="25659" xr:uid="{00000000-0005-0000-0000-00003F770000}"/>
    <cellStyle name="Normal 8 4 11 6" xfId="18487" xr:uid="{00000000-0005-0000-0000-000040770000}"/>
    <cellStyle name="Normal 8 4 11 7" xfId="31849" xr:uid="{00000000-0005-0000-0000-000041770000}"/>
    <cellStyle name="Normal 8 4 11 8" xfId="35059" xr:uid="{00000000-0005-0000-0000-000042770000}"/>
    <cellStyle name="Normal 8 4 12" xfId="5791" xr:uid="{00000000-0005-0000-0000-000043770000}"/>
    <cellStyle name="Normal 8 4 12 2" xfId="8511" xr:uid="{00000000-0005-0000-0000-000044770000}"/>
    <cellStyle name="Normal 8 4 12 2 2" xfId="15004" xr:uid="{00000000-0005-0000-0000-000045770000}"/>
    <cellStyle name="Normal 8 4 12 2 2 2" xfId="27679" xr:uid="{00000000-0005-0000-0000-000046770000}"/>
    <cellStyle name="Normal 8 4 12 2 3" xfId="19784" xr:uid="{00000000-0005-0000-0000-000047770000}"/>
    <cellStyle name="Normal 8 4 12 2 4" xfId="32898" xr:uid="{00000000-0005-0000-0000-000048770000}"/>
    <cellStyle name="Normal 8 4 12 2 5" xfId="35913" xr:uid="{00000000-0005-0000-0000-000049770000}"/>
    <cellStyle name="Normal 8 4 12 3" xfId="9436" xr:uid="{00000000-0005-0000-0000-00004A770000}"/>
    <cellStyle name="Normal 8 4 12 3 2" xfId="15846" xr:uid="{00000000-0005-0000-0000-00004B770000}"/>
    <cellStyle name="Normal 8 4 12 3 2 2" xfId="28487" xr:uid="{00000000-0005-0000-0000-00004C770000}"/>
    <cellStyle name="Normal 8 4 12 3 3" xfId="23434" xr:uid="{00000000-0005-0000-0000-00004D770000}"/>
    <cellStyle name="Normal 8 4 12 4" xfId="7559" xr:uid="{00000000-0005-0000-0000-00004E770000}"/>
    <cellStyle name="Normal 8 4 12 4 2" xfId="14075" xr:uid="{00000000-0005-0000-0000-00004F770000}"/>
    <cellStyle name="Normal 8 4 12 4 2 2" xfId="26805" xr:uid="{00000000-0005-0000-0000-000050770000}"/>
    <cellStyle name="Normal 8 4 12 4 3" xfId="22290" xr:uid="{00000000-0005-0000-0000-000051770000}"/>
    <cellStyle name="Normal 8 4 12 5" xfId="12914" xr:uid="{00000000-0005-0000-0000-000052770000}"/>
    <cellStyle name="Normal 8 4 12 5 2" xfId="25660" xr:uid="{00000000-0005-0000-0000-000053770000}"/>
    <cellStyle name="Normal 8 4 12 6" xfId="18488" xr:uid="{00000000-0005-0000-0000-000054770000}"/>
    <cellStyle name="Normal 8 4 12 7" xfId="31850" xr:uid="{00000000-0005-0000-0000-000055770000}"/>
    <cellStyle name="Normal 8 4 12 8" xfId="35060" xr:uid="{00000000-0005-0000-0000-000056770000}"/>
    <cellStyle name="Normal 8 4 13" xfId="5792" xr:uid="{00000000-0005-0000-0000-000057770000}"/>
    <cellStyle name="Normal 8 4 13 2" xfId="8512" xr:uid="{00000000-0005-0000-0000-000058770000}"/>
    <cellStyle name="Normal 8 4 13 2 2" xfId="15005" xr:uid="{00000000-0005-0000-0000-000059770000}"/>
    <cellStyle name="Normal 8 4 13 2 2 2" xfId="27680" xr:uid="{00000000-0005-0000-0000-00005A770000}"/>
    <cellStyle name="Normal 8 4 13 2 3" xfId="19785" xr:uid="{00000000-0005-0000-0000-00005B770000}"/>
    <cellStyle name="Normal 8 4 13 2 4" xfId="32899" xr:uid="{00000000-0005-0000-0000-00005C770000}"/>
    <cellStyle name="Normal 8 4 13 2 5" xfId="35914" xr:uid="{00000000-0005-0000-0000-00005D770000}"/>
    <cellStyle name="Normal 8 4 13 3" xfId="9437" xr:uid="{00000000-0005-0000-0000-00005E770000}"/>
    <cellStyle name="Normal 8 4 13 3 2" xfId="15847" xr:uid="{00000000-0005-0000-0000-00005F770000}"/>
    <cellStyle name="Normal 8 4 13 3 2 2" xfId="28488" xr:uid="{00000000-0005-0000-0000-000060770000}"/>
    <cellStyle name="Normal 8 4 13 3 3" xfId="23435" xr:uid="{00000000-0005-0000-0000-000061770000}"/>
    <cellStyle name="Normal 8 4 13 4" xfId="7560" xr:uid="{00000000-0005-0000-0000-000062770000}"/>
    <cellStyle name="Normal 8 4 13 4 2" xfId="14076" xr:uid="{00000000-0005-0000-0000-000063770000}"/>
    <cellStyle name="Normal 8 4 13 4 2 2" xfId="26806" xr:uid="{00000000-0005-0000-0000-000064770000}"/>
    <cellStyle name="Normal 8 4 13 4 3" xfId="22291" xr:uid="{00000000-0005-0000-0000-000065770000}"/>
    <cellStyle name="Normal 8 4 13 5" xfId="12915" xr:uid="{00000000-0005-0000-0000-000066770000}"/>
    <cellStyle name="Normal 8 4 13 5 2" xfId="25661" xr:uid="{00000000-0005-0000-0000-000067770000}"/>
    <cellStyle name="Normal 8 4 13 6" xfId="18489" xr:uid="{00000000-0005-0000-0000-000068770000}"/>
    <cellStyle name="Normal 8 4 13 7" xfId="31851" xr:uid="{00000000-0005-0000-0000-000069770000}"/>
    <cellStyle name="Normal 8 4 13 8" xfId="35061" xr:uid="{00000000-0005-0000-0000-00006A770000}"/>
    <cellStyle name="Normal 8 4 14" xfId="5793" xr:uid="{00000000-0005-0000-0000-00006B770000}"/>
    <cellStyle name="Normal 8 4 14 2" xfId="8513" xr:uid="{00000000-0005-0000-0000-00006C770000}"/>
    <cellStyle name="Normal 8 4 14 2 2" xfId="15006" xr:uid="{00000000-0005-0000-0000-00006D770000}"/>
    <cellStyle name="Normal 8 4 14 2 2 2" xfId="27681" xr:uid="{00000000-0005-0000-0000-00006E770000}"/>
    <cellStyle name="Normal 8 4 14 2 3" xfId="19786" xr:uid="{00000000-0005-0000-0000-00006F770000}"/>
    <cellStyle name="Normal 8 4 14 2 4" xfId="32900" xr:uid="{00000000-0005-0000-0000-000070770000}"/>
    <cellStyle name="Normal 8 4 14 2 5" xfId="35915" xr:uid="{00000000-0005-0000-0000-000071770000}"/>
    <cellStyle name="Normal 8 4 14 3" xfId="9438" xr:uid="{00000000-0005-0000-0000-000072770000}"/>
    <cellStyle name="Normal 8 4 14 3 2" xfId="15848" xr:uid="{00000000-0005-0000-0000-000073770000}"/>
    <cellStyle name="Normal 8 4 14 3 2 2" xfId="28489" xr:uid="{00000000-0005-0000-0000-000074770000}"/>
    <cellStyle name="Normal 8 4 14 3 3" xfId="23436" xr:uid="{00000000-0005-0000-0000-000075770000}"/>
    <cellStyle name="Normal 8 4 14 4" xfId="7561" xr:uid="{00000000-0005-0000-0000-000076770000}"/>
    <cellStyle name="Normal 8 4 14 4 2" xfId="14077" xr:uid="{00000000-0005-0000-0000-000077770000}"/>
    <cellStyle name="Normal 8 4 14 4 2 2" xfId="26807" xr:uid="{00000000-0005-0000-0000-000078770000}"/>
    <cellStyle name="Normal 8 4 14 4 3" xfId="22292" xr:uid="{00000000-0005-0000-0000-000079770000}"/>
    <cellStyle name="Normal 8 4 14 5" xfId="12916" xr:uid="{00000000-0005-0000-0000-00007A770000}"/>
    <cellStyle name="Normal 8 4 14 5 2" xfId="25662" xr:uid="{00000000-0005-0000-0000-00007B770000}"/>
    <cellStyle name="Normal 8 4 14 6" xfId="18490" xr:uid="{00000000-0005-0000-0000-00007C770000}"/>
    <cellStyle name="Normal 8 4 14 7" xfId="31852" xr:uid="{00000000-0005-0000-0000-00007D770000}"/>
    <cellStyle name="Normal 8 4 14 8" xfId="35062" xr:uid="{00000000-0005-0000-0000-00007E770000}"/>
    <cellStyle name="Normal 8 4 15" xfId="5794" xr:uid="{00000000-0005-0000-0000-00007F770000}"/>
    <cellStyle name="Normal 8 4 15 2" xfId="8514" xr:uid="{00000000-0005-0000-0000-000080770000}"/>
    <cellStyle name="Normal 8 4 15 2 2" xfId="15007" xr:uid="{00000000-0005-0000-0000-000081770000}"/>
    <cellStyle name="Normal 8 4 15 2 2 2" xfId="27682" xr:uid="{00000000-0005-0000-0000-000082770000}"/>
    <cellStyle name="Normal 8 4 15 2 3" xfId="19787" xr:uid="{00000000-0005-0000-0000-000083770000}"/>
    <cellStyle name="Normal 8 4 15 2 4" xfId="32901" xr:uid="{00000000-0005-0000-0000-000084770000}"/>
    <cellStyle name="Normal 8 4 15 2 5" xfId="35916" xr:uid="{00000000-0005-0000-0000-000085770000}"/>
    <cellStyle name="Normal 8 4 15 3" xfId="9439" xr:uid="{00000000-0005-0000-0000-000086770000}"/>
    <cellStyle name="Normal 8 4 15 3 2" xfId="15849" xr:uid="{00000000-0005-0000-0000-000087770000}"/>
    <cellStyle name="Normal 8 4 15 3 2 2" xfId="28490" xr:uid="{00000000-0005-0000-0000-000088770000}"/>
    <cellStyle name="Normal 8 4 15 3 3" xfId="23437" xr:uid="{00000000-0005-0000-0000-000089770000}"/>
    <cellStyle name="Normal 8 4 15 4" xfId="7562" xr:uid="{00000000-0005-0000-0000-00008A770000}"/>
    <cellStyle name="Normal 8 4 15 4 2" xfId="14078" xr:uid="{00000000-0005-0000-0000-00008B770000}"/>
    <cellStyle name="Normal 8 4 15 4 2 2" xfId="26808" xr:uid="{00000000-0005-0000-0000-00008C770000}"/>
    <cellStyle name="Normal 8 4 15 4 3" xfId="22293" xr:uid="{00000000-0005-0000-0000-00008D770000}"/>
    <cellStyle name="Normal 8 4 15 5" xfId="12917" xr:uid="{00000000-0005-0000-0000-00008E770000}"/>
    <cellStyle name="Normal 8 4 15 5 2" xfId="25663" xr:uid="{00000000-0005-0000-0000-00008F770000}"/>
    <cellStyle name="Normal 8 4 15 6" xfId="18491" xr:uid="{00000000-0005-0000-0000-000090770000}"/>
    <cellStyle name="Normal 8 4 15 7" xfId="31853" xr:uid="{00000000-0005-0000-0000-000091770000}"/>
    <cellStyle name="Normal 8 4 15 8" xfId="35063" xr:uid="{00000000-0005-0000-0000-000092770000}"/>
    <cellStyle name="Normal 8 4 16" xfId="5795" xr:uid="{00000000-0005-0000-0000-000093770000}"/>
    <cellStyle name="Normal 8 4 16 2" xfId="8515" xr:uid="{00000000-0005-0000-0000-000094770000}"/>
    <cellStyle name="Normal 8 4 16 2 2" xfId="15008" xr:uid="{00000000-0005-0000-0000-000095770000}"/>
    <cellStyle name="Normal 8 4 16 2 2 2" xfId="27683" xr:uid="{00000000-0005-0000-0000-000096770000}"/>
    <cellStyle name="Normal 8 4 16 2 3" xfId="19788" xr:uid="{00000000-0005-0000-0000-000097770000}"/>
    <cellStyle name="Normal 8 4 16 2 4" xfId="32902" xr:uid="{00000000-0005-0000-0000-000098770000}"/>
    <cellStyle name="Normal 8 4 16 2 5" xfId="35917" xr:uid="{00000000-0005-0000-0000-000099770000}"/>
    <cellStyle name="Normal 8 4 16 3" xfId="9440" xr:uid="{00000000-0005-0000-0000-00009A770000}"/>
    <cellStyle name="Normal 8 4 16 3 2" xfId="15850" xr:uid="{00000000-0005-0000-0000-00009B770000}"/>
    <cellStyle name="Normal 8 4 16 3 2 2" xfId="28491" xr:uid="{00000000-0005-0000-0000-00009C770000}"/>
    <cellStyle name="Normal 8 4 16 3 3" xfId="23438" xr:uid="{00000000-0005-0000-0000-00009D770000}"/>
    <cellStyle name="Normal 8 4 16 4" xfId="7563" xr:uid="{00000000-0005-0000-0000-00009E770000}"/>
    <cellStyle name="Normal 8 4 16 4 2" xfId="14079" xr:uid="{00000000-0005-0000-0000-00009F770000}"/>
    <cellStyle name="Normal 8 4 16 4 2 2" xfId="26809" xr:uid="{00000000-0005-0000-0000-0000A0770000}"/>
    <cellStyle name="Normal 8 4 16 4 3" xfId="22294" xr:uid="{00000000-0005-0000-0000-0000A1770000}"/>
    <cellStyle name="Normal 8 4 16 5" xfId="12918" xr:uid="{00000000-0005-0000-0000-0000A2770000}"/>
    <cellStyle name="Normal 8 4 16 5 2" xfId="25664" xr:uid="{00000000-0005-0000-0000-0000A3770000}"/>
    <cellStyle name="Normal 8 4 16 6" xfId="18492" xr:uid="{00000000-0005-0000-0000-0000A4770000}"/>
    <cellStyle name="Normal 8 4 16 7" xfId="31854" xr:uid="{00000000-0005-0000-0000-0000A5770000}"/>
    <cellStyle name="Normal 8 4 16 8" xfId="35064" xr:uid="{00000000-0005-0000-0000-0000A6770000}"/>
    <cellStyle name="Normal 8 4 17" xfId="5796" xr:uid="{00000000-0005-0000-0000-0000A7770000}"/>
    <cellStyle name="Normal 8 4 17 2" xfId="8516" xr:uid="{00000000-0005-0000-0000-0000A8770000}"/>
    <cellStyle name="Normal 8 4 17 2 2" xfId="15009" xr:uid="{00000000-0005-0000-0000-0000A9770000}"/>
    <cellStyle name="Normal 8 4 17 2 2 2" xfId="27684" xr:uid="{00000000-0005-0000-0000-0000AA770000}"/>
    <cellStyle name="Normal 8 4 17 2 3" xfId="19789" xr:uid="{00000000-0005-0000-0000-0000AB770000}"/>
    <cellStyle name="Normal 8 4 17 2 4" xfId="32903" xr:uid="{00000000-0005-0000-0000-0000AC770000}"/>
    <cellStyle name="Normal 8 4 17 2 5" xfId="35918" xr:uid="{00000000-0005-0000-0000-0000AD770000}"/>
    <cellStyle name="Normal 8 4 17 3" xfId="9441" xr:uid="{00000000-0005-0000-0000-0000AE770000}"/>
    <cellStyle name="Normal 8 4 17 3 2" xfId="15851" xr:uid="{00000000-0005-0000-0000-0000AF770000}"/>
    <cellStyle name="Normal 8 4 17 3 2 2" xfId="28492" xr:uid="{00000000-0005-0000-0000-0000B0770000}"/>
    <cellStyle name="Normal 8 4 17 3 3" xfId="23439" xr:uid="{00000000-0005-0000-0000-0000B1770000}"/>
    <cellStyle name="Normal 8 4 17 4" xfId="7564" xr:uid="{00000000-0005-0000-0000-0000B2770000}"/>
    <cellStyle name="Normal 8 4 17 4 2" xfId="14080" xr:uid="{00000000-0005-0000-0000-0000B3770000}"/>
    <cellStyle name="Normal 8 4 17 4 2 2" xfId="26810" xr:uid="{00000000-0005-0000-0000-0000B4770000}"/>
    <cellStyle name="Normal 8 4 17 4 3" xfId="22295" xr:uid="{00000000-0005-0000-0000-0000B5770000}"/>
    <cellStyle name="Normal 8 4 17 5" xfId="12919" xr:uid="{00000000-0005-0000-0000-0000B6770000}"/>
    <cellStyle name="Normal 8 4 17 5 2" xfId="25665" xr:uid="{00000000-0005-0000-0000-0000B7770000}"/>
    <cellStyle name="Normal 8 4 17 6" xfId="18493" xr:uid="{00000000-0005-0000-0000-0000B8770000}"/>
    <cellStyle name="Normal 8 4 17 7" xfId="31855" xr:uid="{00000000-0005-0000-0000-0000B9770000}"/>
    <cellStyle name="Normal 8 4 17 8" xfId="35065" xr:uid="{00000000-0005-0000-0000-0000BA770000}"/>
    <cellStyle name="Normal 8 4 18" xfId="5797" xr:uid="{00000000-0005-0000-0000-0000BB770000}"/>
    <cellStyle name="Normal 8 4 18 2" xfId="8517" xr:uid="{00000000-0005-0000-0000-0000BC770000}"/>
    <cellStyle name="Normal 8 4 18 2 2" xfId="15010" xr:uid="{00000000-0005-0000-0000-0000BD770000}"/>
    <cellStyle name="Normal 8 4 18 2 2 2" xfId="27685" xr:uid="{00000000-0005-0000-0000-0000BE770000}"/>
    <cellStyle name="Normal 8 4 18 2 3" xfId="19790" xr:uid="{00000000-0005-0000-0000-0000BF770000}"/>
    <cellStyle name="Normal 8 4 18 2 4" xfId="32904" xr:uid="{00000000-0005-0000-0000-0000C0770000}"/>
    <cellStyle name="Normal 8 4 18 2 5" xfId="35919" xr:uid="{00000000-0005-0000-0000-0000C1770000}"/>
    <cellStyle name="Normal 8 4 18 3" xfId="9442" xr:uid="{00000000-0005-0000-0000-0000C2770000}"/>
    <cellStyle name="Normal 8 4 18 3 2" xfId="15852" xr:uid="{00000000-0005-0000-0000-0000C3770000}"/>
    <cellStyle name="Normal 8 4 18 3 2 2" xfId="28493" xr:uid="{00000000-0005-0000-0000-0000C4770000}"/>
    <cellStyle name="Normal 8 4 18 3 3" xfId="23440" xr:uid="{00000000-0005-0000-0000-0000C5770000}"/>
    <cellStyle name="Normal 8 4 18 4" xfId="7565" xr:uid="{00000000-0005-0000-0000-0000C6770000}"/>
    <cellStyle name="Normal 8 4 18 4 2" xfId="14081" xr:uid="{00000000-0005-0000-0000-0000C7770000}"/>
    <cellStyle name="Normal 8 4 18 4 2 2" xfId="26811" xr:uid="{00000000-0005-0000-0000-0000C8770000}"/>
    <cellStyle name="Normal 8 4 18 4 3" xfId="22296" xr:uid="{00000000-0005-0000-0000-0000C9770000}"/>
    <cellStyle name="Normal 8 4 18 5" xfId="12920" xr:uid="{00000000-0005-0000-0000-0000CA770000}"/>
    <cellStyle name="Normal 8 4 18 5 2" xfId="25666" xr:uid="{00000000-0005-0000-0000-0000CB770000}"/>
    <cellStyle name="Normal 8 4 18 6" xfId="18494" xr:uid="{00000000-0005-0000-0000-0000CC770000}"/>
    <cellStyle name="Normal 8 4 18 7" xfId="31856" xr:uid="{00000000-0005-0000-0000-0000CD770000}"/>
    <cellStyle name="Normal 8 4 18 8" xfId="35066" xr:uid="{00000000-0005-0000-0000-0000CE770000}"/>
    <cellStyle name="Normal 8 4 19" xfId="5798" xr:uid="{00000000-0005-0000-0000-0000CF770000}"/>
    <cellStyle name="Normal 8 4 19 2" xfId="8518" xr:uid="{00000000-0005-0000-0000-0000D0770000}"/>
    <cellStyle name="Normal 8 4 19 2 2" xfId="15011" xr:uid="{00000000-0005-0000-0000-0000D1770000}"/>
    <cellStyle name="Normal 8 4 19 2 2 2" xfId="27686" xr:uid="{00000000-0005-0000-0000-0000D2770000}"/>
    <cellStyle name="Normal 8 4 19 2 3" xfId="19791" xr:uid="{00000000-0005-0000-0000-0000D3770000}"/>
    <cellStyle name="Normal 8 4 19 2 4" xfId="32905" xr:uid="{00000000-0005-0000-0000-0000D4770000}"/>
    <cellStyle name="Normal 8 4 19 2 5" xfId="35920" xr:uid="{00000000-0005-0000-0000-0000D5770000}"/>
    <cellStyle name="Normal 8 4 19 3" xfId="9443" xr:uid="{00000000-0005-0000-0000-0000D6770000}"/>
    <cellStyle name="Normal 8 4 19 3 2" xfId="15853" xr:uid="{00000000-0005-0000-0000-0000D7770000}"/>
    <cellStyle name="Normal 8 4 19 3 2 2" xfId="28494" xr:uid="{00000000-0005-0000-0000-0000D8770000}"/>
    <cellStyle name="Normal 8 4 19 3 3" xfId="23441" xr:uid="{00000000-0005-0000-0000-0000D9770000}"/>
    <cellStyle name="Normal 8 4 19 4" xfId="7566" xr:uid="{00000000-0005-0000-0000-0000DA770000}"/>
    <cellStyle name="Normal 8 4 19 4 2" xfId="14082" xr:uid="{00000000-0005-0000-0000-0000DB770000}"/>
    <cellStyle name="Normal 8 4 19 4 2 2" xfId="26812" xr:uid="{00000000-0005-0000-0000-0000DC770000}"/>
    <cellStyle name="Normal 8 4 19 4 3" xfId="22297" xr:uid="{00000000-0005-0000-0000-0000DD770000}"/>
    <cellStyle name="Normal 8 4 19 5" xfId="12921" xr:uid="{00000000-0005-0000-0000-0000DE770000}"/>
    <cellStyle name="Normal 8 4 19 5 2" xfId="25667" xr:uid="{00000000-0005-0000-0000-0000DF770000}"/>
    <cellStyle name="Normal 8 4 19 6" xfId="18495" xr:uid="{00000000-0005-0000-0000-0000E0770000}"/>
    <cellStyle name="Normal 8 4 19 7" xfId="31857" xr:uid="{00000000-0005-0000-0000-0000E1770000}"/>
    <cellStyle name="Normal 8 4 19 8" xfId="35067" xr:uid="{00000000-0005-0000-0000-0000E2770000}"/>
    <cellStyle name="Normal 8 4 2" xfId="2041" xr:uid="{00000000-0005-0000-0000-0000E3770000}"/>
    <cellStyle name="Normal 8 4 2 10" xfId="5799" xr:uid="{00000000-0005-0000-0000-0000E4770000}"/>
    <cellStyle name="Normal 8 4 2 2" xfId="2042" xr:uid="{00000000-0005-0000-0000-0000E5770000}"/>
    <cellStyle name="Normal 8 4 2 2 2" xfId="10931" xr:uid="{00000000-0005-0000-0000-0000E6770000}"/>
    <cellStyle name="Normal 8 4 2 2 2 2" xfId="16415" xr:uid="{00000000-0005-0000-0000-0000E7770000}"/>
    <cellStyle name="Normal 8 4 2 2 2 2 2" xfId="28957" xr:uid="{00000000-0005-0000-0000-0000E8770000}"/>
    <cellStyle name="Normal 8 4 2 2 2 3" xfId="23867" xr:uid="{00000000-0005-0000-0000-0000E9770000}"/>
    <cellStyle name="Normal 8 4 2 2 3" xfId="15012" xr:uid="{00000000-0005-0000-0000-0000EA770000}"/>
    <cellStyle name="Normal 8 4 2 2 3 2" xfId="27687" xr:uid="{00000000-0005-0000-0000-0000EB770000}"/>
    <cellStyle name="Normal 8 4 2 2 4" xfId="19792" xr:uid="{00000000-0005-0000-0000-0000EC770000}"/>
    <cellStyle name="Normal 8 4 2 2 5" xfId="32906" xr:uid="{00000000-0005-0000-0000-0000ED770000}"/>
    <cellStyle name="Normal 8 4 2 2 6" xfId="35921" xr:uid="{00000000-0005-0000-0000-0000EE770000}"/>
    <cellStyle name="Normal 8 4 2 2 7" xfId="8519" xr:uid="{00000000-0005-0000-0000-0000EF770000}"/>
    <cellStyle name="Normal 8 4 2 3" xfId="9444" xr:uid="{00000000-0005-0000-0000-0000F0770000}"/>
    <cellStyle name="Normal 8 4 2 3 2" xfId="15854" xr:uid="{00000000-0005-0000-0000-0000F1770000}"/>
    <cellStyle name="Normal 8 4 2 3 2 2" xfId="28495" xr:uid="{00000000-0005-0000-0000-0000F2770000}"/>
    <cellStyle name="Normal 8 4 2 3 3" xfId="23442" xr:uid="{00000000-0005-0000-0000-0000F3770000}"/>
    <cellStyle name="Normal 8 4 2 4" xfId="10125" xr:uid="{00000000-0005-0000-0000-0000F4770000}"/>
    <cellStyle name="Normal 8 4 2 4 2" xfId="16039" xr:uid="{00000000-0005-0000-0000-0000F5770000}"/>
    <cellStyle name="Normal 8 4 2 4 2 2" xfId="28667" xr:uid="{00000000-0005-0000-0000-0000F6770000}"/>
    <cellStyle name="Normal 8 4 2 4 3" xfId="23635" xr:uid="{00000000-0005-0000-0000-0000F7770000}"/>
    <cellStyle name="Normal 8 4 2 5" xfId="7567" xr:uid="{00000000-0005-0000-0000-0000F8770000}"/>
    <cellStyle name="Normal 8 4 2 5 2" xfId="14083" xr:uid="{00000000-0005-0000-0000-0000F9770000}"/>
    <cellStyle name="Normal 8 4 2 5 2 2" xfId="26813" xr:uid="{00000000-0005-0000-0000-0000FA770000}"/>
    <cellStyle name="Normal 8 4 2 5 3" xfId="22298" xr:uid="{00000000-0005-0000-0000-0000FB770000}"/>
    <cellStyle name="Normal 8 4 2 6" xfId="12922" xr:uid="{00000000-0005-0000-0000-0000FC770000}"/>
    <cellStyle name="Normal 8 4 2 6 2" xfId="25668" xr:uid="{00000000-0005-0000-0000-0000FD770000}"/>
    <cellStyle name="Normal 8 4 2 7" xfId="18496" xr:uid="{00000000-0005-0000-0000-0000FE770000}"/>
    <cellStyle name="Normal 8 4 2 8" xfId="31858" xr:uid="{00000000-0005-0000-0000-0000FF770000}"/>
    <cellStyle name="Normal 8 4 2 9" xfId="35068" xr:uid="{00000000-0005-0000-0000-000000780000}"/>
    <cellStyle name="Normal 8 4 20" xfId="5788" xr:uid="{00000000-0005-0000-0000-000001780000}"/>
    <cellStyle name="Normal 8 4 20 2" xfId="18864" xr:uid="{00000000-0005-0000-0000-000002780000}"/>
    <cellStyle name="Normal 8 4 21" xfId="10937" xr:uid="{00000000-0005-0000-0000-000003780000}"/>
    <cellStyle name="Normal 8 4 21 2" xfId="16419" xr:uid="{00000000-0005-0000-0000-000004780000}"/>
    <cellStyle name="Normal 8 4 21 2 2" xfId="28961" xr:uid="{00000000-0005-0000-0000-000005780000}"/>
    <cellStyle name="Normal 8 4 21 3" xfId="18485" xr:uid="{00000000-0005-0000-0000-000006780000}"/>
    <cellStyle name="Normal 8 4 21 4" xfId="23871" xr:uid="{00000000-0005-0000-0000-000007780000}"/>
    <cellStyle name="Normal 8 4 22" xfId="3014" xr:uid="{00000000-0005-0000-0000-000008780000}"/>
    <cellStyle name="Normal 8 4 3" xfId="2043" xr:uid="{00000000-0005-0000-0000-000009780000}"/>
    <cellStyle name="Normal 8 4 3 10" xfId="5800" xr:uid="{00000000-0005-0000-0000-00000A780000}"/>
    <cellStyle name="Normal 8 4 3 2" xfId="8520" xr:uid="{00000000-0005-0000-0000-00000B780000}"/>
    <cellStyle name="Normal 8 4 3 2 2" xfId="15013" xr:uid="{00000000-0005-0000-0000-00000C780000}"/>
    <cellStyle name="Normal 8 4 3 2 2 2" xfId="27688" xr:uid="{00000000-0005-0000-0000-00000D780000}"/>
    <cellStyle name="Normal 8 4 3 2 3" xfId="19793" xr:uid="{00000000-0005-0000-0000-00000E780000}"/>
    <cellStyle name="Normal 8 4 3 2 4" xfId="32907" xr:uid="{00000000-0005-0000-0000-00000F780000}"/>
    <cellStyle name="Normal 8 4 3 2 5" xfId="35922" xr:uid="{00000000-0005-0000-0000-000010780000}"/>
    <cellStyle name="Normal 8 4 3 3" xfId="9445" xr:uid="{00000000-0005-0000-0000-000011780000}"/>
    <cellStyle name="Normal 8 4 3 3 2" xfId="15855" xr:uid="{00000000-0005-0000-0000-000012780000}"/>
    <cellStyle name="Normal 8 4 3 3 2 2" xfId="28496" xr:uid="{00000000-0005-0000-0000-000013780000}"/>
    <cellStyle name="Normal 8 4 3 3 3" xfId="23443" xr:uid="{00000000-0005-0000-0000-000014780000}"/>
    <cellStyle name="Normal 8 4 3 4" xfId="10885" xr:uid="{00000000-0005-0000-0000-000015780000}"/>
    <cellStyle name="Normal 8 4 3 4 2" xfId="16383" xr:uid="{00000000-0005-0000-0000-000016780000}"/>
    <cellStyle name="Normal 8 4 3 4 2 2" xfId="28925" xr:uid="{00000000-0005-0000-0000-000017780000}"/>
    <cellStyle name="Normal 8 4 3 4 3" xfId="23839" xr:uid="{00000000-0005-0000-0000-000018780000}"/>
    <cellStyle name="Normal 8 4 3 5" xfId="7568" xr:uid="{00000000-0005-0000-0000-000019780000}"/>
    <cellStyle name="Normal 8 4 3 5 2" xfId="14084" xr:uid="{00000000-0005-0000-0000-00001A780000}"/>
    <cellStyle name="Normal 8 4 3 5 2 2" xfId="26814" xr:uid="{00000000-0005-0000-0000-00001B780000}"/>
    <cellStyle name="Normal 8 4 3 5 3" xfId="22299" xr:uid="{00000000-0005-0000-0000-00001C780000}"/>
    <cellStyle name="Normal 8 4 3 6" xfId="12923" xr:uid="{00000000-0005-0000-0000-00001D780000}"/>
    <cellStyle name="Normal 8 4 3 6 2" xfId="25669" xr:uid="{00000000-0005-0000-0000-00001E780000}"/>
    <cellStyle name="Normal 8 4 3 7" xfId="18497" xr:uid="{00000000-0005-0000-0000-00001F780000}"/>
    <cellStyle name="Normal 8 4 3 8" xfId="31859" xr:uid="{00000000-0005-0000-0000-000020780000}"/>
    <cellStyle name="Normal 8 4 3 9" xfId="35069" xr:uid="{00000000-0005-0000-0000-000021780000}"/>
    <cellStyle name="Normal 8 4 4" xfId="2040" xr:uid="{00000000-0005-0000-0000-000022780000}"/>
    <cellStyle name="Normal 8 4 4 2" xfId="8521" xr:uid="{00000000-0005-0000-0000-000023780000}"/>
    <cellStyle name="Normal 8 4 4 2 2" xfId="15014" xr:uid="{00000000-0005-0000-0000-000024780000}"/>
    <cellStyle name="Normal 8 4 4 2 2 2" xfId="27689" xr:uid="{00000000-0005-0000-0000-000025780000}"/>
    <cellStyle name="Normal 8 4 4 2 3" xfId="19794" xr:uid="{00000000-0005-0000-0000-000026780000}"/>
    <cellStyle name="Normal 8 4 4 2 4" xfId="32908" xr:uid="{00000000-0005-0000-0000-000027780000}"/>
    <cellStyle name="Normal 8 4 4 2 5" xfId="35923" xr:uid="{00000000-0005-0000-0000-000028780000}"/>
    <cellStyle name="Normal 8 4 4 3" xfId="9446" xr:uid="{00000000-0005-0000-0000-000029780000}"/>
    <cellStyle name="Normal 8 4 4 3 2" xfId="15856" xr:uid="{00000000-0005-0000-0000-00002A780000}"/>
    <cellStyle name="Normal 8 4 4 3 2 2" xfId="28497" xr:uid="{00000000-0005-0000-0000-00002B780000}"/>
    <cellStyle name="Normal 8 4 4 3 3" xfId="23444" xr:uid="{00000000-0005-0000-0000-00002C780000}"/>
    <cellStyle name="Normal 8 4 4 4" xfId="7569" xr:uid="{00000000-0005-0000-0000-00002D780000}"/>
    <cellStyle name="Normal 8 4 4 4 2" xfId="14085" xr:uid="{00000000-0005-0000-0000-00002E780000}"/>
    <cellStyle name="Normal 8 4 4 4 2 2" xfId="26815" xr:uid="{00000000-0005-0000-0000-00002F780000}"/>
    <cellStyle name="Normal 8 4 4 4 3" xfId="22300" xr:uid="{00000000-0005-0000-0000-000030780000}"/>
    <cellStyle name="Normal 8 4 4 5" xfId="12924" xr:uid="{00000000-0005-0000-0000-000031780000}"/>
    <cellStyle name="Normal 8 4 4 5 2" xfId="25670" xr:uid="{00000000-0005-0000-0000-000032780000}"/>
    <cellStyle name="Normal 8 4 4 6" xfId="18498" xr:uid="{00000000-0005-0000-0000-000033780000}"/>
    <cellStyle name="Normal 8 4 4 7" xfId="31860" xr:uid="{00000000-0005-0000-0000-000034780000}"/>
    <cellStyle name="Normal 8 4 4 8" xfId="35070" xr:uid="{00000000-0005-0000-0000-000035780000}"/>
    <cellStyle name="Normal 8 4 4 9" xfId="5801" xr:uid="{00000000-0005-0000-0000-000036780000}"/>
    <cellStyle name="Normal 8 4 5" xfId="5802" xr:uid="{00000000-0005-0000-0000-000037780000}"/>
    <cellStyle name="Normal 8 4 5 2" xfId="8522" xr:uid="{00000000-0005-0000-0000-000038780000}"/>
    <cellStyle name="Normal 8 4 5 2 2" xfId="15015" xr:uid="{00000000-0005-0000-0000-000039780000}"/>
    <cellStyle name="Normal 8 4 5 2 2 2" xfId="27690" xr:uid="{00000000-0005-0000-0000-00003A780000}"/>
    <cellStyle name="Normal 8 4 5 2 3" xfId="19795" xr:uid="{00000000-0005-0000-0000-00003B780000}"/>
    <cellStyle name="Normal 8 4 5 2 4" xfId="32909" xr:uid="{00000000-0005-0000-0000-00003C780000}"/>
    <cellStyle name="Normal 8 4 5 2 5" xfId="35924" xr:uid="{00000000-0005-0000-0000-00003D780000}"/>
    <cellStyle name="Normal 8 4 5 3" xfId="9447" xr:uid="{00000000-0005-0000-0000-00003E780000}"/>
    <cellStyle name="Normal 8 4 5 3 2" xfId="15857" xr:uid="{00000000-0005-0000-0000-00003F780000}"/>
    <cellStyle name="Normal 8 4 5 3 2 2" xfId="28498" xr:uid="{00000000-0005-0000-0000-000040780000}"/>
    <cellStyle name="Normal 8 4 5 3 3" xfId="23445" xr:uid="{00000000-0005-0000-0000-000041780000}"/>
    <cellStyle name="Normal 8 4 5 4" xfId="7570" xr:uid="{00000000-0005-0000-0000-000042780000}"/>
    <cellStyle name="Normal 8 4 5 4 2" xfId="14086" xr:uid="{00000000-0005-0000-0000-000043780000}"/>
    <cellStyle name="Normal 8 4 5 4 2 2" xfId="26816" xr:uid="{00000000-0005-0000-0000-000044780000}"/>
    <cellStyle name="Normal 8 4 5 4 3" xfId="22301" xr:uid="{00000000-0005-0000-0000-000045780000}"/>
    <cellStyle name="Normal 8 4 5 5" xfId="12925" xr:uid="{00000000-0005-0000-0000-000046780000}"/>
    <cellStyle name="Normal 8 4 5 5 2" xfId="25671" xr:uid="{00000000-0005-0000-0000-000047780000}"/>
    <cellStyle name="Normal 8 4 5 6" xfId="18499" xr:uid="{00000000-0005-0000-0000-000048780000}"/>
    <cellStyle name="Normal 8 4 5 7" xfId="31861" xr:uid="{00000000-0005-0000-0000-000049780000}"/>
    <cellStyle name="Normal 8 4 5 8" xfId="35071" xr:uid="{00000000-0005-0000-0000-00004A780000}"/>
    <cellStyle name="Normal 8 4 6" xfId="5803" xr:uid="{00000000-0005-0000-0000-00004B780000}"/>
    <cellStyle name="Normal 8 4 6 2" xfId="8523" xr:uid="{00000000-0005-0000-0000-00004C780000}"/>
    <cellStyle name="Normal 8 4 6 2 2" xfId="15016" xr:uid="{00000000-0005-0000-0000-00004D780000}"/>
    <cellStyle name="Normal 8 4 6 2 2 2" xfId="27691" xr:uid="{00000000-0005-0000-0000-00004E780000}"/>
    <cellStyle name="Normal 8 4 6 2 3" xfId="19796" xr:uid="{00000000-0005-0000-0000-00004F780000}"/>
    <cellStyle name="Normal 8 4 6 2 4" xfId="32910" xr:uid="{00000000-0005-0000-0000-000050780000}"/>
    <cellStyle name="Normal 8 4 6 2 5" xfId="35925" xr:uid="{00000000-0005-0000-0000-000051780000}"/>
    <cellStyle name="Normal 8 4 6 3" xfId="9448" xr:uid="{00000000-0005-0000-0000-000052780000}"/>
    <cellStyle name="Normal 8 4 6 3 2" xfId="15858" xr:uid="{00000000-0005-0000-0000-000053780000}"/>
    <cellStyle name="Normal 8 4 6 3 2 2" xfId="28499" xr:uid="{00000000-0005-0000-0000-000054780000}"/>
    <cellStyle name="Normal 8 4 6 3 3" xfId="23446" xr:uid="{00000000-0005-0000-0000-000055780000}"/>
    <cellStyle name="Normal 8 4 6 4" xfId="7571" xr:uid="{00000000-0005-0000-0000-000056780000}"/>
    <cellStyle name="Normal 8 4 6 4 2" xfId="14087" xr:uid="{00000000-0005-0000-0000-000057780000}"/>
    <cellStyle name="Normal 8 4 6 4 2 2" xfId="26817" xr:uid="{00000000-0005-0000-0000-000058780000}"/>
    <cellStyle name="Normal 8 4 6 4 3" xfId="22302" xr:uid="{00000000-0005-0000-0000-000059780000}"/>
    <cellStyle name="Normal 8 4 6 5" xfId="12926" xr:uid="{00000000-0005-0000-0000-00005A780000}"/>
    <cellStyle name="Normal 8 4 6 5 2" xfId="25672" xr:uid="{00000000-0005-0000-0000-00005B780000}"/>
    <cellStyle name="Normal 8 4 6 6" xfId="18500" xr:uid="{00000000-0005-0000-0000-00005C780000}"/>
    <cellStyle name="Normal 8 4 6 7" xfId="31862" xr:uid="{00000000-0005-0000-0000-00005D780000}"/>
    <cellStyle name="Normal 8 4 6 8" xfId="35072" xr:uid="{00000000-0005-0000-0000-00005E780000}"/>
    <cellStyle name="Normal 8 4 7" xfId="5804" xr:uid="{00000000-0005-0000-0000-00005F780000}"/>
    <cellStyle name="Normal 8 4 7 2" xfId="8524" xr:uid="{00000000-0005-0000-0000-000060780000}"/>
    <cellStyle name="Normal 8 4 7 2 2" xfId="15017" xr:uid="{00000000-0005-0000-0000-000061780000}"/>
    <cellStyle name="Normal 8 4 7 2 2 2" xfId="27692" xr:uid="{00000000-0005-0000-0000-000062780000}"/>
    <cellStyle name="Normal 8 4 7 2 3" xfId="19797" xr:uid="{00000000-0005-0000-0000-000063780000}"/>
    <cellStyle name="Normal 8 4 7 2 4" xfId="32911" xr:uid="{00000000-0005-0000-0000-000064780000}"/>
    <cellStyle name="Normal 8 4 7 2 5" xfId="35926" xr:uid="{00000000-0005-0000-0000-000065780000}"/>
    <cellStyle name="Normal 8 4 7 3" xfId="9449" xr:uid="{00000000-0005-0000-0000-000066780000}"/>
    <cellStyle name="Normal 8 4 7 3 2" xfId="15859" xr:uid="{00000000-0005-0000-0000-000067780000}"/>
    <cellStyle name="Normal 8 4 7 3 2 2" xfId="28500" xr:uid="{00000000-0005-0000-0000-000068780000}"/>
    <cellStyle name="Normal 8 4 7 3 3" xfId="23447" xr:uid="{00000000-0005-0000-0000-000069780000}"/>
    <cellStyle name="Normal 8 4 7 4" xfId="7572" xr:uid="{00000000-0005-0000-0000-00006A780000}"/>
    <cellStyle name="Normal 8 4 7 4 2" xfId="14088" xr:uid="{00000000-0005-0000-0000-00006B780000}"/>
    <cellStyle name="Normal 8 4 7 4 2 2" xfId="26818" xr:uid="{00000000-0005-0000-0000-00006C780000}"/>
    <cellStyle name="Normal 8 4 7 4 3" xfId="22303" xr:uid="{00000000-0005-0000-0000-00006D780000}"/>
    <cellStyle name="Normal 8 4 7 5" xfId="12927" xr:uid="{00000000-0005-0000-0000-00006E780000}"/>
    <cellStyle name="Normal 8 4 7 5 2" xfId="25673" xr:uid="{00000000-0005-0000-0000-00006F780000}"/>
    <cellStyle name="Normal 8 4 7 6" xfId="18501" xr:uid="{00000000-0005-0000-0000-000070780000}"/>
    <cellStyle name="Normal 8 4 7 7" xfId="31863" xr:uid="{00000000-0005-0000-0000-000071780000}"/>
    <cellStyle name="Normal 8 4 7 8" xfId="35073" xr:uid="{00000000-0005-0000-0000-000072780000}"/>
    <cellStyle name="Normal 8 4 8" xfId="5805" xr:uid="{00000000-0005-0000-0000-000073780000}"/>
    <cellStyle name="Normal 8 4 8 2" xfId="8525" xr:uid="{00000000-0005-0000-0000-000074780000}"/>
    <cellStyle name="Normal 8 4 8 2 2" xfId="15018" xr:uid="{00000000-0005-0000-0000-000075780000}"/>
    <cellStyle name="Normal 8 4 8 2 2 2" xfId="27693" xr:uid="{00000000-0005-0000-0000-000076780000}"/>
    <cellStyle name="Normal 8 4 8 2 3" xfId="19798" xr:uid="{00000000-0005-0000-0000-000077780000}"/>
    <cellStyle name="Normal 8 4 8 2 4" xfId="32912" xr:uid="{00000000-0005-0000-0000-000078780000}"/>
    <cellStyle name="Normal 8 4 8 2 5" xfId="35927" xr:uid="{00000000-0005-0000-0000-000079780000}"/>
    <cellStyle name="Normal 8 4 8 3" xfId="9450" xr:uid="{00000000-0005-0000-0000-00007A780000}"/>
    <cellStyle name="Normal 8 4 8 3 2" xfId="15860" xr:uid="{00000000-0005-0000-0000-00007B780000}"/>
    <cellStyle name="Normal 8 4 8 3 2 2" xfId="28501" xr:uid="{00000000-0005-0000-0000-00007C780000}"/>
    <cellStyle name="Normal 8 4 8 3 3" xfId="23448" xr:uid="{00000000-0005-0000-0000-00007D780000}"/>
    <cellStyle name="Normal 8 4 8 4" xfId="7573" xr:uid="{00000000-0005-0000-0000-00007E780000}"/>
    <cellStyle name="Normal 8 4 8 4 2" xfId="14089" xr:uid="{00000000-0005-0000-0000-00007F780000}"/>
    <cellStyle name="Normal 8 4 8 4 2 2" xfId="26819" xr:uid="{00000000-0005-0000-0000-000080780000}"/>
    <cellStyle name="Normal 8 4 8 4 3" xfId="22304" xr:uid="{00000000-0005-0000-0000-000081780000}"/>
    <cellStyle name="Normal 8 4 8 5" xfId="12928" xr:uid="{00000000-0005-0000-0000-000082780000}"/>
    <cellStyle name="Normal 8 4 8 5 2" xfId="25674" xr:uid="{00000000-0005-0000-0000-000083780000}"/>
    <cellStyle name="Normal 8 4 8 6" xfId="18502" xr:uid="{00000000-0005-0000-0000-000084780000}"/>
    <cellStyle name="Normal 8 4 8 7" xfId="31864" xr:uid="{00000000-0005-0000-0000-000085780000}"/>
    <cellStyle name="Normal 8 4 8 8" xfId="35074" xr:uid="{00000000-0005-0000-0000-000086780000}"/>
    <cellStyle name="Normal 8 4 9" xfId="5806" xr:uid="{00000000-0005-0000-0000-000087780000}"/>
    <cellStyle name="Normal 8 4 9 2" xfId="8526" xr:uid="{00000000-0005-0000-0000-000088780000}"/>
    <cellStyle name="Normal 8 4 9 2 2" xfId="15019" xr:uid="{00000000-0005-0000-0000-000089780000}"/>
    <cellStyle name="Normal 8 4 9 2 2 2" xfId="27694" xr:uid="{00000000-0005-0000-0000-00008A780000}"/>
    <cellStyle name="Normal 8 4 9 2 3" xfId="19799" xr:uid="{00000000-0005-0000-0000-00008B780000}"/>
    <cellStyle name="Normal 8 4 9 2 4" xfId="32913" xr:uid="{00000000-0005-0000-0000-00008C780000}"/>
    <cellStyle name="Normal 8 4 9 2 5" xfId="35928" xr:uid="{00000000-0005-0000-0000-00008D780000}"/>
    <cellStyle name="Normal 8 4 9 3" xfId="9451" xr:uid="{00000000-0005-0000-0000-00008E780000}"/>
    <cellStyle name="Normal 8 4 9 3 2" xfId="15861" xr:uid="{00000000-0005-0000-0000-00008F780000}"/>
    <cellStyle name="Normal 8 4 9 3 2 2" xfId="28502" xr:uid="{00000000-0005-0000-0000-000090780000}"/>
    <cellStyle name="Normal 8 4 9 3 3" xfId="23449" xr:uid="{00000000-0005-0000-0000-000091780000}"/>
    <cellStyle name="Normal 8 4 9 4" xfId="7574" xr:uid="{00000000-0005-0000-0000-000092780000}"/>
    <cellStyle name="Normal 8 4 9 4 2" xfId="14090" xr:uid="{00000000-0005-0000-0000-000093780000}"/>
    <cellStyle name="Normal 8 4 9 4 2 2" xfId="26820" xr:uid="{00000000-0005-0000-0000-000094780000}"/>
    <cellStyle name="Normal 8 4 9 4 3" xfId="22305" xr:uid="{00000000-0005-0000-0000-000095780000}"/>
    <cellStyle name="Normal 8 4 9 5" xfId="12929" xr:uid="{00000000-0005-0000-0000-000096780000}"/>
    <cellStyle name="Normal 8 4 9 5 2" xfId="25675" xr:uid="{00000000-0005-0000-0000-000097780000}"/>
    <cellStyle name="Normal 8 4 9 6" xfId="18503" xr:uid="{00000000-0005-0000-0000-000098780000}"/>
    <cellStyle name="Normal 8 4 9 7" xfId="31865" xr:uid="{00000000-0005-0000-0000-000099780000}"/>
    <cellStyle name="Normal 8 4 9 8" xfId="35075" xr:uid="{00000000-0005-0000-0000-00009A780000}"/>
    <cellStyle name="Normal 8 5" xfId="818" xr:uid="{00000000-0005-0000-0000-00009B780000}"/>
    <cellStyle name="Normal 8 5 2" xfId="2045" xr:uid="{00000000-0005-0000-0000-00009C780000}"/>
    <cellStyle name="Normal 8 5 2 2" xfId="11046" xr:uid="{00000000-0005-0000-0000-00009D780000}"/>
    <cellStyle name="Normal 8 5 2 2 2" xfId="16488" xr:uid="{00000000-0005-0000-0000-00009E780000}"/>
    <cellStyle name="Normal 8 5 2 2 2 2" xfId="29028" xr:uid="{00000000-0005-0000-0000-00009F780000}"/>
    <cellStyle name="Normal 8 5 2 2 3" xfId="23937" xr:uid="{00000000-0005-0000-0000-0000A0780000}"/>
    <cellStyle name="Normal 8 5 2 3" xfId="5807" xr:uid="{00000000-0005-0000-0000-0000A1780000}"/>
    <cellStyle name="Normal 8 5 3" xfId="2044" xr:uid="{00000000-0005-0000-0000-0000A2780000}"/>
    <cellStyle name="Normal 8 5 3 2" xfId="16335" xr:uid="{00000000-0005-0000-0000-0000A3780000}"/>
    <cellStyle name="Normal 8 5 3 2 2" xfId="28877" xr:uid="{00000000-0005-0000-0000-0000A4780000}"/>
    <cellStyle name="Normal 8 5 3 3" xfId="23799" xr:uid="{00000000-0005-0000-0000-0000A5780000}"/>
    <cellStyle name="Normal 8 5 3 4" xfId="10807" xr:uid="{00000000-0005-0000-0000-0000A6780000}"/>
    <cellStyle name="Normal 8 5 4" xfId="3135" xr:uid="{00000000-0005-0000-0000-0000A7780000}"/>
    <cellStyle name="Normal 8 5 5" xfId="37801" xr:uid="{00000000-0005-0000-0000-0000A8780000}"/>
    <cellStyle name="Normal 8 6" xfId="2046" xr:uid="{00000000-0005-0000-0000-0000A9780000}"/>
    <cellStyle name="Normal 8 6 2" xfId="5808" xr:uid="{00000000-0005-0000-0000-0000AA780000}"/>
    <cellStyle name="Normal 8 6 3" xfId="11004" xr:uid="{00000000-0005-0000-0000-0000AB780000}"/>
    <cellStyle name="Normal 8 6 3 2" xfId="16459" xr:uid="{00000000-0005-0000-0000-0000AC780000}"/>
    <cellStyle name="Normal 8 6 3 2 2" xfId="28999" xr:uid="{00000000-0005-0000-0000-0000AD780000}"/>
    <cellStyle name="Normal 8 6 3 3" xfId="23909" xr:uid="{00000000-0005-0000-0000-0000AE780000}"/>
    <cellStyle name="Normal 8 6 4" xfId="3173" xr:uid="{00000000-0005-0000-0000-0000AF780000}"/>
    <cellStyle name="Normal 8 6 5" xfId="37424" xr:uid="{00000000-0005-0000-0000-0000B0780000}"/>
    <cellStyle name="Normal 8 7" xfId="2047" xr:uid="{00000000-0005-0000-0000-0000B1780000}"/>
    <cellStyle name="Normal 8 7 2" xfId="11300" xr:uid="{00000000-0005-0000-0000-0000B2780000}"/>
    <cellStyle name="Normal 8 7 3" xfId="5809" xr:uid="{00000000-0005-0000-0000-0000B3780000}"/>
    <cellStyle name="Normal 8 8" xfId="2030" xr:uid="{00000000-0005-0000-0000-0000B4780000}"/>
    <cellStyle name="Normal 8 8 2" xfId="5810" xr:uid="{00000000-0005-0000-0000-0000B5780000}"/>
    <cellStyle name="Normal 8 9" xfId="5811" xr:uid="{00000000-0005-0000-0000-0000B6780000}"/>
    <cellStyle name="Normal 8 9 2" xfId="10129" xr:uid="{00000000-0005-0000-0000-0000B7780000}"/>
    <cellStyle name="Normal 80" xfId="648" xr:uid="{00000000-0005-0000-0000-0000B8780000}"/>
    <cellStyle name="Normal 80 2" xfId="2178" xr:uid="{00000000-0005-0000-0000-0000B9780000}"/>
    <cellStyle name="Normal 80 3" xfId="3015" xr:uid="{00000000-0005-0000-0000-0000BA780000}"/>
    <cellStyle name="Normal 81" xfId="814" xr:uid="{00000000-0005-0000-0000-0000BB780000}"/>
    <cellStyle name="Normal 81 2" xfId="3016" xr:uid="{00000000-0005-0000-0000-0000BC780000}"/>
    <cellStyle name="Normal 81 3" xfId="37797" xr:uid="{00000000-0005-0000-0000-0000BD780000}"/>
    <cellStyle name="Normal 82" xfId="1229" xr:uid="{00000000-0005-0000-0000-0000BE780000}"/>
    <cellStyle name="Normal 82 2" xfId="3017" xr:uid="{00000000-0005-0000-0000-0000BF780000}"/>
    <cellStyle name="Normal 82 3" xfId="37817" xr:uid="{00000000-0005-0000-0000-0000C0780000}"/>
    <cellStyle name="Normal 83" xfId="3018" xr:uid="{00000000-0005-0000-0000-0000C1780000}"/>
    <cellStyle name="Normal 84" xfId="3019" xr:uid="{00000000-0005-0000-0000-0000C2780000}"/>
    <cellStyle name="Normal 85" xfId="3020" xr:uid="{00000000-0005-0000-0000-0000C3780000}"/>
    <cellStyle name="Normal 86" xfId="3021" xr:uid="{00000000-0005-0000-0000-0000C4780000}"/>
    <cellStyle name="Normal 87" xfId="3022" xr:uid="{00000000-0005-0000-0000-0000C5780000}"/>
    <cellStyle name="Normal 88" xfId="3023" xr:uid="{00000000-0005-0000-0000-0000C6780000}"/>
    <cellStyle name="Normal 89" xfId="3024" xr:uid="{00000000-0005-0000-0000-0000C7780000}"/>
    <cellStyle name="Normal 9" xfId="351" xr:uid="{00000000-0005-0000-0000-0000C8780000}"/>
    <cellStyle name="Normal 9 10" xfId="5813" xr:uid="{00000000-0005-0000-0000-0000C9780000}"/>
    <cellStyle name="Normal 9 10 2" xfId="8527" xr:uid="{00000000-0005-0000-0000-0000CA780000}"/>
    <cellStyle name="Normal 9 10 2 2" xfId="15020" xr:uid="{00000000-0005-0000-0000-0000CB780000}"/>
    <cellStyle name="Normal 9 10 2 2 2" xfId="27695" xr:uid="{00000000-0005-0000-0000-0000CC780000}"/>
    <cellStyle name="Normal 9 10 2 3" xfId="19800" xr:uid="{00000000-0005-0000-0000-0000CD780000}"/>
    <cellStyle name="Normal 9 10 2 4" xfId="32914" xr:uid="{00000000-0005-0000-0000-0000CE780000}"/>
    <cellStyle name="Normal 9 10 2 5" xfId="35929" xr:uid="{00000000-0005-0000-0000-0000CF780000}"/>
    <cellStyle name="Normal 9 10 3" xfId="9452" xr:uid="{00000000-0005-0000-0000-0000D0780000}"/>
    <cellStyle name="Normal 9 10 3 2" xfId="15862" xr:uid="{00000000-0005-0000-0000-0000D1780000}"/>
    <cellStyle name="Normal 9 10 3 2 2" xfId="28503" xr:uid="{00000000-0005-0000-0000-0000D2780000}"/>
    <cellStyle name="Normal 9 10 3 3" xfId="20249" xr:uid="{00000000-0005-0000-0000-0000D3780000}"/>
    <cellStyle name="Normal 9 10 3 4" xfId="33504" xr:uid="{00000000-0005-0000-0000-0000D4780000}"/>
    <cellStyle name="Normal 9 10 3 5" xfId="36298" xr:uid="{00000000-0005-0000-0000-0000D5780000}"/>
    <cellStyle name="Normal 9 10 4" xfId="7575" xr:uid="{00000000-0005-0000-0000-0000D6780000}"/>
    <cellStyle name="Normal 9 10 4 2" xfId="14091" xr:uid="{00000000-0005-0000-0000-0000D7780000}"/>
    <cellStyle name="Normal 9 10 4 2 2" xfId="26821" xr:uid="{00000000-0005-0000-0000-0000D8780000}"/>
    <cellStyle name="Normal 9 10 4 3" xfId="22306" xr:uid="{00000000-0005-0000-0000-0000D9780000}"/>
    <cellStyle name="Normal 9 10 5" xfId="12930" xr:uid="{00000000-0005-0000-0000-0000DA780000}"/>
    <cellStyle name="Normal 9 10 5 2" xfId="25676" xr:uid="{00000000-0005-0000-0000-0000DB780000}"/>
    <cellStyle name="Normal 9 10 6" xfId="18504" xr:uid="{00000000-0005-0000-0000-0000DC780000}"/>
    <cellStyle name="Normal 9 10 7" xfId="31866" xr:uid="{00000000-0005-0000-0000-0000DD780000}"/>
    <cellStyle name="Normal 9 10 8" xfId="35076" xr:uid="{00000000-0005-0000-0000-0000DE780000}"/>
    <cellStyle name="Normal 9 11" xfId="5814" xr:uid="{00000000-0005-0000-0000-0000DF780000}"/>
    <cellStyle name="Normal 9 11 2" xfId="8528" xr:uid="{00000000-0005-0000-0000-0000E0780000}"/>
    <cellStyle name="Normal 9 11 2 2" xfId="15021" xr:uid="{00000000-0005-0000-0000-0000E1780000}"/>
    <cellStyle name="Normal 9 11 2 2 2" xfId="27696" xr:uid="{00000000-0005-0000-0000-0000E2780000}"/>
    <cellStyle name="Normal 9 11 2 3" xfId="19801" xr:uid="{00000000-0005-0000-0000-0000E3780000}"/>
    <cellStyle name="Normal 9 11 2 4" xfId="32915" xr:uid="{00000000-0005-0000-0000-0000E4780000}"/>
    <cellStyle name="Normal 9 11 2 5" xfId="35930" xr:uid="{00000000-0005-0000-0000-0000E5780000}"/>
    <cellStyle name="Normal 9 11 3" xfId="9453" xr:uid="{00000000-0005-0000-0000-0000E6780000}"/>
    <cellStyle name="Normal 9 11 3 2" xfId="15863" xr:uid="{00000000-0005-0000-0000-0000E7780000}"/>
    <cellStyle name="Normal 9 11 3 2 2" xfId="28504" xr:uid="{00000000-0005-0000-0000-0000E8780000}"/>
    <cellStyle name="Normal 9 11 3 3" xfId="23450" xr:uid="{00000000-0005-0000-0000-0000E9780000}"/>
    <cellStyle name="Normal 9 11 4" xfId="7576" xr:uid="{00000000-0005-0000-0000-0000EA780000}"/>
    <cellStyle name="Normal 9 11 4 2" xfId="14092" xr:uid="{00000000-0005-0000-0000-0000EB780000}"/>
    <cellStyle name="Normal 9 11 4 2 2" xfId="26822" xr:uid="{00000000-0005-0000-0000-0000EC780000}"/>
    <cellStyle name="Normal 9 11 4 3" xfId="22307" xr:uid="{00000000-0005-0000-0000-0000ED780000}"/>
    <cellStyle name="Normal 9 11 5" xfId="12931" xr:uid="{00000000-0005-0000-0000-0000EE780000}"/>
    <cellStyle name="Normal 9 11 5 2" xfId="25677" xr:uid="{00000000-0005-0000-0000-0000EF780000}"/>
    <cellStyle name="Normal 9 11 6" xfId="18505" xr:uid="{00000000-0005-0000-0000-0000F0780000}"/>
    <cellStyle name="Normal 9 11 7" xfId="31867" xr:uid="{00000000-0005-0000-0000-0000F1780000}"/>
    <cellStyle name="Normal 9 11 8" xfId="35077" xr:uid="{00000000-0005-0000-0000-0000F2780000}"/>
    <cellStyle name="Normal 9 12" xfId="5815" xr:uid="{00000000-0005-0000-0000-0000F3780000}"/>
    <cellStyle name="Normal 9 12 2" xfId="8529" xr:uid="{00000000-0005-0000-0000-0000F4780000}"/>
    <cellStyle name="Normal 9 12 2 2" xfId="15022" xr:uid="{00000000-0005-0000-0000-0000F5780000}"/>
    <cellStyle name="Normal 9 12 2 2 2" xfId="27697" xr:uid="{00000000-0005-0000-0000-0000F6780000}"/>
    <cellStyle name="Normal 9 12 2 3" xfId="19802" xr:uid="{00000000-0005-0000-0000-0000F7780000}"/>
    <cellStyle name="Normal 9 12 2 4" xfId="32916" xr:uid="{00000000-0005-0000-0000-0000F8780000}"/>
    <cellStyle name="Normal 9 12 2 5" xfId="35931" xr:uid="{00000000-0005-0000-0000-0000F9780000}"/>
    <cellStyle name="Normal 9 12 3" xfId="9454" xr:uid="{00000000-0005-0000-0000-0000FA780000}"/>
    <cellStyle name="Normal 9 12 3 2" xfId="15864" xr:uid="{00000000-0005-0000-0000-0000FB780000}"/>
    <cellStyle name="Normal 9 12 3 2 2" xfId="28505" xr:uid="{00000000-0005-0000-0000-0000FC780000}"/>
    <cellStyle name="Normal 9 12 3 3" xfId="23451" xr:uid="{00000000-0005-0000-0000-0000FD780000}"/>
    <cellStyle name="Normal 9 12 4" xfId="7577" xr:uid="{00000000-0005-0000-0000-0000FE780000}"/>
    <cellStyle name="Normal 9 12 4 2" xfId="14093" xr:uid="{00000000-0005-0000-0000-0000FF780000}"/>
    <cellStyle name="Normal 9 12 4 2 2" xfId="26823" xr:uid="{00000000-0005-0000-0000-000000790000}"/>
    <cellStyle name="Normal 9 12 4 3" xfId="22308" xr:uid="{00000000-0005-0000-0000-000001790000}"/>
    <cellStyle name="Normal 9 12 5" xfId="12932" xr:uid="{00000000-0005-0000-0000-000002790000}"/>
    <cellStyle name="Normal 9 12 5 2" xfId="25678" xr:uid="{00000000-0005-0000-0000-000003790000}"/>
    <cellStyle name="Normal 9 12 6" xfId="18506" xr:uid="{00000000-0005-0000-0000-000004790000}"/>
    <cellStyle name="Normal 9 12 7" xfId="31868" xr:uid="{00000000-0005-0000-0000-000005790000}"/>
    <cellStyle name="Normal 9 12 8" xfId="35078" xr:uid="{00000000-0005-0000-0000-000006790000}"/>
    <cellStyle name="Normal 9 13" xfId="5816" xr:uid="{00000000-0005-0000-0000-000007790000}"/>
    <cellStyle name="Normal 9 13 2" xfId="8530" xr:uid="{00000000-0005-0000-0000-000008790000}"/>
    <cellStyle name="Normal 9 13 2 2" xfId="15023" xr:uid="{00000000-0005-0000-0000-000009790000}"/>
    <cellStyle name="Normal 9 13 2 2 2" xfId="27698" xr:uid="{00000000-0005-0000-0000-00000A790000}"/>
    <cellStyle name="Normal 9 13 2 3" xfId="19803" xr:uid="{00000000-0005-0000-0000-00000B790000}"/>
    <cellStyle name="Normal 9 13 2 4" xfId="32917" xr:uid="{00000000-0005-0000-0000-00000C790000}"/>
    <cellStyle name="Normal 9 13 2 5" xfId="35932" xr:uid="{00000000-0005-0000-0000-00000D790000}"/>
    <cellStyle name="Normal 9 13 3" xfId="9455" xr:uid="{00000000-0005-0000-0000-00000E790000}"/>
    <cellStyle name="Normal 9 13 3 2" xfId="15865" xr:uid="{00000000-0005-0000-0000-00000F790000}"/>
    <cellStyle name="Normal 9 13 3 2 2" xfId="28506" xr:uid="{00000000-0005-0000-0000-000010790000}"/>
    <cellStyle name="Normal 9 13 3 3" xfId="23452" xr:uid="{00000000-0005-0000-0000-000011790000}"/>
    <cellStyle name="Normal 9 13 4" xfId="7578" xr:uid="{00000000-0005-0000-0000-000012790000}"/>
    <cellStyle name="Normal 9 13 4 2" xfId="14094" xr:uid="{00000000-0005-0000-0000-000013790000}"/>
    <cellStyle name="Normal 9 13 4 2 2" xfId="26824" xr:uid="{00000000-0005-0000-0000-000014790000}"/>
    <cellStyle name="Normal 9 13 4 3" xfId="22309" xr:uid="{00000000-0005-0000-0000-000015790000}"/>
    <cellStyle name="Normal 9 13 5" xfId="12933" xr:uid="{00000000-0005-0000-0000-000016790000}"/>
    <cellStyle name="Normal 9 13 5 2" xfId="25679" xr:uid="{00000000-0005-0000-0000-000017790000}"/>
    <cellStyle name="Normal 9 13 6" xfId="18507" xr:uid="{00000000-0005-0000-0000-000018790000}"/>
    <cellStyle name="Normal 9 13 7" xfId="31869" xr:uid="{00000000-0005-0000-0000-000019790000}"/>
    <cellStyle name="Normal 9 13 8" xfId="35079" xr:uid="{00000000-0005-0000-0000-00001A790000}"/>
    <cellStyle name="Normal 9 14" xfId="5817" xr:uid="{00000000-0005-0000-0000-00001B790000}"/>
    <cellStyle name="Normal 9 14 2" xfId="8531" xr:uid="{00000000-0005-0000-0000-00001C790000}"/>
    <cellStyle name="Normal 9 14 2 2" xfId="15024" xr:uid="{00000000-0005-0000-0000-00001D790000}"/>
    <cellStyle name="Normal 9 14 2 2 2" xfId="27699" xr:uid="{00000000-0005-0000-0000-00001E790000}"/>
    <cellStyle name="Normal 9 14 2 3" xfId="19804" xr:uid="{00000000-0005-0000-0000-00001F790000}"/>
    <cellStyle name="Normal 9 14 2 4" xfId="32918" xr:uid="{00000000-0005-0000-0000-000020790000}"/>
    <cellStyle name="Normal 9 14 2 5" xfId="35933" xr:uid="{00000000-0005-0000-0000-000021790000}"/>
    <cellStyle name="Normal 9 14 3" xfId="9456" xr:uid="{00000000-0005-0000-0000-000022790000}"/>
    <cellStyle name="Normal 9 14 3 2" xfId="15866" xr:uid="{00000000-0005-0000-0000-000023790000}"/>
    <cellStyle name="Normal 9 14 3 2 2" xfId="28507" xr:uid="{00000000-0005-0000-0000-000024790000}"/>
    <cellStyle name="Normal 9 14 3 3" xfId="23453" xr:uid="{00000000-0005-0000-0000-000025790000}"/>
    <cellStyle name="Normal 9 14 4" xfId="7579" xr:uid="{00000000-0005-0000-0000-000026790000}"/>
    <cellStyle name="Normal 9 14 4 2" xfId="14095" xr:uid="{00000000-0005-0000-0000-000027790000}"/>
    <cellStyle name="Normal 9 14 4 2 2" xfId="26825" xr:uid="{00000000-0005-0000-0000-000028790000}"/>
    <cellStyle name="Normal 9 14 4 3" xfId="22310" xr:uid="{00000000-0005-0000-0000-000029790000}"/>
    <cellStyle name="Normal 9 14 5" xfId="12934" xr:uid="{00000000-0005-0000-0000-00002A790000}"/>
    <cellStyle name="Normal 9 14 5 2" xfId="25680" xr:uid="{00000000-0005-0000-0000-00002B790000}"/>
    <cellStyle name="Normal 9 14 6" xfId="18508" xr:uid="{00000000-0005-0000-0000-00002C790000}"/>
    <cellStyle name="Normal 9 14 7" xfId="31870" xr:uid="{00000000-0005-0000-0000-00002D790000}"/>
    <cellStyle name="Normal 9 14 8" xfId="35080" xr:uid="{00000000-0005-0000-0000-00002E790000}"/>
    <cellStyle name="Normal 9 15" xfId="5818" xr:uid="{00000000-0005-0000-0000-00002F790000}"/>
    <cellStyle name="Normal 9 15 2" xfId="8532" xr:uid="{00000000-0005-0000-0000-000030790000}"/>
    <cellStyle name="Normal 9 15 2 2" xfId="15025" xr:uid="{00000000-0005-0000-0000-000031790000}"/>
    <cellStyle name="Normal 9 15 2 2 2" xfId="27700" xr:uid="{00000000-0005-0000-0000-000032790000}"/>
    <cellStyle name="Normal 9 15 2 3" xfId="19805" xr:uid="{00000000-0005-0000-0000-000033790000}"/>
    <cellStyle name="Normal 9 15 2 4" xfId="32919" xr:uid="{00000000-0005-0000-0000-000034790000}"/>
    <cellStyle name="Normal 9 15 2 5" xfId="35934" xr:uid="{00000000-0005-0000-0000-000035790000}"/>
    <cellStyle name="Normal 9 15 3" xfId="9457" xr:uid="{00000000-0005-0000-0000-000036790000}"/>
    <cellStyle name="Normal 9 15 3 2" xfId="15867" xr:uid="{00000000-0005-0000-0000-000037790000}"/>
    <cellStyle name="Normal 9 15 3 2 2" xfId="28508" xr:uid="{00000000-0005-0000-0000-000038790000}"/>
    <cellStyle name="Normal 9 15 3 3" xfId="23454" xr:uid="{00000000-0005-0000-0000-000039790000}"/>
    <cellStyle name="Normal 9 15 4" xfId="7580" xr:uid="{00000000-0005-0000-0000-00003A790000}"/>
    <cellStyle name="Normal 9 15 4 2" xfId="14096" xr:uid="{00000000-0005-0000-0000-00003B790000}"/>
    <cellStyle name="Normal 9 15 4 2 2" xfId="26826" xr:uid="{00000000-0005-0000-0000-00003C790000}"/>
    <cellStyle name="Normal 9 15 4 3" xfId="22311" xr:uid="{00000000-0005-0000-0000-00003D790000}"/>
    <cellStyle name="Normal 9 15 5" xfId="12935" xr:uid="{00000000-0005-0000-0000-00003E790000}"/>
    <cellStyle name="Normal 9 15 5 2" xfId="25681" xr:uid="{00000000-0005-0000-0000-00003F790000}"/>
    <cellStyle name="Normal 9 15 6" xfId="18509" xr:uid="{00000000-0005-0000-0000-000040790000}"/>
    <cellStyle name="Normal 9 15 7" xfId="31871" xr:uid="{00000000-0005-0000-0000-000041790000}"/>
    <cellStyle name="Normal 9 15 8" xfId="35081" xr:uid="{00000000-0005-0000-0000-000042790000}"/>
    <cellStyle name="Normal 9 16" xfId="5819" xr:uid="{00000000-0005-0000-0000-000043790000}"/>
    <cellStyle name="Normal 9 16 2" xfId="8533" xr:uid="{00000000-0005-0000-0000-000044790000}"/>
    <cellStyle name="Normal 9 16 2 2" xfId="15026" xr:uid="{00000000-0005-0000-0000-000045790000}"/>
    <cellStyle name="Normal 9 16 2 2 2" xfId="27701" xr:uid="{00000000-0005-0000-0000-000046790000}"/>
    <cellStyle name="Normal 9 16 2 3" xfId="19806" xr:uid="{00000000-0005-0000-0000-000047790000}"/>
    <cellStyle name="Normal 9 16 2 4" xfId="32920" xr:uid="{00000000-0005-0000-0000-000048790000}"/>
    <cellStyle name="Normal 9 16 2 5" xfId="35935" xr:uid="{00000000-0005-0000-0000-000049790000}"/>
    <cellStyle name="Normal 9 16 3" xfId="9458" xr:uid="{00000000-0005-0000-0000-00004A790000}"/>
    <cellStyle name="Normal 9 16 3 2" xfId="15868" xr:uid="{00000000-0005-0000-0000-00004B790000}"/>
    <cellStyle name="Normal 9 16 3 2 2" xfId="28509" xr:uid="{00000000-0005-0000-0000-00004C790000}"/>
    <cellStyle name="Normal 9 16 3 3" xfId="23455" xr:uid="{00000000-0005-0000-0000-00004D790000}"/>
    <cellStyle name="Normal 9 16 4" xfId="7581" xr:uid="{00000000-0005-0000-0000-00004E790000}"/>
    <cellStyle name="Normal 9 16 4 2" xfId="14097" xr:uid="{00000000-0005-0000-0000-00004F790000}"/>
    <cellStyle name="Normal 9 16 4 2 2" xfId="26827" xr:uid="{00000000-0005-0000-0000-000050790000}"/>
    <cellStyle name="Normal 9 16 4 3" xfId="22312" xr:uid="{00000000-0005-0000-0000-000051790000}"/>
    <cellStyle name="Normal 9 16 5" xfId="12936" xr:uid="{00000000-0005-0000-0000-000052790000}"/>
    <cellStyle name="Normal 9 16 5 2" xfId="25682" xr:uid="{00000000-0005-0000-0000-000053790000}"/>
    <cellStyle name="Normal 9 16 6" xfId="18510" xr:uid="{00000000-0005-0000-0000-000054790000}"/>
    <cellStyle name="Normal 9 16 7" xfId="31872" xr:uid="{00000000-0005-0000-0000-000055790000}"/>
    <cellStyle name="Normal 9 16 8" xfId="35082" xr:uid="{00000000-0005-0000-0000-000056790000}"/>
    <cellStyle name="Normal 9 17" xfId="5820" xr:uid="{00000000-0005-0000-0000-000057790000}"/>
    <cellStyle name="Normal 9 17 2" xfId="8534" xr:uid="{00000000-0005-0000-0000-000058790000}"/>
    <cellStyle name="Normal 9 17 2 2" xfId="15027" xr:uid="{00000000-0005-0000-0000-000059790000}"/>
    <cellStyle name="Normal 9 17 2 2 2" xfId="27702" xr:uid="{00000000-0005-0000-0000-00005A790000}"/>
    <cellStyle name="Normal 9 17 2 3" xfId="19807" xr:uid="{00000000-0005-0000-0000-00005B790000}"/>
    <cellStyle name="Normal 9 17 2 4" xfId="32921" xr:uid="{00000000-0005-0000-0000-00005C790000}"/>
    <cellStyle name="Normal 9 17 2 5" xfId="35936" xr:uid="{00000000-0005-0000-0000-00005D790000}"/>
    <cellStyle name="Normal 9 17 3" xfId="9459" xr:uid="{00000000-0005-0000-0000-00005E790000}"/>
    <cellStyle name="Normal 9 17 3 2" xfId="15869" xr:uid="{00000000-0005-0000-0000-00005F790000}"/>
    <cellStyle name="Normal 9 17 3 2 2" xfId="28510" xr:uid="{00000000-0005-0000-0000-000060790000}"/>
    <cellStyle name="Normal 9 17 3 3" xfId="23456" xr:uid="{00000000-0005-0000-0000-000061790000}"/>
    <cellStyle name="Normal 9 17 4" xfId="7582" xr:uid="{00000000-0005-0000-0000-000062790000}"/>
    <cellStyle name="Normal 9 17 4 2" xfId="14098" xr:uid="{00000000-0005-0000-0000-000063790000}"/>
    <cellStyle name="Normal 9 17 4 2 2" xfId="26828" xr:uid="{00000000-0005-0000-0000-000064790000}"/>
    <cellStyle name="Normal 9 17 4 3" xfId="22313" xr:uid="{00000000-0005-0000-0000-000065790000}"/>
    <cellStyle name="Normal 9 17 5" xfId="12937" xr:uid="{00000000-0005-0000-0000-000066790000}"/>
    <cellStyle name="Normal 9 17 5 2" xfId="25683" xr:uid="{00000000-0005-0000-0000-000067790000}"/>
    <cellStyle name="Normal 9 17 6" xfId="18511" xr:uid="{00000000-0005-0000-0000-000068790000}"/>
    <cellStyle name="Normal 9 17 7" xfId="31873" xr:uid="{00000000-0005-0000-0000-000069790000}"/>
    <cellStyle name="Normal 9 17 8" xfId="35083" xr:uid="{00000000-0005-0000-0000-00006A790000}"/>
    <cellStyle name="Normal 9 18" xfId="5821" xr:uid="{00000000-0005-0000-0000-00006B790000}"/>
    <cellStyle name="Normal 9 18 2" xfId="8535" xr:uid="{00000000-0005-0000-0000-00006C790000}"/>
    <cellStyle name="Normal 9 18 2 2" xfId="15028" xr:uid="{00000000-0005-0000-0000-00006D790000}"/>
    <cellStyle name="Normal 9 18 2 2 2" xfId="27703" xr:uid="{00000000-0005-0000-0000-00006E790000}"/>
    <cellStyle name="Normal 9 18 2 3" xfId="19808" xr:uid="{00000000-0005-0000-0000-00006F790000}"/>
    <cellStyle name="Normal 9 18 2 4" xfId="32922" xr:uid="{00000000-0005-0000-0000-000070790000}"/>
    <cellStyle name="Normal 9 18 2 5" xfId="35937" xr:uid="{00000000-0005-0000-0000-000071790000}"/>
    <cellStyle name="Normal 9 18 3" xfId="9460" xr:uid="{00000000-0005-0000-0000-000072790000}"/>
    <cellStyle name="Normal 9 18 3 2" xfId="15870" xr:uid="{00000000-0005-0000-0000-000073790000}"/>
    <cellStyle name="Normal 9 18 3 2 2" xfId="28511" xr:uid="{00000000-0005-0000-0000-000074790000}"/>
    <cellStyle name="Normal 9 18 3 3" xfId="23457" xr:uid="{00000000-0005-0000-0000-000075790000}"/>
    <cellStyle name="Normal 9 18 4" xfId="7583" xr:uid="{00000000-0005-0000-0000-000076790000}"/>
    <cellStyle name="Normal 9 18 4 2" xfId="14099" xr:uid="{00000000-0005-0000-0000-000077790000}"/>
    <cellStyle name="Normal 9 18 4 2 2" xfId="26829" xr:uid="{00000000-0005-0000-0000-000078790000}"/>
    <cellStyle name="Normal 9 18 4 3" xfId="22314" xr:uid="{00000000-0005-0000-0000-000079790000}"/>
    <cellStyle name="Normal 9 18 5" xfId="12938" xr:uid="{00000000-0005-0000-0000-00007A790000}"/>
    <cellStyle name="Normal 9 18 5 2" xfId="25684" xr:uid="{00000000-0005-0000-0000-00007B790000}"/>
    <cellStyle name="Normal 9 18 6" xfId="18512" xr:uid="{00000000-0005-0000-0000-00007C790000}"/>
    <cellStyle name="Normal 9 18 7" xfId="31874" xr:uid="{00000000-0005-0000-0000-00007D790000}"/>
    <cellStyle name="Normal 9 18 8" xfId="35084" xr:uid="{00000000-0005-0000-0000-00007E790000}"/>
    <cellStyle name="Normal 9 19" xfId="5822" xr:uid="{00000000-0005-0000-0000-00007F790000}"/>
    <cellStyle name="Normal 9 19 2" xfId="8536" xr:uid="{00000000-0005-0000-0000-000080790000}"/>
    <cellStyle name="Normal 9 19 2 2" xfId="15029" xr:uid="{00000000-0005-0000-0000-000081790000}"/>
    <cellStyle name="Normal 9 19 2 2 2" xfId="27704" xr:uid="{00000000-0005-0000-0000-000082790000}"/>
    <cellStyle name="Normal 9 19 2 3" xfId="19809" xr:uid="{00000000-0005-0000-0000-000083790000}"/>
    <cellStyle name="Normal 9 19 2 4" xfId="32923" xr:uid="{00000000-0005-0000-0000-000084790000}"/>
    <cellStyle name="Normal 9 19 2 5" xfId="35938" xr:uid="{00000000-0005-0000-0000-000085790000}"/>
    <cellStyle name="Normal 9 19 3" xfId="9461" xr:uid="{00000000-0005-0000-0000-000086790000}"/>
    <cellStyle name="Normal 9 19 3 2" xfId="15871" xr:uid="{00000000-0005-0000-0000-000087790000}"/>
    <cellStyle name="Normal 9 19 3 2 2" xfId="28512" xr:uid="{00000000-0005-0000-0000-000088790000}"/>
    <cellStyle name="Normal 9 19 3 3" xfId="23458" xr:uid="{00000000-0005-0000-0000-000089790000}"/>
    <cellStyle name="Normal 9 19 4" xfId="7584" xr:uid="{00000000-0005-0000-0000-00008A790000}"/>
    <cellStyle name="Normal 9 19 4 2" xfId="14100" xr:uid="{00000000-0005-0000-0000-00008B790000}"/>
    <cellStyle name="Normal 9 19 4 2 2" xfId="26830" xr:uid="{00000000-0005-0000-0000-00008C790000}"/>
    <cellStyle name="Normal 9 19 4 3" xfId="22315" xr:uid="{00000000-0005-0000-0000-00008D790000}"/>
    <cellStyle name="Normal 9 19 5" xfId="12939" xr:uid="{00000000-0005-0000-0000-00008E790000}"/>
    <cellStyle name="Normal 9 19 5 2" xfId="25685" xr:uid="{00000000-0005-0000-0000-00008F790000}"/>
    <cellStyle name="Normal 9 19 6" xfId="18513" xr:uid="{00000000-0005-0000-0000-000090790000}"/>
    <cellStyle name="Normal 9 19 7" xfId="31875" xr:uid="{00000000-0005-0000-0000-000091790000}"/>
    <cellStyle name="Normal 9 19 8" xfId="35085" xr:uid="{00000000-0005-0000-0000-000092790000}"/>
    <cellStyle name="Normal 9 2" xfId="580" xr:uid="{00000000-0005-0000-0000-000093790000}"/>
    <cellStyle name="Normal 9 2 10" xfId="34325" xr:uid="{00000000-0005-0000-0000-000094790000}"/>
    <cellStyle name="Normal 9 2 11" xfId="3026" xr:uid="{00000000-0005-0000-0000-000095790000}"/>
    <cellStyle name="Normal 9 2 12" xfId="37396" xr:uid="{00000000-0005-0000-0000-000096790000}"/>
    <cellStyle name="Normal 9 2 2" xfId="802" xr:uid="{00000000-0005-0000-0000-000097790000}"/>
    <cellStyle name="Normal 9 2 2 2" xfId="6297" xr:uid="{00000000-0005-0000-0000-000098790000}"/>
    <cellStyle name="Normal 9 2 2 3" xfId="10610" xr:uid="{00000000-0005-0000-0000-000099790000}"/>
    <cellStyle name="Normal 9 2 2 4" xfId="5823" xr:uid="{00000000-0005-0000-0000-00009A790000}"/>
    <cellStyle name="Normal 9 2 2 5" xfId="37790" xr:uid="{00000000-0005-0000-0000-00009B790000}"/>
    <cellStyle name="Normal 9 2 3" xfId="2049" xr:uid="{00000000-0005-0000-0000-00009C790000}"/>
    <cellStyle name="Normal 9 2 3 2" xfId="16249" xr:uid="{00000000-0005-0000-0000-00009D790000}"/>
    <cellStyle name="Normal 9 2 3 2 2" xfId="20460" xr:uid="{00000000-0005-0000-0000-00009E790000}"/>
    <cellStyle name="Normal 9 2 3 2 2 2" xfId="33713" xr:uid="{00000000-0005-0000-0000-00009F790000}"/>
    <cellStyle name="Normal 9 2 3 2 2 3" xfId="36507" xr:uid="{00000000-0005-0000-0000-0000A0790000}"/>
    <cellStyle name="Normal 9 2 3 2 3" xfId="20161" xr:uid="{00000000-0005-0000-0000-0000A1790000}"/>
    <cellStyle name="Normal 9 2 3 2 3 2" xfId="33418" xr:uid="{00000000-0005-0000-0000-0000A2790000}"/>
    <cellStyle name="Normal 9 2 3 2 3 3" xfId="36213" xr:uid="{00000000-0005-0000-0000-0000A3790000}"/>
    <cellStyle name="Normal 9 2 3 2 4" xfId="19871" xr:uid="{00000000-0005-0000-0000-0000A4790000}"/>
    <cellStyle name="Normal 9 2 3 2 5" xfId="32984" xr:uid="{00000000-0005-0000-0000-0000A5790000}"/>
    <cellStyle name="Normal 9 2 3 2 6" xfId="35963" xr:uid="{00000000-0005-0000-0000-0000A6790000}"/>
    <cellStyle name="Normal 9 2 3 3" xfId="20313" xr:uid="{00000000-0005-0000-0000-0000A7790000}"/>
    <cellStyle name="Normal 9 2 3 3 2" xfId="33567" xr:uid="{00000000-0005-0000-0000-0000A8790000}"/>
    <cellStyle name="Normal 9 2 3 3 3" xfId="36361" xr:uid="{00000000-0005-0000-0000-0000A9790000}"/>
    <cellStyle name="Normal 9 2 3 4" xfId="20005" xr:uid="{00000000-0005-0000-0000-0000AA790000}"/>
    <cellStyle name="Normal 9 2 3 4 2" xfId="33269" xr:uid="{00000000-0005-0000-0000-0000AB790000}"/>
    <cellStyle name="Normal 9 2 3 4 3" xfId="36068" xr:uid="{00000000-0005-0000-0000-0000AC790000}"/>
    <cellStyle name="Normal 9 2 3 5" xfId="18701" xr:uid="{00000000-0005-0000-0000-0000AD790000}"/>
    <cellStyle name="Normal 9 2 3 6" xfId="31978" xr:uid="{00000000-0005-0000-0000-0000AE790000}"/>
    <cellStyle name="Normal 9 2 3 7" xfId="35114" xr:uid="{00000000-0005-0000-0000-0000AF790000}"/>
    <cellStyle name="Normal 9 2 3 8" xfId="10700" xr:uid="{00000000-0005-0000-0000-0000B0790000}"/>
    <cellStyle name="Normal 9 2 3 9" xfId="37689" xr:uid="{00000000-0005-0000-0000-0000B1790000}"/>
    <cellStyle name="Normal 9 2 4" xfId="9805" xr:uid="{00000000-0005-0000-0000-0000B2790000}"/>
    <cellStyle name="Normal 9 2 4 2" xfId="15976" xr:uid="{00000000-0005-0000-0000-0000B3790000}"/>
    <cellStyle name="Normal 9 2 4 2 2" xfId="20406" xr:uid="{00000000-0005-0000-0000-0000B4790000}"/>
    <cellStyle name="Normal 9 2 4 2 3" xfId="33659" xr:uid="{00000000-0005-0000-0000-0000B5790000}"/>
    <cellStyle name="Normal 9 2 4 2 4" xfId="36453" xr:uid="{00000000-0005-0000-0000-0000B6790000}"/>
    <cellStyle name="Normal 9 2 4 3" xfId="20107" xr:uid="{00000000-0005-0000-0000-0000B7790000}"/>
    <cellStyle name="Normal 9 2 4 3 2" xfId="33364" xr:uid="{00000000-0005-0000-0000-0000B8790000}"/>
    <cellStyle name="Normal 9 2 4 3 3" xfId="36159" xr:uid="{00000000-0005-0000-0000-0000B9790000}"/>
    <cellStyle name="Normal 9 2 4 4" xfId="18514" xr:uid="{00000000-0005-0000-0000-0000BA790000}"/>
    <cellStyle name="Normal 9 2 5" xfId="10842" xr:uid="{00000000-0005-0000-0000-0000BB790000}"/>
    <cellStyle name="Normal 9 2 5 2" xfId="20259" xr:uid="{00000000-0005-0000-0000-0000BC790000}"/>
    <cellStyle name="Normal 9 2 5 2 2" xfId="33513" xr:uid="{00000000-0005-0000-0000-0000BD790000}"/>
    <cellStyle name="Normal 9 2 5 2 3" xfId="36307" xr:uid="{00000000-0005-0000-0000-0000BE790000}"/>
    <cellStyle name="Normal 9 2 5 3" xfId="19079" xr:uid="{00000000-0005-0000-0000-0000BF790000}"/>
    <cellStyle name="Normal 9 2 5 4" xfId="32200" xr:uid="{00000000-0005-0000-0000-0000C0790000}"/>
    <cellStyle name="Normal 9 2 5 5" xfId="35222" xr:uid="{00000000-0005-0000-0000-0000C1790000}"/>
    <cellStyle name="Normal 9 2 6" xfId="18958" xr:uid="{00000000-0005-0000-0000-0000C2790000}"/>
    <cellStyle name="Normal 9 2 6 2" xfId="32139" xr:uid="{00000000-0005-0000-0000-0000C3790000}"/>
    <cellStyle name="Normal 9 2 6 3" xfId="35161" xr:uid="{00000000-0005-0000-0000-0000C4790000}"/>
    <cellStyle name="Normal 9 2 7" xfId="19939" xr:uid="{00000000-0005-0000-0000-0000C5790000}"/>
    <cellStyle name="Normal 9 2 7 2" xfId="33120" xr:uid="{00000000-0005-0000-0000-0000C6790000}"/>
    <cellStyle name="Normal 9 2 7 3" xfId="36012" xr:uid="{00000000-0005-0000-0000-0000C7790000}"/>
    <cellStyle name="Normal 9 2 8" xfId="17450" xr:uid="{00000000-0005-0000-0000-0000C8790000}"/>
    <cellStyle name="Normal 9 2 9" xfId="30664" xr:uid="{00000000-0005-0000-0000-0000C9790000}"/>
    <cellStyle name="Normal 9 20" xfId="5824" xr:uid="{00000000-0005-0000-0000-0000CA790000}"/>
    <cellStyle name="Normal 9 20 2" xfId="8537" xr:uid="{00000000-0005-0000-0000-0000CB790000}"/>
    <cellStyle name="Normal 9 20 2 2" xfId="15030" xr:uid="{00000000-0005-0000-0000-0000CC790000}"/>
    <cellStyle name="Normal 9 20 2 2 2" xfId="27705" xr:uid="{00000000-0005-0000-0000-0000CD790000}"/>
    <cellStyle name="Normal 9 20 2 3" xfId="19810" xr:uid="{00000000-0005-0000-0000-0000CE790000}"/>
    <cellStyle name="Normal 9 20 2 4" xfId="32924" xr:uid="{00000000-0005-0000-0000-0000CF790000}"/>
    <cellStyle name="Normal 9 20 2 5" xfId="35939" xr:uid="{00000000-0005-0000-0000-0000D0790000}"/>
    <cellStyle name="Normal 9 20 3" xfId="9462" xr:uid="{00000000-0005-0000-0000-0000D1790000}"/>
    <cellStyle name="Normal 9 20 3 2" xfId="15872" xr:uid="{00000000-0005-0000-0000-0000D2790000}"/>
    <cellStyle name="Normal 9 20 3 2 2" xfId="28513" xr:uid="{00000000-0005-0000-0000-0000D3790000}"/>
    <cellStyle name="Normal 9 20 3 3" xfId="23459" xr:uid="{00000000-0005-0000-0000-0000D4790000}"/>
    <cellStyle name="Normal 9 20 4" xfId="7585" xr:uid="{00000000-0005-0000-0000-0000D5790000}"/>
    <cellStyle name="Normal 9 20 4 2" xfId="14101" xr:uid="{00000000-0005-0000-0000-0000D6790000}"/>
    <cellStyle name="Normal 9 20 4 2 2" xfId="26831" xr:uid="{00000000-0005-0000-0000-0000D7790000}"/>
    <cellStyle name="Normal 9 20 4 3" xfId="22316" xr:uid="{00000000-0005-0000-0000-0000D8790000}"/>
    <cellStyle name="Normal 9 20 5" xfId="12940" xr:uid="{00000000-0005-0000-0000-0000D9790000}"/>
    <cellStyle name="Normal 9 20 5 2" xfId="25686" xr:uid="{00000000-0005-0000-0000-0000DA790000}"/>
    <cellStyle name="Normal 9 20 6" xfId="18515" xr:uid="{00000000-0005-0000-0000-0000DB790000}"/>
    <cellStyle name="Normal 9 20 7" xfId="31876" xr:uid="{00000000-0005-0000-0000-0000DC790000}"/>
    <cellStyle name="Normal 9 20 8" xfId="35086" xr:uid="{00000000-0005-0000-0000-0000DD790000}"/>
    <cellStyle name="Normal 9 21" xfId="5825" xr:uid="{00000000-0005-0000-0000-0000DE790000}"/>
    <cellStyle name="Normal 9 21 2" xfId="8538" xr:uid="{00000000-0005-0000-0000-0000DF790000}"/>
    <cellStyle name="Normal 9 21 2 2" xfId="15031" xr:uid="{00000000-0005-0000-0000-0000E0790000}"/>
    <cellStyle name="Normal 9 21 2 2 2" xfId="27706" xr:uid="{00000000-0005-0000-0000-0000E1790000}"/>
    <cellStyle name="Normal 9 21 2 3" xfId="19811" xr:uid="{00000000-0005-0000-0000-0000E2790000}"/>
    <cellStyle name="Normal 9 21 2 4" xfId="32925" xr:uid="{00000000-0005-0000-0000-0000E3790000}"/>
    <cellStyle name="Normal 9 21 2 5" xfId="35940" xr:uid="{00000000-0005-0000-0000-0000E4790000}"/>
    <cellStyle name="Normal 9 21 3" xfId="9463" xr:uid="{00000000-0005-0000-0000-0000E5790000}"/>
    <cellStyle name="Normal 9 21 3 2" xfId="15873" xr:uid="{00000000-0005-0000-0000-0000E6790000}"/>
    <cellStyle name="Normal 9 21 3 2 2" xfId="28514" xr:uid="{00000000-0005-0000-0000-0000E7790000}"/>
    <cellStyle name="Normal 9 21 3 3" xfId="23460" xr:uid="{00000000-0005-0000-0000-0000E8790000}"/>
    <cellStyle name="Normal 9 21 4" xfId="7586" xr:uid="{00000000-0005-0000-0000-0000E9790000}"/>
    <cellStyle name="Normal 9 21 4 2" xfId="14102" xr:uid="{00000000-0005-0000-0000-0000EA790000}"/>
    <cellStyle name="Normal 9 21 4 2 2" xfId="26832" xr:uid="{00000000-0005-0000-0000-0000EB790000}"/>
    <cellStyle name="Normal 9 21 4 3" xfId="22317" xr:uid="{00000000-0005-0000-0000-0000EC790000}"/>
    <cellStyle name="Normal 9 21 5" xfId="12941" xr:uid="{00000000-0005-0000-0000-0000ED790000}"/>
    <cellStyle name="Normal 9 21 5 2" xfId="25687" xr:uid="{00000000-0005-0000-0000-0000EE790000}"/>
    <cellStyle name="Normal 9 21 6" xfId="18516" xr:uid="{00000000-0005-0000-0000-0000EF790000}"/>
    <cellStyle name="Normal 9 21 7" xfId="31877" xr:uid="{00000000-0005-0000-0000-0000F0790000}"/>
    <cellStyle name="Normal 9 21 8" xfId="35087" xr:uid="{00000000-0005-0000-0000-0000F1790000}"/>
    <cellStyle name="Normal 9 22" xfId="5812" xr:uid="{00000000-0005-0000-0000-0000F2790000}"/>
    <cellStyle name="Normal 9 22 2" xfId="6365" xr:uid="{00000000-0005-0000-0000-0000F3790000}"/>
    <cellStyle name="Normal 9 23" xfId="9601" xr:uid="{00000000-0005-0000-0000-0000F4790000}"/>
    <cellStyle name="Normal 9 23 2" xfId="15951" xr:uid="{00000000-0005-0000-0000-0000F5790000}"/>
    <cellStyle name="Normal 9 23 2 2" xfId="28591" xr:uid="{00000000-0005-0000-0000-0000F6790000}"/>
    <cellStyle name="Normal 9 23 3" xfId="19019" xr:uid="{00000000-0005-0000-0000-0000F7790000}"/>
    <cellStyle name="Normal 9 23 4" xfId="32191" xr:uid="{00000000-0005-0000-0000-0000F8790000}"/>
    <cellStyle name="Normal 9 23 5" xfId="35212" xr:uid="{00000000-0005-0000-0000-0000F9790000}"/>
    <cellStyle name="Normal 9 24" xfId="10108" xr:uid="{00000000-0005-0000-0000-0000FA790000}"/>
    <cellStyle name="Normal 9 24 2" xfId="18949" xr:uid="{00000000-0005-0000-0000-0000FB790000}"/>
    <cellStyle name="Normal 9 24 3" xfId="32130" xr:uid="{00000000-0005-0000-0000-0000FC790000}"/>
    <cellStyle name="Normal 9 24 4" xfId="35150" xr:uid="{00000000-0005-0000-0000-0000FD790000}"/>
    <cellStyle name="Normal 9 25" xfId="19929" xr:uid="{00000000-0005-0000-0000-0000FE790000}"/>
    <cellStyle name="Normal 9 25 2" xfId="33111" xr:uid="{00000000-0005-0000-0000-0000FF790000}"/>
    <cellStyle name="Normal 9 25 3" xfId="36003" xr:uid="{00000000-0005-0000-0000-0000007A0000}"/>
    <cellStyle name="Normal 9 26" xfId="17433" xr:uid="{00000000-0005-0000-0000-0000017A0000}"/>
    <cellStyle name="Normal 9 27" xfId="30615" xr:uid="{00000000-0005-0000-0000-0000027A0000}"/>
    <cellStyle name="Normal 9 28" xfId="34312" xr:uid="{00000000-0005-0000-0000-0000037A0000}"/>
    <cellStyle name="Normal 9 29" xfId="3025" xr:uid="{00000000-0005-0000-0000-0000047A0000}"/>
    <cellStyle name="Normal 9 3" xfId="801" xr:uid="{00000000-0005-0000-0000-0000057A0000}"/>
    <cellStyle name="Normal 9 3 10" xfId="5827" xr:uid="{00000000-0005-0000-0000-0000067A0000}"/>
    <cellStyle name="Normal 9 3 11" xfId="5828" xr:uid="{00000000-0005-0000-0000-0000077A0000}"/>
    <cellStyle name="Normal 9 3 12" xfId="5829" xr:uid="{00000000-0005-0000-0000-0000087A0000}"/>
    <cellStyle name="Normal 9 3 13" xfId="5830" xr:uid="{00000000-0005-0000-0000-0000097A0000}"/>
    <cellStyle name="Normal 9 3 14" xfId="5831" xr:uid="{00000000-0005-0000-0000-00000A7A0000}"/>
    <cellStyle name="Normal 9 3 15" xfId="5832" xr:uid="{00000000-0005-0000-0000-00000B7A0000}"/>
    <cellStyle name="Normal 9 3 16" xfId="5833" xr:uid="{00000000-0005-0000-0000-00000C7A0000}"/>
    <cellStyle name="Normal 9 3 17" xfId="5834" xr:uid="{00000000-0005-0000-0000-00000D7A0000}"/>
    <cellStyle name="Normal 9 3 18" xfId="5835" xr:uid="{00000000-0005-0000-0000-00000E7A0000}"/>
    <cellStyle name="Normal 9 3 19" xfId="5836" xr:uid="{00000000-0005-0000-0000-00000F7A0000}"/>
    <cellStyle name="Normal 9 3 2" xfId="2051" xr:uid="{00000000-0005-0000-0000-0000107A0000}"/>
    <cellStyle name="Normal 9 3 2 2" xfId="2052" xr:uid="{00000000-0005-0000-0000-0000117A0000}"/>
    <cellStyle name="Normal 9 3 2 2 2" xfId="2053" xr:uid="{00000000-0005-0000-0000-0000127A0000}"/>
    <cellStyle name="Normal 9 3 2 2 2 2" xfId="16487" xr:uid="{00000000-0005-0000-0000-0000137A0000}"/>
    <cellStyle name="Normal 9 3 2 2 2 2 2" xfId="29027" xr:uid="{00000000-0005-0000-0000-0000147A0000}"/>
    <cellStyle name="Normal 9 3 2 2 2 3" xfId="23936" xr:uid="{00000000-0005-0000-0000-0000157A0000}"/>
    <cellStyle name="Normal 9 3 2 2 2 4" xfId="11045" xr:uid="{00000000-0005-0000-0000-0000167A0000}"/>
    <cellStyle name="Normal 9 3 2 2 3" xfId="16490" xr:uid="{00000000-0005-0000-0000-0000177A0000}"/>
    <cellStyle name="Normal 9 3 2 2 3 2" xfId="29030" xr:uid="{00000000-0005-0000-0000-0000187A0000}"/>
    <cellStyle name="Normal 9 3 2 2 4" xfId="23939" xr:uid="{00000000-0005-0000-0000-0000197A0000}"/>
    <cellStyle name="Normal 9 3 2 2 5" xfId="11048" xr:uid="{00000000-0005-0000-0000-00001A7A0000}"/>
    <cellStyle name="Normal 9 3 2 3" xfId="2054" xr:uid="{00000000-0005-0000-0000-00001B7A0000}"/>
    <cellStyle name="Normal 9 3 2 3 2" xfId="16677" xr:uid="{00000000-0005-0000-0000-00001C7A0000}"/>
    <cellStyle name="Normal 9 3 2 3 2 2" xfId="29212" xr:uid="{00000000-0005-0000-0000-00001D7A0000}"/>
    <cellStyle name="Normal 9 3 2 3 3" xfId="24120" xr:uid="{00000000-0005-0000-0000-00001E7A0000}"/>
    <cellStyle name="Normal 9 3 2 3 4" xfId="11350" xr:uid="{00000000-0005-0000-0000-00001F7A0000}"/>
    <cellStyle name="Normal 9 3 2 4" xfId="10140" xr:uid="{00000000-0005-0000-0000-0000207A0000}"/>
    <cellStyle name="Normal 9 3 2 4 2" xfId="16043" xr:uid="{00000000-0005-0000-0000-0000217A0000}"/>
    <cellStyle name="Normal 9 3 2 4 2 2" xfId="28671" xr:uid="{00000000-0005-0000-0000-0000227A0000}"/>
    <cellStyle name="Normal 9 3 2 4 3" xfId="23638" xr:uid="{00000000-0005-0000-0000-0000237A0000}"/>
    <cellStyle name="Normal 9 3 2 5" xfId="5837" xr:uid="{00000000-0005-0000-0000-0000247A0000}"/>
    <cellStyle name="Normal 9 3 20" xfId="5826" xr:uid="{00000000-0005-0000-0000-0000257A0000}"/>
    <cellStyle name="Normal 9 3 20 2" xfId="18866" xr:uid="{00000000-0005-0000-0000-0000267A0000}"/>
    <cellStyle name="Normal 9 3 21" xfId="10831" xr:uid="{00000000-0005-0000-0000-0000277A0000}"/>
    <cellStyle name="Normal 9 3 21 2" xfId="16352" xr:uid="{00000000-0005-0000-0000-0000287A0000}"/>
    <cellStyle name="Normal 9 3 21 2 2" xfId="28894" xr:uid="{00000000-0005-0000-0000-0000297A0000}"/>
    <cellStyle name="Normal 9 3 21 3" xfId="18517" xr:uid="{00000000-0005-0000-0000-00002A7A0000}"/>
    <cellStyle name="Normal 9 3 21 4" xfId="23813" xr:uid="{00000000-0005-0000-0000-00002B7A0000}"/>
    <cellStyle name="Normal 9 3 22" xfId="3027" xr:uid="{00000000-0005-0000-0000-00002C7A0000}"/>
    <cellStyle name="Normal 9 3 23" xfId="37789" xr:uid="{00000000-0005-0000-0000-00002D7A0000}"/>
    <cellStyle name="Normal 9 3 3" xfId="2055" xr:uid="{00000000-0005-0000-0000-00002E7A0000}"/>
    <cellStyle name="Normal 9 3 3 2" xfId="2056" xr:uid="{00000000-0005-0000-0000-00002F7A0000}"/>
    <cellStyle name="Normal 9 3 3 2 2" xfId="16512" xr:uid="{00000000-0005-0000-0000-0000307A0000}"/>
    <cellStyle name="Normal 9 3 3 2 2 2" xfId="29052" xr:uid="{00000000-0005-0000-0000-0000317A0000}"/>
    <cellStyle name="Normal 9 3 3 2 3" xfId="23962" xr:uid="{00000000-0005-0000-0000-0000327A0000}"/>
    <cellStyle name="Normal 9 3 3 2 4" xfId="11078" xr:uid="{00000000-0005-0000-0000-0000337A0000}"/>
    <cellStyle name="Normal 9 3 3 3" xfId="10589" xr:uid="{00000000-0005-0000-0000-0000347A0000}"/>
    <cellStyle name="Normal 9 3 3 3 2" xfId="16193" xr:uid="{00000000-0005-0000-0000-0000357A0000}"/>
    <cellStyle name="Normal 9 3 3 3 2 2" xfId="28815" xr:uid="{00000000-0005-0000-0000-0000367A0000}"/>
    <cellStyle name="Normal 9 3 3 3 3" xfId="23761" xr:uid="{00000000-0005-0000-0000-0000377A0000}"/>
    <cellStyle name="Normal 9 3 3 4" xfId="5838" xr:uid="{00000000-0005-0000-0000-0000387A0000}"/>
    <cellStyle name="Normal 9 3 4" xfId="2057" xr:uid="{00000000-0005-0000-0000-0000397A0000}"/>
    <cellStyle name="Normal 9 3 4 2" xfId="11039" xr:uid="{00000000-0005-0000-0000-00003A7A0000}"/>
    <cellStyle name="Normal 9 3 4 2 2" xfId="16480" xr:uid="{00000000-0005-0000-0000-00003B7A0000}"/>
    <cellStyle name="Normal 9 3 4 2 2 2" xfId="29020" xr:uid="{00000000-0005-0000-0000-00003C7A0000}"/>
    <cellStyle name="Normal 9 3 4 2 3" xfId="23930" xr:uid="{00000000-0005-0000-0000-00003D7A0000}"/>
    <cellStyle name="Normal 9 3 4 3" xfId="5839" xr:uid="{00000000-0005-0000-0000-00003E7A0000}"/>
    <cellStyle name="Normal 9 3 5" xfId="2050" xr:uid="{00000000-0005-0000-0000-00003F7A0000}"/>
    <cellStyle name="Normal 9 3 5 2" xfId="5840" xr:uid="{00000000-0005-0000-0000-0000407A0000}"/>
    <cellStyle name="Normal 9 3 6" xfId="5841" xr:uid="{00000000-0005-0000-0000-0000417A0000}"/>
    <cellStyle name="Normal 9 3 7" xfId="5842" xr:uid="{00000000-0005-0000-0000-0000427A0000}"/>
    <cellStyle name="Normal 9 3 8" xfId="5843" xr:uid="{00000000-0005-0000-0000-0000437A0000}"/>
    <cellStyle name="Normal 9 3 9" xfId="5844" xr:uid="{00000000-0005-0000-0000-0000447A0000}"/>
    <cellStyle name="Normal 9 30" xfId="37395" xr:uid="{00000000-0005-0000-0000-0000457A0000}"/>
    <cellStyle name="Normal 9 4" xfId="1293" xr:uid="{00000000-0005-0000-0000-0000467A0000}"/>
    <cellStyle name="Normal 9 4 2" xfId="2059" xr:uid="{00000000-0005-0000-0000-0000477A0000}"/>
    <cellStyle name="Normal 9 4 2 2" xfId="2060" xr:uid="{00000000-0005-0000-0000-0000487A0000}"/>
    <cellStyle name="Normal 9 4 2 2 2" xfId="11163" xr:uid="{00000000-0005-0000-0000-0000497A0000}"/>
    <cellStyle name="Normal 9 4 2 2 2 2" xfId="16562" xr:uid="{00000000-0005-0000-0000-00004A7A0000}"/>
    <cellStyle name="Normal 9 4 2 2 2 2 2" xfId="29101" xr:uid="{00000000-0005-0000-0000-00004B7A0000}"/>
    <cellStyle name="Normal 9 4 2 2 2 3" xfId="24008" xr:uid="{00000000-0005-0000-0000-00004C7A0000}"/>
    <cellStyle name="Normal 9 4 2 2 3" xfId="15032" xr:uid="{00000000-0005-0000-0000-00004D7A0000}"/>
    <cellStyle name="Normal 9 4 2 2 3 2" xfId="27707" xr:uid="{00000000-0005-0000-0000-00004E7A0000}"/>
    <cellStyle name="Normal 9 4 2 2 4" xfId="22625" xr:uid="{00000000-0005-0000-0000-00004F7A0000}"/>
    <cellStyle name="Normal 9 4 2 2 5" xfId="8539" xr:uid="{00000000-0005-0000-0000-0000507A0000}"/>
    <cellStyle name="Normal 9 4 2 3" xfId="9464" xr:uid="{00000000-0005-0000-0000-0000517A0000}"/>
    <cellStyle name="Normal 9 4 2 3 2" xfId="15874" xr:uid="{00000000-0005-0000-0000-0000527A0000}"/>
    <cellStyle name="Normal 9 4 2 3 2 2" xfId="28515" xr:uid="{00000000-0005-0000-0000-0000537A0000}"/>
    <cellStyle name="Normal 9 4 2 3 3" xfId="23461" xr:uid="{00000000-0005-0000-0000-0000547A0000}"/>
    <cellStyle name="Normal 9 4 2 4" xfId="11352" xr:uid="{00000000-0005-0000-0000-0000557A0000}"/>
    <cellStyle name="Normal 9 4 2 4 2" xfId="16678" xr:uid="{00000000-0005-0000-0000-0000567A0000}"/>
    <cellStyle name="Normal 9 4 2 4 2 2" xfId="29213" xr:uid="{00000000-0005-0000-0000-0000577A0000}"/>
    <cellStyle name="Normal 9 4 2 4 3" xfId="24121" xr:uid="{00000000-0005-0000-0000-0000587A0000}"/>
    <cellStyle name="Normal 9 4 2 5" xfId="7587" xr:uid="{00000000-0005-0000-0000-0000597A0000}"/>
    <cellStyle name="Normal 9 4 2 5 2" xfId="14103" xr:uid="{00000000-0005-0000-0000-00005A7A0000}"/>
    <cellStyle name="Normal 9 4 2 5 2 2" xfId="26833" xr:uid="{00000000-0005-0000-0000-00005B7A0000}"/>
    <cellStyle name="Normal 9 4 2 5 3" xfId="22318" xr:uid="{00000000-0005-0000-0000-00005C7A0000}"/>
    <cellStyle name="Normal 9 4 2 6" xfId="12942" xr:uid="{00000000-0005-0000-0000-00005D7A0000}"/>
    <cellStyle name="Normal 9 4 2 6 2" xfId="25688" xr:uid="{00000000-0005-0000-0000-00005E7A0000}"/>
    <cellStyle name="Normal 9 4 2 7" xfId="18867" xr:uid="{00000000-0005-0000-0000-00005F7A0000}"/>
    <cellStyle name="Normal 9 4 2 8" xfId="21086" xr:uid="{00000000-0005-0000-0000-0000607A0000}"/>
    <cellStyle name="Normal 9 4 2 9" xfId="5845" xr:uid="{00000000-0005-0000-0000-0000617A0000}"/>
    <cellStyle name="Normal 9 4 3" xfId="2061" xr:uid="{00000000-0005-0000-0000-0000627A0000}"/>
    <cellStyle name="Normal 9 4 3 2" xfId="16142" xr:uid="{00000000-0005-0000-0000-0000637A0000}"/>
    <cellStyle name="Normal 9 4 3 2 2" xfId="19812" xr:uid="{00000000-0005-0000-0000-0000647A0000}"/>
    <cellStyle name="Normal 9 4 3 2 3" xfId="28764" xr:uid="{00000000-0005-0000-0000-0000657A0000}"/>
    <cellStyle name="Normal 9 4 3 2 4" xfId="32926" xr:uid="{00000000-0005-0000-0000-0000667A0000}"/>
    <cellStyle name="Normal 9 4 3 2 5" xfId="35941" xr:uid="{00000000-0005-0000-0000-0000677A0000}"/>
    <cellStyle name="Normal 9 4 3 3" xfId="18518" xr:uid="{00000000-0005-0000-0000-0000687A0000}"/>
    <cellStyle name="Normal 9 4 3 4" xfId="23722" xr:uid="{00000000-0005-0000-0000-0000697A0000}"/>
    <cellStyle name="Normal 9 4 3 5" xfId="31878" xr:uid="{00000000-0005-0000-0000-00006A7A0000}"/>
    <cellStyle name="Normal 9 4 3 6" xfId="35088" xr:uid="{00000000-0005-0000-0000-00006B7A0000}"/>
    <cellStyle name="Normal 9 4 3 7" xfId="10445" xr:uid="{00000000-0005-0000-0000-00006C7A0000}"/>
    <cellStyle name="Normal 9 4 4" xfId="2058" xr:uid="{00000000-0005-0000-0000-00006D7A0000}"/>
    <cellStyle name="Normal 9 4 4 2" xfId="16067" xr:uid="{00000000-0005-0000-0000-00006E7A0000}"/>
    <cellStyle name="Normal 9 4 4 2 2" xfId="28695" xr:uid="{00000000-0005-0000-0000-00006F7A0000}"/>
    <cellStyle name="Normal 9 4 4 3" xfId="23659" xr:uid="{00000000-0005-0000-0000-0000707A0000}"/>
    <cellStyle name="Normal 9 4 4 4" xfId="10200" xr:uid="{00000000-0005-0000-0000-0000717A0000}"/>
    <cellStyle name="Normal 9 4 5" xfId="3028" xr:uid="{00000000-0005-0000-0000-0000727A0000}"/>
    <cellStyle name="Normal 9 5" xfId="2062" xr:uid="{00000000-0005-0000-0000-0000737A0000}"/>
    <cellStyle name="Normal 9 5 2" xfId="2063" xr:uid="{00000000-0005-0000-0000-0000747A0000}"/>
    <cellStyle name="Normal 9 5 2 2" xfId="8540" xr:uid="{00000000-0005-0000-0000-0000757A0000}"/>
    <cellStyle name="Normal 9 5 2 2 2" xfId="15033" xr:uid="{00000000-0005-0000-0000-0000767A0000}"/>
    <cellStyle name="Normal 9 5 2 2 2 2" xfId="27708" xr:uid="{00000000-0005-0000-0000-0000777A0000}"/>
    <cellStyle name="Normal 9 5 2 2 3" xfId="22626" xr:uid="{00000000-0005-0000-0000-0000787A0000}"/>
    <cellStyle name="Normal 9 5 2 3" xfId="9465" xr:uid="{00000000-0005-0000-0000-0000797A0000}"/>
    <cellStyle name="Normal 9 5 2 3 2" xfId="15875" xr:uid="{00000000-0005-0000-0000-00007A7A0000}"/>
    <cellStyle name="Normal 9 5 2 3 2 2" xfId="28516" xr:uid="{00000000-0005-0000-0000-00007B7A0000}"/>
    <cellStyle name="Normal 9 5 2 3 3" xfId="23462" xr:uid="{00000000-0005-0000-0000-00007C7A0000}"/>
    <cellStyle name="Normal 9 5 2 4" xfId="10208" xr:uid="{00000000-0005-0000-0000-00007D7A0000}"/>
    <cellStyle name="Normal 9 5 2 4 2" xfId="16070" xr:uid="{00000000-0005-0000-0000-00007E7A0000}"/>
    <cellStyle name="Normal 9 5 2 4 2 2" xfId="28698" xr:uid="{00000000-0005-0000-0000-00007F7A0000}"/>
    <cellStyle name="Normal 9 5 2 4 3" xfId="23662" xr:uid="{00000000-0005-0000-0000-0000807A0000}"/>
    <cellStyle name="Normal 9 5 2 5" xfId="7588" xr:uid="{00000000-0005-0000-0000-0000817A0000}"/>
    <cellStyle name="Normal 9 5 2 5 2" xfId="14104" xr:uid="{00000000-0005-0000-0000-0000827A0000}"/>
    <cellStyle name="Normal 9 5 2 5 2 2" xfId="26834" xr:uid="{00000000-0005-0000-0000-0000837A0000}"/>
    <cellStyle name="Normal 9 5 2 5 3" xfId="22319" xr:uid="{00000000-0005-0000-0000-0000847A0000}"/>
    <cellStyle name="Normal 9 5 2 6" xfId="12943" xr:uid="{00000000-0005-0000-0000-0000857A0000}"/>
    <cellStyle name="Normal 9 5 2 6 2" xfId="25689" xr:uid="{00000000-0005-0000-0000-0000867A0000}"/>
    <cellStyle name="Normal 9 5 2 7" xfId="18868" xr:uid="{00000000-0005-0000-0000-0000877A0000}"/>
    <cellStyle name="Normal 9 5 2 8" xfId="21087" xr:uid="{00000000-0005-0000-0000-0000887A0000}"/>
    <cellStyle name="Normal 9 5 2 9" xfId="5846" xr:uid="{00000000-0005-0000-0000-0000897A0000}"/>
    <cellStyle name="Normal 9 5 3" xfId="11269" xr:uid="{00000000-0005-0000-0000-00008A7A0000}"/>
    <cellStyle name="Normal 9 5 3 2" xfId="16621" xr:uid="{00000000-0005-0000-0000-00008B7A0000}"/>
    <cellStyle name="Normal 9 5 3 2 2" xfId="19813" xr:uid="{00000000-0005-0000-0000-00008C7A0000}"/>
    <cellStyle name="Normal 9 5 3 2 3" xfId="32927" xr:uid="{00000000-0005-0000-0000-00008D7A0000}"/>
    <cellStyle name="Normal 9 5 3 2 4" xfId="35942" xr:uid="{00000000-0005-0000-0000-00008E7A0000}"/>
    <cellStyle name="Normal 9 5 3 3" xfId="18519" xr:uid="{00000000-0005-0000-0000-00008F7A0000}"/>
    <cellStyle name="Normal 9 5 3 4" xfId="31879" xr:uid="{00000000-0005-0000-0000-0000907A0000}"/>
    <cellStyle name="Normal 9 5 3 5" xfId="35089" xr:uid="{00000000-0005-0000-0000-0000917A0000}"/>
    <cellStyle name="Normal 9 5 4" xfId="3029" xr:uid="{00000000-0005-0000-0000-0000927A0000}"/>
    <cellStyle name="Normal 9 5 5" xfId="37640" xr:uid="{00000000-0005-0000-0000-0000937A0000}"/>
    <cellStyle name="Normal 9 6" xfId="1236" xr:uid="{00000000-0005-0000-0000-0000947A0000}"/>
    <cellStyle name="Normal 9 6 2" xfId="2064" xr:uid="{00000000-0005-0000-0000-0000957A0000}"/>
    <cellStyle name="Normal 9 6 2 2" xfId="8541" xr:uid="{00000000-0005-0000-0000-0000967A0000}"/>
    <cellStyle name="Normal 9 6 2 2 2" xfId="15034" xr:uid="{00000000-0005-0000-0000-0000977A0000}"/>
    <cellStyle name="Normal 9 6 2 2 2 2" xfId="27709" xr:uid="{00000000-0005-0000-0000-0000987A0000}"/>
    <cellStyle name="Normal 9 6 2 2 3" xfId="22627" xr:uid="{00000000-0005-0000-0000-0000997A0000}"/>
    <cellStyle name="Normal 9 6 2 3" xfId="9466" xr:uid="{00000000-0005-0000-0000-00009A7A0000}"/>
    <cellStyle name="Normal 9 6 2 3 2" xfId="15876" xr:uid="{00000000-0005-0000-0000-00009B7A0000}"/>
    <cellStyle name="Normal 9 6 2 3 2 2" xfId="28517" xr:uid="{00000000-0005-0000-0000-00009C7A0000}"/>
    <cellStyle name="Normal 9 6 2 3 3" xfId="23463" xr:uid="{00000000-0005-0000-0000-00009D7A0000}"/>
    <cellStyle name="Normal 9 6 2 4" xfId="7589" xr:uid="{00000000-0005-0000-0000-00009E7A0000}"/>
    <cellStyle name="Normal 9 6 2 4 2" xfId="14105" xr:uid="{00000000-0005-0000-0000-00009F7A0000}"/>
    <cellStyle name="Normal 9 6 2 4 2 2" xfId="26835" xr:uid="{00000000-0005-0000-0000-0000A07A0000}"/>
    <cellStyle name="Normal 9 6 2 4 3" xfId="22320" xr:uid="{00000000-0005-0000-0000-0000A17A0000}"/>
    <cellStyle name="Normal 9 6 2 5" xfId="12944" xr:uid="{00000000-0005-0000-0000-0000A27A0000}"/>
    <cellStyle name="Normal 9 6 2 5 2" xfId="25690" xr:uid="{00000000-0005-0000-0000-0000A37A0000}"/>
    <cellStyle name="Normal 9 6 2 6" xfId="18865" xr:uid="{00000000-0005-0000-0000-0000A47A0000}"/>
    <cellStyle name="Normal 9 6 2 7" xfId="21088" xr:uid="{00000000-0005-0000-0000-0000A57A0000}"/>
    <cellStyle name="Normal 9 6 2 8" xfId="5847" xr:uid="{00000000-0005-0000-0000-0000A67A0000}"/>
    <cellStyle name="Normal 9 6 3" xfId="7831" xr:uid="{00000000-0005-0000-0000-0000A77A0000}"/>
    <cellStyle name="Normal 9 6 3 2" xfId="14330" xr:uid="{00000000-0005-0000-0000-0000A87A0000}"/>
    <cellStyle name="Normal 9 6 3 2 2" xfId="19814" xr:uid="{00000000-0005-0000-0000-0000A97A0000}"/>
    <cellStyle name="Normal 9 6 3 2 3" xfId="32928" xr:uid="{00000000-0005-0000-0000-0000AA7A0000}"/>
    <cellStyle name="Normal 9 6 3 2 4" xfId="35943" xr:uid="{00000000-0005-0000-0000-0000AB7A0000}"/>
    <cellStyle name="Normal 9 6 3 3" xfId="18520" xr:uid="{00000000-0005-0000-0000-0000AC7A0000}"/>
    <cellStyle name="Normal 9 6 3 4" xfId="31880" xr:uid="{00000000-0005-0000-0000-0000AD7A0000}"/>
    <cellStyle name="Normal 9 6 3 5" xfId="35090" xr:uid="{00000000-0005-0000-0000-0000AE7A0000}"/>
    <cellStyle name="Normal 9 6 4" xfId="8753" xr:uid="{00000000-0005-0000-0000-0000AF7A0000}"/>
    <cellStyle name="Normal 9 6 4 2" xfId="15172" xr:uid="{00000000-0005-0000-0000-0000B07A0000}"/>
    <cellStyle name="Normal 9 6 4 2 2" xfId="27835" xr:uid="{00000000-0005-0000-0000-0000B17A0000}"/>
    <cellStyle name="Normal 9 6 4 3" xfId="22812" xr:uid="{00000000-0005-0000-0000-0000B27A0000}"/>
    <cellStyle name="Normal 9 6 5" xfId="10609" xr:uid="{00000000-0005-0000-0000-0000B37A0000}"/>
    <cellStyle name="Normal 9 6 6" xfId="11287" xr:uid="{00000000-0005-0000-0000-0000B47A0000}"/>
    <cellStyle name="Normal 9 6 6 2" xfId="16630" xr:uid="{00000000-0005-0000-0000-0000B57A0000}"/>
    <cellStyle name="Normal 9 6 6 2 2" xfId="29166" xr:uid="{00000000-0005-0000-0000-0000B67A0000}"/>
    <cellStyle name="Normal 9 6 6 3" xfId="24074" xr:uid="{00000000-0005-0000-0000-0000B77A0000}"/>
    <cellStyle name="Normal 9 6 7" xfId="6608" xr:uid="{00000000-0005-0000-0000-0000B87A0000}"/>
    <cellStyle name="Normal 9 6 7 2" xfId="13202" xr:uid="{00000000-0005-0000-0000-0000B97A0000}"/>
    <cellStyle name="Normal 9 6 7 2 2" xfId="25946" xr:uid="{00000000-0005-0000-0000-0000BA7A0000}"/>
    <cellStyle name="Normal 9 6 7 3" xfId="21356" xr:uid="{00000000-0005-0000-0000-0000BB7A0000}"/>
    <cellStyle name="Normal 9 6 8" xfId="12133" xr:uid="{00000000-0005-0000-0000-0000BC7A0000}"/>
    <cellStyle name="Normal 9 6 8 2" xfId="24879" xr:uid="{00000000-0005-0000-0000-0000BD7A0000}"/>
    <cellStyle name="Normal 9 6 9" xfId="3136" xr:uid="{00000000-0005-0000-0000-0000BE7A0000}"/>
    <cellStyle name="Normal 9 7" xfId="2048" xr:uid="{00000000-0005-0000-0000-0000BF7A0000}"/>
    <cellStyle name="Normal 9 7 10" xfId="30725" xr:uid="{00000000-0005-0000-0000-0000C07A0000}"/>
    <cellStyle name="Normal 9 7 11" xfId="34337" xr:uid="{00000000-0005-0000-0000-0000C17A0000}"/>
    <cellStyle name="Normal 9 7 12" xfId="3177" xr:uid="{00000000-0005-0000-0000-0000C27A0000}"/>
    <cellStyle name="Normal 9 7 2" xfId="5848" xr:uid="{00000000-0005-0000-0000-0000C37A0000}"/>
    <cellStyle name="Normal 9 7 2 2" xfId="8542" xr:uid="{00000000-0005-0000-0000-0000C47A0000}"/>
    <cellStyle name="Normal 9 7 2 2 2" xfId="15035" xr:uid="{00000000-0005-0000-0000-0000C57A0000}"/>
    <cellStyle name="Normal 9 7 2 2 2 2" xfId="20469" xr:uid="{00000000-0005-0000-0000-0000C67A0000}"/>
    <cellStyle name="Normal 9 7 2 2 2 3" xfId="33722" xr:uid="{00000000-0005-0000-0000-0000C77A0000}"/>
    <cellStyle name="Normal 9 7 2 2 2 4" xfId="36516" xr:uid="{00000000-0005-0000-0000-0000C87A0000}"/>
    <cellStyle name="Normal 9 7 2 2 3" xfId="20170" xr:uid="{00000000-0005-0000-0000-0000C97A0000}"/>
    <cellStyle name="Normal 9 7 2 2 3 2" xfId="33427" xr:uid="{00000000-0005-0000-0000-0000CA7A0000}"/>
    <cellStyle name="Normal 9 7 2 2 3 3" xfId="36222" xr:uid="{00000000-0005-0000-0000-0000CB7A0000}"/>
    <cellStyle name="Normal 9 7 2 2 4" xfId="19815" xr:uid="{00000000-0005-0000-0000-0000CC7A0000}"/>
    <cellStyle name="Normal 9 7 2 2 5" xfId="32929" xr:uid="{00000000-0005-0000-0000-0000CD7A0000}"/>
    <cellStyle name="Normal 9 7 2 2 6" xfId="35944" xr:uid="{00000000-0005-0000-0000-0000CE7A0000}"/>
    <cellStyle name="Normal 9 7 2 3" xfId="9467" xr:uid="{00000000-0005-0000-0000-0000CF7A0000}"/>
    <cellStyle name="Normal 9 7 2 3 2" xfId="15877" xr:uid="{00000000-0005-0000-0000-0000D07A0000}"/>
    <cellStyle name="Normal 9 7 2 3 2 2" xfId="28518" xr:uid="{00000000-0005-0000-0000-0000D17A0000}"/>
    <cellStyle name="Normal 9 7 2 3 3" xfId="20322" xr:uid="{00000000-0005-0000-0000-0000D27A0000}"/>
    <cellStyle name="Normal 9 7 2 3 4" xfId="33576" xr:uid="{00000000-0005-0000-0000-0000D37A0000}"/>
    <cellStyle name="Normal 9 7 2 3 5" xfId="36370" xr:uid="{00000000-0005-0000-0000-0000D47A0000}"/>
    <cellStyle name="Normal 9 7 2 4" xfId="10710" xr:uid="{00000000-0005-0000-0000-0000D57A0000}"/>
    <cellStyle name="Normal 9 7 2 4 2" xfId="16258" xr:uid="{00000000-0005-0000-0000-0000D67A0000}"/>
    <cellStyle name="Normal 9 7 2 4 2 2" xfId="28855" xr:uid="{00000000-0005-0000-0000-0000D77A0000}"/>
    <cellStyle name="Normal 9 7 2 4 3" xfId="20014" xr:uid="{00000000-0005-0000-0000-0000D87A0000}"/>
    <cellStyle name="Normal 9 7 2 4 4" xfId="33278" xr:uid="{00000000-0005-0000-0000-0000D97A0000}"/>
    <cellStyle name="Normal 9 7 2 4 5" xfId="36077" xr:uid="{00000000-0005-0000-0000-0000DA7A0000}"/>
    <cellStyle name="Normal 9 7 2 5" xfId="7590" xr:uid="{00000000-0005-0000-0000-0000DB7A0000}"/>
    <cellStyle name="Normal 9 7 2 5 2" xfId="14106" xr:uid="{00000000-0005-0000-0000-0000DC7A0000}"/>
    <cellStyle name="Normal 9 7 2 5 2 2" xfId="26836" xr:uid="{00000000-0005-0000-0000-0000DD7A0000}"/>
    <cellStyle name="Normal 9 7 2 5 3" xfId="22321" xr:uid="{00000000-0005-0000-0000-0000DE7A0000}"/>
    <cellStyle name="Normal 9 7 2 6" xfId="12945" xr:uid="{00000000-0005-0000-0000-0000DF7A0000}"/>
    <cellStyle name="Normal 9 7 2 6 2" xfId="25691" xr:uid="{00000000-0005-0000-0000-0000E07A0000}"/>
    <cellStyle name="Normal 9 7 2 7" xfId="18521" xr:uid="{00000000-0005-0000-0000-0000E17A0000}"/>
    <cellStyle name="Normal 9 7 2 8" xfId="31881" xr:uid="{00000000-0005-0000-0000-0000E27A0000}"/>
    <cellStyle name="Normal 9 7 2 9" xfId="35091" xr:uid="{00000000-0005-0000-0000-0000E37A0000}"/>
    <cellStyle name="Normal 9 7 3" xfId="7855" xr:uid="{00000000-0005-0000-0000-0000E47A0000}"/>
    <cellStyle name="Normal 9 7 3 2" xfId="14354" xr:uid="{00000000-0005-0000-0000-0000E57A0000}"/>
    <cellStyle name="Normal 9 7 3 2 2" xfId="20415" xr:uid="{00000000-0005-0000-0000-0000E67A0000}"/>
    <cellStyle name="Normal 9 7 3 2 3" xfId="33668" xr:uid="{00000000-0005-0000-0000-0000E77A0000}"/>
    <cellStyle name="Normal 9 7 3 2 4" xfId="36462" xr:uid="{00000000-0005-0000-0000-0000E87A0000}"/>
    <cellStyle name="Normal 9 7 3 3" xfId="20116" xr:uid="{00000000-0005-0000-0000-0000E97A0000}"/>
    <cellStyle name="Normal 9 7 3 3 2" xfId="33373" xr:uid="{00000000-0005-0000-0000-0000EA7A0000}"/>
    <cellStyle name="Normal 9 7 3 3 3" xfId="36168" xr:uid="{00000000-0005-0000-0000-0000EB7A0000}"/>
    <cellStyle name="Normal 9 7 3 4" xfId="19088" xr:uid="{00000000-0005-0000-0000-0000EC7A0000}"/>
    <cellStyle name="Normal 9 7 3 5" xfId="32210" xr:uid="{00000000-0005-0000-0000-0000ED7A0000}"/>
    <cellStyle name="Normal 9 7 3 6" xfId="35231" xr:uid="{00000000-0005-0000-0000-0000EE7A0000}"/>
    <cellStyle name="Normal 9 7 4" xfId="8777" xr:uid="{00000000-0005-0000-0000-0000EF7A0000}"/>
    <cellStyle name="Normal 9 7 4 2" xfId="15196" xr:uid="{00000000-0005-0000-0000-0000F07A0000}"/>
    <cellStyle name="Normal 9 7 4 2 2" xfId="20268" xr:uid="{00000000-0005-0000-0000-0000F17A0000}"/>
    <cellStyle name="Normal 9 7 4 2 3" xfId="33522" xr:uid="{00000000-0005-0000-0000-0000F27A0000}"/>
    <cellStyle name="Normal 9 7 4 2 4" xfId="36316" xr:uid="{00000000-0005-0000-0000-0000F37A0000}"/>
    <cellStyle name="Normal 9 7 4 3" xfId="18968" xr:uid="{00000000-0005-0000-0000-0000F47A0000}"/>
    <cellStyle name="Normal 9 7 4 4" xfId="32149" xr:uid="{00000000-0005-0000-0000-0000F57A0000}"/>
    <cellStyle name="Normal 9 7 4 5" xfId="35171" xr:uid="{00000000-0005-0000-0000-0000F67A0000}"/>
    <cellStyle name="Normal 9 7 5" xfId="10055" xr:uid="{00000000-0005-0000-0000-0000F77A0000}"/>
    <cellStyle name="Normal 9 7 5 2" xfId="16007" xr:uid="{00000000-0005-0000-0000-0000F87A0000}"/>
    <cellStyle name="Normal 9 7 5 2 2" xfId="28639" xr:uid="{00000000-0005-0000-0000-0000F97A0000}"/>
    <cellStyle name="Normal 9 7 5 3" xfId="19952" xr:uid="{00000000-0005-0000-0000-0000FA7A0000}"/>
    <cellStyle name="Normal 9 7 5 4" xfId="33148" xr:uid="{00000000-0005-0000-0000-0000FB7A0000}"/>
    <cellStyle name="Normal 9 7 5 5" xfId="36022" xr:uid="{00000000-0005-0000-0000-0000FC7A0000}"/>
    <cellStyle name="Normal 9 7 6" xfId="10501" xr:uid="{00000000-0005-0000-0000-0000FD7A0000}"/>
    <cellStyle name="Normal 9 7 7" xfId="6634" xr:uid="{00000000-0005-0000-0000-0000FE7A0000}"/>
    <cellStyle name="Normal 9 7 7 2" xfId="13227" xr:uid="{00000000-0005-0000-0000-0000FF7A0000}"/>
    <cellStyle name="Normal 9 7 7 2 2" xfId="25971" xr:uid="{00000000-0005-0000-0000-0000007B0000}"/>
    <cellStyle name="Normal 9 7 7 3" xfId="21379" xr:uid="{00000000-0005-0000-0000-0000017B0000}"/>
    <cellStyle name="Normal 9 7 8" xfId="12157" xr:uid="{00000000-0005-0000-0000-0000027B0000}"/>
    <cellStyle name="Normal 9 7 8 2" xfId="24903" xr:uid="{00000000-0005-0000-0000-0000037B0000}"/>
    <cellStyle name="Normal 9 7 9" xfId="17471" xr:uid="{00000000-0005-0000-0000-0000047B0000}"/>
    <cellStyle name="Normal 9 8" xfId="5849" xr:uid="{00000000-0005-0000-0000-0000057B0000}"/>
    <cellStyle name="Normal 9 8 2" xfId="8543" xr:uid="{00000000-0005-0000-0000-0000067B0000}"/>
    <cellStyle name="Normal 9 8 2 2" xfId="15036" xr:uid="{00000000-0005-0000-0000-0000077B0000}"/>
    <cellStyle name="Normal 9 8 2 2 2" xfId="20451" xr:uid="{00000000-0005-0000-0000-0000087B0000}"/>
    <cellStyle name="Normal 9 8 2 2 3" xfId="33704" xr:uid="{00000000-0005-0000-0000-0000097B0000}"/>
    <cellStyle name="Normal 9 8 2 2 4" xfId="36498" xr:uid="{00000000-0005-0000-0000-00000A7B0000}"/>
    <cellStyle name="Normal 9 8 2 3" xfId="20152" xr:uid="{00000000-0005-0000-0000-00000B7B0000}"/>
    <cellStyle name="Normal 9 8 2 3 2" xfId="33409" xr:uid="{00000000-0005-0000-0000-00000C7B0000}"/>
    <cellStyle name="Normal 9 8 2 3 3" xfId="36204" xr:uid="{00000000-0005-0000-0000-00000D7B0000}"/>
    <cellStyle name="Normal 9 8 2 4" xfId="19816" xr:uid="{00000000-0005-0000-0000-00000E7B0000}"/>
    <cellStyle name="Normal 9 8 2 5" xfId="32930" xr:uid="{00000000-0005-0000-0000-00000F7B0000}"/>
    <cellStyle name="Normal 9 8 2 6" xfId="35945" xr:uid="{00000000-0005-0000-0000-0000107B0000}"/>
    <cellStyle name="Normal 9 8 3" xfId="9468" xr:uid="{00000000-0005-0000-0000-0000117B0000}"/>
    <cellStyle name="Normal 9 8 3 2" xfId="15878" xr:uid="{00000000-0005-0000-0000-0000127B0000}"/>
    <cellStyle name="Normal 9 8 3 2 2" xfId="28519" xr:uid="{00000000-0005-0000-0000-0000137B0000}"/>
    <cellStyle name="Normal 9 8 3 3" xfId="20304" xr:uid="{00000000-0005-0000-0000-0000147B0000}"/>
    <cellStyle name="Normal 9 8 3 4" xfId="33558" xr:uid="{00000000-0005-0000-0000-0000157B0000}"/>
    <cellStyle name="Normal 9 8 3 5" xfId="36352" xr:uid="{00000000-0005-0000-0000-0000167B0000}"/>
    <cellStyle name="Normal 9 8 4" xfId="10691" xr:uid="{00000000-0005-0000-0000-0000177B0000}"/>
    <cellStyle name="Normal 9 8 4 2" xfId="16240" xr:uid="{00000000-0005-0000-0000-0000187B0000}"/>
    <cellStyle name="Normal 9 8 4 2 2" xfId="28849" xr:uid="{00000000-0005-0000-0000-0000197B0000}"/>
    <cellStyle name="Normal 9 8 4 3" xfId="19996" xr:uid="{00000000-0005-0000-0000-00001A7B0000}"/>
    <cellStyle name="Normal 9 8 4 4" xfId="33260" xr:uid="{00000000-0005-0000-0000-00001B7B0000}"/>
    <cellStyle name="Normal 9 8 4 5" xfId="36059" xr:uid="{00000000-0005-0000-0000-00001C7B0000}"/>
    <cellStyle name="Normal 9 8 5" xfId="7591" xr:uid="{00000000-0005-0000-0000-00001D7B0000}"/>
    <cellStyle name="Normal 9 8 5 2" xfId="14107" xr:uid="{00000000-0005-0000-0000-00001E7B0000}"/>
    <cellStyle name="Normal 9 8 5 2 2" xfId="26837" xr:uid="{00000000-0005-0000-0000-00001F7B0000}"/>
    <cellStyle name="Normal 9 8 5 3" xfId="22322" xr:uid="{00000000-0005-0000-0000-0000207B0000}"/>
    <cellStyle name="Normal 9 8 6" xfId="12946" xr:uid="{00000000-0005-0000-0000-0000217B0000}"/>
    <cellStyle name="Normal 9 8 6 2" xfId="25692" xr:uid="{00000000-0005-0000-0000-0000227B0000}"/>
    <cellStyle name="Normal 9 8 7" xfId="18522" xr:uid="{00000000-0005-0000-0000-0000237B0000}"/>
    <cellStyle name="Normal 9 8 8" xfId="31882" xr:uid="{00000000-0005-0000-0000-0000247B0000}"/>
    <cellStyle name="Normal 9 8 9" xfId="35092" xr:uid="{00000000-0005-0000-0000-0000257B0000}"/>
    <cellStyle name="Normal 9 9" xfId="5850" xr:uid="{00000000-0005-0000-0000-0000267B0000}"/>
    <cellStyle name="Normal 9 9 2" xfId="8544" xr:uid="{00000000-0005-0000-0000-0000277B0000}"/>
    <cellStyle name="Normal 9 9 2 2" xfId="15037" xr:uid="{00000000-0005-0000-0000-0000287B0000}"/>
    <cellStyle name="Normal 9 9 2 2 2" xfId="20397" xr:uid="{00000000-0005-0000-0000-0000297B0000}"/>
    <cellStyle name="Normal 9 9 2 2 3" xfId="33650" xr:uid="{00000000-0005-0000-0000-00002A7B0000}"/>
    <cellStyle name="Normal 9 9 2 2 4" xfId="36444" xr:uid="{00000000-0005-0000-0000-00002B7B0000}"/>
    <cellStyle name="Normal 9 9 2 3" xfId="19817" xr:uid="{00000000-0005-0000-0000-00002C7B0000}"/>
    <cellStyle name="Normal 9 9 2 4" xfId="32931" xr:uid="{00000000-0005-0000-0000-00002D7B0000}"/>
    <cellStyle name="Normal 9 9 2 5" xfId="35946" xr:uid="{00000000-0005-0000-0000-00002E7B0000}"/>
    <cellStyle name="Normal 9 9 3" xfId="9469" xr:uid="{00000000-0005-0000-0000-00002F7B0000}"/>
    <cellStyle name="Normal 9 9 3 2" xfId="15879" xr:uid="{00000000-0005-0000-0000-0000307B0000}"/>
    <cellStyle name="Normal 9 9 3 2 2" xfId="28520" xr:uid="{00000000-0005-0000-0000-0000317B0000}"/>
    <cellStyle name="Normal 9 9 3 3" xfId="20098" xr:uid="{00000000-0005-0000-0000-0000327B0000}"/>
    <cellStyle name="Normal 9 9 3 4" xfId="33355" xr:uid="{00000000-0005-0000-0000-0000337B0000}"/>
    <cellStyle name="Normal 9 9 3 5" xfId="36150" xr:uid="{00000000-0005-0000-0000-0000347B0000}"/>
    <cellStyle name="Normal 9 9 4" xfId="7592" xr:uid="{00000000-0005-0000-0000-0000357B0000}"/>
    <cellStyle name="Normal 9 9 4 2" xfId="14108" xr:uid="{00000000-0005-0000-0000-0000367B0000}"/>
    <cellStyle name="Normal 9 9 4 2 2" xfId="26838" xr:uid="{00000000-0005-0000-0000-0000377B0000}"/>
    <cellStyle name="Normal 9 9 4 3" xfId="22323" xr:uid="{00000000-0005-0000-0000-0000387B0000}"/>
    <cellStyle name="Normal 9 9 5" xfId="12947" xr:uid="{00000000-0005-0000-0000-0000397B0000}"/>
    <cellStyle name="Normal 9 9 5 2" xfId="25693" xr:uid="{00000000-0005-0000-0000-00003A7B0000}"/>
    <cellStyle name="Normal 9 9 6" xfId="18523" xr:uid="{00000000-0005-0000-0000-00003B7B0000}"/>
    <cellStyle name="Normal 9 9 7" xfId="31883" xr:uid="{00000000-0005-0000-0000-00003C7B0000}"/>
    <cellStyle name="Normal 9 9 8" xfId="35093" xr:uid="{00000000-0005-0000-0000-00003D7B0000}"/>
    <cellStyle name="Normal 90" xfId="3030" xr:uid="{00000000-0005-0000-0000-00003E7B0000}"/>
    <cellStyle name="Normal 91" xfId="3031" xr:uid="{00000000-0005-0000-0000-00003F7B0000}"/>
    <cellStyle name="Normal 92" xfId="3032" xr:uid="{00000000-0005-0000-0000-0000407B0000}"/>
    <cellStyle name="Normal 93" xfId="3033" xr:uid="{00000000-0005-0000-0000-0000417B0000}"/>
    <cellStyle name="Normal 94" xfId="3034" xr:uid="{00000000-0005-0000-0000-0000427B0000}"/>
    <cellStyle name="Normal 95" xfId="3035" xr:uid="{00000000-0005-0000-0000-0000437B0000}"/>
    <cellStyle name="Normal 96" xfId="3036" xr:uid="{00000000-0005-0000-0000-0000447B0000}"/>
    <cellStyle name="Normal 97" xfId="3037" xr:uid="{00000000-0005-0000-0000-0000457B0000}"/>
    <cellStyle name="Normal 98" xfId="3038" xr:uid="{00000000-0005-0000-0000-0000467B0000}"/>
    <cellStyle name="Normal 99" xfId="3039" xr:uid="{00000000-0005-0000-0000-0000477B0000}"/>
    <cellStyle name="Normal 99 10" xfId="34369" xr:uid="{00000000-0005-0000-0000-0000487B0000}"/>
    <cellStyle name="Normal 99 2" xfId="3152" xr:uid="{00000000-0005-0000-0000-0000497B0000}"/>
    <cellStyle name="Normal 99 2 2" xfId="7847" xr:uid="{00000000-0005-0000-0000-00004A7B0000}"/>
    <cellStyle name="Normal 99 2 2 2" xfId="14346" xr:uid="{00000000-0005-0000-0000-00004B7B0000}"/>
    <cellStyle name="Normal 99 2 2 2 2" xfId="20488" xr:uid="{00000000-0005-0000-0000-00004C7B0000}"/>
    <cellStyle name="Normal 99 2 2 2 3" xfId="33741" xr:uid="{00000000-0005-0000-0000-00004D7B0000}"/>
    <cellStyle name="Normal 99 2 2 2 4" xfId="36535" xr:uid="{00000000-0005-0000-0000-00004E7B0000}"/>
    <cellStyle name="Normal 99 2 2 3" xfId="20189" xr:uid="{00000000-0005-0000-0000-00004F7B0000}"/>
    <cellStyle name="Normal 99 2 2 3 2" xfId="33446" xr:uid="{00000000-0005-0000-0000-0000507B0000}"/>
    <cellStyle name="Normal 99 2 2 3 3" xfId="36241" xr:uid="{00000000-0005-0000-0000-0000517B0000}"/>
    <cellStyle name="Normal 99 2 2 4" xfId="19903" xr:uid="{00000000-0005-0000-0000-0000527B0000}"/>
    <cellStyle name="Normal 99 2 2 5" xfId="33057" xr:uid="{00000000-0005-0000-0000-0000537B0000}"/>
    <cellStyle name="Normal 99 2 2 6" xfId="35990" xr:uid="{00000000-0005-0000-0000-0000547B0000}"/>
    <cellStyle name="Normal 99 2 3" xfId="8769" xr:uid="{00000000-0005-0000-0000-0000557B0000}"/>
    <cellStyle name="Normal 99 2 3 2" xfId="15188" xr:uid="{00000000-0005-0000-0000-0000567B0000}"/>
    <cellStyle name="Normal 99 2 3 2 2" xfId="27849" xr:uid="{00000000-0005-0000-0000-0000577B0000}"/>
    <cellStyle name="Normal 99 2 3 3" xfId="20341" xr:uid="{00000000-0005-0000-0000-0000587B0000}"/>
    <cellStyle name="Normal 99 2 3 4" xfId="33595" xr:uid="{00000000-0005-0000-0000-0000597B0000}"/>
    <cellStyle name="Normal 99 2 3 5" xfId="36389" xr:uid="{00000000-0005-0000-0000-00005A7B0000}"/>
    <cellStyle name="Normal 99 2 4" xfId="10729" xr:uid="{00000000-0005-0000-0000-00005B7B0000}"/>
    <cellStyle name="Normal 99 2 4 2" xfId="16277" xr:uid="{00000000-0005-0000-0000-00005C7B0000}"/>
    <cellStyle name="Normal 99 2 4 2 2" xfId="28864" xr:uid="{00000000-0005-0000-0000-00005D7B0000}"/>
    <cellStyle name="Normal 99 2 4 3" xfId="20033" xr:uid="{00000000-0005-0000-0000-00005E7B0000}"/>
    <cellStyle name="Normal 99 2 4 4" xfId="33297" xr:uid="{00000000-0005-0000-0000-00005F7B0000}"/>
    <cellStyle name="Normal 99 2 4 5" xfId="36096" xr:uid="{00000000-0005-0000-0000-0000607B0000}"/>
    <cellStyle name="Normal 99 2 5" xfId="6624" xr:uid="{00000000-0005-0000-0000-0000617B0000}"/>
    <cellStyle name="Normal 99 2 5 2" xfId="13218" xr:uid="{00000000-0005-0000-0000-0000627B0000}"/>
    <cellStyle name="Normal 99 2 5 2 2" xfId="25962" xr:uid="{00000000-0005-0000-0000-0000637B0000}"/>
    <cellStyle name="Normal 99 2 5 3" xfId="21370" xr:uid="{00000000-0005-0000-0000-0000647B0000}"/>
    <cellStyle name="Normal 99 2 6" xfId="12149" xr:uid="{00000000-0005-0000-0000-0000657B0000}"/>
    <cellStyle name="Normal 99 2 6 2" xfId="24895" xr:uid="{00000000-0005-0000-0000-0000667B0000}"/>
    <cellStyle name="Normal 99 2 7" xfId="18869" xr:uid="{00000000-0005-0000-0000-0000677B0000}"/>
    <cellStyle name="Normal 99 2 8" xfId="32077" xr:uid="{00000000-0005-0000-0000-0000687B0000}"/>
    <cellStyle name="Normal 99 2 9" xfId="35141" xr:uid="{00000000-0005-0000-0000-0000697B0000}"/>
    <cellStyle name="Normal 99 3" xfId="7825" xr:uid="{00000000-0005-0000-0000-00006A7B0000}"/>
    <cellStyle name="Normal 99 3 2" xfId="14324" xr:uid="{00000000-0005-0000-0000-00006B7B0000}"/>
    <cellStyle name="Normal 99 3 2 2" xfId="20434" xr:uid="{00000000-0005-0000-0000-00006C7B0000}"/>
    <cellStyle name="Normal 99 3 2 3" xfId="33687" xr:uid="{00000000-0005-0000-0000-00006D7B0000}"/>
    <cellStyle name="Normal 99 3 2 4" xfId="36481" xr:uid="{00000000-0005-0000-0000-00006E7B0000}"/>
    <cellStyle name="Normal 99 3 3" xfId="20135" xr:uid="{00000000-0005-0000-0000-00006F7B0000}"/>
    <cellStyle name="Normal 99 3 3 2" xfId="33392" xr:uid="{00000000-0005-0000-0000-0000707B0000}"/>
    <cellStyle name="Normal 99 3 3 3" xfId="36187" xr:uid="{00000000-0005-0000-0000-0000717B0000}"/>
    <cellStyle name="Normal 99 3 4" xfId="19107" xr:uid="{00000000-0005-0000-0000-0000727B0000}"/>
    <cellStyle name="Normal 99 3 5" xfId="32229" xr:uid="{00000000-0005-0000-0000-0000737B0000}"/>
    <cellStyle name="Normal 99 3 6" xfId="35250" xr:uid="{00000000-0005-0000-0000-0000747B0000}"/>
    <cellStyle name="Normal 99 4" xfId="8702" xr:uid="{00000000-0005-0000-0000-0000757B0000}"/>
    <cellStyle name="Normal 99 4 2" xfId="15164" xr:uid="{00000000-0005-0000-0000-0000767B0000}"/>
    <cellStyle name="Normal 99 4 2 2" xfId="20287" xr:uid="{00000000-0005-0000-0000-0000777B0000}"/>
    <cellStyle name="Normal 99 4 2 3" xfId="33541" xr:uid="{00000000-0005-0000-0000-0000787B0000}"/>
    <cellStyle name="Normal 99 4 2 4" xfId="36335" xr:uid="{00000000-0005-0000-0000-0000797B0000}"/>
    <cellStyle name="Normal 99 4 3" xfId="18989" xr:uid="{00000000-0005-0000-0000-00007A7B0000}"/>
    <cellStyle name="Normal 99 4 4" xfId="32169" xr:uid="{00000000-0005-0000-0000-00007B7B0000}"/>
    <cellStyle name="Normal 99 4 5" xfId="35191" xr:uid="{00000000-0005-0000-0000-00007C7B0000}"/>
    <cellStyle name="Normal 99 5" xfId="10614" xr:uid="{00000000-0005-0000-0000-00007D7B0000}"/>
    <cellStyle name="Normal 99 5 2" xfId="16209" xr:uid="{00000000-0005-0000-0000-00007E7B0000}"/>
    <cellStyle name="Normal 99 5 2 2" xfId="28831" xr:uid="{00000000-0005-0000-0000-00007F7B0000}"/>
    <cellStyle name="Normal 99 5 3" xfId="19972" xr:uid="{00000000-0005-0000-0000-0000807B0000}"/>
    <cellStyle name="Normal 99 5 4" xfId="33197" xr:uid="{00000000-0005-0000-0000-0000817B0000}"/>
    <cellStyle name="Normal 99 5 5" xfId="36041" xr:uid="{00000000-0005-0000-0000-0000827B0000}"/>
    <cellStyle name="Normal 99 6" xfId="6551" xr:uid="{00000000-0005-0000-0000-0000837B0000}"/>
    <cellStyle name="Normal 99 6 2" xfId="13147" xr:uid="{00000000-0005-0000-0000-0000847B0000}"/>
    <cellStyle name="Normal 99 6 2 2" xfId="25892" xr:uid="{00000000-0005-0000-0000-0000857B0000}"/>
    <cellStyle name="Normal 99 6 3" xfId="21300" xr:uid="{00000000-0005-0000-0000-0000867B0000}"/>
    <cellStyle name="Normal 99 7" xfId="12120" xr:uid="{00000000-0005-0000-0000-0000877B0000}"/>
    <cellStyle name="Normal 99 7 2" xfId="24866" xr:uid="{00000000-0005-0000-0000-0000887B0000}"/>
    <cellStyle name="Normal 99 8" xfId="17525" xr:uid="{00000000-0005-0000-0000-0000897B0000}"/>
    <cellStyle name="Normal 99 9" xfId="30903" xr:uid="{00000000-0005-0000-0000-00008A7B0000}"/>
    <cellStyle name="Normal_Rate" xfId="16" xr:uid="{00000000-0005-0000-0000-00008B7B0000}"/>
    <cellStyle name="Normal_Rate by banks 2" xfId="17" xr:uid="{00000000-0005-0000-0000-00008C7B0000}"/>
    <cellStyle name="Note 10" xfId="3040" xr:uid="{00000000-0005-0000-0000-00008D7B0000}"/>
    <cellStyle name="Note 10 10" xfId="31197" xr:uid="{00000000-0005-0000-0000-00008E7B0000}"/>
    <cellStyle name="Note 10 11" xfId="34005" xr:uid="{00000000-0005-0000-0000-00008F7B0000}"/>
    <cellStyle name="Note 10 12" xfId="37220" xr:uid="{00000000-0005-0000-0000-0000907B0000}"/>
    <cellStyle name="Note 10 2" xfId="8703" xr:uid="{00000000-0005-0000-0000-0000917B0000}"/>
    <cellStyle name="Note 10 2 2" xfId="11619" xr:uid="{00000000-0005-0000-0000-0000927B0000}"/>
    <cellStyle name="Note 10 2 2 2" xfId="16881" xr:uid="{00000000-0005-0000-0000-0000937B0000}"/>
    <cellStyle name="Note 10 2 2 2 2" xfId="29415" xr:uid="{00000000-0005-0000-0000-0000947B0000}"/>
    <cellStyle name="Note 10 2 2 3" xfId="20781" xr:uid="{00000000-0005-0000-0000-0000957B0000}"/>
    <cellStyle name="Note 10 2 2 3 2" xfId="30459" xr:uid="{00000000-0005-0000-0000-0000967B0000}"/>
    <cellStyle name="Note 10 2 2 4" xfId="24374" xr:uid="{00000000-0005-0000-0000-0000977B0000}"/>
    <cellStyle name="Note 10 2 2 5" xfId="33058" xr:uid="{00000000-0005-0000-0000-0000987B0000}"/>
    <cellStyle name="Note 10 2 2 6" xfId="34102" xr:uid="{00000000-0005-0000-0000-0000997B0000}"/>
    <cellStyle name="Note 10 2 2 7" xfId="31569" xr:uid="{00000000-0005-0000-0000-00009A7B0000}"/>
    <cellStyle name="Note 10 2 3" xfId="11521" xr:uid="{00000000-0005-0000-0000-00009B7B0000}"/>
    <cellStyle name="Note 10 2 3 2" xfId="16810" xr:uid="{00000000-0005-0000-0000-00009C7B0000}"/>
    <cellStyle name="Note 10 2 3 2 2" xfId="29345" xr:uid="{00000000-0005-0000-0000-00009D7B0000}"/>
    <cellStyle name="Note 10 2 3 3" xfId="24279" xr:uid="{00000000-0005-0000-0000-00009E7B0000}"/>
    <cellStyle name="Note 10 2 4" xfId="6910" xr:uid="{00000000-0005-0000-0000-00009F7B0000}"/>
    <cellStyle name="Note 10 2 4 2" xfId="21646" xr:uid="{00000000-0005-0000-0000-0000A07B0000}"/>
    <cellStyle name="Note 10 2 5" xfId="20630" xr:uid="{00000000-0005-0000-0000-0000A17B0000}"/>
    <cellStyle name="Note 10 2 5 2" xfId="30308" xr:uid="{00000000-0005-0000-0000-0000A27B0000}"/>
    <cellStyle name="Note 10 2 6" xfId="22765" xr:uid="{00000000-0005-0000-0000-0000A37B0000}"/>
    <cellStyle name="Note 10 2 7" xfId="32078" xr:uid="{00000000-0005-0000-0000-0000A47B0000}"/>
    <cellStyle name="Note 10 2 8" xfId="33919" xr:uid="{00000000-0005-0000-0000-0000A57B0000}"/>
    <cellStyle name="Note 10 2 9" xfId="31104" xr:uid="{00000000-0005-0000-0000-0000A67B0000}"/>
    <cellStyle name="Note 10 3" xfId="6552" xr:uid="{00000000-0005-0000-0000-0000A77B0000}"/>
    <cellStyle name="Note 10 3 2" xfId="13148" xr:uid="{00000000-0005-0000-0000-0000A87B0000}"/>
    <cellStyle name="Note 10 3 2 2" xfId="25893" xr:uid="{00000000-0005-0000-0000-0000A97B0000}"/>
    <cellStyle name="Note 10 3 3" xfId="20874" xr:uid="{00000000-0005-0000-0000-0000AA7B0000}"/>
    <cellStyle name="Note 10 3 3 2" xfId="30552" xr:uid="{00000000-0005-0000-0000-0000AB7B0000}"/>
    <cellStyle name="Note 10 3 4" xfId="21301" xr:uid="{00000000-0005-0000-0000-0000AC7B0000}"/>
    <cellStyle name="Note 10 3 5" xfId="33198" xr:uid="{00000000-0005-0000-0000-0000AD7B0000}"/>
    <cellStyle name="Note 10 3 6" xfId="34197" xr:uid="{00000000-0005-0000-0000-0000AE7B0000}"/>
    <cellStyle name="Note 10 3 7" xfId="30804" xr:uid="{00000000-0005-0000-0000-0000AF7B0000}"/>
    <cellStyle name="Note 10 4" xfId="7236" xr:uid="{00000000-0005-0000-0000-0000B07B0000}"/>
    <cellStyle name="Note 10 4 2" xfId="13773" xr:uid="{00000000-0005-0000-0000-0000B17B0000}"/>
    <cellStyle name="Note 10 4 2 2" xfId="26504" xr:uid="{00000000-0005-0000-0000-0000B27B0000}"/>
    <cellStyle name="Note 10 4 3" xfId="21968" xr:uid="{00000000-0005-0000-0000-0000B37B0000}"/>
    <cellStyle name="Note 10 5" xfId="11575" xr:uid="{00000000-0005-0000-0000-0000B47B0000}"/>
    <cellStyle name="Note 10 5 2" xfId="16843" xr:uid="{00000000-0005-0000-0000-0000B57B0000}"/>
    <cellStyle name="Note 10 5 2 2" xfId="29377" xr:uid="{00000000-0005-0000-0000-0000B67B0000}"/>
    <cellStyle name="Note 10 5 3" xfId="24330" xr:uid="{00000000-0005-0000-0000-0000B77B0000}"/>
    <cellStyle name="Note 10 6" xfId="11535" xr:uid="{00000000-0005-0000-0000-0000B87B0000}"/>
    <cellStyle name="Note 10 6 2" xfId="24293" xr:uid="{00000000-0005-0000-0000-0000B97B0000}"/>
    <cellStyle name="Note 10 7" xfId="17470" xr:uid="{00000000-0005-0000-0000-0000BA7B0000}"/>
    <cellStyle name="Note 10 7 2" xfId="29980" xr:uid="{00000000-0005-0000-0000-0000BB7B0000}"/>
    <cellStyle name="Note 10 8" xfId="20966" xr:uid="{00000000-0005-0000-0000-0000BC7B0000}"/>
    <cellStyle name="Note 10 9" xfId="30904" xr:uid="{00000000-0005-0000-0000-0000BD7B0000}"/>
    <cellStyle name="Note 11" xfId="3041" xr:uid="{00000000-0005-0000-0000-0000BE7B0000}"/>
    <cellStyle name="Note 11 10" xfId="31196" xr:uid="{00000000-0005-0000-0000-0000BF7B0000}"/>
    <cellStyle name="Note 11 11" xfId="30757" xr:uid="{00000000-0005-0000-0000-0000C07B0000}"/>
    <cellStyle name="Note 11 12" xfId="37221" xr:uid="{00000000-0005-0000-0000-0000C17B0000}"/>
    <cellStyle name="Note 11 2" xfId="8704" xr:uid="{00000000-0005-0000-0000-0000C27B0000}"/>
    <cellStyle name="Note 11 2 2" xfId="11620" xr:uid="{00000000-0005-0000-0000-0000C37B0000}"/>
    <cellStyle name="Note 11 2 2 2" xfId="16882" xr:uid="{00000000-0005-0000-0000-0000C47B0000}"/>
    <cellStyle name="Note 11 2 2 2 2" xfId="29416" xr:uid="{00000000-0005-0000-0000-0000C57B0000}"/>
    <cellStyle name="Note 11 2 2 3" xfId="20782" xr:uid="{00000000-0005-0000-0000-0000C67B0000}"/>
    <cellStyle name="Note 11 2 2 3 2" xfId="30460" xr:uid="{00000000-0005-0000-0000-0000C77B0000}"/>
    <cellStyle name="Note 11 2 2 4" xfId="24375" xr:uid="{00000000-0005-0000-0000-0000C87B0000}"/>
    <cellStyle name="Note 11 2 2 5" xfId="33059" xr:uid="{00000000-0005-0000-0000-0000C97B0000}"/>
    <cellStyle name="Note 11 2 2 6" xfId="34103" xr:uid="{00000000-0005-0000-0000-0000CA7B0000}"/>
    <cellStyle name="Note 11 2 2 7" xfId="30663" xr:uid="{00000000-0005-0000-0000-0000CB7B0000}"/>
    <cellStyle name="Note 11 2 3" xfId="11846" xr:uid="{00000000-0005-0000-0000-0000CC7B0000}"/>
    <cellStyle name="Note 11 2 3 2" xfId="17060" xr:uid="{00000000-0005-0000-0000-0000CD7B0000}"/>
    <cellStyle name="Note 11 2 3 2 2" xfId="29591" xr:uid="{00000000-0005-0000-0000-0000CE7B0000}"/>
    <cellStyle name="Note 11 2 3 3" xfId="24596" xr:uid="{00000000-0005-0000-0000-0000CF7B0000}"/>
    <cellStyle name="Note 11 2 4" xfId="11993" xr:uid="{00000000-0005-0000-0000-0000D07B0000}"/>
    <cellStyle name="Note 11 2 4 2" xfId="24743" xr:uid="{00000000-0005-0000-0000-0000D17B0000}"/>
    <cellStyle name="Note 11 2 5" xfId="20631" xr:uid="{00000000-0005-0000-0000-0000D27B0000}"/>
    <cellStyle name="Note 11 2 5 2" xfId="30309" xr:uid="{00000000-0005-0000-0000-0000D37B0000}"/>
    <cellStyle name="Note 11 2 6" xfId="22766" xr:uid="{00000000-0005-0000-0000-0000D47B0000}"/>
    <cellStyle name="Note 11 2 7" xfId="32079" xr:uid="{00000000-0005-0000-0000-0000D57B0000}"/>
    <cellStyle name="Note 11 2 8" xfId="33920" xr:uid="{00000000-0005-0000-0000-0000D67B0000}"/>
    <cellStyle name="Note 11 2 9" xfId="33472" xr:uid="{00000000-0005-0000-0000-0000D77B0000}"/>
    <cellStyle name="Note 11 3" xfId="6553" xr:uid="{00000000-0005-0000-0000-0000D87B0000}"/>
    <cellStyle name="Note 11 3 2" xfId="13149" xr:uid="{00000000-0005-0000-0000-0000D97B0000}"/>
    <cellStyle name="Note 11 3 2 2" xfId="25894" xr:uid="{00000000-0005-0000-0000-0000DA7B0000}"/>
    <cellStyle name="Note 11 3 3" xfId="20875" xr:uid="{00000000-0005-0000-0000-0000DB7B0000}"/>
    <cellStyle name="Note 11 3 3 2" xfId="30553" xr:uid="{00000000-0005-0000-0000-0000DC7B0000}"/>
    <cellStyle name="Note 11 3 4" xfId="21302" xr:uid="{00000000-0005-0000-0000-0000DD7B0000}"/>
    <cellStyle name="Note 11 3 5" xfId="33199" xr:uid="{00000000-0005-0000-0000-0000DE7B0000}"/>
    <cellStyle name="Note 11 3 6" xfId="34198" xr:uid="{00000000-0005-0000-0000-0000DF7B0000}"/>
    <cellStyle name="Note 11 3 7" xfId="33841" xr:uid="{00000000-0005-0000-0000-0000E07B0000}"/>
    <cellStyle name="Note 11 4" xfId="7235" xr:uid="{00000000-0005-0000-0000-0000E17B0000}"/>
    <cellStyle name="Note 11 4 2" xfId="13772" xr:uid="{00000000-0005-0000-0000-0000E27B0000}"/>
    <cellStyle name="Note 11 4 2 2" xfId="26503" xr:uid="{00000000-0005-0000-0000-0000E37B0000}"/>
    <cellStyle name="Note 11 4 3" xfId="21967" xr:uid="{00000000-0005-0000-0000-0000E47B0000}"/>
    <cellStyle name="Note 11 5" xfId="11415" xr:uid="{00000000-0005-0000-0000-0000E57B0000}"/>
    <cellStyle name="Note 11 5 2" xfId="16721" xr:uid="{00000000-0005-0000-0000-0000E67B0000}"/>
    <cellStyle name="Note 11 5 2 2" xfId="29256" xr:uid="{00000000-0005-0000-0000-0000E77B0000}"/>
    <cellStyle name="Note 11 5 3" xfId="24173" xr:uid="{00000000-0005-0000-0000-0000E87B0000}"/>
    <cellStyle name="Note 11 6" xfId="11864" xr:uid="{00000000-0005-0000-0000-0000E97B0000}"/>
    <cellStyle name="Note 11 6 2" xfId="24614" xr:uid="{00000000-0005-0000-0000-0000EA7B0000}"/>
    <cellStyle name="Note 11 7" xfId="17461" xr:uid="{00000000-0005-0000-0000-0000EB7B0000}"/>
    <cellStyle name="Note 11 7 2" xfId="29978" xr:uid="{00000000-0005-0000-0000-0000EC7B0000}"/>
    <cellStyle name="Note 11 8" xfId="20967" xr:uid="{00000000-0005-0000-0000-0000ED7B0000}"/>
    <cellStyle name="Note 11 9" xfId="30905" xr:uid="{00000000-0005-0000-0000-0000EE7B0000}"/>
    <cellStyle name="Note 12" xfId="3042" xr:uid="{00000000-0005-0000-0000-0000EF7B0000}"/>
    <cellStyle name="Note 12 10" xfId="31195" xr:uid="{00000000-0005-0000-0000-0000F07B0000}"/>
    <cellStyle name="Note 12 11" xfId="34004" xr:uid="{00000000-0005-0000-0000-0000F17B0000}"/>
    <cellStyle name="Note 12 12" xfId="37222" xr:uid="{00000000-0005-0000-0000-0000F27B0000}"/>
    <cellStyle name="Note 12 2" xfId="8705" xr:uid="{00000000-0005-0000-0000-0000F37B0000}"/>
    <cellStyle name="Note 12 2 2" xfId="11621" xr:uid="{00000000-0005-0000-0000-0000F47B0000}"/>
    <cellStyle name="Note 12 2 2 2" xfId="16883" xr:uid="{00000000-0005-0000-0000-0000F57B0000}"/>
    <cellStyle name="Note 12 2 2 2 2" xfId="29417" xr:uid="{00000000-0005-0000-0000-0000F67B0000}"/>
    <cellStyle name="Note 12 2 2 3" xfId="20783" xr:uid="{00000000-0005-0000-0000-0000F77B0000}"/>
    <cellStyle name="Note 12 2 2 3 2" xfId="30461" xr:uid="{00000000-0005-0000-0000-0000F87B0000}"/>
    <cellStyle name="Note 12 2 2 4" xfId="24376" xr:uid="{00000000-0005-0000-0000-0000F97B0000}"/>
    <cellStyle name="Note 12 2 2 5" xfId="33060" xr:uid="{00000000-0005-0000-0000-0000FA7B0000}"/>
    <cellStyle name="Note 12 2 2 6" xfId="34104" xr:uid="{00000000-0005-0000-0000-0000FB7B0000}"/>
    <cellStyle name="Note 12 2 2 7" xfId="31570" xr:uid="{00000000-0005-0000-0000-0000FC7B0000}"/>
    <cellStyle name="Note 12 2 3" xfId="11817" xr:uid="{00000000-0005-0000-0000-0000FD7B0000}"/>
    <cellStyle name="Note 12 2 3 2" xfId="17044" xr:uid="{00000000-0005-0000-0000-0000FE7B0000}"/>
    <cellStyle name="Note 12 2 3 2 2" xfId="29575" xr:uid="{00000000-0005-0000-0000-0000FF7B0000}"/>
    <cellStyle name="Note 12 2 3 3" xfId="24567" xr:uid="{00000000-0005-0000-0000-0000007C0000}"/>
    <cellStyle name="Note 12 2 4" xfId="6909" xr:uid="{00000000-0005-0000-0000-0000017C0000}"/>
    <cellStyle name="Note 12 2 4 2" xfId="21645" xr:uid="{00000000-0005-0000-0000-0000027C0000}"/>
    <cellStyle name="Note 12 2 5" xfId="20632" xr:uid="{00000000-0005-0000-0000-0000037C0000}"/>
    <cellStyle name="Note 12 2 5 2" xfId="30310" xr:uid="{00000000-0005-0000-0000-0000047C0000}"/>
    <cellStyle name="Note 12 2 6" xfId="22767" xr:uid="{00000000-0005-0000-0000-0000057C0000}"/>
    <cellStyle name="Note 12 2 7" xfId="32080" xr:uid="{00000000-0005-0000-0000-0000067C0000}"/>
    <cellStyle name="Note 12 2 8" xfId="33921" xr:uid="{00000000-0005-0000-0000-0000077C0000}"/>
    <cellStyle name="Note 12 2 9" xfId="33325" xr:uid="{00000000-0005-0000-0000-0000087C0000}"/>
    <cellStyle name="Note 12 3" xfId="6554" xr:uid="{00000000-0005-0000-0000-0000097C0000}"/>
    <cellStyle name="Note 12 3 2" xfId="13150" xr:uid="{00000000-0005-0000-0000-00000A7C0000}"/>
    <cellStyle name="Note 12 3 2 2" xfId="25895" xr:uid="{00000000-0005-0000-0000-00000B7C0000}"/>
    <cellStyle name="Note 12 3 3" xfId="20876" xr:uid="{00000000-0005-0000-0000-00000C7C0000}"/>
    <cellStyle name="Note 12 3 3 2" xfId="30554" xr:uid="{00000000-0005-0000-0000-00000D7C0000}"/>
    <cellStyle name="Note 12 3 4" xfId="21303" xr:uid="{00000000-0005-0000-0000-00000E7C0000}"/>
    <cellStyle name="Note 12 3 5" xfId="33200" xr:uid="{00000000-0005-0000-0000-00000F7C0000}"/>
    <cellStyle name="Note 12 3 6" xfId="34199" xr:uid="{00000000-0005-0000-0000-0000107C0000}"/>
    <cellStyle name="Note 12 3 7" xfId="31649" xr:uid="{00000000-0005-0000-0000-0000117C0000}"/>
    <cellStyle name="Note 12 4" xfId="7234" xr:uid="{00000000-0005-0000-0000-0000127C0000}"/>
    <cellStyle name="Note 12 4 2" xfId="13771" xr:uid="{00000000-0005-0000-0000-0000137C0000}"/>
    <cellStyle name="Note 12 4 2 2" xfId="26502" xr:uid="{00000000-0005-0000-0000-0000147C0000}"/>
    <cellStyle name="Note 12 4 3" xfId="21966" xr:uid="{00000000-0005-0000-0000-0000157C0000}"/>
    <cellStyle name="Note 12 5" xfId="11728" xr:uid="{00000000-0005-0000-0000-0000167C0000}"/>
    <cellStyle name="Note 12 5 2" xfId="16969" xr:uid="{00000000-0005-0000-0000-0000177C0000}"/>
    <cellStyle name="Note 12 5 2 2" xfId="29502" xr:uid="{00000000-0005-0000-0000-0000187C0000}"/>
    <cellStyle name="Note 12 5 3" xfId="24480" xr:uid="{00000000-0005-0000-0000-0000197C0000}"/>
    <cellStyle name="Note 12 6" xfId="7673" xr:uid="{00000000-0005-0000-0000-00001A7C0000}"/>
    <cellStyle name="Note 12 6 2" xfId="22401" xr:uid="{00000000-0005-0000-0000-00001B7C0000}"/>
    <cellStyle name="Note 12 7" xfId="17837" xr:uid="{00000000-0005-0000-0000-00001C7C0000}"/>
    <cellStyle name="Note 12 7 2" xfId="30039" xr:uid="{00000000-0005-0000-0000-00001D7C0000}"/>
    <cellStyle name="Note 12 8" xfId="20968" xr:uid="{00000000-0005-0000-0000-00001E7C0000}"/>
    <cellStyle name="Note 12 9" xfId="30906" xr:uid="{00000000-0005-0000-0000-00001F7C0000}"/>
    <cellStyle name="Note 13" xfId="3043" xr:uid="{00000000-0005-0000-0000-0000207C0000}"/>
    <cellStyle name="Note 13 10" xfId="34370" xr:uid="{00000000-0005-0000-0000-0000217C0000}"/>
    <cellStyle name="Note 13 11" xfId="37223" xr:uid="{00000000-0005-0000-0000-0000227C0000}"/>
    <cellStyle name="Note 13 2" xfId="3153" xr:uid="{00000000-0005-0000-0000-0000237C0000}"/>
    <cellStyle name="Note 13 2 2" xfId="7848" xr:uid="{00000000-0005-0000-0000-0000247C0000}"/>
    <cellStyle name="Note 13 2 2 2" xfId="14347" xr:uid="{00000000-0005-0000-0000-0000257C0000}"/>
    <cellStyle name="Note 13 2 2 2 2" xfId="20489" xr:uid="{00000000-0005-0000-0000-0000267C0000}"/>
    <cellStyle name="Note 13 2 2 2 3" xfId="33742" xr:uid="{00000000-0005-0000-0000-0000277C0000}"/>
    <cellStyle name="Note 13 2 2 2 4" xfId="36536" xr:uid="{00000000-0005-0000-0000-0000287C0000}"/>
    <cellStyle name="Note 13 2 2 3" xfId="20190" xr:uid="{00000000-0005-0000-0000-0000297C0000}"/>
    <cellStyle name="Note 13 2 2 3 2" xfId="33447" xr:uid="{00000000-0005-0000-0000-00002A7C0000}"/>
    <cellStyle name="Note 13 2 2 3 3" xfId="36242" xr:uid="{00000000-0005-0000-0000-00002B7C0000}"/>
    <cellStyle name="Note 13 2 2 4" xfId="19904" xr:uid="{00000000-0005-0000-0000-00002C7C0000}"/>
    <cellStyle name="Note 13 2 2 5" xfId="33061" xr:uid="{00000000-0005-0000-0000-00002D7C0000}"/>
    <cellStyle name="Note 13 2 2 6" xfId="35992" xr:uid="{00000000-0005-0000-0000-00002E7C0000}"/>
    <cellStyle name="Note 13 2 3" xfId="8770" xr:uid="{00000000-0005-0000-0000-00002F7C0000}"/>
    <cellStyle name="Note 13 2 3 2" xfId="15189" xr:uid="{00000000-0005-0000-0000-0000307C0000}"/>
    <cellStyle name="Note 13 2 3 2 2" xfId="27850" xr:uid="{00000000-0005-0000-0000-0000317C0000}"/>
    <cellStyle name="Note 13 2 3 3" xfId="20342" xr:uid="{00000000-0005-0000-0000-0000327C0000}"/>
    <cellStyle name="Note 13 2 3 4" xfId="33596" xr:uid="{00000000-0005-0000-0000-0000337C0000}"/>
    <cellStyle name="Note 13 2 3 5" xfId="36390" xr:uid="{00000000-0005-0000-0000-0000347C0000}"/>
    <cellStyle name="Note 13 2 4" xfId="10730" xr:uid="{00000000-0005-0000-0000-0000357C0000}"/>
    <cellStyle name="Note 13 2 4 2" xfId="16278" xr:uid="{00000000-0005-0000-0000-0000367C0000}"/>
    <cellStyle name="Note 13 2 4 2 2" xfId="28865" xr:uid="{00000000-0005-0000-0000-0000377C0000}"/>
    <cellStyle name="Note 13 2 4 3" xfId="20034" xr:uid="{00000000-0005-0000-0000-0000387C0000}"/>
    <cellStyle name="Note 13 2 4 4" xfId="33298" xr:uid="{00000000-0005-0000-0000-0000397C0000}"/>
    <cellStyle name="Note 13 2 4 5" xfId="36097" xr:uid="{00000000-0005-0000-0000-00003A7C0000}"/>
    <cellStyle name="Note 13 2 5" xfId="6625" xr:uid="{00000000-0005-0000-0000-00003B7C0000}"/>
    <cellStyle name="Note 13 2 5 2" xfId="13219" xr:uid="{00000000-0005-0000-0000-00003C7C0000}"/>
    <cellStyle name="Note 13 2 5 2 2" xfId="25963" xr:uid="{00000000-0005-0000-0000-00003D7C0000}"/>
    <cellStyle name="Note 13 2 5 3" xfId="21371" xr:uid="{00000000-0005-0000-0000-00003E7C0000}"/>
    <cellStyle name="Note 13 2 6" xfId="12150" xr:uid="{00000000-0005-0000-0000-00003F7C0000}"/>
    <cellStyle name="Note 13 2 6 2" xfId="24896" xr:uid="{00000000-0005-0000-0000-0000407C0000}"/>
    <cellStyle name="Note 13 2 7" xfId="18870" xr:uid="{00000000-0005-0000-0000-0000417C0000}"/>
    <cellStyle name="Note 13 2 8" xfId="32081" xr:uid="{00000000-0005-0000-0000-0000427C0000}"/>
    <cellStyle name="Note 13 2 9" xfId="35142" xr:uid="{00000000-0005-0000-0000-0000437C0000}"/>
    <cellStyle name="Note 13 3" xfId="7826" xr:uid="{00000000-0005-0000-0000-0000447C0000}"/>
    <cellStyle name="Note 13 3 2" xfId="14325" xr:uid="{00000000-0005-0000-0000-0000457C0000}"/>
    <cellStyle name="Note 13 3 2 2" xfId="20435" xr:uid="{00000000-0005-0000-0000-0000467C0000}"/>
    <cellStyle name="Note 13 3 2 3" xfId="33688" xr:uid="{00000000-0005-0000-0000-0000477C0000}"/>
    <cellStyle name="Note 13 3 2 4" xfId="36482" xr:uid="{00000000-0005-0000-0000-0000487C0000}"/>
    <cellStyle name="Note 13 3 3" xfId="20136" xr:uid="{00000000-0005-0000-0000-0000497C0000}"/>
    <cellStyle name="Note 13 3 3 2" xfId="33393" xr:uid="{00000000-0005-0000-0000-00004A7C0000}"/>
    <cellStyle name="Note 13 3 3 3" xfId="36188" xr:uid="{00000000-0005-0000-0000-00004B7C0000}"/>
    <cellStyle name="Note 13 3 4" xfId="19108" xr:uid="{00000000-0005-0000-0000-00004C7C0000}"/>
    <cellStyle name="Note 13 3 5" xfId="32230" xr:uid="{00000000-0005-0000-0000-00004D7C0000}"/>
    <cellStyle name="Note 13 3 6" xfId="35251" xr:uid="{00000000-0005-0000-0000-00004E7C0000}"/>
    <cellStyle name="Note 13 4" xfId="8706" xr:uid="{00000000-0005-0000-0000-00004F7C0000}"/>
    <cellStyle name="Note 13 4 2" xfId="15165" xr:uid="{00000000-0005-0000-0000-0000507C0000}"/>
    <cellStyle name="Note 13 4 2 2" xfId="20288" xr:uid="{00000000-0005-0000-0000-0000517C0000}"/>
    <cellStyle name="Note 13 4 2 3" xfId="33542" xr:uid="{00000000-0005-0000-0000-0000527C0000}"/>
    <cellStyle name="Note 13 4 2 4" xfId="36336" xr:uid="{00000000-0005-0000-0000-0000537C0000}"/>
    <cellStyle name="Note 13 4 3" xfId="18990" xr:uid="{00000000-0005-0000-0000-0000547C0000}"/>
    <cellStyle name="Note 13 4 4" xfId="32170" xr:uid="{00000000-0005-0000-0000-0000557C0000}"/>
    <cellStyle name="Note 13 4 5" xfId="35192" xr:uid="{00000000-0005-0000-0000-0000567C0000}"/>
    <cellStyle name="Note 13 5" xfId="10616" xr:uid="{00000000-0005-0000-0000-0000577C0000}"/>
    <cellStyle name="Note 13 5 2" xfId="16211" xr:uid="{00000000-0005-0000-0000-0000587C0000}"/>
    <cellStyle name="Note 13 5 2 2" xfId="28832" xr:uid="{00000000-0005-0000-0000-0000597C0000}"/>
    <cellStyle name="Note 13 5 3" xfId="19973" xr:uid="{00000000-0005-0000-0000-00005A7C0000}"/>
    <cellStyle name="Note 13 5 4" xfId="33201" xr:uid="{00000000-0005-0000-0000-00005B7C0000}"/>
    <cellStyle name="Note 13 5 5" xfId="36042" xr:uid="{00000000-0005-0000-0000-00005C7C0000}"/>
    <cellStyle name="Note 13 6" xfId="6555" xr:uid="{00000000-0005-0000-0000-00005D7C0000}"/>
    <cellStyle name="Note 13 6 2" xfId="13151" xr:uid="{00000000-0005-0000-0000-00005E7C0000}"/>
    <cellStyle name="Note 13 6 2 2" xfId="25896" xr:uid="{00000000-0005-0000-0000-00005F7C0000}"/>
    <cellStyle name="Note 13 6 3" xfId="21304" xr:uid="{00000000-0005-0000-0000-0000607C0000}"/>
    <cellStyle name="Note 13 7" xfId="12121" xr:uid="{00000000-0005-0000-0000-0000617C0000}"/>
    <cellStyle name="Note 13 7 2" xfId="24867" xr:uid="{00000000-0005-0000-0000-0000627C0000}"/>
    <cellStyle name="Note 13 8" xfId="17526" xr:uid="{00000000-0005-0000-0000-0000637C0000}"/>
    <cellStyle name="Note 13 9" xfId="30907" xr:uid="{00000000-0005-0000-0000-0000647C0000}"/>
    <cellStyle name="Note 14" xfId="37224" xr:uid="{00000000-0005-0000-0000-0000657C0000}"/>
    <cellStyle name="Note 15" xfId="37225" xr:uid="{00000000-0005-0000-0000-0000667C0000}"/>
    <cellStyle name="Note 16" xfId="37226" xr:uid="{00000000-0005-0000-0000-0000677C0000}"/>
    <cellStyle name="Note 17" xfId="37227" xr:uid="{00000000-0005-0000-0000-0000687C0000}"/>
    <cellStyle name="Note 18" xfId="37334" xr:uid="{00000000-0005-0000-0000-0000697C0000}"/>
    <cellStyle name="Note 2" xfId="649" xr:uid="{00000000-0005-0000-0000-00006A7C0000}"/>
    <cellStyle name="Note 2 10" xfId="11414" xr:uid="{00000000-0005-0000-0000-00006B7C0000}"/>
    <cellStyle name="Note 2 10 2" xfId="16720" xr:uid="{00000000-0005-0000-0000-00006C7C0000}"/>
    <cellStyle name="Note 2 10 2 2" xfId="29255" xr:uid="{00000000-0005-0000-0000-00006D7C0000}"/>
    <cellStyle name="Note 2 10 3" xfId="24172" xr:uid="{00000000-0005-0000-0000-00006E7C0000}"/>
    <cellStyle name="Note 2 11" xfId="11909" xr:uid="{00000000-0005-0000-0000-00006F7C0000}"/>
    <cellStyle name="Note 2 11 2" xfId="24659" xr:uid="{00000000-0005-0000-0000-0000707C0000}"/>
    <cellStyle name="Note 2 12" xfId="18322" xr:uid="{00000000-0005-0000-0000-0000717C0000}"/>
    <cellStyle name="Note 2 12 2" xfId="30077" xr:uid="{00000000-0005-0000-0000-0000727C0000}"/>
    <cellStyle name="Note 2 13" xfId="20969" xr:uid="{00000000-0005-0000-0000-0000737C0000}"/>
    <cellStyle name="Note 2 14" xfId="30704" xr:uid="{00000000-0005-0000-0000-0000747C0000}"/>
    <cellStyle name="Note 2 15" xfId="31673" xr:uid="{00000000-0005-0000-0000-0000757C0000}"/>
    <cellStyle name="Note 2 16" xfId="30968" xr:uid="{00000000-0005-0000-0000-0000767C0000}"/>
    <cellStyle name="Note 2 17" xfId="3044" xr:uid="{00000000-0005-0000-0000-0000777C0000}"/>
    <cellStyle name="Note 2 18" xfId="37420" xr:uid="{00000000-0005-0000-0000-0000787C0000}"/>
    <cellStyle name="Note 2 2" xfId="813" xr:uid="{00000000-0005-0000-0000-0000797C0000}"/>
    <cellStyle name="Note 2 2 10" xfId="30909" xr:uid="{00000000-0005-0000-0000-00007A7C0000}"/>
    <cellStyle name="Note 2 2 11" xfId="31193" xr:uid="{00000000-0005-0000-0000-00007B7C0000}"/>
    <cellStyle name="Note 2 2 12" xfId="30758" xr:uid="{00000000-0005-0000-0000-00007C7C0000}"/>
    <cellStyle name="Note 2 2 13" xfId="3045" xr:uid="{00000000-0005-0000-0000-00007D7C0000}"/>
    <cellStyle name="Note 2 2 14" xfId="37796" xr:uid="{00000000-0005-0000-0000-00007E7C0000}"/>
    <cellStyle name="Note 2 2 2" xfId="5852" xr:uid="{00000000-0005-0000-0000-00007F7C0000}"/>
    <cellStyle name="Note 2 2 2 10" xfId="33923" xr:uid="{00000000-0005-0000-0000-0000807C0000}"/>
    <cellStyle name="Note 2 2 2 11" xfId="31106" xr:uid="{00000000-0005-0000-0000-0000817C0000}"/>
    <cellStyle name="Note 2 2 2 2" xfId="8545" xr:uid="{00000000-0005-0000-0000-0000827C0000}"/>
    <cellStyle name="Note 2 2 2 2 2" xfId="15038" xr:uid="{00000000-0005-0000-0000-0000837C0000}"/>
    <cellStyle name="Note 2 2 2 2 2 2" xfId="27710" xr:uid="{00000000-0005-0000-0000-0000847C0000}"/>
    <cellStyle name="Note 2 2 2 2 3" xfId="19906" xr:uid="{00000000-0005-0000-0000-0000857C0000}"/>
    <cellStyle name="Note 2 2 2 2 3 2" xfId="30203" xr:uid="{00000000-0005-0000-0000-0000867C0000}"/>
    <cellStyle name="Note 2 2 2 2 4" xfId="20785" xr:uid="{00000000-0005-0000-0000-0000877C0000}"/>
    <cellStyle name="Note 2 2 2 2 4 2" xfId="30463" xr:uid="{00000000-0005-0000-0000-0000887C0000}"/>
    <cellStyle name="Note 2 2 2 2 5" xfId="22628" xr:uid="{00000000-0005-0000-0000-0000897C0000}"/>
    <cellStyle name="Note 2 2 2 2 6" xfId="33063" xr:uid="{00000000-0005-0000-0000-00008A7C0000}"/>
    <cellStyle name="Note 2 2 2 2 7" xfId="34106" xr:uid="{00000000-0005-0000-0000-00008B7C0000}"/>
    <cellStyle name="Note 2 2 2 2 8" xfId="33978" xr:uid="{00000000-0005-0000-0000-00008C7C0000}"/>
    <cellStyle name="Note 2 2 2 3" xfId="9471" xr:uid="{00000000-0005-0000-0000-00008D7C0000}"/>
    <cellStyle name="Note 2 2 2 3 2" xfId="15880" xr:uid="{00000000-0005-0000-0000-00008E7C0000}"/>
    <cellStyle name="Note 2 2 2 3 2 2" xfId="28521" xr:uid="{00000000-0005-0000-0000-00008F7C0000}"/>
    <cellStyle name="Note 2 2 2 3 3" xfId="23465" xr:uid="{00000000-0005-0000-0000-0000907C0000}"/>
    <cellStyle name="Note 2 2 2 4" xfId="7594" xr:uid="{00000000-0005-0000-0000-0000917C0000}"/>
    <cellStyle name="Note 2 2 2 4 2" xfId="14110" xr:uid="{00000000-0005-0000-0000-0000927C0000}"/>
    <cellStyle name="Note 2 2 2 4 2 2" xfId="26840" xr:uid="{00000000-0005-0000-0000-0000937C0000}"/>
    <cellStyle name="Note 2 2 2 4 3" xfId="22325" xr:uid="{00000000-0005-0000-0000-0000947C0000}"/>
    <cellStyle name="Note 2 2 2 5" xfId="12948" xr:uid="{00000000-0005-0000-0000-0000957C0000}"/>
    <cellStyle name="Note 2 2 2 5 2" xfId="25694" xr:uid="{00000000-0005-0000-0000-0000967C0000}"/>
    <cellStyle name="Note 2 2 2 6" xfId="18872" xr:uid="{00000000-0005-0000-0000-0000977C0000}"/>
    <cellStyle name="Note 2 2 2 6 2" xfId="30130" xr:uid="{00000000-0005-0000-0000-0000987C0000}"/>
    <cellStyle name="Note 2 2 2 7" xfId="20634" xr:uid="{00000000-0005-0000-0000-0000997C0000}"/>
    <cellStyle name="Note 2 2 2 7 2" xfId="30312" xr:uid="{00000000-0005-0000-0000-00009A7C0000}"/>
    <cellStyle name="Note 2 2 2 8" xfId="21090" xr:uid="{00000000-0005-0000-0000-00009B7C0000}"/>
    <cellStyle name="Note 2 2 2 9" xfId="32083" xr:uid="{00000000-0005-0000-0000-00009C7C0000}"/>
    <cellStyle name="Note 2 2 3" xfId="8708" xr:uid="{00000000-0005-0000-0000-00009D7C0000}"/>
    <cellStyle name="Note 2 2 3 2" xfId="11623" xr:uid="{00000000-0005-0000-0000-00009E7C0000}"/>
    <cellStyle name="Note 2 2 3 2 2" xfId="16885" xr:uid="{00000000-0005-0000-0000-00009F7C0000}"/>
    <cellStyle name="Note 2 2 3 2 2 2" xfId="29419" xr:uid="{00000000-0005-0000-0000-0000A07C0000}"/>
    <cellStyle name="Note 2 2 3 2 3" xfId="19819" xr:uid="{00000000-0005-0000-0000-0000A17C0000}"/>
    <cellStyle name="Note 2 2 3 2 4" xfId="24378" xr:uid="{00000000-0005-0000-0000-0000A27C0000}"/>
    <cellStyle name="Note 2 2 3 2 5" xfId="32933" xr:uid="{00000000-0005-0000-0000-0000A37C0000}"/>
    <cellStyle name="Note 2 2 3 2 6" xfId="35948" xr:uid="{00000000-0005-0000-0000-0000A47C0000}"/>
    <cellStyle name="Note 2 2 3 3" xfId="11816" xr:uid="{00000000-0005-0000-0000-0000A57C0000}"/>
    <cellStyle name="Note 2 2 3 3 2" xfId="17043" xr:uid="{00000000-0005-0000-0000-0000A67C0000}"/>
    <cellStyle name="Note 2 2 3 3 2 2" xfId="29574" xr:uid="{00000000-0005-0000-0000-0000A77C0000}"/>
    <cellStyle name="Note 2 2 3 3 3" xfId="24566" xr:uid="{00000000-0005-0000-0000-0000A87C0000}"/>
    <cellStyle name="Note 2 2 3 4" xfId="11918" xr:uid="{00000000-0005-0000-0000-0000A97C0000}"/>
    <cellStyle name="Note 2 2 3 4 2" xfId="24668" xr:uid="{00000000-0005-0000-0000-0000AA7C0000}"/>
    <cellStyle name="Note 2 2 3 5" xfId="18525" xr:uid="{00000000-0005-0000-0000-0000AB7C0000}"/>
    <cellStyle name="Note 2 2 3 6" xfId="22769" xr:uid="{00000000-0005-0000-0000-0000AC7C0000}"/>
    <cellStyle name="Note 2 2 3 7" xfId="31885" xr:uid="{00000000-0005-0000-0000-0000AD7C0000}"/>
    <cellStyle name="Note 2 2 3 8" xfId="35094" xr:uid="{00000000-0005-0000-0000-0000AE7C0000}"/>
    <cellStyle name="Note 2 2 4" xfId="6557" xr:uid="{00000000-0005-0000-0000-0000AF7C0000}"/>
    <cellStyle name="Note 2 2 4 2" xfId="13153" xr:uid="{00000000-0005-0000-0000-0000B07C0000}"/>
    <cellStyle name="Note 2 2 4 2 2" xfId="25898" xr:uid="{00000000-0005-0000-0000-0000B17C0000}"/>
    <cellStyle name="Note 2 2 4 3" xfId="20878" xr:uid="{00000000-0005-0000-0000-0000B27C0000}"/>
    <cellStyle name="Note 2 2 4 3 2" xfId="30556" xr:uid="{00000000-0005-0000-0000-0000B37C0000}"/>
    <cellStyle name="Note 2 2 4 4" xfId="21306" xr:uid="{00000000-0005-0000-0000-0000B47C0000}"/>
    <cellStyle name="Note 2 2 4 5" xfId="33203" xr:uid="{00000000-0005-0000-0000-0000B57C0000}"/>
    <cellStyle name="Note 2 2 4 6" xfId="34201" xr:uid="{00000000-0005-0000-0000-0000B67C0000}"/>
    <cellStyle name="Note 2 2 4 7" xfId="33840" xr:uid="{00000000-0005-0000-0000-0000B77C0000}"/>
    <cellStyle name="Note 2 2 5" xfId="7232" xr:uid="{00000000-0005-0000-0000-0000B87C0000}"/>
    <cellStyle name="Note 2 2 5 2" xfId="13769" xr:uid="{00000000-0005-0000-0000-0000B97C0000}"/>
    <cellStyle name="Note 2 2 5 2 2" xfId="26500" xr:uid="{00000000-0005-0000-0000-0000BA7C0000}"/>
    <cellStyle name="Note 2 2 5 3" xfId="21964" xr:uid="{00000000-0005-0000-0000-0000BB7C0000}"/>
    <cellStyle name="Note 2 2 6" xfId="11727" xr:uid="{00000000-0005-0000-0000-0000BC7C0000}"/>
    <cellStyle name="Note 2 2 6 2" xfId="16968" xr:uid="{00000000-0005-0000-0000-0000BD7C0000}"/>
    <cellStyle name="Note 2 2 6 2 2" xfId="29501" xr:uid="{00000000-0005-0000-0000-0000BE7C0000}"/>
    <cellStyle name="Note 2 2 6 3" xfId="24479" xr:uid="{00000000-0005-0000-0000-0000BF7C0000}"/>
    <cellStyle name="Note 2 2 7" xfId="6842" xr:uid="{00000000-0005-0000-0000-0000C07C0000}"/>
    <cellStyle name="Note 2 2 7 2" xfId="21578" xr:uid="{00000000-0005-0000-0000-0000C17C0000}"/>
    <cellStyle name="Note 2 2 8" xfId="17835" xr:uid="{00000000-0005-0000-0000-0000C27C0000}"/>
    <cellStyle name="Note 2 2 8 2" xfId="30037" xr:uid="{00000000-0005-0000-0000-0000C37C0000}"/>
    <cellStyle name="Note 2 2 9" xfId="20970" xr:uid="{00000000-0005-0000-0000-0000C47C0000}"/>
    <cellStyle name="Note 2 3" xfId="1056" xr:uid="{00000000-0005-0000-0000-0000C57C0000}"/>
    <cellStyle name="Note 2 3 10" xfId="30910" xr:uid="{00000000-0005-0000-0000-0000C67C0000}"/>
    <cellStyle name="Note 2 3 11" xfId="31191" xr:uid="{00000000-0005-0000-0000-0000C77C0000}"/>
    <cellStyle name="Note 2 3 12" xfId="34002" xr:uid="{00000000-0005-0000-0000-0000C87C0000}"/>
    <cellStyle name="Note 2 3 13" xfId="3046" xr:uid="{00000000-0005-0000-0000-0000C97C0000}"/>
    <cellStyle name="Note 2 3 2" xfId="6214" xr:uid="{00000000-0005-0000-0000-0000CA7C0000}"/>
    <cellStyle name="Note 2 3 2 10" xfId="32084" xr:uid="{00000000-0005-0000-0000-0000CB7C0000}"/>
    <cellStyle name="Note 2 3 2 11" xfId="33924" xr:uid="{00000000-0005-0000-0000-0000CC7C0000}"/>
    <cellStyle name="Note 2 3 2 12" xfId="31107" xr:uid="{00000000-0005-0000-0000-0000CD7C0000}"/>
    <cellStyle name="Note 2 3 2 2" xfId="9542" xr:uid="{00000000-0005-0000-0000-0000CE7C0000}"/>
    <cellStyle name="Note 2 3 2 2 10" xfId="31170" xr:uid="{00000000-0005-0000-0000-0000CF7C0000}"/>
    <cellStyle name="Note 2 3 2 2 2" xfId="11784" xr:uid="{00000000-0005-0000-0000-0000D07C0000}"/>
    <cellStyle name="Note 2 3 2 2 2 2" xfId="17019" xr:uid="{00000000-0005-0000-0000-0000D17C0000}"/>
    <cellStyle name="Note 2 3 2 2 2 2 2" xfId="29552" xr:uid="{00000000-0005-0000-0000-0000D27C0000}"/>
    <cellStyle name="Note 2 3 2 2 2 3" xfId="24536" xr:uid="{00000000-0005-0000-0000-0000D37C0000}"/>
    <cellStyle name="Note 2 3 2 2 3" xfId="6897" xr:uid="{00000000-0005-0000-0000-0000D47C0000}"/>
    <cellStyle name="Note 2 3 2 2 3 2" xfId="13454" xr:uid="{00000000-0005-0000-0000-0000D57C0000}"/>
    <cellStyle name="Note 2 3 2 2 3 2 2" xfId="26189" xr:uid="{00000000-0005-0000-0000-0000D67C0000}"/>
    <cellStyle name="Note 2 3 2 2 3 3" xfId="21633" xr:uid="{00000000-0005-0000-0000-0000D77C0000}"/>
    <cellStyle name="Note 2 3 2 2 4" xfId="7240" xr:uid="{00000000-0005-0000-0000-0000D87C0000}"/>
    <cellStyle name="Note 2 3 2 2 4 2" xfId="21972" xr:uid="{00000000-0005-0000-0000-0000D97C0000}"/>
    <cellStyle name="Note 2 3 2 2 5" xfId="19907" xr:uid="{00000000-0005-0000-0000-0000DA7C0000}"/>
    <cellStyle name="Note 2 3 2 2 5 2" xfId="30204" xr:uid="{00000000-0005-0000-0000-0000DB7C0000}"/>
    <cellStyle name="Note 2 3 2 2 6" xfId="20786" xr:uid="{00000000-0005-0000-0000-0000DC7C0000}"/>
    <cellStyle name="Note 2 3 2 2 6 2" xfId="30464" xr:uid="{00000000-0005-0000-0000-0000DD7C0000}"/>
    <cellStyle name="Note 2 3 2 2 7" xfId="23529" xr:uid="{00000000-0005-0000-0000-0000DE7C0000}"/>
    <cellStyle name="Note 2 3 2 2 8" xfId="33064" xr:uid="{00000000-0005-0000-0000-0000DF7C0000}"/>
    <cellStyle name="Note 2 3 2 2 9" xfId="34107" xr:uid="{00000000-0005-0000-0000-0000E07C0000}"/>
    <cellStyle name="Note 2 3 2 3" xfId="7695" xr:uid="{00000000-0005-0000-0000-0000E17C0000}"/>
    <cellStyle name="Note 2 3 2 3 2" xfId="14198" xr:uid="{00000000-0005-0000-0000-0000E27C0000}"/>
    <cellStyle name="Note 2 3 2 3 2 2" xfId="26925" xr:uid="{00000000-0005-0000-0000-0000E37C0000}"/>
    <cellStyle name="Note 2 3 2 3 3" xfId="22420" xr:uid="{00000000-0005-0000-0000-0000E47C0000}"/>
    <cellStyle name="Note 2 3 2 4" xfId="11497" xr:uid="{00000000-0005-0000-0000-0000E57C0000}"/>
    <cellStyle name="Note 2 3 2 4 2" xfId="16790" xr:uid="{00000000-0005-0000-0000-0000E67C0000}"/>
    <cellStyle name="Note 2 3 2 4 2 2" xfId="29325" xr:uid="{00000000-0005-0000-0000-0000E77C0000}"/>
    <cellStyle name="Note 2 3 2 4 3" xfId="24255" xr:uid="{00000000-0005-0000-0000-0000E87C0000}"/>
    <cellStyle name="Note 2 3 2 5" xfId="11683" xr:uid="{00000000-0005-0000-0000-0000E97C0000}"/>
    <cellStyle name="Note 2 3 2 5 2" xfId="16942" xr:uid="{00000000-0005-0000-0000-0000EA7C0000}"/>
    <cellStyle name="Note 2 3 2 5 2 2" xfId="29475" xr:uid="{00000000-0005-0000-0000-0000EB7C0000}"/>
    <cellStyle name="Note 2 3 2 5 3" xfId="24437" xr:uid="{00000000-0005-0000-0000-0000EC7C0000}"/>
    <cellStyle name="Note 2 3 2 6" xfId="6793" xr:uid="{00000000-0005-0000-0000-0000ED7C0000}"/>
    <cellStyle name="Note 2 3 2 6 2" xfId="21529" xr:uid="{00000000-0005-0000-0000-0000EE7C0000}"/>
    <cellStyle name="Note 2 3 2 7" xfId="18873" xr:uid="{00000000-0005-0000-0000-0000EF7C0000}"/>
    <cellStyle name="Note 2 3 2 7 2" xfId="30131" xr:uid="{00000000-0005-0000-0000-0000F07C0000}"/>
    <cellStyle name="Note 2 3 2 8" xfId="20635" xr:uid="{00000000-0005-0000-0000-0000F17C0000}"/>
    <cellStyle name="Note 2 3 2 8 2" xfId="30313" xr:uid="{00000000-0005-0000-0000-0000F27C0000}"/>
    <cellStyle name="Note 2 3 2 9" xfId="21119" xr:uid="{00000000-0005-0000-0000-0000F37C0000}"/>
    <cellStyle name="Note 2 3 3" xfId="8709" xr:uid="{00000000-0005-0000-0000-0000F47C0000}"/>
    <cellStyle name="Note 2 3 3 2" xfId="11624" xr:uid="{00000000-0005-0000-0000-0000F57C0000}"/>
    <cellStyle name="Note 2 3 3 2 2" xfId="16886" xr:uid="{00000000-0005-0000-0000-0000F67C0000}"/>
    <cellStyle name="Note 2 3 3 2 2 2" xfId="29420" xr:uid="{00000000-0005-0000-0000-0000F77C0000}"/>
    <cellStyle name="Note 2 3 3 2 3" xfId="24379" xr:uid="{00000000-0005-0000-0000-0000F87C0000}"/>
    <cellStyle name="Note 2 3 3 3" xfId="6425" xr:uid="{00000000-0005-0000-0000-0000F97C0000}"/>
    <cellStyle name="Note 2 3 3 3 2" xfId="13054" xr:uid="{00000000-0005-0000-0000-0000FA7C0000}"/>
    <cellStyle name="Note 2 3 3 3 2 2" xfId="25800" xr:uid="{00000000-0005-0000-0000-0000FB7C0000}"/>
    <cellStyle name="Note 2 3 3 3 3" xfId="21180" xr:uid="{00000000-0005-0000-0000-0000FC7C0000}"/>
    <cellStyle name="Note 2 3 3 4" xfId="6731" xr:uid="{00000000-0005-0000-0000-0000FD7C0000}"/>
    <cellStyle name="Note 2 3 3 4 2" xfId="21474" xr:uid="{00000000-0005-0000-0000-0000FE7C0000}"/>
    <cellStyle name="Note 2 3 3 5" xfId="20879" xr:uid="{00000000-0005-0000-0000-0000FF7C0000}"/>
    <cellStyle name="Note 2 3 3 5 2" xfId="30557" xr:uid="{00000000-0005-0000-0000-0000007D0000}"/>
    <cellStyle name="Note 2 3 3 6" xfId="22770" xr:uid="{00000000-0005-0000-0000-0000017D0000}"/>
    <cellStyle name="Note 2 3 3 7" xfId="33204" xr:uid="{00000000-0005-0000-0000-0000027D0000}"/>
    <cellStyle name="Note 2 3 3 8" xfId="34202" xr:uid="{00000000-0005-0000-0000-0000037D0000}"/>
    <cellStyle name="Note 2 3 3 9" xfId="31652" xr:uid="{00000000-0005-0000-0000-0000047D0000}"/>
    <cellStyle name="Note 2 3 4" xfId="6558" xr:uid="{00000000-0005-0000-0000-0000057D0000}"/>
    <cellStyle name="Note 2 3 4 2" xfId="13154" xr:uid="{00000000-0005-0000-0000-0000067D0000}"/>
    <cellStyle name="Note 2 3 4 2 2" xfId="25899" xr:uid="{00000000-0005-0000-0000-0000077D0000}"/>
    <cellStyle name="Note 2 3 4 3" xfId="21307" xr:uid="{00000000-0005-0000-0000-0000087D0000}"/>
    <cellStyle name="Note 2 3 5" xfId="7231" xr:uid="{00000000-0005-0000-0000-0000097D0000}"/>
    <cellStyle name="Note 2 3 5 2" xfId="13768" xr:uid="{00000000-0005-0000-0000-00000A7D0000}"/>
    <cellStyle name="Note 2 3 5 2 2" xfId="26499" xr:uid="{00000000-0005-0000-0000-00000B7D0000}"/>
    <cellStyle name="Note 2 3 5 3" xfId="21963" xr:uid="{00000000-0005-0000-0000-00000C7D0000}"/>
    <cellStyle name="Note 2 3 6" xfId="11574" xr:uid="{00000000-0005-0000-0000-00000D7D0000}"/>
    <cellStyle name="Note 2 3 6 2" xfId="16842" xr:uid="{00000000-0005-0000-0000-00000E7D0000}"/>
    <cellStyle name="Note 2 3 6 2 2" xfId="29376" xr:uid="{00000000-0005-0000-0000-00000F7D0000}"/>
    <cellStyle name="Note 2 3 6 3" xfId="24329" xr:uid="{00000000-0005-0000-0000-0000107D0000}"/>
    <cellStyle name="Note 2 3 7" xfId="6758" xr:uid="{00000000-0005-0000-0000-0000117D0000}"/>
    <cellStyle name="Note 2 3 7 2" xfId="21496" xr:uid="{00000000-0005-0000-0000-0000127D0000}"/>
    <cellStyle name="Note 2 3 8" xfId="17834" xr:uid="{00000000-0005-0000-0000-0000137D0000}"/>
    <cellStyle name="Note 2 3 8 2" xfId="30036" xr:uid="{00000000-0005-0000-0000-0000147D0000}"/>
    <cellStyle name="Note 2 3 9" xfId="20971" xr:uid="{00000000-0005-0000-0000-0000157D0000}"/>
    <cellStyle name="Note 2 4" xfId="5851" xr:uid="{00000000-0005-0000-0000-0000167D0000}"/>
    <cellStyle name="Note 2 4 10" xfId="21089" xr:uid="{00000000-0005-0000-0000-0000177D0000}"/>
    <cellStyle name="Note 2 4 11" xfId="30908" xr:uid="{00000000-0005-0000-0000-0000187D0000}"/>
    <cellStyle name="Note 2 4 12" xfId="31194" xr:uid="{00000000-0005-0000-0000-0000197D0000}"/>
    <cellStyle name="Note 2 4 13" xfId="34003" xr:uid="{00000000-0005-0000-0000-00001A7D0000}"/>
    <cellStyle name="Note 2 4 14" xfId="37752" xr:uid="{00000000-0005-0000-0000-00001B7D0000}"/>
    <cellStyle name="Note 2 4 2" xfId="6366" xr:uid="{00000000-0005-0000-0000-00001C7D0000}"/>
    <cellStyle name="Note 2 4 2 10" xfId="33922" xr:uid="{00000000-0005-0000-0000-00001D7D0000}"/>
    <cellStyle name="Note 2 4 2 11" xfId="31105" xr:uid="{00000000-0005-0000-0000-00001E7D0000}"/>
    <cellStyle name="Note 2 4 2 2" xfId="8598" xr:uid="{00000000-0005-0000-0000-00001F7D0000}"/>
    <cellStyle name="Note 2 4 2 2 2" xfId="15087" xr:uid="{00000000-0005-0000-0000-0000207D0000}"/>
    <cellStyle name="Note 2 4 2 2 2 2" xfId="27758" xr:uid="{00000000-0005-0000-0000-0000217D0000}"/>
    <cellStyle name="Note 2 4 2 2 3" xfId="19905" xr:uid="{00000000-0005-0000-0000-0000227D0000}"/>
    <cellStyle name="Note 2 4 2 2 3 2" xfId="30202" xr:uid="{00000000-0005-0000-0000-0000237D0000}"/>
    <cellStyle name="Note 2 4 2 2 4" xfId="20784" xr:uid="{00000000-0005-0000-0000-0000247D0000}"/>
    <cellStyle name="Note 2 4 2 2 4 2" xfId="30462" xr:uid="{00000000-0005-0000-0000-0000257D0000}"/>
    <cellStyle name="Note 2 4 2 2 5" xfId="22675" xr:uid="{00000000-0005-0000-0000-0000267D0000}"/>
    <cellStyle name="Note 2 4 2 2 6" xfId="33062" xr:uid="{00000000-0005-0000-0000-0000277D0000}"/>
    <cellStyle name="Note 2 4 2 2 7" xfId="34105" xr:uid="{00000000-0005-0000-0000-0000287D0000}"/>
    <cellStyle name="Note 2 4 2 2 8" xfId="30893" xr:uid="{00000000-0005-0000-0000-0000297D0000}"/>
    <cellStyle name="Note 2 4 2 3" xfId="9566" xr:uid="{00000000-0005-0000-0000-00002A7D0000}"/>
    <cellStyle name="Note 2 4 2 3 2" xfId="15928" xr:uid="{00000000-0005-0000-0000-00002B7D0000}"/>
    <cellStyle name="Note 2 4 2 3 2 2" xfId="28569" xr:uid="{00000000-0005-0000-0000-00002C7D0000}"/>
    <cellStyle name="Note 2 4 2 3 3" xfId="23553" xr:uid="{00000000-0005-0000-0000-00002D7D0000}"/>
    <cellStyle name="Note 2 4 2 4" xfId="7730" xr:uid="{00000000-0005-0000-0000-00002E7D0000}"/>
    <cellStyle name="Note 2 4 2 4 2" xfId="14231" xr:uid="{00000000-0005-0000-0000-00002F7D0000}"/>
    <cellStyle name="Note 2 4 2 4 2 2" xfId="26957" xr:uid="{00000000-0005-0000-0000-0000307D0000}"/>
    <cellStyle name="Note 2 4 2 4 3" xfId="22454" xr:uid="{00000000-0005-0000-0000-0000317D0000}"/>
    <cellStyle name="Note 2 4 2 5" xfId="13018" xr:uid="{00000000-0005-0000-0000-0000327D0000}"/>
    <cellStyle name="Note 2 4 2 5 2" xfId="25764" xr:uid="{00000000-0005-0000-0000-0000337D0000}"/>
    <cellStyle name="Note 2 4 2 6" xfId="18871" xr:uid="{00000000-0005-0000-0000-0000347D0000}"/>
    <cellStyle name="Note 2 4 2 6 2" xfId="30129" xr:uid="{00000000-0005-0000-0000-0000357D0000}"/>
    <cellStyle name="Note 2 4 2 7" xfId="20633" xr:uid="{00000000-0005-0000-0000-0000367D0000}"/>
    <cellStyle name="Note 2 4 2 7 2" xfId="30311" xr:uid="{00000000-0005-0000-0000-0000377D0000}"/>
    <cellStyle name="Note 2 4 2 8" xfId="21143" xr:uid="{00000000-0005-0000-0000-0000387D0000}"/>
    <cellStyle name="Note 2 4 2 9" xfId="32082" xr:uid="{00000000-0005-0000-0000-0000397D0000}"/>
    <cellStyle name="Note 2 4 3" xfId="9470" xr:uid="{00000000-0005-0000-0000-00003A7D0000}"/>
    <cellStyle name="Note 2 4 3 10" xfId="30896" xr:uid="{00000000-0005-0000-0000-00003B7D0000}"/>
    <cellStyle name="Note 2 4 3 2" xfId="11732" xr:uid="{00000000-0005-0000-0000-00003C7D0000}"/>
    <cellStyle name="Note 2 4 3 2 2" xfId="16972" xr:uid="{00000000-0005-0000-0000-00003D7D0000}"/>
    <cellStyle name="Note 2 4 3 2 2 2" xfId="29505" xr:uid="{00000000-0005-0000-0000-00003E7D0000}"/>
    <cellStyle name="Note 2 4 3 2 3" xfId="24484" xr:uid="{00000000-0005-0000-0000-00003F7D0000}"/>
    <cellStyle name="Note 2 4 3 3" xfId="11958" xr:uid="{00000000-0005-0000-0000-0000407D0000}"/>
    <cellStyle name="Note 2 4 3 3 2" xfId="17126" xr:uid="{00000000-0005-0000-0000-0000417D0000}"/>
    <cellStyle name="Note 2 4 3 3 2 2" xfId="29657" xr:uid="{00000000-0005-0000-0000-0000427D0000}"/>
    <cellStyle name="Note 2 4 3 3 3" xfId="24708" xr:uid="{00000000-0005-0000-0000-0000437D0000}"/>
    <cellStyle name="Note 2 4 3 4" xfId="6606" xr:uid="{00000000-0005-0000-0000-0000447D0000}"/>
    <cellStyle name="Note 2 4 3 4 2" xfId="21355" xr:uid="{00000000-0005-0000-0000-0000457D0000}"/>
    <cellStyle name="Note 2 4 3 5" xfId="19974" xr:uid="{00000000-0005-0000-0000-0000467D0000}"/>
    <cellStyle name="Note 2 4 3 5 2" xfId="30215" xr:uid="{00000000-0005-0000-0000-0000477D0000}"/>
    <cellStyle name="Note 2 4 3 6" xfId="20877" xr:uid="{00000000-0005-0000-0000-0000487D0000}"/>
    <cellStyle name="Note 2 4 3 6 2" xfId="30555" xr:uid="{00000000-0005-0000-0000-0000497D0000}"/>
    <cellStyle name="Note 2 4 3 7" xfId="23464" xr:uid="{00000000-0005-0000-0000-00004A7D0000}"/>
    <cellStyle name="Note 2 4 3 8" xfId="33202" xr:uid="{00000000-0005-0000-0000-00004B7D0000}"/>
    <cellStyle name="Note 2 4 3 9" xfId="34200" xr:uid="{00000000-0005-0000-0000-00004C7D0000}"/>
    <cellStyle name="Note 2 4 4" xfId="10617" xr:uid="{00000000-0005-0000-0000-00004D7D0000}"/>
    <cellStyle name="Note 2 4 4 2" xfId="11905" xr:uid="{00000000-0005-0000-0000-00004E7D0000}"/>
    <cellStyle name="Note 2 4 4 2 2" xfId="17096" xr:uid="{00000000-0005-0000-0000-00004F7D0000}"/>
    <cellStyle name="Note 2 4 4 2 2 2" xfId="29627" xr:uid="{00000000-0005-0000-0000-0000507D0000}"/>
    <cellStyle name="Note 2 4 4 2 3" xfId="24655" xr:uid="{00000000-0005-0000-0000-0000517D0000}"/>
    <cellStyle name="Note 2 4 4 3" xfId="6548" xr:uid="{00000000-0005-0000-0000-0000527D0000}"/>
    <cellStyle name="Note 2 4 4 3 2" xfId="13144" xr:uid="{00000000-0005-0000-0000-0000537D0000}"/>
    <cellStyle name="Note 2 4 4 3 2 2" xfId="25889" xr:uid="{00000000-0005-0000-0000-0000547D0000}"/>
    <cellStyle name="Note 2 4 4 3 3" xfId="21297" xr:uid="{00000000-0005-0000-0000-0000557D0000}"/>
    <cellStyle name="Note 2 4 4 4" xfId="11485" xr:uid="{00000000-0005-0000-0000-0000567D0000}"/>
    <cellStyle name="Note 2 4 4 4 2" xfId="24243" xr:uid="{00000000-0005-0000-0000-0000577D0000}"/>
    <cellStyle name="Note 2 4 4 5" xfId="23775" xr:uid="{00000000-0005-0000-0000-0000587D0000}"/>
    <cellStyle name="Note 2 4 5" xfId="7593" xr:uid="{00000000-0005-0000-0000-0000597D0000}"/>
    <cellStyle name="Note 2 4 5 2" xfId="14109" xr:uid="{00000000-0005-0000-0000-00005A7D0000}"/>
    <cellStyle name="Note 2 4 5 2 2" xfId="26839" xr:uid="{00000000-0005-0000-0000-00005B7D0000}"/>
    <cellStyle name="Note 2 4 5 3" xfId="22324" xr:uid="{00000000-0005-0000-0000-00005C7D0000}"/>
    <cellStyle name="Note 2 4 6" xfId="11423" xr:uid="{00000000-0005-0000-0000-00005D7D0000}"/>
    <cellStyle name="Note 2 4 6 2" xfId="16728" xr:uid="{00000000-0005-0000-0000-00005E7D0000}"/>
    <cellStyle name="Note 2 4 6 2 2" xfId="29263" xr:uid="{00000000-0005-0000-0000-00005F7D0000}"/>
    <cellStyle name="Note 2 4 6 3" xfId="24181" xr:uid="{00000000-0005-0000-0000-0000607D0000}"/>
    <cellStyle name="Note 2 4 7" xfId="11698" xr:uid="{00000000-0005-0000-0000-0000617D0000}"/>
    <cellStyle name="Note 2 4 7 2" xfId="16952" xr:uid="{00000000-0005-0000-0000-0000627D0000}"/>
    <cellStyle name="Note 2 4 7 2 2" xfId="29485" xr:uid="{00000000-0005-0000-0000-0000637D0000}"/>
    <cellStyle name="Note 2 4 7 3" xfId="24452" xr:uid="{00000000-0005-0000-0000-0000647D0000}"/>
    <cellStyle name="Note 2 4 8" xfId="11472" xr:uid="{00000000-0005-0000-0000-0000657D0000}"/>
    <cellStyle name="Note 2 4 8 2" xfId="24230" xr:uid="{00000000-0005-0000-0000-0000667D0000}"/>
    <cellStyle name="Note 2 4 9" xfId="17836" xr:uid="{00000000-0005-0000-0000-0000677D0000}"/>
    <cellStyle name="Note 2 4 9 2" xfId="30038" xr:uid="{00000000-0005-0000-0000-0000687D0000}"/>
    <cellStyle name="Note 2 5" xfId="8707" xr:uid="{00000000-0005-0000-0000-0000697D0000}"/>
    <cellStyle name="Note 2 5 10" xfId="31064" xr:uid="{00000000-0005-0000-0000-00006A7D0000}"/>
    <cellStyle name="Note 2 5 2" xfId="11622" xr:uid="{00000000-0005-0000-0000-00006B7D0000}"/>
    <cellStyle name="Note 2 5 2 2" xfId="16884" xr:uid="{00000000-0005-0000-0000-00006C7D0000}"/>
    <cellStyle name="Note 2 5 2 2 2" xfId="29418" xr:uid="{00000000-0005-0000-0000-00006D7D0000}"/>
    <cellStyle name="Note 2 5 2 3" xfId="19875" xr:uid="{00000000-0005-0000-0000-00006E7D0000}"/>
    <cellStyle name="Note 2 5 2 3 2" xfId="30196" xr:uid="{00000000-0005-0000-0000-00006F7D0000}"/>
    <cellStyle name="Note 2 5 2 4" xfId="20740" xr:uid="{00000000-0005-0000-0000-0000707D0000}"/>
    <cellStyle name="Note 2 5 2 4 2" xfId="30418" xr:uid="{00000000-0005-0000-0000-0000717D0000}"/>
    <cellStyle name="Note 2 5 2 5" xfId="24377" xr:uid="{00000000-0005-0000-0000-0000727D0000}"/>
    <cellStyle name="Note 2 5 2 6" xfId="32994" xr:uid="{00000000-0005-0000-0000-0000737D0000}"/>
    <cellStyle name="Note 2 5 2 7" xfId="34061" xr:uid="{00000000-0005-0000-0000-0000747D0000}"/>
    <cellStyle name="Note 2 5 2 8" xfId="31544" xr:uid="{00000000-0005-0000-0000-0000757D0000}"/>
    <cellStyle name="Note 2 5 3" xfId="11967" xr:uid="{00000000-0005-0000-0000-0000767D0000}"/>
    <cellStyle name="Note 2 5 3 2" xfId="17132" xr:uid="{00000000-0005-0000-0000-0000777D0000}"/>
    <cellStyle name="Note 2 5 3 2 2" xfId="29663" xr:uid="{00000000-0005-0000-0000-0000787D0000}"/>
    <cellStyle name="Note 2 5 3 3" xfId="24717" xr:uid="{00000000-0005-0000-0000-0000797D0000}"/>
    <cellStyle name="Note 2 5 4" xfId="6985" xr:uid="{00000000-0005-0000-0000-00007A7D0000}"/>
    <cellStyle name="Note 2 5 4 2" xfId="21717" xr:uid="{00000000-0005-0000-0000-00007B7D0000}"/>
    <cellStyle name="Note 2 5 5" xfId="18743" xr:uid="{00000000-0005-0000-0000-00007C7D0000}"/>
    <cellStyle name="Note 2 5 5 2" xfId="30124" xr:uid="{00000000-0005-0000-0000-00007D7D0000}"/>
    <cellStyle name="Note 2 5 6" xfId="20590" xr:uid="{00000000-0005-0000-0000-00007E7D0000}"/>
    <cellStyle name="Note 2 5 6 2" xfId="30268" xr:uid="{00000000-0005-0000-0000-00007F7D0000}"/>
    <cellStyle name="Note 2 5 7" xfId="22768" xr:uid="{00000000-0005-0000-0000-0000807D0000}"/>
    <cellStyle name="Note 2 5 8" xfId="31999" xr:uid="{00000000-0005-0000-0000-0000817D0000}"/>
    <cellStyle name="Note 2 5 9" xfId="33873" xr:uid="{00000000-0005-0000-0000-0000827D0000}"/>
    <cellStyle name="Note 2 6" xfId="10010" xr:uid="{00000000-0005-0000-0000-0000837D0000}"/>
    <cellStyle name="Note 2 6 10" xfId="34244" xr:uid="{00000000-0005-0000-0000-0000847D0000}"/>
    <cellStyle name="Note 2 6 2" xfId="11848" xr:uid="{00000000-0005-0000-0000-0000857D0000}"/>
    <cellStyle name="Note 2 6 2 2" xfId="17062" xr:uid="{00000000-0005-0000-0000-0000867D0000}"/>
    <cellStyle name="Note 2 6 2 2 2" xfId="29593" xr:uid="{00000000-0005-0000-0000-0000877D0000}"/>
    <cellStyle name="Note 2 6 2 3" xfId="19818" xr:uid="{00000000-0005-0000-0000-0000887D0000}"/>
    <cellStyle name="Note 2 6 2 3 2" xfId="30154" xr:uid="{00000000-0005-0000-0000-0000897D0000}"/>
    <cellStyle name="Note 2 6 2 4" xfId="20692" xr:uid="{00000000-0005-0000-0000-00008A7D0000}"/>
    <cellStyle name="Note 2 6 2 4 2" xfId="30370" xr:uid="{00000000-0005-0000-0000-00008B7D0000}"/>
    <cellStyle name="Note 2 6 2 5" xfId="24598" xr:uid="{00000000-0005-0000-0000-00008C7D0000}"/>
    <cellStyle name="Note 2 6 2 6" xfId="32932" xr:uid="{00000000-0005-0000-0000-00008D7D0000}"/>
    <cellStyle name="Note 2 6 2 7" xfId="34013" xr:uid="{00000000-0005-0000-0000-00008E7D0000}"/>
    <cellStyle name="Note 2 6 2 8" xfId="32063" xr:uid="{00000000-0005-0000-0000-00008F7D0000}"/>
    <cellStyle name="Note 2 6 3" xfId="11805" xr:uid="{00000000-0005-0000-0000-0000907D0000}"/>
    <cellStyle name="Note 2 6 3 2" xfId="17035" xr:uid="{00000000-0005-0000-0000-0000917D0000}"/>
    <cellStyle name="Note 2 6 3 2 2" xfId="29568" xr:uid="{00000000-0005-0000-0000-0000927D0000}"/>
    <cellStyle name="Note 2 6 3 3" xfId="24557" xr:uid="{00000000-0005-0000-0000-0000937D0000}"/>
    <cellStyle name="Note 2 6 4" xfId="11839" xr:uid="{00000000-0005-0000-0000-0000947D0000}"/>
    <cellStyle name="Note 2 6 4 2" xfId="24589" xr:uid="{00000000-0005-0000-0000-0000957D0000}"/>
    <cellStyle name="Note 2 6 5" xfId="18524" xr:uid="{00000000-0005-0000-0000-0000967D0000}"/>
    <cellStyle name="Note 2 6 5 2" xfId="30080" xr:uid="{00000000-0005-0000-0000-0000977D0000}"/>
    <cellStyle name="Note 2 6 6" xfId="20541" xr:uid="{00000000-0005-0000-0000-0000987D0000}"/>
    <cellStyle name="Note 2 6 6 2" xfId="30221" xr:uid="{00000000-0005-0000-0000-0000997D0000}"/>
    <cellStyle name="Note 2 6 7" xfId="23594" xr:uid="{00000000-0005-0000-0000-00009A7D0000}"/>
    <cellStyle name="Note 2 6 8" xfId="31884" xr:uid="{00000000-0005-0000-0000-00009B7D0000}"/>
    <cellStyle name="Note 2 6 9" xfId="33795" xr:uid="{00000000-0005-0000-0000-00009C7D0000}"/>
    <cellStyle name="Note 2 7" xfId="11344" xr:uid="{00000000-0005-0000-0000-00009D7D0000}"/>
    <cellStyle name="Note 2 7 2" xfId="11978" xr:uid="{00000000-0005-0000-0000-00009E7D0000}"/>
    <cellStyle name="Note 2 7 2 2" xfId="17138" xr:uid="{00000000-0005-0000-0000-00009F7D0000}"/>
    <cellStyle name="Note 2 7 2 2 2" xfId="29669" xr:uid="{00000000-0005-0000-0000-0000A07D0000}"/>
    <cellStyle name="Note 2 7 2 3" xfId="24728" xr:uid="{00000000-0005-0000-0000-0000A17D0000}"/>
    <cellStyle name="Note 2 7 3" xfId="12002" xr:uid="{00000000-0005-0000-0000-0000A27D0000}"/>
    <cellStyle name="Note 2 7 3 2" xfId="17145" xr:uid="{00000000-0005-0000-0000-0000A37D0000}"/>
    <cellStyle name="Note 2 7 3 2 2" xfId="29676" xr:uid="{00000000-0005-0000-0000-0000A47D0000}"/>
    <cellStyle name="Note 2 7 3 3" xfId="24751" xr:uid="{00000000-0005-0000-0000-0000A57D0000}"/>
    <cellStyle name="Note 2 7 4" xfId="12012" xr:uid="{00000000-0005-0000-0000-0000A67D0000}"/>
    <cellStyle name="Note 2 7 4 2" xfId="24761" xr:uid="{00000000-0005-0000-0000-0000A77D0000}"/>
    <cellStyle name="Note 2 7 5" xfId="20834" xr:uid="{00000000-0005-0000-0000-0000A87D0000}"/>
    <cellStyle name="Note 2 7 5 2" xfId="30512" xr:uid="{00000000-0005-0000-0000-0000A97D0000}"/>
    <cellStyle name="Note 2 7 6" xfId="24115" xr:uid="{00000000-0005-0000-0000-0000AA7D0000}"/>
    <cellStyle name="Note 2 7 7" xfId="33131" xr:uid="{00000000-0005-0000-0000-0000AB7D0000}"/>
    <cellStyle name="Note 2 7 8" xfId="34156" xr:uid="{00000000-0005-0000-0000-0000AC7D0000}"/>
    <cellStyle name="Note 2 7 9" xfId="32075" xr:uid="{00000000-0005-0000-0000-0000AD7D0000}"/>
    <cellStyle name="Note 2 8" xfId="6556" xr:uid="{00000000-0005-0000-0000-0000AE7D0000}"/>
    <cellStyle name="Note 2 8 2" xfId="13152" xr:uid="{00000000-0005-0000-0000-0000AF7D0000}"/>
    <cellStyle name="Note 2 8 2 2" xfId="25897" xr:uid="{00000000-0005-0000-0000-0000B07D0000}"/>
    <cellStyle name="Note 2 8 3" xfId="21305" xr:uid="{00000000-0005-0000-0000-0000B17D0000}"/>
    <cellStyle name="Note 2 9" xfId="7233" xr:uid="{00000000-0005-0000-0000-0000B27D0000}"/>
    <cellStyle name="Note 2 9 2" xfId="13770" xr:uid="{00000000-0005-0000-0000-0000B37D0000}"/>
    <cellStyle name="Note 2 9 2 2" xfId="26501" xr:uid="{00000000-0005-0000-0000-0000B47D0000}"/>
    <cellStyle name="Note 2 9 3" xfId="21965" xr:uid="{00000000-0005-0000-0000-0000B57D0000}"/>
    <cellStyle name="Note 3" xfId="1057" xr:uid="{00000000-0005-0000-0000-0000B67D0000}"/>
    <cellStyle name="Note 3 10" xfId="11943" xr:uid="{00000000-0005-0000-0000-0000B77D0000}"/>
    <cellStyle name="Note 3 10 2" xfId="24693" xr:uid="{00000000-0005-0000-0000-0000B87D0000}"/>
    <cellStyle name="Note 3 11" xfId="18321" xr:uid="{00000000-0005-0000-0000-0000B97D0000}"/>
    <cellStyle name="Note 3 11 2" xfId="30076" xr:uid="{00000000-0005-0000-0000-0000BA7D0000}"/>
    <cellStyle name="Note 3 12" xfId="20972" xr:uid="{00000000-0005-0000-0000-0000BB7D0000}"/>
    <cellStyle name="Note 3 13" xfId="30705" xr:uid="{00000000-0005-0000-0000-0000BC7D0000}"/>
    <cellStyle name="Note 3 14" xfId="31670" xr:uid="{00000000-0005-0000-0000-0000BD7D0000}"/>
    <cellStyle name="Note 3 15" xfId="34010" xr:uid="{00000000-0005-0000-0000-0000BE7D0000}"/>
    <cellStyle name="Note 3 16" xfId="37228" xr:uid="{00000000-0005-0000-0000-0000BF7D0000}"/>
    <cellStyle name="Note 3 17" xfId="3047" xr:uid="{00000000-0005-0000-0000-0000C07D0000}"/>
    <cellStyle name="Note 3 2" xfId="3048" xr:uid="{00000000-0005-0000-0000-0000C17D0000}"/>
    <cellStyle name="Note 3 2 10" xfId="31188" xr:uid="{00000000-0005-0000-0000-0000C27D0000}"/>
    <cellStyle name="Note 3 2 11" xfId="34001" xr:uid="{00000000-0005-0000-0000-0000C37D0000}"/>
    <cellStyle name="Note 3 2 2" xfId="8711" xr:uid="{00000000-0005-0000-0000-0000C47D0000}"/>
    <cellStyle name="Note 3 2 2 2" xfId="11626" xr:uid="{00000000-0005-0000-0000-0000C57D0000}"/>
    <cellStyle name="Note 3 2 2 2 2" xfId="16888" xr:uid="{00000000-0005-0000-0000-0000C67D0000}"/>
    <cellStyle name="Note 3 2 2 2 2 2" xfId="29422" xr:uid="{00000000-0005-0000-0000-0000C77D0000}"/>
    <cellStyle name="Note 3 2 2 2 3" xfId="20788" xr:uid="{00000000-0005-0000-0000-0000C87D0000}"/>
    <cellStyle name="Note 3 2 2 2 3 2" xfId="30466" xr:uid="{00000000-0005-0000-0000-0000C97D0000}"/>
    <cellStyle name="Note 3 2 2 2 4" xfId="24381" xr:uid="{00000000-0005-0000-0000-0000CA7D0000}"/>
    <cellStyle name="Note 3 2 2 2 5" xfId="33066" xr:uid="{00000000-0005-0000-0000-0000CB7D0000}"/>
    <cellStyle name="Note 3 2 2 2 6" xfId="34109" xr:uid="{00000000-0005-0000-0000-0000CC7D0000}"/>
    <cellStyle name="Note 3 2 2 2 7" xfId="31572" xr:uid="{00000000-0005-0000-0000-0000CD7D0000}"/>
    <cellStyle name="Note 3 2 2 3" xfId="6778" xr:uid="{00000000-0005-0000-0000-0000CE7D0000}"/>
    <cellStyle name="Note 3 2 2 3 2" xfId="13347" xr:uid="{00000000-0005-0000-0000-0000CF7D0000}"/>
    <cellStyle name="Note 3 2 2 3 2 2" xfId="26082" xr:uid="{00000000-0005-0000-0000-0000D07D0000}"/>
    <cellStyle name="Note 3 2 2 3 3" xfId="21514" xr:uid="{00000000-0005-0000-0000-0000D17D0000}"/>
    <cellStyle name="Note 3 2 2 4" xfId="11926" xr:uid="{00000000-0005-0000-0000-0000D27D0000}"/>
    <cellStyle name="Note 3 2 2 4 2" xfId="24676" xr:uid="{00000000-0005-0000-0000-0000D37D0000}"/>
    <cellStyle name="Note 3 2 2 5" xfId="20637" xr:uid="{00000000-0005-0000-0000-0000D47D0000}"/>
    <cellStyle name="Note 3 2 2 5 2" xfId="30315" xr:uid="{00000000-0005-0000-0000-0000D57D0000}"/>
    <cellStyle name="Note 3 2 2 6" xfId="22772" xr:uid="{00000000-0005-0000-0000-0000D67D0000}"/>
    <cellStyle name="Note 3 2 2 7" xfId="32086" xr:uid="{00000000-0005-0000-0000-0000D77D0000}"/>
    <cellStyle name="Note 3 2 2 8" xfId="33926" xr:uid="{00000000-0005-0000-0000-0000D87D0000}"/>
    <cellStyle name="Note 3 2 2 9" xfId="31109" xr:uid="{00000000-0005-0000-0000-0000D97D0000}"/>
    <cellStyle name="Note 3 2 3" xfId="6560" xr:uid="{00000000-0005-0000-0000-0000DA7D0000}"/>
    <cellStyle name="Note 3 2 3 2" xfId="13156" xr:uid="{00000000-0005-0000-0000-0000DB7D0000}"/>
    <cellStyle name="Note 3 2 3 2 2" xfId="25901" xr:uid="{00000000-0005-0000-0000-0000DC7D0000}"/>
    <cellStyle name="Note 3 2 3 3" xfId="20881" xr:uid="{00000000-0005-0000-0000-0000DD7D0000}"/>
    <cellStyle name="Note 3 2 3 3 2" xfId="30559" xr:uid="{00000000-0005-0000-0000-0000DE7D0000}"/>
    <cellStyle name="Note 3 2 3 4" xfId="21309" xr:uid="{00000000-0005-0000-0000-0000DF7D0000}"/>
    <cellStyle name="Note 3 2 3 5" xfId="33206" xr:uid="{00000000-0005-0000-0000-0000E07D0000}"/>
    <cellStyle name="Note 3 2 3 6" xfId="34204" xr:uid="{00000000-0005-0000-0000-0000E17D0000}"/>
    <cellStyle name="Note 3 2 3 7" xfId="31651" xr:uid="{00000000-0005-0000-0000-0000E27D0000}"/>
    <cellStyle name="Note 3 2 4" xfId="7229" xr:uid="{00000000-0005-0000-0000-0000E37D0000}"/>
    <cellStyle name="Note 3 2 4 2" xfId="13766" xr:uid="{00000000-0005-0000-0000-0000E47D0000}"/>
    <cellStyle name="Note 3 2 4 2 2" xfId="26497" xr:uid="{00000000-0005-0000-0000-0000E57D0000}"/>
    <cellStyle name="Note 3 2 4 3" xfId="21961" xr:uid="{00000000-0005-0000-0000-0000E67D0000}"/>
    <cellStyle name="Note 3 2 5" xfId="11726" xr:uid="{00000000-0005-0000-0000-0000E77D0000}"/>
    <cellStyle name="Note 3 2 5 2" xfId="16967" xr:uid="{00000000-0005-0000-0000-0000E87D0000}"/>
    <cellStyle name="Note 3 2 5 2 2" xfId="29500" xr:uid="{00000000-0005-0000-0000-0000E97D0000}"/>
    <cellStyle name="Note 3 2 5 3" xfId="24478" xr:uid="{00000000-0005-0000-0000-0000EA7D0000}"/>
    <cellStyle name="Note 3 2 6" xfId="6632" xr:uid="{00000000-0005-0000-0000-0000EB7D0000}"/>
    <cellStyle name="Note 3 2 6 2" xfId="21378" xr:uid="{00000000-0005-0000-0000-0000EC7D0000}"/>
    <cellStyle name="Note 3 2 7" xfId="17832" xr:uid="{00000000-0005-0000-0000-0000ED7D0000}"/>
    <cellStyle name="Note 3 2 7 2" xfId="30034" xr:uid="{00000000-0005-0000-0000-0000EE7D0000}"/>
    <cellStyle name="Note 3 2 8" xfId="20973" xr:uid="{00000000-0005-0000-0000-0000EF7D0000}"/>
    <cellStyle name="Note 3 2 9" xfId="30912" xr:uid="{00000000-0005-0000-0000-0000F07D0000}"/>
    <cellStyle name="Note 3 3" xfId="5853" xr:uid="{00000000-0005-0000-0000-0000F17D0000}"/>
    <cellStyle name="Note 3 3 10" xfId="31190" xr:uid="{00000000-0005-0000-0000-0000F27D0000}"/>
    <cellStyle name="Note 3 3 11" xfId="30759" xr:uid="{00000000-0005-0000-0000-0000F37D0000}"/>
    <cellStyle name="Note 3 3 2" xfId="8546" xr:uid="{00000000-0005-0000-0000-0000F47D0000}"/>
    <cellStyle name="Note 3 3 2 2" xfId="15039" xr:uid="{00000000-0005-0000-0000-0000F57D0000}"/>
    <cellStyle name="Note 3 3 2 2 2" xfId="19908" xr:uid="{00000000-0005-0000-0000-0000F67D0000}"/>
    <cellStyle name="Note 3 3 2 2 2 2" xfId="30205" xr:uid="{00000000-0005-0000-0000-0000F77D0000}"/>
    <cellStyle name="Note 3 3 2 2 3" xfId="20787" xr:uid="{00000000-0005-0000-0000-0000F87D0000}"/>
    <cellStyle name="Note 3 3 2 2 3 2" xfId="30465" xr:uid="{00000000-0005-0000-0000-0000F97D0000}"/>
    <cellStyle name="Note 3 3 2 2 4" xfId="27711" xr:uid="{00000000-0005-0000-0000-0000FA7D0000}"/>
    <cellStyle name="Note 3 3 2 2 5" xfId="33065" xr:uid="{00000000-0005-0000-0000-0000FB7D0000}"/>
    <cellStyle name="Note 3 3 2 2 6" xfId="34108" xr:uid="{00000000-0005-0000-0000-0000FC7D0000}"/>
    <cellStyle name="Note 3 3 2 2 7" xfId="33851" xr:uid="{00000000-0005-0000-0000-0000FD7D0000}"/>
    <cellStyle name="Note 3 3 2 3" xfId="18874" xr:uid="{00000000-0005-0000-0000-0000FE7D0000}"/>
    <cellStyle name="Note 3 3 2 3 2" xfId="30132" xr:uid="{00000000-0005-0000-0000-0000FF7D0000}"/>
    <cellStyle name="Note 3 3 2 4" xfId="20636" xr:uid="{00000000-0005-0000-0000-0000007E0000}"/>
    <cellStyle name="Note 3 3 2 4 2" xfId="30314" xr:uid="{00000000-0005-0000-0000-0000017E0000}"/>
    <cellStyle name="Note 3 3 2 5" xfId="22629" xr:uid="{00000000-0005-0000-0000-0000027E0000}"/>
    <cellStyle name="Note 3 3 2 6" xfId="32085" xr:uid="{00000000-0005-0000-0000-0000037E0000}"/>
    <cellStyle name="Note 3 3 2 7" xfId="33925" xr:uid="{00000000-0005-0000-0000-0000047E0000}"/>
    <cellStyle name="Note 3 3 2 8" xfId="31108" xr:uid="{00000000-0005-0000-0000-0000057E0000}"/>
    <cellStyle name="Note 3 3 3" xfId="9472" xr:uid="{00000000-0005-0000-0000-0000067E0000}"/>
    <cellStyle name="Note 3 3 3 2" xfId="15881" xr:uid="{00000000-0005-0000-0000-0000077E0000}"/>
    <cellStyle name="Note 3 3 3 2 2" xfId="28522" xr:uid="{00000000-0005-0000-0000-0000087E0000}"/>
    <cellStyle name="Note 3 3 3 3" xfId="19975" xr:uid="{00000000-0005-0000-0000-0000097E0000}"/>
    <cellStyle name="Note 3 3 3 3 2" xfId="30216" xr:uid="{00000000-0005-0000-0000-00000A7E0000}"/>
    <cellStyle name="Note 3 3 3 4" xfId="20880" xr:uid="{00000000-0005-0000-0000-00000B7E0000}"/>
    <cellStyle name="Note 3 3 3 4 2" xfId="30558" xr:uid="{00000000-0005-0000-0000-00000C7E0000}"/>
    <cellStyle name="Note 3 3 3 5" xfId="23466" xr:uid="{00000000-0005-0000-0000-00000D7E0000}"/>
    <cellStyle name="Note 3 3 3 6" xfId="33205" xr:uid="{00000000-0005-0000-0000-00000E7E0000}"/>
    <cellStyle name="Note 3 3 3 7" xfId="34203" xr:uid="{00000000-0005-0000-0000-00000F7E0000}"/>
    <cellStyle name="Note 3 3 3 8" xfId="31650" xr:uid="{00000000-0005-0000-0000-0000107E0000}"/>
    <cellStyle name="Note 3 3 4" xfId="10619" xr:uid="{00000000-0005-0000-0000-0000117E0000}"/>
    <cellStyle name="Note 3 3 4 2" xfId="11906" xr:uid="{00000000-0005-0000-0000-0000127E0000}"/>
    <cellStyle name="Note 3 3 4 2 2" xfId="17097" xr:uid="{00000000-0005-0000-0000-0000137E0000}"/>
    <cellStyle name="Note 3 3 4 2 2 2" xfId="29628" xr:uid="{00000000-0005-0000-0000-0000147E0000}"/>
    <cellStyle name="Note 3 3 4 2 3" xfId="24656" xr:uid="{00000000-0005-0000-0000-0000157E0000}"/>
    <cellStyle name="Note 3 3 4 3" xfId="6549" xr:uid="{00000000-0005-0000-0000-0000167E0000}"/>
    <cellStyle name="Note 3 3 4 3 2" xfId="13145" xr:uid="{00000000-0005-0000-0000-0000177E0000}"/>
    <cellStyle name="Note 3 3 4 3 2 2" xfId="25890" xr:uid="{00000000-0005-0000-0000-0000187E0000}"/>
    <cellStyle name="Note 3 3 4 3 3" xfId="21298" xr:uid="{00000000-0005-0000-0000-0000197E0000}"/>
    <cellStyle name="Note 3 3 4 4" xfId="6505" xr:uid="{00000000-0005-0000-0000-00001A7E0000}"/>
    <cellStyle name="Note 3 3 4 4 2" xfId="21255" xr:uid="{00000000-0005-0000-0000-00001B7E0000}"/>
    <cellStyle name="Note 3 3 4 5" xfId="23777" xr:uid="{00000000-0005-0000-0000-00001C7E0000}"/>
    <cellStyle name="Note 3 3 5" xfId="7595" xr:uid="{00000000-0005-0000-0000-00001D7E0000}"/>
    <cellStyle name="Note 3 3 5 2" xfId="14111" xr:uid="{00000000-0005-0000-0000-00001E7E0000}"/>
    <cellStyle name="Note 3 3 5 2 2" xfId="26841" xr:uid="{00000000-0005-0000-0000-00001F7E0000}"/>
    <cellStyle name="Note 3 3 5 3" xfId="22326" xr:uid="{00000000-0005-0000-0000-0000207E0000}"/>
    <cellStyle name="Note 3 3 6" xfId="12949" xr:uid="{00000000-0005-0000-0000-0000217E0000}"/>
    <cellStyle name="Note 3 3 6 2" xfId="25695" xr:uid="{00000000-0005-0000-0000-0000227E0000}"/>
    <cellStyle name="Note 3 3 7" xfId="17833" xr:uid="{00000000-0005-0000-0000-0000237E0000}"/>
    <cellStyle name="Note 3 3 7 2" xfId="30035" xr:uid="{00000000-0005-0000-0000-0000247E0000}"/>
    <cellStyle name="Note 3 3 8" xfId="21091" xr:uid="{00000000-0005-0000-0000-0000257E0000}"/>
    <cellStyle name="Note 3 3 9" xfId="30911" xr:uid="{00000000-0005-0000-0000-0000267E0000}"/>
    <cellStyle name="Note 3 4" xfId="8710" xr:uid="{00000000-0005-0000-0000-0000277E0000}"/>
    <cellStyle name="Note 3 4 10" xfId="31065" xr:uid="{00000000-0005-0000-0000-0000287E0000}"/>
    <cellStyle name="Note 3 4 2" xfId="11625" xr:uid="{00000000-0005-0000-0000-0000297E0000}"/>
    <cellStyle name="Note 3 4 2 2" xfId="16887" xr:uid="{00000000-0005-0000-0000-00002A7E0000}"/>
    <cellStyle name="Note 3 4 2 2 2" xfId="29421" xr:uid="{00000000-0005-0000-0000-00002B7E0000}"/>
    <cellStyle name="Note 3 4 2 3" xfId="19876" xr:uid="{00000000-0005-0000-0000-00002C7E0000}"/>
    <cellStyle name="Note 3 4 2 3 2" xfId="30197" xr:uid="{00000000-0005-0000-0000-00002D7E0000}"/>
    <cellStyle name="Note 3 4 2 4" xfId="20741" xr:uid="{00000000-0005-0000-0000-00002E7E0000}"/>
    <cellStyle name="Note 3 4 2 4 2" xfId="30419" xr:uid="{00000000-0005-0000-0000-00002F7E0000}"/>
    <cellStyle name="Note 3 4 2 5" xfId="24380" xr:uid="{00000000-0005-0000-0000-0000307E0000}"/>
    <cellStyle name="Note 3 4 2 6" xfId="32995" xr:uid="{00000000-0005-0000-0000-0000317E0000}"/>
    <cellStyle name="Note 3 4 2 7" xfId="34062" xr:uid="{00000000-0005-0000-0000-0000327E0000}"/>
    <cellStyle name="Note 3 4 2 8" xfId="32066" xr:uid="{00000000-0005-0000-0000-0000337E0000}"/>
    <cellStyle name="Note 3 4 3" xfId="6777" xr:uid="{00000000-0005-0000-0000-0000347E0000}"/>
    <cellStyle name="Note 3 4 3 2" xfId="13346" xr:uid="{00000000-0005-0000-0000-0000357E0000}"/>
    <cellStyle name="Note 3 4 3 2 2" xfId="26081" xr:uid="{00000000-0005-0000-0000-0000367E0000}"/>
    <cellStyle name="Note 3 4 3 3" xfId="21513" xr:uid="{00000000-0005-0000-0000-0000377E0000}"/>
    <cellStyle name="Note 3 4 4" xfId="6927" xr:uid="{00000000-0005-0000-0000-0000387E0000}"/>
    <cellStyle name="Note 3 4 4 2" xfId="21660" xr:uid="{00000000-0005-0000-0000-0000397E0000}"/>
    <cellStyle name="Note 3 4 5" xfId="18744" xr:uid="{00000000-0005-0000-0000-00003A7E0000}"/>
    <cellStyle name="Note 3 4 5 2" xfId="30125" xr:uid="{00000000-0005-0000-0000-00003B7E0000}"/>
    <cellStyle name="Note 3 4 6" xfId="20591" xr:uid="{00000000-0005-0000-0000-00003C7E0000}"/>
    <cellStyle name="Note 3 4 6 2" xfId="30269" xr:uid="{00000000-0005-0000-0000-00003D7E0000}"/>
    <cellStyle name="Note 3 4 7" xfId="22771" xr:uid="{00000000-0005-0000-0000-00003E7E0000}"/>
    <cellStyle name="Note 3 4 8" xfId="32000" xr:uid="{00000000-0005-0000-0000-00003F7E0000}"/>
    <cellStyle name="Note 3 4 9" xfId="33874" xr:uid="{00000000-0005-0000-0000-0000407E0000}"/>
    <cellStyle name="Note 3 5" xfId="10011" xr:uid="{00000000-0005-0000-0000-0000417E0000}"/>
    <cellStyle name="Note 3 5 2" xfId="11849" xr:uid="{00000000-0005-0000-0000-0000427E0000}"/>
    <cellStyle name="Note 3 5 2 2" xfId="17063" xr:uid="{00000000-0005-0000-0000-0000437E0000}"/>
    <cellStyle name="Note 3 5 2 2 2" xfId="29594" xr:uid="{00000000-0005-0000-0000-0000447E0000}"/>
    <cellStyle name="Note 3 5 2 3" xfId="19820" xr:uid="{00000000-0005-0000-0000-0000457E0000}"/>
    <cellStyle name="Note 3 5 2 4" xfId="24599" xr:uid="{00000000-0005-0000-0000-0000467E0000}"/>
    <cellStyle name="Note 3 5 2 5" xfId="32934" xr:uid="{00000000-0005-0000-0000-0000477E0000}"/>
    <cellStyle name="Note 3 5 2 6" xfId="35949" xr:uid="{00000000-0005-0000-0000-0000487E0000}"/>
    <cellStyle name="Note 3 5 3" xfId="11804" xr:uid="{00000000-0005-0000-0000-0000497E0000}"/>
    <cellStyle name="Note 3 5 3 2" xfId="17034" xr:uid="{00000000-0005-0000-0000-00004A7E0000}"/>
    <cellStyle name="Note 3 5 3 2 2" xfId="29567" xr:uid="{00000000-0005-0000-0000-00004B7E0000}"/>
    <cellStyle name="Note 3 5 3 3" xfId="24556" xr:uid="{00000000-0005-0000-0000-00004C7E0000}"/>
    <cellStyle name="Note 3 5 4" xfId="11928" xr:uid="{00000000-0005-0000-0000-00004D7E0000}"/>
    <cellStyle name="Note 3 5 4 2" xfId="24678" xr:uid="{00000000-0005-0000-0000-00004E7E0000}"/>
    <cellStyle name="Note 3 5 5" xfId="18526" xr:uid="{00000000-0005-0000-0000-00004F7E0000}"/>
    <cellStyle name="Note 3 5 6" xfId="23595" xr:uid="{00000000-0005-0000-0000-0000507E0000}"/>
    <cellStyle name="Note 3 5 7" xfId="31886" xr:uid="{00000000-0005-0000-0000-0000517E0000}"/>
    <cellStyle name="Note 3 5 8" xfId="35095" xr:uid="{00000000-0005-0000-0000-0000527E0000}"/>
    <cellStyle name="Note 3 6" xfId="11062" xr:uid="{00000000-0005-0000-0000-0000537E0000}"/>
    <cellStyle name="Note 3 6 2" xfId="11950" xr:uid="{00000000-0005-0000-0000-0000547E0000}"/>
    <cellStyle name="Note 3 6 2 2" xfId="17119" xr:uid="{00000000-0005-0000-0000-0000557E0000}"/>
    <cellStyle name="Note 3 6 2 2 2" xfId="29650" xr:uid="{00000000-0005-0000-0000-0000567E0000}"/>
    <cellStyle name="Note 3 6 2 3" xfId="24700" xr:uid="{00000000-0005-0000-0000-0000577E0000}"/>
    <cellStyle name="Note 3 6 3" xfId="7703" xr:uid="{00000000-0005-0000-0000-0000587E0000}"/>
    <cellStyle name="Note 3 6 3 2" xfId="14206" xr:uid="{00000000-0005-0000-0000-0000597E0000}"/>
    <cellStyle name="Note 3 6 3 2 2" xfId="26932" xr:uid="{00000000-0005-0000-0000-00005A7E0000}"/>
    <cellStyle name="Note 3 6 3 3" xfId="22427" xr:uid="{00000000-0005-0000-0000-00005B7E0000}"/>
    <cellStyle name="Note 3 6 4" xfId="11940" xr:uid="{00000000-0005-0000-0000-00005C7E0000}"/>
    <cellStyle name="Note 3 6 4 2" xfId="24690" xr:uid="{00000000-0005-0000-0000-00005D7E0000}"/>
    <cellStyle name="Note 3 6 5" xfId="20835" xr:uid="{00000000-0005-0000-0000-00005E7E0000}"/>
    <cellStyle name="Note 3 6 5 2" xfId="30513" xr:uid="{00000000-0005-0000-0000-00005F7E0000}"/>
    <cellStyle name="Note 3 6 6" xfId="23949" xr:uid="{00000000-0005-0000-0000-0000607E0000}"/>
    <cellStyle name="Note 3 6 7" xfId="33132" xr:uid="{00000000-0005-0000-0000-0000617E0000}"/>
    <cellStyle name="Note 3 6 8" xfId="34157" xr:uid="{00000000-0005-0000-0000-0000627E0000}"/>
    <cellStyle name="Note 3 6 9" xfId="33975" xr:uid="{00000000-0005-0000-0000-0000637E0000}"/>
    <cellStyle name="Note 3 7" xfId="6559" xr:uid="{00000000-0005-0000-0000-0000647E0000}"/>
    <cellStyle name="Note 3 7 2" xfId="13155" xr:uid="{00000000-0005-0000-0000-0000657E0000}"/>
    <cellStyle name="Note 3 7 2 2" xfId="25900" xr:uid="{00000000-0005-0000-0000-0000667E0000}"/>
    <cellStyle name="Note 3 7 3" xfId="21308" xr:uid="{00000000-0005-0000-0000-0000677E0000}"/>
    <cellStyle name="Note 3 8" xfId="7230" xr:uid="{00000000-0005-0000-0000-0000687E0000}"/>
    <cellStyle name="Note 3 8 2" xfId="13767" xr:uid="{00000000-0005-0000-0000-0000697E0000}"/>
    <cellStyle name="Note 3 8 2 2" xfId="26498" xr:uid="{00000000-0005-0000-0000-00006A7E0000}"/>
    <cellStyle name="Note 3 8 3" xfId="21962" xr:uid="{00000000-0005-0000-0000-00006B7E0000}"/>
    <cellStyle name="Note 3 9" xfId="11413" xr:uid="{00000000-0005-0000-0000-00006C7E0000}"/>
    <cellStyle name="Note 3 9 2" xfId="16719" xr:uid="{00000000-0005-0000-0000-00006D7E0000}"/>
    <cellStyle name="Note 3 9 2 2" xfId="29254" xr:uid="{00000000-0005-0000-0000-00006E7E0000}"/>
    <cellStyle name="Note 3 9 3" xfId="24171" xr:uid="{00000000-0005-0000-0000-00006F7E0000}"/>
    <cellStyle name="Note 4" xfId="1058" xr:uid="{00000000-0005-0000-0000-0000707E0000}"/>
    <cellStyle name="Note 4 10" xfId="11536" xr:uid="{00000000-0005-0000-0000-0000717E0000}"/>
    <cellStyle name="Note 4 10 2" xfId="24294" xr:uid="{00000000-0005-0000-0000-0000727E0000}"/>
    <cellStyle name="Note 4 11" xfId="18320" xr:uid="{00000000-0005-0000-0000-0000737E0000}"/>
    <cellStyle name="Note 4 11 2" xfId="30075" xr:uid="{00000000-0005-0000-0000-0000747E0000}"/>
    <cellStyle name="Note 4 12" xfId="20974" xr:uid="{00000000-0005-0000-0000-0000757E0000}"/>
    <cellStyle name="Note 4 13" xfId="30706" xr:uid="{00000000-0005-0000-0000-0000767E0000}"/>
    <cellStyle name="Note 4 14" xfId="31998" xr:uid="{00000000-0005-0000-0000-0000777E0000}"/>
    <cellStyle name="Note 4 15" xfId="30969" xr:uid="{00000000-0005-0000-0000-0000787E0000}"/>
    <cellStyle name="Note 4 16" xfId="37229" xr:uid="{00000000-0005-0000-0000-0000797E0000}"/>
    <cellStyle name="Note 4 17" xfId="3049" xr:uid="{00000000-0005-0000-0000-00007A7E0000}"/>
    <cellStyle name="Note 4 2" xfId="3050" xr:uid="{00000000-0005-0000-0000-00007B7E0000}"/>
    <cellStyle name="Note 4 2 10" xfId="30914" xr:uid="{00000000-0005-0000-0000-00007C7E0000}"/>
    <cellStyle name="Note 4 2 11" xfId="32009" xr:uid="{00000000-0005-0000-0000-00007D7E0000}"/>
    <cellStyle name="Note 4 2 12" xfId="34000" xr:uid="{00000000-0005-0000-0000-00007E7E0000}"/>
    <cellStyle name="Note 4 2 2" xfId="6215" xr:uid="{00000000-0005-0000-0000-00007F7E0000}"/>
    <cellStyle name="Note 4 2 2 10" xfId="32088" xr:uid="{00000000-0005-0000-0000-0000807E0000}"/>
    <cellStyle name="Note 4 2 2 11" xfId="33928" xr:uid="{00000000-0005-0000-0000-0000817E0000}"/>
    <cellStyle name="Note 4 2 2 12" xfId="31111" xr:uid="{00000000-0005-0000-0000-0000827E0000}"/>
    <cellStyle name="Note 4 2 2 2" xfId="9543" xr:uid="{00000000-0005-0000-0000-0000837E0000}"/>
    <cellStyle name="Note 4 2 2 2 10" xfId="32074" xr:uid="{00000000-0005-0000-0000-0000847E0000}"/>
    <cellStyle name="Note 4 2 2 2 2" xfId="11785" xr:uid="{00000000-0005-0000-0000-0000857E0000}"/>
    <cellStyle name="Note 4 2 2 2 2 2" xfId="17020" xr:uid="{00000000-0005-0000-0000-0000867E0000}"/>
    <cellStyle name="Note 4 2 2 2 2 2 2" xfId="29553" xr:uid="{00000000-0005-0000-0000-0000877E0000}"/>
    <cellStyle name="Note 4 2 2 2 2 3" xfId="24537" xr:uid="{00000000-0005-0000-0000-0000887E0000}"/>
    <cellStyle name="Note 4 2 2 2 3" xfId="6898" xr:uid="{00000000-0005-0000-0000-0000897E0000}"/>
    <cellStyle name="Note 4 2 2 2 3 2" xfId="13455" xr:uid="{00000000-0005-0000-0000-00008A7E0000}"/>
    <cellStyle name="Note 4 2 2 2 3 2 2" xfId="26190" xr:uid="{00000000-0005-0000-0000-00008B7E0000}"/>
    <cellStyle name="Note 4 2 2 2 3 3" xfId="21634" xr:uid="{00000000-0005-0000-0000-00008C7E0000}"/>
    <cellStyle name="Note 4 2 2 2 4" xfId="11915" xr:uid="{00000000-0005-0000-0000-00008D7E0000}"/>
    <cellStyle name="Note 4 2 2 2 4 2" xfId="24665" xr:uid="{00000000-0005-0000-0000-00008E7E0000}"/>
    <cellStyle name="Note 4 2 2 2 5" xfId="19910" xr:uid="{00000000-0005-0000-0000-00008F7E0000}"/>
    <cellStyle name="Note 4 2 2 2 5 2" xfId="30207" xr:uid="{00000000-0005-0000-0000-0000907E0000}"/>
    <cellStyle name="Note 4 2 2 2 6" xfId="20790" xr:uid="{00000000-0005-0000-0000-0000917E0000}"/>
    <cellStyle name="Note 4 2 2 2 6 2" xfId="30468" xr:uid="{00000000-0005-0000-0000-0000927E0000}"/>
    <cellStyle name="Note 4 2 2 2 7" xfId="23530" xr:uid="{00000000-0005-0000-0000-0000937E0000}"/>
    <cellStyle name="Note 4 2 2 2 8" xfId="33068" xr:uid="{00000000-0005-0000-0000-0000947E0000}"/>
    <cellStyle name="Note 4 2 2 2 9" xfId="34111" xr:uid="{00000000-0005-0000-0000-0000957E0000}"/>
    <cellStyle name="Note 4 2 2 3" xfId="7696" xr:uid="{00000000-0005-0000-0000-0000967E0000}"/>
    <cellStyle name="Note 4 2 2 3 2" xfId="14199" xr:uid="{00000000-0005-0000-0000-0000977E0000}"/>
    <cellStyle name="Note 4 2 2 3 2 2" xfId="26926" xr:uid="{00000000-0005-0000-0000-0000987E0000}"/>
    <cellStyle name="Note 4 2 2 3 3" xfId="22421" xr:uid="{00000000-0005-0000-0000-0000997E0000}"/>
    <cellStyle name="Note 4 2 2 4" xfId="11498" xr:uid="{00000000-0005-0000-0000-00009A7E0000}"/>
    <cellStyle name="Note 4 2 2 4 2" xfId="16791" xr:uid="{00000000-0005-0000-0000-00009B7E0000}"/>
    <cellStyle name="Note 4 2 2 4 2 2" xfId="29326" xr:uid="{00000000-0005-0000-0000-00009C7E0000}"/>
    <cellStyle name="Note 4 2 2 4 3" xfId="24256" xr:uid="{00000000-0005-0000-0000-00009D7E0000}"/>
    <cellStyle name="Note 4 2 2 5" xfId="11541" xr:uid="{00000000-0005-0000-0000-00009E7E0000}"/>
    <cellStyle name="Note 4 2 2 5 2" xfId="16819" xr:uid="{00000000-0005-0000-0000-00009F7E0000}"/>
    <cellStyle name="Note 4 2 2 5 2 2" xfId="29354" xr:uid="{00000000-0005-0000-0000-0000A07E0000}"/>
    <cellStyle name="Note 4 2 2 5 3" xfId="24299" xr:uid="{00000000-0005-0000-0000-0000A17E0000}"/>
    <cellStyle name="Note 4 2 2 6" xfId="6495" xr:uid="{00000000-0005-0000-0000-0000A27E0000}"/>
    <cellStyle name="Note 4 2 2 6 2" xfId="21245" xr:uid="{00000000-0005-0000-0000-0000A37E0000}"/>
    <cellStyle name="Note 4 2 2 7" xfId="18876" xr:uid="{00000000-0005-0000-0000-0000A47E0000}"/>
    <cellStyle name="Note 4 2 2 7 2" xfId="30134" xr:uid="{00000000-0005-0000-0000-0000A57E0000}"/>
    <cellStyle name="Note 4 2 2 8" xfId="20639" xr:uid="{00000000-0005-0000-0000-0000A67E0000}"/>
    <cellStyle name="Note 4 2 2 8 2" xfId="30317" xr:uid="{00000000-0005-0000-0000-0000A77E0000}"/>
    <cellStyle name="Note 4 2 2 9" xfId="21120" xr:uid="{00000000-0005-0000-0000-0000A87E0000}"/>
    <cellStyle name="Note 4 2 3" xfId="8713" xr:uid="{00000000-0005-0000-0000-0000A97E0000}"/>
    <cellStyle name="Note 4 2 3 2" xfId="11628" xr:uid="{00000000-0005-0000-0000-0000AA7E0000}"/>
    <cellStyle name="Note 4 2 3 2 2" xfId="16890" xr:uid="{00000000-0005-0000-0000-0000AB7E0000}"/>
    <cellStyle name="Note 4 2 3 2 2 2" xfId="29424" xr:uid="{00000000-0005-0000-0000-0000AC7E0000}"/>
    <cellStyle name="Note 4 2 3 2 3" xfId="24383" xr:uid="{00000000-0005-0000-0000-0000AD7E0000}"/>
    <cellStyle name="Note 4 2 3 3" xfId="11509" xr:uid="{00000000-0005-0000-0000-0000AE7E0000}"/>
    <cellStyle name="Note 4 2 3 3 2" xfId="16800" xr:uid="{00000000-0005-0000-0000-0000AF7E0000}"/>
    <cellStyle name="Note 4 2 3 3 2 2" xfId="29335" xr:uid="{00000000-0005-0000-0000-0000B07E0000}"/>
    <cellStyle name="Note 4 2 3 3 3" xfId="24267" xr:uid="{00000000-0005-0000-0000-0000B17E0000}"/>
    <cellStyle name="Note 4 2 3 4" xfId="11991" xr:uid="{00000000-0005-0000-0000-0000B27E0000}"/>
    <cellStyle name="Note 4 2 3 4 2" xfId="24741" xr:uid="{00000000-0005-0000-0000-0000B37E0000}"/>
    <cellStyle name="Note 4 2 3 5" xfId="20883" xr:uid="{00000000-0005-0000-0000-0000B47E0000}"/>
    <cellStyle name="Note 4 2 3 5 2" xfId="30561" xr:uid="{00000000-0005-0000-0000-0000B57E0000}"/>
    <cellStyle name="Note 4 2 3 6" xfId="22774" xr:uid="{00000000-0005-0000-0000-0000B67E0000}"/>
    <cellStyle name="Note 4 2 3 7" xfId="33208" xr:uid="{00000000-0005-0000-0000-0000B77E0000}"/>
    <cellStyle name="Note 4 2 3 8" xfId="34206" xr:uid="{00000000-0005-0000-0000-0000B87E0000}"/>
    <cellStyle name="Note 4 2 3 9" xfId="31653" xr:uid="{00000000-0005-0000-0000-0000B97E0000}"/>
    <cellStyle name="Note 4 2 4" xfId="6562" xr:uid="{00000000-0005-0000-0000-0000BA7E0000}"/>
    <cellStyle name="Note 4 2 4 2" xfId="13158" xr:uid="{00000000-0005-0000-0000-0000BB7E0000}"/>
    <cellStyle name="Note 4 2 4 2 2" xfId="25903" xr:uid="{00000000-0005-0000-0000-0000BC7E0000}"/>
    <cellStyle name="Note 4 2 4 3" xfId="21311" xr:uid="{00000000-0005-0000-0000-0000BD7E0000}"/>
    <cellStyle name="Note 4 2 5" xfId="6627" xr:uid="{00000000-0005-0000-0000-0000BE7E0000}"/>
    <cellStyle name="Note 4 2 5 2" xfId="13221" xr:uid="{00000000-0005-0000-0000-0000BF7E0000}"/>
    <cellStyle name="Note 4 2 5 2 2" xfId="25965" xr:uid="{00000000-0005-0000-0000-0000C07E0000}"/>
    <cellStyle name="Note 4 2 5 3" xfId="21373" xr:uid="{00000000-0005-0000-0000-0000C17E0000}"/>
    <cellStyle name="Note 4 2 6" xfId="11412" xr:uid="{00000000-0005-0000-0000-0000C27E0000}"/>
    <cellStyle name="Note 4 2 6 2" xfId="16718" xr:uid="{00000000-0005-0000-0000-0000C37E0000}"/>
    <cellStyle name="Note 4 2 6 2 2" xfId="29253" xr:uid="{00000000-0005-0000-0000-0000C47E0000}"/>
    <cellStyle name="Note 4 2 6 3" xfId="24170" xr:uid="{00000000-0005-0000-0000-0000C57E0000}"/>
    <cellStyle name="Note 4 2 7" xfId="11869" xr:uid="{00000000-0005-0000-0000-0000C67E0000}"/>
    <cellStyle name="Note 4 2 7 2" xfId="24619" xr:uid="{00000000-0005-0000-0000-0000C77E0000}"/>
    <cellStyle name="Note 4 2 8" xfId="17508" xr:uid="{00000000-0005-0000-0000-0000C87E0000}"/>
    <cellStyle name="Note 4 2 8 2" xfId="30007" xr:uid="{00000000-0005-0000-0000-0000C97E0000}"/>
    <cellStyle name="Note 4 2 9" xfId="20975" xr:uid="{00000000-0005-0000-0000-0000CA7E0000}"/>
    <cellStyle name="Note 4 3" xfId="5854" xr:uid="{00000000-0005-0000-0000-0000CB7E0000}"/>
    <cellStyle name="Note 4 3 10" xfId="31187" xr:uid="{00000000-0005-0000-0000-0000CC7E0000}"/>
    <cellStyle name="Note 4 3 11" xfId="30760" xr:uid="{00000000-0005-0000-0000-0000CD7E0000}"/>
    <cellStyle name="Note 4 3 2" xfId="8547" xr:uid="{00000000-0005-0000-0000-0000CE7E0000}"/>
    <cellStyle name="Note 4 3 2 2" xfId="15040" xr:uid="{00000000-0005-0000-0000-0000CF7E0000}"/>
    <cellStyle name="Note 4 3 2 2 2" xfId="19909" xr:uid="{00000000-0005-0000-0000-0000D07E0000}"/>
    <cellStyle name="Note 4 3 2 2 2 2" xfId="30206" xr:uid="{00000000-0005-0000-0000-0000D17E0000}"/>
    <cellStyle name="Note 4 3 2 2 3" xfId="20789" xr:uid="{00000000-0005-0000-0000-0000D27E0000}"/>
    <cellStyle name="Note 4 3 2 2 3 2" xfId="30467" xr:uid="{00000000-0005-0000-0000-0000D37E0000}"/>
    <cellStyle name="Note 4 3 2 2 4" xfId="27712" xr:uid="{00000000-0005-0000-0000-0000D47E0000}"/>
    <cellStyle name="Note 4 3 2 2 5" xfId="33067" xr:uid="{00000000-0005-0000-0000-0000D57E0000}"/>
    <cellStyle name="Note 4 3 2 2 6" xfId="34110" xr:uid="{00000000-0005-0000-0000-0000D67E0000}"/>
    <cellStyle name="Note 4 3 2 2 7" xfId="31571" xr:uid="{00000000-0005-0000-0000-0000D77E0000}"/>
    <cellStyle name="Note 4 3 2 3" xfId="18875" xr:uid="{00000000-0005-0000-0000-0000D87E0000}"/>
    <cellStyle name="Note 4 3 2 3 2" xfId="30133" xr:uid="{00000000-0005-0000-0000-0000D97E0000}"/>
    <cellStyle name="Note 4 3 2 4" xfId="20638" xr:uid="{00000000-0005-0000-0000-0000DA7E0000}"/>
    <cellStyle name="Note 4 3 2 4 2" xfId="30316" xr:uid="{00000000-0005-0000-0000-0000DB7E0000}"/>
    <cellStyle name="Note 4 3 2 5" xfId="22630" xr:uid="{00000000-0005-0000-0000-0000DC7E0000}"/>
    <cellStyle name="Note 4 3 2 6" xfId="32087" xr:uid="{00000000-0005-0000-0000-0000DD7E0000}"/>
    <cellStyle name="Note 4 3 2 7" xfId="33927" xr:uid="{00000000-0005-0000-0000-0000DE7E0000}"/>
    <cellStyle name="Note 4 3 2 8" xfId="31110" xr:uid="{00000000-0005-0000-0000-0000DF7E0000}"/>
    <cellStyle name="Note 4 3 3" xfId="9473" xr:uid="{00000000-0005-0000-0000-0000E07E0000}"/>
    <cellStyle name="Note 4 3 3 2" xfId="15882" xr:uid="{00000000-0005-0000-0000-0000E17E0000}"/>
    <cellStyle name="Note 4 3 3 2 2" xfId="28523" xr:uid="{00000000-0005-0000-0000-0000E27E0000}"/>
    <cellStyle name="Note 4 3 3 3" xfId="19976" xr:uid="{00000000-0005-0000-0000-0000E37E0000}"/>
    <cellStyle name="Note 4 3 3 3 2" xfId="30217" xr:uid="{00000000-0005-0000-0000-0000E47E0000}"/>
    <cellStyle name="Note 4 3 3 4" xfId="20882" xr:uid="{00000000-0005-0000-0000-0000E57E0000}"/>
    <cellStyle name="Note 4 3 3 4 2" xfId="30560" xr:uid="{00000000-0005-0000-0000-0000E67E0000}"/>
    <cellStyle name="Note 4 3 3 5" xfId="23467" xr:uid="{00000000-0005-0000-0000-0000E77E0000}"/>
    <cellStyle name="Note 4 3 3 6" xfId="33207" xr:uid="{00000000-0005-0000-0000-0000E87E0000}"/>
    <cellStyle name="Note 4 3 3 7" xfId="34205" xr:uid="{00000000-0005-0000-0000-0000E97E0000}"/>
    <cellStyle name="Note 4 3 3 8" xfId="30897" xr:uid="{00000000-0005-0000-0000-0000EA7E0000}"/>
    <cellStyle name="Note 4 3 4" xfId="10620" xr:uid="{00000000-0005-0000-0000-0000EB7E0000}"/>
    <cellStyle name="Note 4 3 4 2" xfId="11907" xr:uid="{00000000-0005-0000-0000-0000EC7E0000}"/>
    <cellStyle name="Note 4 3 4 2 2" xfId="17098" xr:uid="{00000000-0005-0000-0000-0000ED7E0000}"/>
    <cellStyle name="Note 4 3 4 2 2 2" xfId="29629" xr:uid="{00000000-0005-0000-0000-0000EE7E0000}"/>
    <cellStyle name="Note 4 3 4 2 3" xfId="24657" xr:uid="{00000000-0005-0000-0000-0000EF7E0000}"/>
    <cellStyle name="Note 4 3 4 3" xfId="6550" xr:uid="{00000000-0005-0000-0000-0000F07E0000}"/>
    <cellStyle name="Note 4 3 4 3 2" xfId="13146" xr:uid="{00000000-0005-0000-0000-0000F17E0000}"/>
    <cellStyle name="Note 4 3 4 3 2 2" xfId="25891" xr:uid="{00000000-0005-0000-0000-0000F27E0000}"/>
    <cellStyle name="Note 4 3 4 3 3" xfId="21299" xr:uid="{00000000-0005-0000-0000-0000F37E0000}"/>
    <cellStyle name="Note 4 3 4 4" xfId="6984" xr:uid="{00000000-0005-0000-0000-0000F47E0000}"/>
    <cellStyle name="Note 4 3 4 4 2" xfId="21716" xr:uid="{00000000-0005-0000-0000-0000F57E0000}"/>
    <cellStyle name="Note 4 3 4 5" xfId="23778" xr:uid="{00000000-0005-0000-0000-0000F67E0000}"/>
    <cellStyle name="Note 4 3 5" xfId="7596" xr:uid="{00000000-0005-0000-0000-0000F77E0000}"/>
    <cellStyle name="Note 4 3 5 2" xfId="14112" xr:uid="{00000000-0005-0000-0000-0000F87E0000}"/>
    <cellStyle name="Note 4 3 5 2 2" xfId="26842" xr:uid="{00000000-0005-0000-0000-0000F97E0000}"/>
    <cellStyle name="Note 4 3 5 3" xfId="22327" xr:uid="{00000000-0005-0000-0000-0000FA7E0000}"/>
    <cellStyle name="Note 4 3 6" xfId="12950" xr:uid="{00000000-0005-0000-0000-0000FB7E0000}"/>
    <cellStyle name="Note 4 3 6 2" xfId="25696" xr:uid="{00000000-0005-0000-0000-0000FC7E0000}"/>
    <cellStyle name="Note 4 3 7" xfId="17509" xr:uid="{00000000-0005-0000-0000-0000FD7E0000}"/>
    <cellStyle name="Note 4 3 7 2" xfId="30008" xr:uid="{00000000-0005-0000-0000-0000FE7E0000}"/>
    <cellStyle name="Note 4 3 8" xfId="21092" xr:uid="{00000000-0005-0000-0000-0000FF7E0000}"/>
    <cellStyle name="Note 4 3 9" xfId="30913" xr:uid="{00000000-0005-0000-0000-0000007F0000}"/>
    <cellStyle name="Note 4 4" xfId="8712" xr:uid="{00000000-0005-0000-0000-0000017F0000}"/>
    <cellStyle name="Note 4 4 10" xfId="31066" xr:uid="{00000000-0005-0000-0000-0000027F0000}"/>
    <cellStyle name="Note 4 4 2" xfId="11627" xr:uid="{00000000-0005-0000-0000-0000037F0000}"/>
    <cellStyle name="Note 4 4 2 2" xfId="16889" xr:uid="{00000000-0005-0000-0000-0000047F0000}"/>
    <cellStyle name="Note 4 4 2 2 2" xfId="29423" xr:uid="{00000000-0005-0000-0000-0000057F0000}"/>
    <cellStyle name="Note 4 4 2 3" xfId="19877" xr:uid="{00000000-0005-0000-0000-0000067F0000}"/>
    <cellStyle name="Note 4 4 2 3 2" xfId="30198" xr:uid="{00000000-0005-0000-0000-0000077F0000}"/>
    <cellStyle name="Note 4 4 2 4" xfId="20742" xr:uid="{00000000-0005-0000-0000-0000087F0000}"/>
    <cellStyle name="Note 4 4 2 4 2" xfId="30420" xr:uid="{00000000-0005-0000-0000-0000097F0000}"/>
    <cellStyle name="Note 4 4 2 5" xfId="24382" xr:uid="{00000000-0005-0000-0000-00000A7F0000}"/>
    <cellStyle name="Note 4 4 2 6" xfId="32996" xr:uid="{00000000-0005-0000-0000-00000B7F0000}"/>
    <cellStyle name="Note 4 4 2 7" xfId="34063" xr:uid="{00000000-0005-0000-0000-00000C7F0000}"/>
    <cellStyle name="Note 4 4 2 8" xfId="30613" xr:uid="{00000000-0005-0000-0000-00000D7F0000}"/>
    <cellStyle name="Note 4 4 3" xfId="6775" xr:uid="{00000000-0005-0000-0000-00000E7F0000}"/>
    <cellStyle name="Note 4 4 3 2" xfId="13344" xr:uid="{00000000-0005-0000-0000-00000F7F0000}"/>
    <cellStyle name="Note 4 4 3 2 2" xfId="26079" xr:uid="{00000000-0005-0000-0000-0000107F0000}"/>
    <cellStyle name="Note 4 4 3 3" xfId="21511" xr:uid="{00000000-0005-0000-0000-0000117F0000}"/>
    <cellStyle name="Note 4 4 4" xfId="6729" xr:uid="{00000000-0005-0000-0000-0000127F0000}"/>
    <cellStyle name="Note 4 4 4 2" xfId="21472" xr:uid="{00000000-0005-0000-0000-0000137F0000}"/>
    <cellStyle name="Note 4 4 5" xfId="18745" xr:uid="{00000000-0005-0000-0000-0000147F0000}"/>
    <cellStyle name="Note 4 4 5 2" xfId="30126" xr:uid="{00000000-0005-0000-0000-0000157F0000}"/>
    <cellStyle name="Note 4 4 6" xfId="20592" xr:uid="{00000000-0005-0000-0000-0000167F0000}"/>
    <cellStyle name="Note 4 4 6 2" xfId="30270" xr:uid="{00000000-0005-0000-0000-0000177F0000}"/>
    <cellStyle name="Note 4 4 7" xfId="22773" xr:uid="{00000000-0005-0000-0000-0000187F0000}"/>
    <cellStyle name="Note 4 4 8" xfId="32001" xr:uid="{00000000-0005-0000-0000-0000197F0000}"/>
    <cellStyle name="Note 4 4 9" xfId="33875" xr:uid="{00000000-0005-0000-0000-00001A7F0000}"/>
    <cellStyle name="Note 4 5" xfId="10012" xr:uid="{00000000-0005-0000-0000-00001B7F0000}"/>
    <cellStyle name="Note 4 5 2" xfId="11850" xr:uid="{00000000-0005-0000-0000-00001C7F0000}"/>
    <cellStyle name="Note 4 5 2 2" xfId="17064" xr:uid="{00000000-0005-0000-0000-00001D7F0000}"/>
    <cellStyle name="Note 4 5 2 2 2" xfId="29595" xr:uid="{00000000-0005-0000-0000-00001E7F0000}"/>
    <cellStyle name="Note 4 5 2 3" xfId="19821" xr:uid="{00000000-0005-0000-0000-00001F7F0000}"/>
    <cellStyle name="Note 4 5 2 4" xfId="24600" xr:uid="{00000000-0005-0000-0000-0000207F0000}"/>
    <cellStyle name="Note 4 5 2 5" xfId="32935" xr:uid="{00000000-0005-0000-0000-0000217F0000}"/>
    <cellStyle name="Note 4 5 2 6" xfId="35950" xr:uid="{00000000-0005-0000-0000-0000227F0000}"/>
    <cellStyle name="Note 4 5 3" xfId="11803" xr:uid="{00000000-0005-0000-0000-0000237F0000}"/>
    <cellStyle name="Note 4 5 3 2" xfId="17033" xr:uid="{00000000-0005-0000-0000-0000247F0000}"/>
    <cellStyle name="Note 4 5 3 2 2" xfId="29566" xr:uid="{00000000-0005-0000-0000-0000257F0000}"/>
    <cellStyle name="Note 4 5 3 3" xfId="24555" xr:uid="{00000000-0005-0000-0000-0000267F0000}"/>
    <cellStyle name="Note 4 5 4" xfId="6543" xr:uid="{00000000-0005-0000-0000-0000277F0000}"/>
    <cellStyle name="Note 4 5 4 2" xfId="21292" xr:uid="{00000000-0005-0000-0000-0000287F0000}"/>
    <cellStyle name="Note 4 5 5" xfId="18527" xr:uid="{00000000-0005-0000-0000-0000297F0000}"/>
    <cellStyle name="Note 4 5 6" xfId="23596" xr:uid="{00000000-0005-0000-0000-00002A7F0000}"/>
    <cellStyle name="Note 4 5 7" xfId="31887" xr:uid="{00000000-0005-0000-0000-00002B7F0000}"/>
    <cellStyle name="Note 4 5 8" xfId="35096" xr:uid="{00000000-0005-0000-0000-00002C7F0000}"/>
    <cellStyle name="Note 4 6" xfId="10944" xr:uid="{00000000-0005-0000-0000-00002D7F0000}"/>
    <cellStyle name="Note 4 6 2" xfId="11933" xr:uid="{00000000-0005-0000-0000-00002E7F0000}"/>
    <cellStyle name="Note 4 6 2 2" xfId="17111" xr:uid="{00000000-0005-0000-0000-00002F7F0000}"/>
    <cellStyle name="Note 4 6 2 2 2" xfId="29642" xr:uid="{00000000-0005-0000-0000-0000307F0000}"/>
    <cellStyle name="Note 4 6 2 3" xfId="24683" xr:uid="{00000000-0005-0000-0000-0000317F0000}"/>
    <cellStyle name="Note 4 6 3" xfId="7604" xr:uid="{00000000-0005-0000-0000-0000327F0000}"/>
    <cellStyle name="Note 4 6 3 2" xfId="14116" xr:uid="{00000000-0005-0000-0000-0000337F0000}"/>
    <cellStyle name="Note 4 6 3 2 2" xfId="26846" xr:uid="{00000000-0005-0000-0000-0000347F0000}"/>
    <cellStyle name="Note 4 6 3 3" xfId="22335" xr:uid="{00000000-0005-0000-0000-0000357F0000}"/>
    <cellStyle name="Note 4 6 4" xfId="7210" xr:uid="{00000000-0005-0000-0000-0000367F0000}"/>
    <cellStyle name="Note 4 6 4 2" xfId="21942" xr:uid="{00000000-0005-0000-0000-0000377F0000}"/>
    <cellStyle name="Note 4 6 5" xfId="20836" xr:uid="{00000000-0005-0000-0000-0000387F0000}"/>
    <cellStyle name="Note 4 6 5 2" xfId="30514" xr:uid="{00000000-0005-0000-0000-0000397F0000}"/>
    <cellStyle name="Note 4 6 6" xfId="23876" xr:uid="{00000000-0005-0000-0000-00003A7F0000}"/>
    <cellStyle name="Note 4 6 7" xfId="33133" xr:uid="{00000000-0005-0000-0000-00003B7F0000}"/>
    <cellStyle name="Note 4 6 8" xfId="34158" xr:uid="{00000000-0005-0000-0000-00003C7F0000}"/>
    <cellStyle name="Note 4 6 9" xfId="31173" xr:uid="{00000000-0005-0000-0000-00003D7F0000}"/>
    <cellStyle name="Note 4 7" xfId="6561" xr:uid="{00000000-0005-0000-0000-00003E7F0000}"/>
    <cellStyle name="Note 4 7 2" xfId="13157" xr:uid="{00000000-0005-0000-0000-00003F7F0000}"/>
    <cellStyle name="Note 4 7 2 2" xfId="25902" xr:uid="{00000000-0005-0000-0000-0000407F0000}"/>
    <cellStyle name="Note 4 7 3" xfId="21310" xr:uid="{00000000-0005-0000-0000-0000417F0000}"/>
    <cellStyle name="Note 4 8" xfId="7228" xr:uid="{00000000-0005-0000-0000-0000427F0000}"/>
    <cellStyle name="Note 4 8 2" xfId="13765" xr:uid="{00000000-0005-0000-0000-0000437F0000}"/>
    <cellStyle name="Note 4 8 2 2" xfId="26496" xr:uid="{00000000-0005-0000-0000-0000447F0000}"/>
    <cellStyle name="Note 4 8 3" xfId="21960" xr:uid="{00000000-0005-0000-0000-0000457F0000}"/>
    <cellStyle name="Note 4 9" xfId="11573" xr:uid="{00000000-0005-0000-0000-0000467F0000}"/>
    <cellStyle name="Note 4 9 2" xfId="16841" xr:uid="{00000000-0005-0000-0000-0000477F0000}"/>
    <cellStyle name="Note 4 9 2 2" xfId="29375" xr:uid="{00000000-0005-0000-0000-0000487F0000}"/>
    <cellStyle name="Note 4 9 3" xfId="24328" xr:uid="{00000000-0005-0000-0000-0000497F0000}"/>
    <cellStyle name="Note 5" xfId="1059" xr:uid="{00000000-0005-0000-0000-00004A7F0000}"/>
    <cellStyle name="Note 5 10" xfId="18319" xr:uid="{00000000-0005-0000-0000-00004B7F0000}"/>
    <cellStyle name="Note 5 10 2" xfId="30074" xr:uid="{00000000-0005-0000-0000-00004C7F0000}"/>
    <cellStyle name="Note 5 11" xfId="20976" xr:uid="{00000000-0005-0000-0000-00004D7F0000}"/>
    <cellStyle name="Note 5 12" xfId="30707" xr:uid="{00000000-0005-0000-0000-00004E7F0000}"/>
    <cellStyle name="Note 5 13" xfId="31672" xr:uid="{00000000-0005-0000-0000-00004F7F0000}"/>
    <cellStyle name="Note 5 14" xfId="34009" xr:uid="{00000000-0005-0000-0000-0000507F0000}"/>
    <cellStyle name="Note 5 15" xfId="37230" xr:uid="{00000000-0005-0000-0000-0000517F0000}"/>
    <cellStyle name="Note 5 16" xfId="3051" xr:uid="{00000000-0005-0000-0000-0000527F0000}"/>
    <cellStyle name="Note 5 2" xfId="6043" xr:uid="{00000000-0005-0000-0000-0000537F0000}"/>
    <cellStyle name="Note 5 2 10" xfId="30915" xr:uid="{00000000-0005-0000-0000-0000547F0000}"/>
    <cellStyle name="Note 5 2 11" xfId="30719" xr:uid="{00000000-0005-0000-0000-0000557F0000}"/>
    <cellStyle name="Note 5 2 12" xfId="30668" xr:uid="{00000000-0005-0000-0000-0000567F0000}"/>
    <cellStyle name="Note 5 2 2" xfId="6216" xr:uid="{00000000-0005-0000-0000-0000577F0000}"/>
    <cellStyle name="Note 5 2 2 10" xfId="32089" xr:uid="{00000000-0005-0000-0000-0000587F0000}"/>
    <cellStyle name="Note 5 2 2 11" xfId="33929" xr:uid="{00000000-0005-0000-0000-0000597F0000}"/>
    <cellStyle name="Note 5 2 2 12" xfId="30630" xr:uid="{00000000-0005-0000-0000-00005A7F0000}"/>
    <cellStyle name="Note 5 2 2 2" xfId="9544" xr:uid="{00000000-0005-0000-0000-00005B7F0000}"/>
    <cellStyle name="Note 5 2 2 2 10" xfId="33850" xr:uid="{00000000-0005-0000-0000-00005C7F0000}"/>
    <cellStyle name="Note 5 2 2 2 2" xfId="11786" xr:uid="{00000000-0005-0000-0000-00005D7F0000}"/>
    <cellStyle name="Note 5 2 2 2 2 2" xfId="17021" xr:uid="{00000000-0005-0000-0000-00005E7F0000}"/>
    <cellStyle name="Note 5 2 2 2 2 2 2" xfId="29554" xr:uid="{00000000-0005-0000-0000-00005F7F0000}"/>
    <cellStyle name="Note 5 2 2 2 2 3" xfId="24538" xr:uid="{00000000-0005-0000-0000-0000607F0000}"/>
    <cellStyle name="Note 5 2 2 2 3" xfId="6899" xr:uid="{00000000-0005-0000-0000-0000617F0000}"/>
    <cellStyle name="Note 5 2 2 2 3 2" xfId="13456" xr:uid="{00000000-0005-0000-0000-0000627F0000}"/>
    <cellStyle name="Note 5 2 2 2 3 2 2" xfId="26191" xr:uid="{00000000-0005-0000-0000-0000637F0000}"/>
    <cellStyle name="Note 5 2 2 2 3 3" xfId="21635" xr:uid="{00000000-0005-0000-0000-0000647F0000}"/>
    <cellStyle name="Note 5 2 2 2 4" xfId="11579" xr:uid="{00000000-0005-0000-0000-0000657F0000}"/>
    <cellStyle name="Note 5 2 2 2 4 2" xfId="24334" xr:uid="{00000000-0005-0000-0000-0000667F0000}"/>
    <cellStyle name="Note 5 2 2 2 5" xfId="19911" xr:uid="{00000000-0005-0000-0000-0000677F0000}"/>
    <cellStyle name="Note 5 2 2 2 5 2" xfId="30208" xr:uid="{00000000-0005-0000-0000-0000687F0000}"/>
    <cellStyle name="Note 5 2 2 2 6" xfId="20791" xr:uid="{00000000-0005-0000-0000-0000697F0000}"/>
    <cellStyle name="Note 5 2 2 2 6 2" xfId="30469" xr:uid="{00000000-0005-0000-0000-00006A7F0000}"/>
    <cellStyle name="Note 5 2 2 2 7" xfId="23531" xr:uid="{00000000-0005-0000-0000-00006B7F0000}"/>
    <cellStyle name="Note 5 2 2 2 8" xfId="33069" xr:uid="{00000000-0005-0000-0000-00006C7F0000}"/>
    <cellStyle name="Note 5 2 2 2 9" xfId="34112" xr:uid="{00000000-0005-0000-0000-00006D7F0000}"/>
    <cellStyle name="Note 5 2 2 3" xfId="7697" xr:uid="{00000000-0005-0000-0000-00006E7F0000}"/>
    <cellStyle name="Note 5 2 2 3 2" xfId="14200" xr:uid="{00000000-0005-0000-0000-00006F7F0000}"/>
    <cellStyle name="Note 5 2 2 3 2 2" xfId="26927" xr:uid="{00000000-0005-0000-0000-0000707F0000}"/>
    <cellStyle name="Note 5 2 2 3 3" xfId="22422" xr:uid="{00000000-0005-0000-0000-0000717F0000}"/>
    <cellStyle name="Note 5 2 2 4" xfId="11499" xr:uid="{00000000-0005-0000-0000-0000727F0000}"/>
    <cellStyle name="Note 5 2 2 4 2" xfId="16792" xr:uid="{00000000-0005-0000-0000-0000737F0000}"/>
    <cellStyle name="Note 5 2 2 4 2 2" xfId="29327" xr:uid="{00000000-0005-0000-0000-0000747F0000}"/>
    <cellStyle name="Note 5 2 2 4 3" xfId="24257" xr:uid="{00000000-0005-0000-0000-0000757F0000}"/>
    <cellStyle name="Note 5 2 2 5" xfId="6706" xr:uid="{00000000-0005-0000-0000-0000767F0000}"/>
    <cellStyle name="Note 5 2 2 5 2" xfId="13293" xr:uid="{00000000-0005-0000-0000-0000777F0000}"/>
    <cellStyle name="Note 5 2 2 5 2 2" xfId="26035" xr:uid="{00000000-0005-0000-0000-0000787F0000}"/>
    <cellStyle name="Note 5 2 2 5 3" xfId="21449" xr:uid="{00000000-0005-0000-0000-0000797F0000}"/>
    <cellStyle name="Note 5 2 2 6" xfId="11896" xr:uid="{00000000-0005-0000-0000-00007A7F0000}"/>
    <cellStyle name="Note 5 2 2 6 2" xfId="24646" xr:uid="{00000000-0005-0000-0000-00007B7F0000}"/>
    <cellStyle name="Note 5 2 2 7" xfId="18877" xr:uid="{00000000-0005-0000-0000-00007C7F0000}"/>
    <cellStyle name="Note 5 2 2 7 2" xfId="30135" xr:uid="{00000000-0005-0000-0000-00007D7F0000}"/>
    <cellStyle name="Note 5 2 2 8" xfId="20640" xr:uid="{00000000-0005-0000-0000-00007E7F0000}"/>
    <cellStyle name="Note 5 2 2 8 2" xfId="30318" xr:uid="{00000000-0005-0000-0000-00007F7F0000}"/>
    <cellStyle name="Note 5 2 2 9" xfId="21121" xr:uid="{00000000-0005-0000-0000-0000807F0000}"/>
    <cellStyle name="Note 5 2 3" xfId="8559" xr:uid="{00000000-0005-0000-0000-0000817F0000}"/>
    <cellStyle name="Note 5 2 3 2" xfId="15049" xr:uid="{00000000-0005-0000-0000-0000827F0000}"/>
    <cellStyle name="Note 5 2 3 2 2" xfId="27720" xr:uid="{00000000-0005-0000-0000-0000837F0000}"/>
    <cellStyle name="Note 5 2 3 3" xfId="19977" xr:uid="{00000000-0005-0000-0000-0000847F0000}"/>
    <cellStyle name="Note 5 2 3 3 2" xfId="30218" xr:uid="{00000000-0005-0000-0000-0000857F0000}"/>
    <cellStyle name="Note 5 2 3 4" xfId="20884" xr:uid="{00000000-0005-0000-0000-0000867F0000}"/>
    <cellStyle name="Note 5 2 3 4 2" xfId="30562" xr:uid="{00000000-0005-0000-0000-0000877F0000}"/>
    <cellStyle name="Note 5 2 3 5" xfId="22637" xr:uid="{00000000-0005-0000-0000-0000887F0000}"/>
    <cellStyle name="Note 5 2 3 6" xfId="33209" xr:uid="{00000000-0005-0000-0000-0000897F0000}"/>
    <cellStyle name="Note 5 2 3 7" xfId="34207" xr:uid="{00000000-0005-0000-0000-00008A7F0000}"/>
    <cellStyle name="Note 5 2 3 8" xfId="31654" xr:uid="{00000000-0005-0000-0000-00008B7F0000}"/>
    <cellStyle name="Note 5 2 4" xfId="9517" xr:uid="{00000000-0005-0000-0000-00008C7F0000}"/>
    <cellStyle name="Note 5 2 4 2" xfId="15890" xr:uid="{00000000-0005-0000-0000-00008D7F0000}"/>
    <cellStyle name="Note 5 2 4 2 2" xfId="28531" xr:uid="{00000000-0005-0000-0000-00008E7F0000}"/>
    <cellStyle name="Note 5 2 4 3" xfId="23506" xr:uid="{00000000-0005-0000-0000-00008F7F0000}"/>
    <cellStyle name="Note 5 2 5" xfId="10621" xr:uid="{00000000-0005-0000-0000-0000907F0000}"/>
    <cellStyle name="Note 5 2 5 2" xfId="11908" xr:uid="{00000000-0005-0000-0000-0000917F0000}"/>
    <cellStyle name="Note 5 2 5 2 2" xfId="17099" xr:uid="{00000000-0005-0000-0000-0000927F0000}"/>
    <cellStyle name="Note 5 2 5 2 2 2" xfId="29630" xr:uid="{00000000-0005-0000-0000-0000937F0000}"/>
    <cellStyle name="Note 5 2 5 2 3" xfId="24658" xr:uid="{00000000-0005-0000-0000-0000947F0000}"/>
    <cellStyle name="Note 5 2 5 3" xfId="7653" xr:uid="{00000000-0005-0000-0000-0000957F0000}"/>
    <cellStyle name="Note 5 2 5 3 2" xfId="14161" xr:uid="{00000000-0005-0000-0000-0000967F0000}"/>
    <cellStyle name="Note 5 2 5 3 2 2" xfId="26889" xr:uid="{00000000-0005-0000-0000-0000977F0000}"/>
    <cellStyle name="Note 5 2 5 3 3" xfId="22381" xr:uid="{00000000-0005-0000-0000-0000987F0000}"/>
    <cellStyle name="Note 5 2 5 4" xfId="11528" xr:uid="{00000000-0005-0000-0000-0000997F0000}"/>
    <cellStyle name="Note 5 2 5 4 2" xfId="24286" xr:uid="{00000000-0005-0000-0000-00009A7F0000}"/>
    <cellStyle name="Note 5 2 5 5" xfId="23779" xr:uid="{00000000-0005-0000-0000-00009B7F0000}"/>
    <cellStyle name="Note 5 2 6" xfId="7658" xr:uid="{00000000-0005-0000-0000-00009C7F0000}"/>
    <cellStyle name="Note 5 2 6 2" xfId="14165" xr:uid="{00000000-0005-0000-0000-00009D7F0000}"/>
    <cellStyle name="Note 5 2 6 2 2" xfId="26893" xr:uid="{00000000-0005-0000-0000-00009E7F0000}"/>
    <cellStyle name="Note 5 2 6 3" xfId="22386" xr:uid="{00000000-0005-0000-0000-00009F7F0000}"/>
    <cellStyle name="Note 5 2 7" xfId="12967" xr:uid="{00000000-0005-0000-0000-0000A07F0000}"/>
    <cellStyle name="Note 5 2 7 2" xfId="25713" xr:uid="{00000000-0005-0000-0000-0000A17F0000}"/>
    <cellStyle name="Note 5 2 8" xfId="17507" xr:uid="{00000000-0005-0000-0000-0000A27F0000}"/>
    <cellStyle name="Note 5 2 8 2" xfId="30006" xr:uid="{00000000-0005-0000-0000-0000A37F0000}"/>
    <cellStyle name="Note 5 2 9" xfId="21095" xr:uid="{00000000-0005-0000-0000-0000A47F0000}"/>
    <cellStyle name="Note 5 3" xfId="8714" xr:uid="{00000000-0005-0000-0000-0000A57F0000}"/>
    <cellStyle name="Note 5 3 10" xfId="34253" xr:uid="{00000000-0005-0000-0000-0000A67F0000}"/>
    <cellStyle name="Note 5 3 2" xfId="11629" xr:uid="{00000000-0005-0000-0000-0000A77F0000}"/>
    <cellStyle name="Note 5 3 2 2" xfId="16891" xr:uid="{00000000-0005-0000-0000-0000A87F0000}"/>
    <cellStyle name="Note 5 3 2 2 2" xfId="29425" xr:uid="{00000000-0005-0000-0000-0000A97F0000}"/>
    <cellStyle name="Note 5 3 2 3" xfId="19878" xr:uid="{00000000-0005-0000-0000-0000AA7F0000}"/>
    <cellStyle name="Note 5 3 2 3 2" xfId="30199" xr:uid="{00000000-0005-0000-0000-0000AB7F0000}"/>
    <cellStyle name="Note 5 3 2 4" xfId="20743" xr:uid="{00000000-0005-0000-0000-0000AC7F0000}"/>
    <cellStyle name="Note 5 3 2 4 2" xfId="30421" xr:uid="{00000000-0005-0000-0000-0000AD7F0000}"/>
    <cellStyle name="Note 5 3 2 5" xfId="24384" xr:uid="{00000000-0005-0000-0000-0000AE7F0000}"/>
    <cellStyle name="Note 5 3 2 6" xfId="32997" xr:uid="{00000000-0005-0000-0000-0000AF7F0000}"/>
    <cellStyle name="Note 5 3 2 7" xfId="34064" xr:uid="{00000000-0005-0000-0000-0000B07F0000}"/>
    <cellStyle name="Note 5 3 2 8" xfId="31543" xr:uid="{00000000-0005-0000-0000-0000B17F0000}"/>
    <cellStyle name="Note 5 3 3" xfId="7672" xr:uid="{00000000-0005-0000-0000-0000B27F0000}"/>
    <cellStyle name="Note 5 3 3 2" xfId="14179" xr:uid="{00000000-0005-0000-0000-0000B37F0000}"/>
    <cellStyle name="Note 5 3 3 2 2" xfId="26907" xr:uid="{00000000-0005-0000-0000-0000B47F0000}"/>
    <cellStyle name="Note 5 3 3 3" xfId="22400" xr:uid="{00000000-0005-0000-0000-0000B57F0000}"/>
    <cellStyle name="Note 5 3 4" xfId="7655" xr:uid="{00000000-0005-0000-0000-0000B67F0000}"/>
    <cellStyle name="Note 5 3 4 2" xfId="22383" xr:uid="{00000000-0005-0000-0000-0000B77F0000}"/>
    <cellStyle name="Note 5 3 5" xfId="18746" xr:uid="{00000000-0005-0000-0000-0000B87F0000}"/>
    <cellStyle name="Note 5 3 5 2" xfId="30127" xr:uid="{00000000-0005-0000-0000-0000B97F0000}"/>
    <cellStyle name="Note 5 3 6" xfId="20593" xr:uid="{00000000-0005-0000-0000-0000BA7F0000}"/>
    <cellStyle name="Note 5 3 6 2" xfId="30271" xr:uid="{00000000-0005-0000-0000-0000BB7F0000}"/>
    <cellStyle name="Note 5 3 7" xfId="22775" xr:uid="{00000000-0005-0000-0000-0000BC7F0000}"/>
    <cellStyle name="Note 5 3 8" xfId="32002" xr:uid="{00000000-0005-0000-0000-0000BD7F0000}"/>
    <cellStyle name="Note 5 3 9" xfId="33876" xr:uid="{00000000-0005-0000-0000-0000BE7F0000}"/>
    <cellStyle name="Note 5 4" xfId="10013" xr:uid="{00000000-0005-0000-0000-0000BF7F0000}"/>
    <cellStyle name="Note 5 4 2" xfId="11851" xr:uid="{00000000-0005-0000-0000-0000C07F0000}"/>
    <cellStyle name="Note 5 4 2 2" xfId="17065" xr:uid="{00000000-0005-0000-0000-0000C17F0000}"/>
    <cellStyle name="Note 5 4 2 2 2" xfId="29596" xr:uid="{00000000-0005-0000-0000-0000C27F0000}"/>
    <cellStyle name="Note 5 4 2 3" xfId="24601" xr:uid="{00000000-0005-0000-0000-0000C37F0000}"/>
    <cellStyle name="Note 5 4 3" xfId="11802" xr:uid="{00000000-0005-0000-0000-0000C47F0000}"/>
    <cellStyle name="Note 5 4 3 2" xfId="17032" xr:uid="{00000000-0005-0000-0000-0000C57F0000}"/>
    <cellStyle name="Note 5 4 3 2 2" xfId="29565" xr:uid="{00000000-0005-0000-0000-0000C67F0000}"/>
    <cellStyle name="Note 5 4 3 3" xfId="24554" xr:uid="{00000000-0005-0000-0000-0000C77F0000}"/>
    <cellStyle name="Note 5 4 4" xfId="6906" xr:uid="{00000000-0005-0000-0000-0000C87F0000}"/>
    <cellStyle name="Note 5 4 4 2" xfId="21642" xr:uid="{00000000-0005-0000-0000-0000C97F0000}"/>
    <cellStyle name="Note 5 4 5" xfId="20837" xr:uid="{00000000-0005-0000-0000-0000CA7F0000}"/>
    <cellStyle name="Note 5 4 5 2" xfId="30515" xr:uid="{00000000-0005-0000-0000-0000CB7F0000}"/>
    <cellStyle name="Note 5 4 6" xfId="23597" xr:uid="{00000000-0005-0000-0000-0000CC7F0000}"/>
    <cellStyle name="Note 5 4 7" xfId="33134" xr:uid="{00000000-0005-0000-0000-0000CD7F0000}"/>
    <cellStyle name="Note 5 4 8" xfId="34159" xr:uid="{00000000-0005-0000-0000-0000CE7F0000}"/>
    <cellStyle name="Note 5 4 9" xfId="33845" xr:uid="{00000000-0005-0000-0000-0000CF7F0000}"/>
    <cellStyle name="Note 5 5" xfId="10473" xr:uid="{00000000-0005-0000-0000-0000D07F0000}"/>
    <cellStyle name="Note 5 5 2" xfId="11891" xr:uid="{00000000-0005-0000-0000-0000D17F0000}"/>
    <cellStyle name="Note 5 5 2 2" xfId="17090" xr:uid="{00000000-0005-0000-0000-0000D27F0000}"/>
    <cellStyle name="Note 5 5 2 2 2" xfId="29621" xr:uid="{00000000-0005-0000-0000-0000D37F0000}"/>
    <cellStyle name="Note 5 5 2 3" xfId="24641" xr:uid="{00000000-0005-0000-0000-0000D47F0000}"/>
    <cellStyle name="Note 5 5 3" xfId="7479" xr:uid="{00000000-0005-0000-0000-0000D57F0000}"/>
    <cellStyle name="Note 5 5 3 2" xfId="13996" xr:uid="{00000000-0005-0000-0000-0000D67F0000}"/>
    <cellStyle name="Note 5 5 3 2 2" xfId="26726" xr:uid="{00000000-0005-0000-0000-0000D77F0000}"/>
    <cellStyle name="Note 5 5 3 3" xfId="22210" xr:uid="{00000000-0005-0000-0000-0000D87F0000}"/>
    <cellStyle name="Note 5 5 4" xfId="11964" xr:uid="{00000000-0005-0000-0000-0000D97F0000}"/>
    <cellStyle name="Note 5 5 4 2" xfId="24714" xr:uid="{00000000-0005-0000-0000-0000DA7F0000}"/>
    <cellStyle name="Note 5 5 5" xfId="23733" xr:uid="{00000000-0005-0000-0000-0000DB7F0000}"/>
    <cellStyle name="Note 5 6" xfId="6563" xr:uid="{00000000-0005-0000-0000-0000DC7F0000}"/>
    <cellStyle name="Note 5 6 2" xfId="13159" xr:uid="{00000000-0005-0000-0000-0000DD7F0000}"/>
    <cellStyle name="Note 5 6 2 2" xfId="25904" xr:uid="{00000000-0005-0000-0000-0000DE7F0000}"/>
    <cellStyle name="Note 5 6 3" xfId="21312" xr:uid="{00000000-0005-0000-0000-0000DF7F0000}"/>
    <cellStyle name="Note 5 7" xfId="7227" xr:uid="{00000000-0005-0000-0000-0000E07F0000}"/>
    <cellStyle name="Note 5 7 2" xfId="13764" xr:uid="{00000000-0005-0000-0000-0000E17F0000}"/>
    <cellStyle name="Note 5 7 2 2" xfId="26495" xr:uid="{00000000-0005-0000-0000-0000E27F0000}"/>
    <cellStyle name="Note 5 7 3" xfId="21959" xr:uid="{00000000-0005-0000-0000-0000E37F0000}"/>
    <cellStyle name="Note 5 8" xfId="11725" xr:uid="{00000000-0005-0000-0000-0000E47F0000}"/>
    <cellStyle name="Note 5 8 2" xfId="16966" xr:uid="{00000000-0005-0000-0000-0000E57F0000}"/>
    <cellStyle name="Note 5 8 2 2" xfId="29499" xr:uid="{00000000-0005-0000-0000-0000E67F0000}"/>
    <cellStyle name="Note 5 8 3" xfId="24477" xr:uid="{00000000-0005-0000-0000-0000E77F0000}"/>
    <cellStyle name="Note 5 9" xfId="6841" xr:uid="{00000000-0005-0000-0000-0000E87F0000}"/>
    <cellStyle name="Note 5 9 2" xfId="21577" xr:uid="{00000000-0005-0000-0000-0000E97F0000}"/>
    <cellStyle name="Note 6" xfId="1239" xr:uid="{00000000-0005-0000-0000-0000EA7F0000}"/>
    <cellStyle name="Note 6 10" xfId="30916" xr:uid="{00000000-0005-0000-0000-0000EB7F0000}"/>
    <cellStyle name="Note 6 11" xfId="31186" xr:uid="{00000000-0005-0000-0000-0000EC7F0000}"/>
    <cellStyle name="Note 6 12" xfId="33999" xr:uid="{00000000-0005-0000-0000-0000ED7F0000}"/>
    <cellStyle name="Note 6 13" xfId="37231" xr:uid="{00000000-0005-0000-0000-0000EE7F0000}"/>
    <cellStyle name="Note 6 14" xfId="3052" xr:uid="{00000000-0005-0000-0000-0000EF7F0000}"/>
    <cellStyle name="Note 6 15" xfId="37820" xr:uid="{00000000-0005-0000-0000-0000F07F0000}"/>
    <cellStyle name="Note 6 2" xfId="6213" xr:uid="{00000000-0005-0000-0000-0000F17F0000}"/>
    <cellStyle name="Note 6 2 10" xfId="32090" xr:uid="{00000000-0005-0000-0000-0000F27F0000}"/>
    <cellStyle name="Note 6 2 11" xfId="33930" xr:uid="{00000000-0005-0000-0000-0000F37F0000}"/>
    <cellStyle name="Note 6 2 12" xfId="30631" xr:uid="{00000000-0005-0000-0000-0000F47F0000}"/>
    <cellStyle name="Note 6 2 2" xfId="9541" xr:uid="{00000000-0005-0000-0000-0000F57F0000}"/>
    <cellStyle name="Note 6 2 2 10" xfId="31575" xr:uid="{00000000-0005-0000-0000-0000F67F0000}"/>
    <cellStyle name="Note 6 2 2 2" xfId="11783" xr:uid="{00000000-0005-0000-0000-0000F77F0000}"/>
    <cellStyle name="Note 6 2 2 2 2" xfId="17018" xr:uid="{00000000-0005-0000-0000-0000F87F0000}"/>
    <cellStyle name="Note 6 2 2 2 2 2" xfId="29551" xr:uid="{00000000-0005-0000-0000-0000F97F0000}"/>
    <cellStyle name="Note 6 2 2 2 3" xfId="24535" xr:uid="{00000000-0005-0000-0000-0000FA7F0000}"/>
    <cellStyle name="Note 6 2 2 3" xfId="6896" xr:uid="{00000000-0005-0000-0000-0000FB7F0000}"/>
    <cellStyle name="Note 6 2 2 3 2" xfId="13453" xr:uid="{00000000-0005-0000-0000-0000FC7F0000}"/>
    <cellStyle name="Note 6 2 2 3 2 2" xfId="26188" xr:uid="{00000000-0005-0000-0000-0000FD7F0000}"/>
    <cellStyle name="Note 6 2 2 3 3" xfId="21632" xr:uid="{00000000-0005-0000-0000-0000FE7F0000}"/>
    <cellStyle name="Note 6 2 2 4" xfId="11911" xr:uid="{00000000-0005-0000-0000-0000FF7F0000}"/>
    <cellStyle name="Note 6 2 2 4 2" xfId="24661" xr:uid="{00000000-0005-0000-0000-000000800000}"/>
    <cellStyle name="Note 6 2 2 5" xfId="19912" xr:uid="{00000000-0005-0000-0000-000001800000}"/>
    <cellStyle name="Note 6 2 2 5 2" xfId="30209" xr:uid="{00000000-0005-0000-0000-000002800000}"/>
    <cellStyle name="Note 6 2 2 6" xfId="20792" xr:uid="{00000000-0005-0000-0000-000003800000}"/>
    <cellStyle name="Note 6 2 2 6 2" xfId="30470" xr:uid="{00000000-0005-0000-0000-000004800000}"/>
    <cellStyle name="Note 6 2 2 7" xfId="23528" xr:uid="{00000000-0005-0000-0000-000005800000}"/>
    <cellStyle name="Note 6 2 2 8" xfId="33070" xr:uid="{00000000-0005-0000-0000-000006800000}"/>
    <cellStyle name="Note 6 2 2 9" xfId="34113" xr:uid="{00000000-0005-0000-0000-000007800000}"/>
    <cellStyle name="Note 6 2 3" xfId="7694" xr:uid="{00000000-0005-0000-0000-000008800000}"/>
    <cellStyle name="Note 6 2 3 2" xfId="14197" xr:uid="{00000000-0005-0000-0000-000009800000}"/>
    <cellStyle name="Note 6 2 3 2 2" xfId="26924" xr:uid="{00000000-0005-0000-0000-00000A800000}"/>
    <cellStyle name="Note 6 2 3 3" xfId="22419" xr:uid="{00000000-0005-0000-0000-00000B800000}"/>
    <cellStyle name="Note 6 2 4" xfId="11496" xr:uid="{00000000-0005-0000-0000-00000C800000}"/>
    <cellStyle name="Note 6 2 4 2" xfId="16789" xr:uid="{00000000-0005-0000-0000-00000D800000}"/>
    <cellStyle name="Note 6 2 4 2 2" xfId="29324" xr:uid="{00000000-0005-0000-0000-00000E800000}"/>
    <cellStyle name="Note 6 2 4 3" xfId="24254" xr:uid="{00000000-0005-0000-0000-00000F800000}"/>
    <cellStyle name="Note 6 2 5" xfId="6705" xr:uid="{00000000-0005-0000-0000-000010800000}"/>
    <cellStyle name="Note 6 2 5 2" xfId="13292" xr:uid="{00000000-0005-0000-0000-000011800000}"/>
    <cellStyle name="Note 6 2 5 2 2" xfId="26034" xr:uid="{00000000-0005-0000-0000-000012800000}"/>
    <cellStyle name="Note 6 2 5 3" xfId="21448" xr:uid="{00000000-0005-0000-0000-000013800000}"/>
    <cellStyle name="Note 6 2 6" xfId="11921" xr:uid="{00000000-0005-0000-0000-000014800000}"/>
    <cellStyle name="Note 6 2 6 2" xfId="24671" xr:uid="{00000000-0005-0000-0000-000015800000}"/>
    <cellStyle name="Note 6 2 7" xfId="18878" xr:uid="{00000000-0005-0000-0000-000016800000}"/>
    <cellStyle name="Note 6 2 7 2" xfId="30136" xr:uid="{00000000-0005-0000-0000-000017800000}"/>
    <cellStyle name="Note 6 2 8" xfId="20641" xr:uid="{00000000-0005-0000-0000-000018800000}"/>
    <cellStyle name="Note 6 2 8 2" xfId="30319" xr:uid="{00000000-0005-0000-0000-000019800000}"/>
    <cellStyle name="Note 6 2 9" xfId="21118" xr:uid="{00000000-0005-0000-0000-00001A800000}"/>
    <cellStyle name="Note 6 3" xfId="8715" xr:uid="{00000000-0005-0000-0000-00001B800000}"/>
    <cellStyle name="Note 6 3 2" xfId="11630" xr:uid="{00000000-0005-0000-0000-00001C800000}"/>
    <cellStyle name="Note 6 3 2 2" xfId="16892" xr:uid="{00000000-0005-0000-0000-00001D800000}"/>
    <cellStyle name="Note 6 3 2 2 2" xfId="29426" xr:uid="{00000000-0005-0000-0000-00001E800000}"/>
    <cellStyle name="Note 6 3 2 3" xfId="24385" xr:uid="{00000000-0005-0000-0000-00001F800000}"/>
    <cellStyle name="Note 6 3 3" xfId="11934" xr:uid="{00000000-0005-0000-0000-000020800000}"/>
    <cellStyle name="Note 6 3 3 2" xfId="17112" xr:uid="{00000000-0005-0000-0000-000021800000}"/>
    <cellStyle name="Note 6 3 3 2 2" xfId="29643" xr:uid="{00000000-0005-0000-0000-000022800000}"/>
    <cellStyle name="Note 6 3 3 3" xfId="24684" xr:uid="{00000000-0005-0000-0000-000023800000}"/>
    <cellStyle name="Note 6 3 4" xfId="7194" xr:uid="{00000000-0005-0000-0000-000024800000}"/>
    <cellStyle name="Note 6 3 4 2" xfId="21926" xr:uid="{00000000-0005-0000-0000-000025800000}"/>
    <cellStyle name="Note 6 3 5" xfId="20885" xr:uid="{00000000-0005-0000-0000-000026800000}"/>
    <cellStyle name="Note 6 3 5 2" xfId="30563" xr:uid="{00000000-0005-0000-0000-000027800000}"/>
    <cellStyle name="Note 6 3 6" xfId="22776" xr:uid="{00000000-0005-0000-0000-000028800000}"/>
    <cellStyle name="Note 6 3 7" xfId="33210" xr:uid="{00000000-0005-0000-0000-000029800000}"/>
    <cellStyle name="Note 6 3 8" xfId="34208" xr:uid="{00000000-0005-0000-0000-00002A800000}"/>
    <cellStyle name="Note 6 3 9" xfId="31655" xr:uid="{00000000-0005-0000-0000-00002B800000}"/>
    <cellStyle name="Note 6 4" xfId="6564" xr:uid="{00000000-0005-0000-0000-00002C800000}"/>
    <cellStyle name="Note 6 4 2" xfId="13160" xr:uid="{00000000-0005-0000-0000-00002D800000}"/>
    <cellStyle name="Note 6 4 2 2" xfId="25905" xr:uid="{00000000-0005-0000-0000-00002E800000}"/>
    <cellStyle name="Note 6 4 3" xfId="21313" xr:uid="{00000000-0005-0000-0000-00002F800000}"/>
    <cellStyle name="Note 6 5" xfId="6534" xr:uid="{00000000-0005-0000-0000-000030800000}"/>
    <cellStyle name="Note 6 5 2" xfId="13133" xr:uid="{00000000-0005-0000-0000-000031800000}"/>
    <cellStyle name="Note 6 5 2 2" xfId="25878" xr:uid="{00000000-0005-0000-0000-000032800000}"/>
    <cellStyle name="Note 6 5 3" xfId="21284" xr:uid="{00000000-0005-0000-0000-000033800000}"/>
    <cellStyle name="Note 6 6" xfId="11572" xr:uid="{00000000-0005-0000-0000-000034800000}"/>
    <cellStyle name="Note 6 6 2" xfId="16840" xr:uid="{00000000-0005-0000-0000-000035800000}"/>
    <cellStyle name="Note 6 6 2 2" xfId="29374" xr:uid="{00000000-0005-0000-0000-000036800000}"/>
    <cellStyle name="Note 6 6 3" xfId="24327" xr:uid="{00000000-0005-0000-0000-000037800000}"/>
    <cellStyle name="Note 6 7" xfId="11674" xr:uid="{00000000-0005-0000-0000-000038800000}"/>
    <cellStyle name="Note 6 7 2" xfId="24428" xr:uid="{00000000-0005-0000-0000-000039800000}"/>
    <cellStyle name="Note 6 8" xfId="17506" xr:uid="{00000000-0005-0000-0000-00003A800000}"/>
    <cellStyle name="Note 6 8 2" xfId="30005" xr:uid="{00000000-0005-0000-0000-00003B800000}"/>
    <cellStyle name="Note 6 9" xfId="20977" xr:uid="{00000000-0005-0000-0000-00003C800000}"/>
    <cellStyle name="Note 7" xfId="3053" xr:uid="{00000000-0005-0000-0000-00003D800000}"/>
    <cellStyle name="Note 7 10" xfId="30917" xr:uid="{00000000-0005-0000-0000-00003E800000}"/>
    <cellStyle name="Note 7 11" xfId="31988" xr:uid="{00000000-0005-0000-0000-00003F800000}"/>
    <cellStyle name="Note 7 12" xfId="30762" xr:uid="{00000000-0005-0000-0000-000040800000}"/>
    <cellStyle name="Note 7 13" xfId="37232" xr:uid="{00000000-0005-0000-0000-000041800000}"/>
    <cellStyle name="Note 7 2" xfId="6330" xr:uid="{00000000-0005-0000-0000-000042800000}"/>
    <cellStyle name="Note 7 2 10" xfId="32091" xr:uid="{00000000-0005-0000-0000-000043800000}"/>
    <cellStyle name="Note 7 2 11" xfId="33931" xr:uid="{00000000-0005-0000-0000-000044800000}"/>
    <cellStyle name="Note 7 2 12" xfId="30632" xr:uid="{00000000-0005-0000-0000-000045800000}"/>
    <cellStyle name="Note 7 2 2" xfId="9548" xr:uid="{00000000-0005-0000-0000-000046800000}"/>
    <cellStyle name="Note 7 2 2 10" xfId="31573" xr:uid="{00000000-0005-0000-0000-000047800000}"/>
    <cellStyle name="Note 7 2 2 2" xfId="11787" xr:uid="{00000000-0005-0000-0000-000048800000}"/>
    <cellStyle name="Note 7 2 2 2 2" xfId="17022" xr:uid="{00000000-0005-0000-0000-000049800000}"/>
    <cellStyle name="Note 7 2 2 2 2 2" xfId="29555" xr:uid="{00000000-0005-0000-0000-00004A800000}"/>
    <cellStyle name="Note 7 2 2 2 3" xfId="24539" xr:uid="{00000000-0005-0000-0000-00004B800000}"/>
    <cellStyle name="Note 7 2 2 3" xfId="7383" xr:uid="{00000000-0005-0000-0000-00004C800000}"/>
    <cellStyle name="Note 7 2 2 3 2" xfId="13905" xr:uid="{00000000-0005-0000-0000-00004D800000}"/>
    <cellStyle name="Note 7 2 2 3 2 2" xfId="26635" xr:uid="{00000000-0005-0000-0000-00004E800000}"/>
    <cellStyle name="Note 7 2 2 3 3" xfId="22114" xr:uid="{00000000-0005-0000-0000-00004F800000}"/>
    <cellStyle name="Note 7 2 2 4" xfId="11884" xr:uid="{00000000-0005-0000-0000-000050800000}"/>
    <cellStyle name="Note 7 2 2 4 2" xfId="24634" xr:uid="{00000000-0005-0000-0000-000051800000}"/>
    <cellStyle name="Note 7 2 2 5" xfId="19913" xr:uid="{00000000-0005-0000-0000-000052800000}"/>
    <cellStyle name="Note 7 2 2 5 2" xfId="30210" xr:uid="{00000000-0005-0000-0000-000053800000}"/>
    <cellStyle name="Note 7 2 2 6" xfId="20793" xr:uid="{00000000-0005-0000-0000-000054800000}"/>
    <cellStyle name="Note 7 2 2 6 2" xfId="30471" xr:uid="{00000000-0005-0000-0000-000055800000}"/>
    <cellStyle name="Note 7 2 2 7" xfId="23535" xr:uid="{00000000-0005-0000-0000-000056800000}"/>
    <cellStyle name="Note 7 2 2 8" xfId="33071" xr:uid="{00000000-0005-0000-0000-000057800000}"/>
    <cellStyle name="Note 7 2 2 9" xfId="34114" xr:uid="{00000000-0005-0000-0000-000058800000}"/>
    <cellStyle name="Note 7 2 3" xfId="7708" xr:uid="{00000000-0005-0000-0000-000059800000}"/>
    <cellStyle name="Note 7 2 3 2" xfId="14210" xr:uid="{00000000-0005-0000-0000-00005A800000}"/>
    <cellStyle name="Note 7 2 3 2 2" xfId="26936" xr:uid="{00000000-0005-0000-0000-00005B800000}"/>
    <cellStyle name="Note 7 2 3 3" xfId="22432" xr:uid="{00000000-0005-0000-0000-00005C800000}"/>
    <cellStyle name="Note 7 2 4" xfId="11511" xr:uid="{00000000-0005-0000-0000-00005D800000}"/>
    <cellStyle name="Note 7 2 4 2" xfId="16802" xr:uid="{00000000-0005-0000-0000-00005E800000}"/>
    <cellStyle name="Note 7 2 4 2 2" xfId="29337" xr:uid="{00000000-0005-0000-0000-00005F800000}"/>
    <cellStyle name="Note 7 2 4 3" xfId="24269" xr:uid="{00000000-0005-0000-0000-000060800000}"/>
    <cellStyle name="Note 7 2 5" xfId="7347" xr:uid="{00000000-0005-0000-0000-000061800000}"/>
    <cellStyle name="Note 7 2 5 2" xfId="13874" xr:uid="{00000000-0005-0000-0000-000062800000}"/>
    <cellStyle name="Note 7 2 5 2 2" xfId="26605" xr:uid="{00000000-0005-0000-0000-000063800000}"/>
    <cellStyle name="Note 7 2 5 3" xfId="22079" xr:uid="{00000000-0005-0000-0000-000064800000}"/>
    <cellStyle name="Note 7 2 6" xfId="11512" xr:uid="{00000000-0005-0000-0000-000065800000}"/>
    <cellStyle name="Note 7 2 6 2" xfId="24270" xr:uid="{00000000-0005-0000-0000-000066800000}"/>
    <cellStyle name="Note 7 2 7" xfId="18879" xr:uid="{00000000-0005-0000-0000-000067800000}"/>
    <cellStyle name="Note 7 2 7 2" xfId="30137" xr:uid="{00000000-0005-0000-0000-000068800000}"/>
    <cellStyle name="Note 7 2 8" xfId="20642" xr:uid="{00000000-0005-0000-0000-000069800000}"/>
    <cellStyle name="Note 7 2 8 2" xfId="30320" xr:uid="{00000000-0005-0000-0000-00006A800000}"/>
    <cellStyle name="Note 7 2 9" xfId="21125" xr:uid="{00000000-0005-0000-0000-00006B800000}"/>
    <cellStyle name="Note 7 3" xfId="8716" xr:uid="{00000000-0005-0000-0000-00006C800000}"/>
    <cellStyle name="Note 7 3 2" xfId="11631" xr:uid="{00000000-0005-0000-0000-00006D800000}"/>
    <cellStyle name="Note 7 3 2 2" xfId="16893" xr:uid="{00000000-0005-0000-0000-00006E800000}"/>
    <cellStyle name="Note 7 3 2 2 2" xfId="29427" xr:uid="{00000000-0005-0000-0000-00006F800000}"/>
    <cellStyle name="Note 7 3 2 3" xfId="24386" xr:uid="{00000000-0005-0000-0000-000070800000}"/>
    <cellStyle name="Note 7 3 3" xfId="11920" xr:uid="{00000000-0005-0000-0000-000071800000}"/>
    <cellStyle name="Note 7 3 3 2" xfId="17104" xr:uid="{00000000-0005-0000-0000-000072800000}"/>
    <cellStyle name="Note 7 3 3 2 2" xfId="29635" xr:uid="{00000000-0005-0000-0000-000073800000}"/>
    <cellStyle name="Note 7 3 3 3" xfId="24670" xr:uid="{00000000-0005-0000-0000-000074800000}"/>
    <cellStyle name="Note 7 3 4" xfId="6462" xr:uid="{00000000-0005-0000-0000-000075800000}"/>
    <cellStyle name="Note 7 3 4 2" xfId="21216" xr:uid="{00000000-0005-0000-0000-000076800000}"/>
    <cellStyle name="Note 7 3 5" xfId="20886" xr:uid="{00000000-0005-0000-0000-000077800000}"/>
    <cellStyle name="Note 7 3 5 2" xfId="30564" xr:uid="{00000000-0005-0000-0000-000078800000}"/>
    <cellStyle name="Note 7 3 6" xfId="22777" xr:uid="{00000000-0005-0000-0000-000079800000}"/>
    <cellStyle name="Note 7 3 7" xfId="33211" xr:uid="{00000000-0005-0000-0000-00007A800000}"/>
    <cellStyle name="Note 7 3 8" xfId="34209" xr:uid="{00000000-0005-0000-0000-00007B800000}"/>
    <cellStyle name="Note 7 3 9" xfId="30700" xr:uid="{00000000-0005-0000-0000-00007C800000}"/>
    <cellStyle name="Note 7 4" xfId="6565" xr:uid="{00000000-0005-0000-0000-00007D800000}"/>
    <cellStyle name="Note 7 4 2" xfId="13161" xr:uid="{00000000-0005-0000-0000-00007E800000}"/>
    <cellStyle name="Note 7 4 2 2" xfId="25906" xr:uid="{00000000-0005-0000-0000-00007F800000}"/>
    <cellStyle name="Note 7 4 3" xfId="21314" xr:uid="{00000000-0005-0000-0000-000080800000}"/>
    <cellStyle name="Note 7 5" xfId="7693" xr:uid="{00000000-0005-0000-0000-000081800000}"/>
    <cellStyle name="Note 7 5 2" xfId="14196" xr:uid="{00000000-0005-0000-0000-000082800000}"/>
    <cellStyle name="Note 7 5 2 2" xfId="26923" xr:uid="{00000000-0005-0000-0000-000083800000}"/>
    <cellStyle name="Note 7 5 3" xfId="22418" xr:uid="{00000000-0005-0000-0000-000084800000}"/>
    <cellStyle name="Note 7 6" xfId="11411" xr:uid="{00000000-0005-0000-0000-000085800000}"/>
    <cellStyle name="Note 7 6 2" xfId="16717" xr:uid="{00000000-0005-0000-0000-000086800000}"/>
    <cellStyle name="Note 7 6 2 2" xfId="29252" xr:uid="{00000000-0005-0000-0000-000087800000}"/>
    <cellStyle name="Note 7 6 3" xfId="24169" xr:uid="{00000000-0005-0000-0000-000088800000}"/>
    <cellStyle name="Note 7 7" xfId="11968" xr:uid="{00000000-0005-0000-0000-000089800000}"/>
    <cellStyle name="Note 7 7 2" xfId="24718" xr:uid="{00000000-0005-0000-0000-00008A800000}"/>
    <cellStyle name="Note 7 8" xfId="17505" xr:uid="{00000000-0005-0000-0000-00008B800000}"/>
    <cellStyle name="Note 7 8 2" xfId="30004" xr:uid="{00000000-0005-0000-0000-00008C800000}"/>
    <cellStyle name="Note 7 9" xfId="20978" xr:uid="{00000000-0005-0000-0000-00008D800000}"/>
    <cellStyle name="Note 8" xfId="3054" xr:uid="{00000000-0005-0000-0000-00008E800000}"/>
    <cellStyle name="Note 8 10" xfId="30724" xr:uid="{00000000-0005-0000-0000-00008F800000}"/>
    <cellStyle name="Note 8 11" xfId="30763" xr:uid="{00000000-0005-0000-0000-000090800000}"/>
    <cellStyle name="Note 8 12" xfId="37233" xr:uid="{00000000-0005-0000-0000-000091800000}"/>
    <cellStyle name="Note 8 2" xfId="8717" xr:uid="{00000000-0005-0000-0000-000092800000}"/>
    <cellStyle name="Note 8 2 2" xfId="11632" xr:uid="{00000000-0005-0000-0000-000093800000}"/>
    <cellStyle name="Note 8 2 2 2" xfId="16894" xr:uid="{00000000-0005-0000-0000-000094800000}"/>
    <cellStyle name="Note 8 2 2 2 2" xfId="29428" xr:uid="{00000000-0005-0000-0000-000095800000}"/>
    <cellStyle name="Note 8 2 2 3" xfId="20794" xr:uid="{00000000-0005-0000-0000-000096800000}"/>
    <cellStyle name="Note 8 2 2 3 2" xfId="30472" xr:uid="{00000000-0005-0000-0000-000097800000}"/>
    <cellStyle name="Note 8 2 2 4" xfId="24387" xr:uid="{00000000-0005-0000-0000-000098800000}"/>
    <cellStyle name="Note 8 2 2 5" xfId="33072" xr:uid="{00000000-0005-0000-0000-000099800000}"/>
    <cellStyle name="Note 8 2 2 6" xfId="34115" xr:uid="{00000000-0005-0000-0000-00009A800000}"/>
    <cellStyle name="Note 8 2 2 7" xfId="31574" xr:uid="{00000000-0005-0000-0000-00009B800000}"/>
    <cellStyle name="Note 8 2 3" xfId="11504" xr:uid="{00000000-0005-0000-0000-00009C800000}"/>
    <cellStyle name="Note 8 2 3 2" xfId="16797" xr:uid="{00000000-0005-0000-0000-00009D800000}"/>
    <cellStyle name="Note 8 2 3 2 2" xfId="29332" xr:uid="{00000000-0005-0000-0000-00009E800000}"/>
    <cellStyle name="Note 8 2 3 3" xfId="24262" xr:uid="{00000000-0005-0000-0000-00009F800000}"/>
    <cellStyle name="Note 8 2 4" xfId="6461" xr:uid="{00000000-0005-0000-0000-0000A0800000}"/>
    <cellStyle name="Note 8 2 4 2" xfId="21215" xr:uid="{00000000-0005-0000-0000-0000A1800000}"/>
    <cellStyle name="Note 8 2 5" xfId="20643" xr:uid="{00000000-0005-0000-0000-0000A2800000}"/>
    <cellStyle name="Note 8 2 5 2" xfId="30321" xr:uid="{00000000-0005-0000-0000-0000A3800000}"/>
    <cellStyle name="Note 8 2 6" xfId="22778" xr:uid="{00000000-0005-0000-0000-0000A4800000}"/>
    <cellStyle name="Note 8 2 7" xfId="32092" xr:uid="{00000000-0005-0000-0000-0000A5800000}"/>
    <cellStyle name="Note 8 2 8" xfId="33932" xr:uid="{00000000-0005-0000-0000-0000A6800000}"/>
    <cellStyle name="Note 8 2 9" xfId="30633" xr:uid="{00000000-0005-0000-0000-0000A7800000}"/>
    <cellStyle name="Note 8 3" xfId="6566" xr:uid="{00000000-0005-0000-0000-0000A8800000}"/>
    <cellStyle name="Note 8 3 2" xfId="13162" xr:uid="{00000000-0005-0000-0000-0000A9800000}"/>
    <cellStyle name="Note 8 3 2 2" xfId="25907" xr:uid="{00000000-0005-0000-0000-0000AA800000}"/>
    <cellStyle name="Note 8 3 3" xfId="20887" xr:uid="{00000000-0005-0000-0000-0000AB800000}"/>
    <cellStyle name="Note 8 3 3 2" xfId="30565" xr:uid="{00000000-0005-0000-0000-0000AC800000}"/>
    <cellStyle name="Note 8 3 4" xfId="21315" xr:uid="{00000000-0005-0000-0000-0000AD800000}"/>
    <cellStyle name="Note 8 3 5" xfId="33212" xr:uid="{00000000-0005-0000-0000-0000AE800000}"/>
    <cellStyle name="Note 8 3 6" xfId="34210" xr:uid="{00000000-0005-0000-0000-0000AF800000}"/>
    <cellStyle name="Note 8 3 7" xfId="31996" xr:uid="{00000000-0005-0000-0000-0000B0800000}"/>
    <cellStyle name="Note 8 4" xfId="7215" xr:uid="{00000000-0005-0000-0000-0000B1800000}"/>
    <cellStyle name="Note 8 4 2" xfId="13752" xr:uid="{00000000-0005-0000-0000-0000B2800000}"/>
    <cellStyle name="Note 8 4 2 2" xfId="26483" xr:uid="{00000000-0005-0000-0000-0000B3800000}"/>
    <cellStyle name="Note 8 4 3" xfId="21947" xr:uid="{00000000-0005-0000-0000-0000B4800000}"/>
    <cellStyle name="Note 8 5" xfId="11847" xr:uid="{00000000-0005-0000-0000-0000B5800000}"/>
    <cellStyle name="Note 8 5 2" xfId="17061" xr:uid="{00000000-0005-0000-0000-0000B6800000}"/>
    <cellStyle name="Note 8 5 2 2" xfId="29592" xr:uid="{00000000-0005-0000-0000-0000B7800000}"/>
    <cellStyle name="Note 8 5 3" xfId="24597" xr:uid="{00000000-0005-0000-0000-0000B8800000}"/>
    <cellStyle name="Note 8 6" xfId="6840" xr:uid="{00000000-0005-0000-0000-0000B9800000}"/>
    <cellStyle name="Note 8 6 2" xfId="21576" xr:uid="{00000000-0005-0000-0000-0000BA800000}"/>
    <cellStyle name="Note 8 7" xfId="17460" xr:uid="{00000000-0005-0000-0000-0000BB800000}"/>
    <cellStyle name="Note 8 7 2" xfId="29977" xr:uid="{00000000-0005-0000-0000-0000BC800000}"/>
    <cellStyle name="Note 8 8" xfId="20979" xr:uid="{00000000-0005-0000-0000-0000BD800000}"/>
    <cellStyle name="Note 8 9" xfId="30918" xr:uid="{00000000-0005-0000-0000-0000BE800000}"/>
    <cellStyle name="Note 9" xfId="3055" xr:uid="{00000000-0005-0000-0000-0000BF800000}"/>
    <cellStyle name="Note 9 10" xfId="30692" xr:uid="{00000000-0005-0000-0000-0000C0800000}"/>
    <cellStyle name="Note 9 11" xfId="31980" xr:uid="{00000000-0005-0000-0000-0000C1800000}"/>
    <cellStyle name="Note 9 12" xfId="37234" xr:uid="{00000000-0005-0000-0000-0000C2800000}"/>
    <cellStyle name="Note 9 2" xfId="8718" xr:uid="{00000000-0005-0000-0000-0000C3800000}"/>
    <cellStyle name="Note 9 2 2" xfId="11633" xr:uid="{00000000-0005-0000-0000-0000C4800000}"/>
    <cellStyle name="Note 9 2 2 2" xfId="16895" xr:uid="{00000000-0005-0000-0000-0000C5800000}"/>
    <cellStyle name="Note 9 2 2 2 2" xfId="29429" xr:uid="{00000000-0005-0000-0000-0000C6800000}"/>
    <cellStyle name="Note 9 2 2 3" xfId="20795" xr:uid="{00000000-0005-0000-0000-0000C7800000}"/>
    <cellStyle name="Note 9 2 2 3 2" xfId="30473" xr:uid="{00000000-0005-0000-0000-0000C8800000}"/>
    <cellStyle name="Note 9 2 2 4" xfId="24388" xr:uid="{00000000-0005-0000-0000-0000C9800000}"/>
    <cellStyle name="Note 9 2 2 5" xfId="33073" xr:uid="{00000000-0005-0000-0000-0000CA800000}"/>
    <cellStyle name="Note 9 2 2 6" xfId="34116" xr:uid="{00000000-0005-0000-0000-0000CB800000}"/>
    <cellStyle name="Note 9 2 2 7" xfId="31977" xr:uid="{00000000-0005-0000-0000-0000CC800000}"/>
    <cellStyle name="Note 9 2 3" xfId="7728" xr:uid="{00000000-0005-0000-0000-0000CD800000}"/>
    <cellStyle name="Note 9 2 3 2" xfId="14229" xr:uid="{00000000-0005-0000-0000-0000CE800000}"/>
    <cellStyle name="Note 9 2 3 2 2" xfId="26955" xr:uid="{00000000-0005-0000-0000-0000CF800000}"/>
    <cellStyle name="Note 9 2 3 3" xfId="22452" xr:uid="{00000000-0005-0000-0000-0000D0800000}"/>
    <cellStyle name="Note 9 2 4" xfId="6460" xr:uid="{00000000-0005-0000-0000-0000D1800000}"/>
    <cellStyle name="Note 9 2 4 2" xfId="21214" xr:uid="{00000000-0005-0000-0000-0000D2800000}"/>
    <cellStyle name="Note 9 2 5" xfId="20644" xr:uid="{00000000-0005-0000-0000-0000D3800000}"/>
    <cellStyle name="Note 9 2 5 2" xfId="30322" xr:uid="{00000000-0005-0000-0000-0000D4800000}"/>
    <cellStyle name="Note 9 2 6" xfId="22779" xr:uid="{00000000-0005-0000-0000-0000D5800000}"/>
    <cellStyle name="Note 9 2 7" xfId="32093" xr:uid="{00000000-0005-0000-0000-0000D6800000}"/>
    <cellStyle name="Note 9 2 8" xfId="33933" xr:uid="{00000000-0005-0000-0000-0000D7800000}"/>
    <cellStyle name="Note 9 2 9" xfId="30634" xr:uid="{00000000-0005-0000-0000-0000D8800000}"/>
    <cellStyle name="Note 9 3" xfId="6567" xr:uid="{00000000-0005-0000-0000-0000D9800000}"/>
    <cellStyle name="Note 9 3 2" xfId="13163" xr:uid="{00000000-0005-0000-0000-0000DA800000}"/>
    <cellStyle name="Note 9 3 2 2" xfId="25908" xr:uid="{00000000-0005-0000-0000-0000DB800000}"/>
    <cellStyle name="Note 9 3 3" xfId="20888" xr:uid="{00000000-0005-0000-0000-0000DC800000}"/>
    <cellStyle name="Note 9 3 3 2" xfId="30566" xr:uid="{00000000-0005-0000-0000-0000DD800000}"/>
    <cellStyle name="Note 9 3 4" xfId="21316" xr:uid="{00000000-0005-0000-0000-0000DE800000}"/>
    <cellStyle name="Note 9 3 5" xfId="33213" xr:uid="{00000000-0005-0000-0000-0000DF800000}"/>
    <cellStyle name="Note 9 3 6" xfId="34211" xr:uid="{00000000-0005-0000-0000-0000E0800000}"/>
    <cellStyle name="Note 9 3 7" xfId="30701" xr:uid="{00000000-0005-0000-0000-0000E1800000}"/>
    <cellStyle name="Note 9 4" xfId="7226" xr:uid="{00000000-0005-0000-0000-0000E2800000}"/>
    <cellStyle name="Note 9 4 2" xfId="13763" xr:uid="{00000000-0005-0000-0000-0000E3800000}"/>
    <cellStyle name="Note 9 4 2 2" xfId="26494" xr:uid="{00000000-0005-0000-0000-0000E4800000}"/>
    <cellStyle name="Note 9 4 3" xfId="21958" xr:uid="{00000000-0005-0000-0000-0000E5800000}"/>
    <cellStyle name="Note 9 5" xfId="11719" xr:uid="{00000000-0005-0000-0000-0000E6800000}"/>
    <cellStyle name="Note 9 5 2" xfId="16960" xr:uid="{00000000-0005-0000-0000-0000E7800000}"/>
    <cellStyle name="Note 9 5 2 2" xfId="29493" xr:uid="{00000000-0005-0000-0000-0000E8800000}"/>
    <cellStyle name="Note 9 5 3" xfId="24471" xr:uid="{00000000-0005-0000-0000-0000E9800000}"/>
    <cellStyle name="Note 9 6" xfId="6757" xr:uid="{00000000-0005-0000-0000-0000EA800000}"/>
    <cellStyle name="Note 9 6 2" xfId="21495" xr:uid="{00000000-0005-0000-0000-0000EB800000}"/>
    <cellStyle name="Note 9 7" xfId="17503" xr:uid="{00000000-0005-0000-0000-0000EC800000}"/>
    <cellStyle name="Note 9 7 2" xfId="30002" xr:uid="{00000000-0005-0000-0000-0000ED800000}"/>
    <cellStyle name="Note 9 8" xfId="20980" xr:uid="{00000000-0005-0000-0000-0000EE800000}"/>
    <cellStyle name="Note 9 9" xfId="30919" xr:uid="{00000000-0005-0000-0000-0000EF800000}"/>
    <cellStyle name="NUMBER_CALCULATED" xfId="6157" xr:uid="{00000000-0005-0000-0000-0000F0800000}"/>
    <cellStyle name="Œ…‹æØ‚è [0.00]_laroux" xfId="5855" xr:uid="{00000000-0005-0000-0000-0000F1800000}"/>
    <cellStyle name="Œ…‹æØ‚è_laroux" xfId="5856" xr:uid="{00000000-0005-0000-0000-0000F2800000}"/>
    <cellStyle name="Other" xfId="6217" xr:uid="{00000000-0005-0000-0000-0000F3800000}"/>
    <cellStyle name="Other 2" xfId="8577" xr:uid="{00000000-0005-0000-0000-0000F4800000}"/>
    <cellStyle name="Other 2 2" xfId="11673" xr:uid="{00000000-0005-0000-0000-0000F5800000}"/>
    <cellStyle name="Other 2 2 2" xfId="16934" xr:uid="{00000000-0005-0000-0000-0000F6800000}"/>
    <cellStyle name="Other 2 3" xfId="11559" xr:uid="{00000000-0005-0000-0000-0000F7800000}"/>
    <cellStyle name="Other 3" xfId="7698" xr:uid="{00000000-0005-0000-0000-0000F8800000}"/>
    <cellStyle name="Other 3 2" xfId="14201" xr:uid="{00000000-0005-0000-0000-0000F9800000}"/>
    <cellStyle name="Other 4" xfId="11814" xr:uid="{00000000-0005-0000-0000-0000FA800000}"/>
    <cellStyle name="Other 4 2" xfId="17042" xr:uid="{00000000-0005-0000-0000-0000FB800000}"/>
    <cellStyle name="Output" xfId="660" builtinId="21" customBuiltin="1"/>
    <cellStyle name="Output 10" xfId="3056" xr:uid="{00000000-0005-0000-0000-0000FD800000}"/>
    <cellStyle name="Output 10 10" xfId="31184" xr:uid="{00000000-0005-0000-0000-0000FE800000}"/>
    <cellStyle name="Output 10 11" xfId="33917" xr:uid="{00000000-0005-0000-0000-0000FF800000}"/>
    <cellStyle name="Output 10 12" xfId="37235" xr:uid="{00000000-0005-0000-0000-000000810000}"/>
    <cellStyle name="Output 10 2" xfId="8719" xr:uid="{00000000-0005-0000-0000-000001810000}"/>
    <cellStyle name="Output 10 2 2" xfId="11634" xr:uid="{00000000-0005-0000-0000-000002810000}"/>
    <cellStyle name="Output 10 2 2 2" xfId="16896" xr:uid="{00000000-0005-0000-0000-000003810000}"/>
    <cellStyle name="Output 10 2 2 2 2" xfId="29430" xr:uid="{00000000-0005-0000-0000-000004810000}"/>
    <cellStyle name="Output 10 2 2 3" xfId="20796" xr:uid="{00000000-0005-0000-0000-000005810000}"/>
    <cellStyle name="Output 10 2 2 3 2" xfId="30474" xr:uid="{00000000-0005-0000-0000-000006810000}"/>
    <cellStyle name="Output 10 2 2 4" xfId="24389" xr:uid="{00000000-0005-0000-0000-000007810000}"/>
    <cellStyle name="Output 10 2 2 5" xfId="33074" xr:uid="{00000000-0005-0000-0000-000008810000}"/>
    <cellStyle name="Output 10 2 2 6" xfId="34117" xr:uid="{00000000-0005-0000-0000-000009810000}"/>
    <cellStyle name="Output 10 2 2 7" xfId="31576" xr:uid="{00000000-0005-0000-0000-00000A810000}"/>
    <cellStyle name="Output 10 2 3" xfId="11863" xr:uid="{00000000-0005-0000-0000-00000B810000}"/>
    <cellStyle name="Output 10 2 3 2" xfId="17075" xr:uid="{00000000-0005-0000-0000-00000C810000}"/>
    <cellStyle name="Output 10 2 3 2 2" xfId="29606" xr:uid="{00000000-0005-0000-0000-00000D810000}"/>
    <cellStyle name="Output 10 2 3 3" xfId="24613" xr:uid="{00000000-0005-0000-0000-00000E810000}"/>
    <cellStyle name="Output 10 2 4" xfId="7344" xr:uid="{00000000-0005-0000-0000-00000F810000}"/>
    <cellStyle name="Output 10 2 4 2" xfId="22076" xr:uid="{00000000-0005-0000-0000-000010810000}"/>
    <cellStyle name="Output 10 2 5" xfId="20645" xr:uid="{00000000-0005-0000-0000-000011810000}"/>
    <cellStyle name="Output 10 2 5 2" xfId="30323" xr:uid="{00000000-0005-0000-0000-000012810000}"/>
    <cellStyle name="Output 10 2 6" xfId="22780" xr:uid="{00000000-0005-0000-0000-000013810000}"/>
    <cellStyle name="Output 10 2 7" xfId="32094" xr:uid="{00000000-0005-0000-0000-000014810000}"/>
    <cellStyle name="Output 10 2 8" xfId="33934" xr:uid="{00000000-0005-0000-0000-000015810000}"/>
    <cellStyle name="Output 10 2 9" xfId="30635" xr:uid="{00000000-0005-0000-0000-000016810000}"/>
    <cellStyle name="Output 10 3" xfId="6568" xr:uid="{00000000-0005-0000-0000-000017810000}"/>
    <cellStyle name="Output 10 3 2" xfId="13164" xr:uid="{00000000-0005-0000-0000-000018810000}"/>
    <cellStyle name="Output 10 3 2 2" xfId="25909" xr:uid="{00000000-0005-0000-0000-000019810000}"/>
    <cellStyle name="Output 10 3 3" xfId="20889" xr:uid="{00000000-0005-0000-0000-00001A810000}"/>
    <cellStyle name="Output 10 3 3 2" xfId="30567" xr:uid="{00000000-0005-0000-0000-00001B810000}"/>
    <cellStyle name="Output 10 3 4" xfId="21317" xr:uid="{00000000-0005-0000-0000-00001C810000}"/>
    <cellStyle name="Output 10 3 5" xfId="33214" xr:uid="{00000000-0005-0000-0000-00001D810000}"/>
    <cellStyle name="Output 10 3 6" xfId="34212" xr:uid="{00000000-0005-0000-0000-00001E810000}"/>
    <cellStyle name="Output 10 3 7" xfId="31997" xr:uid="{00000000-0005-0000-0000-00001F810000}"/>
    <cellStyle name="Output 10 4" xfId="6535" xr:uid="{00000000-0005-0000-0000-000020810000}"/>
    <cellStyle name="Output 10 4 2" xfId="13134" xr:uid="{00000000-0005-0000-0000-000021810000}"/>
    <cellStyle name="Output 10 4 2 2" xfId="25879" xr:uid="{00000000-0005-0000-0000-000022810000}"/>
    <cellStyle name="Output 10 4 3" xfId="21285" xr:uid="{00000000-0005-0000-0000-000023810000}"/>
    <cellStyle name="Output 10 5" xfId="11566" xr:uid="{00000000-0005-0000-0000-000024810000}"/>
    <cellStyle name="Output 10 5 2" xfId="16834" xr:uid="{00000000-0005-0000-0000-000025810000}"/>
    <cellStyle name="Output 10 5 2 2" xfId="29368" xr:uid="{00000000-0005-0000-0000-000026810000}"/>
    <cellStyle name="Output 10 5 3" xfId="24321" xr:uid="{00000000-0005-0000-0000-000027810000}"/>
    <cellStyle name="Output 10 6" xfId="11973" xr:uid="{00000000-0005-0000-0000-000028810000}"/>
    <cellStyle name="Output 10 6 2" xfId="24723" xr:uid="{00000000-0005-0000-0000-000029810000}"/>
    <cellStyle name="Output 10 7" xfId="17504" xr:uid="{00000000-0005-0000-0000-00002A810000}"/>
    <cellStyle name="Output 10 7 2" xfId="30003" xr:uid="{00000000-0005-0000-0000-00002B810000}"/>
    <cellStyle name="Output 10 8" xfId="20981" xr:uid="{00000000-0005-0000-0000-00002C810000}"/>
    <cellStyle name="Output 10 9" xfId="30920" xr:uid="{00000000-0005-0000-0000-00002D810000}"/>
    <cellStyle name="Output 11" xfId="3057" xr:uid="{00000000-0005-0000-0000-00002E810000}"/>
    <cellStyle name="Output 11 10" xfId="31183" xr:uid="{00000000-0005-0000-0000-00002F810000}"/>
    <cellStyle name="Output 11 11" xfId="30761" xr:uid="{00000000-0005-0000-0000-000030810000}"/>
    <cellStyle name="Output 11 12" xfId="37236" xr:uid="{00000000-0005-0000-0000-000031810000}"/>
    <cellStyle name="Output 11 2" xfId="8720" xr:uid="{00000000-0005-0000-0000-000032810000}"/>
    <cellStyle name="Output 11 2 2" xfId="11635" xr:uid="{00000000-0005-0000-0000-000033810000}"/>
    <cellStyle name="Output 11 2 2 2" xfId="16897" xr:uid="{00000000-0005-0000-0000-000034810000}"/>
    <cellStyle name="Output 11 2 2 2 2" xfId="29431" xr:uid="{00000000-0005-0000-0000-000035810000}"/>
    <cellStyle name="Output 11 2 2 3" xfId="20797" xr:uid="{00000000-0005-0000-0000-000036810000}"/>
    <cellStyle name="Output 11 2 2 3 2" xfId="30475" xr:uid="{00000000-0005-0000-0000-000037810000}"/>
    <cellStyle name="Output 11 2 2 4" xfId="24390" xr:uid="{00000000-0005-0000-0000-000038810000}"/>
    <cellStyle name="Output 11 2 2 5" xfId="33075" xr:uid="{00000000-0005-0000-0000-000039810000}"/>
    <cellStyle name="Output 11 2 2 6" xfId="34118" xr:uid="{00000000-0005-0000-0000-00003A810000}"/>
    <cellStyle name="Output 11 2 2 7" xfId="31577" xr:uid="{00000000-0005-0000-0000-00003B810000}"/>
    <cellStyle name="Output 11 2 3" xfId="11914" xr:uid="{00000000-0005-0000-0000-00003C810000}"/>
    <cellStyle name="Output 11 2 3 2" xfId="17101" xr:uid="{00000000-0005-0000-0000-00003D810000}"/>
    <cellStyle name="Output 11 2 3 2 2" xfId="29632" xr:uid="{00000000-0005-0000-0000-00003E810000}"/>
    <cellStyle name="Output 11 2 3 3" xfId="24664" xr:uid="{00000000-0005-0000-0000-00003F810000}"/>
    <cellStyle name="Output 11 2 4" xfId="6459" xr:uid="{00000000-0005-0000-0000-000040810000}"/>
    <cellStyle name="Output 11 2 4 2" xfId="21213" xr:uid="{00000000-0005-0000-0000-000041810000}"/>
    <cellStyle name="Output 11 2 5" xfId="20646" xr:uid="{00000000-0005-0000-0000-000042810000}"/>
    <cellStyle name="Output 11 2 5 2" xfId="30324" xr:uid="{00000000-0005-0000-0000-000043810000}"/>
    <cellStyle name="Output 11 2 6" xfId="22781" xr:uid="{00000000-0005-0000-0000-000044810000}"/>
    <cellStyle name="Output 11 2 7" xfId="32095" xr:uid="{00000000-0005-0000-0000-000045810000}"/>
    <cellStyle name="Output 11 2 8" xfId="33935" xr:uid="{00000000-0005-0000-0000-000046810000}"/>
    <cellStyle name="Output 11 2 9" xfId="30636" xr:uid="{00000000-0005-0000-0000-000047810000}"/>
    <cellStyle name="Output 11 3" xfId="6569" xr:uid="{00000000-0005-0000-0000-000048810000}"/>
    <cellStyle name="Output 11 3 2" xfId="13165" xr:uid="{00000000-0005-0000-0000-000049810000}"/>
    <cellStyle name="Output 11 3 2 2" xfId="25910" xr:uid="{00000000-0005-0000-0000-00004A810000}"/>
    <cellStyle name="Output 11 3 3" xfId="20890" xr:uid="{00000000-0005-0000-0000-00004B810000}"/>
    <cellStyle name="Output 11 3 3 2" xfId="30568" xr:uid="{00000000-0005-0000-0000-00004C810000}"/>
    <cellStyle name="Output 11 3 4" xfId="21318" xr:uid="{00000000-0005-0000-0000-00004D810000}"/>
    <cellStyle name="Output 11 3 5" xfId="33215" xr:uid="{00000000-0005-0000-0000-00004E810000}"/>
    <cellStyle name="Output 11 3 6" xfId="34213" xr:uid="{00000000-0005-0000-0000-00004F810000}"/>
    <cellStyle name="Output 11 3 7" xfId="30957" xr:uid="{00000000-0005-0000-0000-000050810000}"/>
    <cellStyle name="Output 11 4" xfId="7225" xr:uid="{00000000-0005-0000-0000-000051810000}"/>
    <cellStyle name="Output 11 4 2" xfId="13762" xr:uid="{00000000-0005-0000-0000-000052810000}"/>
    <cellStyle name="Output 11 4 2 2" xfId="26493" xr:uid="{00000000-0005-0000-0000-000053810000}"/>
    <cellStyle name="Output 11 4 3" xfId="21957" xr:uid="{00000000-0005-0000-0000-000054810000}"/>
    <cellStyle name="Output 11 5" xfId="11510" xr:uid="{00000000-0005-0000-0000-000055810000}"/>
    <cellStyle name="Output 11 5 2" xfId="16801" xr:uid="{00000000-0005-0000-0000-000056810000}"/>
    <cellStyle name="Output 11 5 2 2" xfId="29336" xr:uid="{00000000-0005-0000-0000-000057810000}"/>
    <cellStyle name="Output 11 5 3" xfId="24268" xr:uid="{00000000-0005-0000-0000-000058810000}"/>
    <cellStyle name="Output 11 6" xfId="7652" xr:uid="{00000000-0005-0000-0000-000059810000}"/>
    <cellStyle name="Output 11 6 2" xfId="22380" xr:uid="{00000000-0005-0000-0000-00005A810000}"/>
    <cellStyle name="Output 11 7" xfId="17459" xr:uid="{00000000-0005-0000-0000-00005B810000}"/>
    <cellStyle name="Output 11 7 2" xfId="29976" xr:uid="{00000000-0005-0000-0000-00005C810000}"/>
    <cellStyle name="Output 11 8" xfId="20982" xr:uid="{00000000-0005-0000-0000-00005D810000}"/>
    <cellStyle name="Output 11 9" xfId="30921" xr:uid="{00000000-0005-0000-0000-00005E810000}"/>
    <cellStyle name="Output 12" xfId="3058" xr:uid="{00000000-0005-0000-0000-00005F810000}"/>
    <cellStyle name="Output 12 10" xfId="31182" xr:uid="{00000000-0005-0000-0000-000060810000}"/>
    <cellStyle name="Output 12 11" xfId="31250" xr:uid="{00000000-0005-0000-0000-000061810000}"/>
    <cellStyle name="Output 12 12" xfId="37237" xr:uid="{00000000-0005-0000-0000-000062810000}"/>
    <cellStyle name="Output 12 2" xfId="8721" xr:uid="{00000000-0005-0000-0000-000063810000}"/>
    <cellStyle name="Output 12 2 2" xfId="11636" xr:uid="{00000000-0005-0000-0000-000064810000}"/>
    <cellStyle name="Output 12 2 2 2" xfId="16898" xr:uid="{00000000-0005-0000-0000-000065810000}"/>
    <cellStyle name="Output 12 2 2 2 2" xfId="29432" xr:uid="{00000000-0005-0000-0000-000066810000}"/>
    <cellStyle name="Output 12 2 2 3" xfId="20798" xr:uid="{00000000-0005-0000-0000-000067810000}"/>
    <cellStyle name="Output 12 2 2 3 2" xfId="30476" xr:uid="{00000000-0005-0000-0000-000068810000}"/>
    <cellStyle name="Output 12 2 2 4" xfId="24391" xr:uid="{00000000-0005-0000-0000-000069810000}"/>
    <cellStyle name="Output 12 2 2 5" xfId="33076" xr:uid="{00000000-0005-0000-0000-00006A810000}"/>
    <cellStyle name="Output 12 2 2 6" xfId="34119" xr:uid="{00000000-0005-0000-0000-00006B810000}"/>
    <cellStyle name="Output 12 2 2 7" xfId="30876" xr:uid="{00000000-0005-0000-0000-00006C810000}"/>
    <cellStyle name="Output 12 2 3" xfId="11664" xr:uid="{00000000-0005-0000-0000-00006D810000}"/>
    <cellStyle name="Output 12 2 3 2" xfId="16926" xr:uid="{00000000-0005-0000-0000-00006E810000}"/>
    <cellStyle name="Output 12 2 3 2 2" xfId="29460" xr:uid="{00000000-0005-0000-0000-00006F810000}"/>
    <cellStyle name="Output 12 2 3 3" xfId="24419" xr:uid="{00000000-0005-0000-0000-000070810000}"/>
    <cellStyle name="Output 12 2 4" xfId="11830" xr:uid="{00000000-0005-0000-0000-000071810000}"/>
    <cellStyle name="Output 12 2 4 2" xfId="24580" xr:uid="{00000000-0005-0000-0000-000072810000}"/>
    <cellStyle name="Output 12 2 5" xfId="20647" xr:uid="{00000000-0005-0000-0000-000073810000}"/>
    <cellStyle name="Output 12 2 5 2" xfId="30325" xr:uid="{00000000-0005-0000-0000-000074810000}"/>
    <cellStyle name="Output 12 2 6" xfId="22782" xr:uid="{00000000-0005-0000-0000-000075810000}"/>
    <cellStyle name="Output 12 2 7" xfId="32096" xr:uid="{00000000-0005-0000-0000-000076810000}"/>
    <cellStyle name="Output 12 2 8" xfId="33936" xr:uid="{00000000-0005-0000-0000-000077810000}"/>
    <cellStyle name="Output 12 2 9" xfId="30637" xr:uid="{00000000-0005-0000-0000-000078810000}"/>
    <cellStyle name="Output 12 3" xfId="6570" xr:uid="{00000000-0005-0000-0000-000079810000}"/>
    <cellStyle name="Output 12 3 2" xfId="13166" xr:uid="{00000000-0005-0000-0000-00007A810000}"/>
    <cellStyle name="Output 12 3 2 2" xfId="25911" xr:uid="{00000000-0005-0000-0000-00007B810000}"/>
    <cellStyle name="Output 12 3 3" xfId="20891" xr:uid="{00000000-0005-0000-0000-00007C810000}"/>
    <cellStyle name="Output 12 3 3 2" xfId="30569" xr:uid="{00000000-0005-0000-0000-00007D810000}"/>
    <cellStyle name="Output 12 3 4" xfId="21319" xr:uid="{00000000-0005-0000-0000-00007E810000}"/>
    <cellStyle name="Output 12 3 5" xfId="33216" xr:uid="{00000000-0005-0000-0000-00007F810000}"/>
    <cellStyle name="Output 12 3 6" xfId="34214" xr:uid="{00000000-0005-0000-0000-000080810000}"/>
    <cellStyle name="Output 12 3 7" xfId="30898" xr:uid="{00000000-0005-0000-0000-000081810000}"/>
    <cellStyle name="Output 12 4" xfId="7224" xr:uid="{00000000-0005-0000-0000-000082810000}"/>
    <cellStyle name="Output 12 4 2" xfId="13761" xr:uid="{00000000-0005-0000-0000-000083810000}"/>
    <cellStyle name="Output 12 4 2 2" xfId="26492" xr:uid="{00000000-0005-0000-0000-000084810000}"/>
    <cellStyle name="Output 12 4 3" xfId="21956" xr:uid="{00000000-0005-0000-0000-000085810000}"/>
    <cellStyle name="Output 12 5" xfId="11405" xr:uid="{00000000-0005-0000-0000-000086810000}"/>
    <cellStyle name="Output 12 5 2" xfId="16711" xr:uid="{00000000-0005-0000-0000-000087810000}"/>
    <cellStyle name="Output 12 5 2 2" xfId="29246" xr:uid="{00000000-0005-0000-0000-000088810000}"/>
    <cellStyle name="Output 12 5 3" xfId="24163" xr:uid="{00000000-0005-0000-0000-000089810000}"/>
    <cellStyle name="Output 12 6" xfId="11537" xr:uid="{00000000-0005-0000-0000-00008A810000}"/>
    <cellStyle name="Output 12 6 2" xfId="24295" xr:uid="{00000000-0005-0000-0000-00008B810000}"/>
    <cellStyle name="Output 12 7" xfId="17501" xr:uid="{00000000-0005-0000-0000-00008C810000}"/>
    <cellStyle name="Output 12 7 2" xfId="30000" xr:uid="{00000000-0005-0000-0000-00008D810000}"/>
    <cellStyle name="Output 12 8" xfId="20983" xr:uid="{00000000-0005-0000-0000-00008E810000}"/>
    <cellStyle name="Output 12 9" xfId="30922" xr:uid="{00000000-0005-0000-0000-00008F810000}"/>
    <cellStyle name="Output 13" xfId="37238" xr:uid="{00000000-0005-0000-0000-000090810000}"/>
    <cellStyle name="Output 14" xfId="37239" xr:uid="{00000000-0005-0000-0000-000091810000}"/>
    <cellStyle name="Output 15" xfId="37240" xr:uid="{00000000-0005-0000-0000-000092810000}"/>
    <cellStyle name="Output 16" xfId="37241" xr:uid="{00000000-0005-0000-0000-000093810000}"/>
    <cellStyle name="Output 17" xfId="37242" xr:uid="{00000000-0005-0000-0000-000094810000}"/>
    <cellStyle name="Output 2" xfId="1060" xr:uid="{00000000-0005-0000-0000-000095810000}"/>
    <cellStyle name="Output 2 10" xfId="11947" xr:uid="{00000000-0005-0000-0000-000096810000}"/>
    <cellStyle name="Output 2 10 2" xfId="24697" xr:uid="{00000000-0005-0000-0000-000097810000}"/>
    <cellStyle name="Output 2 11" xfId="18318" xr:uid="{00000000-0005-0000-0000-000098810000}"/>
    <cellStyle name="Output 2 11 2" xfId="30073" xr:uid="{00000000-0005-0000-0000-000099810000}"/>
    <cellStyle name="Output 2 12" xfId="20984" xr:uid="{00000000-0005-0000-0000-00009A810000}"/>
    <cellStyle name="Output 2 13" xfId="30708" xr:uid="{00000000-0005-0000-0000-00009B810000}"/>
    <cellStyle name="Output 2 14" xfId="30882" xr:uid="{00000000-0005-0000-0000-00009C810000}"/>
    <cellStyle name="Output 2 15" xfId="30970" xr:uid="{00000000-0005-0000-0000-00009D810000}"/>
    <cellStyle name="Output 2 16" xfId="37243" xr:uid="{00000000-0005-0000-0000-00009E810000}"/>
    <cellStyle name="Output 2 17" xfId="3059" xr:uid="{00000000-0005-0000-0000-00009F810000}"/>
    <cellStyle name="Output 2 2" xfId="3060" xr:uid="{00000000-0005-0000-0000-0000A0810000}"/>
    <cellStyle name="Output 2 2 10" xfId="31180" xr:uid="{00000000-0005-0000-0000-0000A1810000}"/>
    <cellStyle name="Output 2 2 11" xfId="30765" xr:uid="{00000000-0005-0000-0000-0000A2810000}"/>
    <cellStyle name="Output 2 2 2" xfId="8723" xr:uid="{00000000-0005-0000-0000-0000A3810000}"/>
    <cellStyle name="Output 2 2 2 2" xfId="11638" xr:uid="{00000000-0005-0000-0000-0000A4810000}"/>
    <cellStyle name="Output 2 2 2 2 2" xfId="16900" xr:uid="{00000000-0005-0000-0000-0000A5810000}"/>
    <cellStyle name="Output 2 2 2 2 2 2" xfId="29434" xr:uid="{00000000-0005-0000-0000-0000A6810000}"/>
    <cellStyle name="Output 2 2 2 2 3" xfId="20800" xr:uid="{00000000-0005-0000-0000-0000A7810000}"/>
    <cellStyle name="Output 2 2 2 2 3 2" xfId="30478" xr:uid="{00000000-0005-0000-0000-0000A8810000}"/>
    <cellStyle name="Output 2 2 2 2 4" xfId="24393" xr:uid="{00000000-0005-0000-0000-0000A9810000}"/>
    <cellStyle name="Output 2 2 2 2 5" xfId="33078" xr:uid="{00000000-0005-0000-0000-0000AA810000}"/>
    <cellStyle name="Output 2 2 2 2 6" xfId="34121" xr:uid="{00000000-0005-0000-0000-0000AB810000}"/>
    <cellStyle name="Output 2 2 2 2 7" xfId="31993" xr:uid="{00000000-0005-0000-0000-0000AC810000}"/>
    <cellStyle name="Output 2 2 2 3" xfId="11494" xr:uid="{00000000-0005-0000-0000-0000AD810000}"/>
    <cellStyle name="Output 2 2 2 3 2" xfId="16787" xr:uid="{00000000-0005-0000-0000-0000AE810000}"/>
    <cellStyle name="Output 2 2 2 3 2 2" xfId="29322" xr:uid="{00000000-0005-0000-0000-0000AF810000}"/>
    <cellStyle name="Output 2 2 2 3 3" xfId="24252" xr:uid="{00000000-0005-0000-0000-0000B0810000}"/>
    <cellStyle name="Output 2 2 2 4" xfId="11540" xr:uid="{00000000-0005-0000-0000-0000B1810000}"/>
    <cellStyle name="Output 2 2 2 4 2" xfId="24298" xr:uid="{00000000-0005-0000-0000-0000B2810000}"/>
    <cellStyle name="Output 2 2 2 5" xfId="20649" xr:uid="{00000000-0005-0000-0000-0000B3810000}"/>
    <cellStyle name="Output 2 2 2 5 2" xfId="30327" xr:uid="{00000000-0005-0000-0000-0000B4810000}"/>
    <cellStyle name="Output 2 2 2 6" xfId="22784" xr:uid="{00000000-0005-0000-0000-0000B5810000}"/>
    <cellStyle name="Output 2 2 2 7" xfId="32098" xr:uid="{00000000-0005-0000-0000-0000B6810000}"/>
    <cellStyle name="Output 2 2 2 8" xfId="33938" xr:uid="{00000000-0005-0000-0000-0000B7810000}"/>
    <cellStyle name="Output 2 2 2 9" xfId="30639" xr:uid="{00000000-0005-0000-0000-0000B8810000}"/>
    <cellStyle name="Output 2 2 3" xfId="6572" xr:uid="{00000000-0005-0000-0000-0000B9810000}"/>
    <cellStyle name="Output 2 2 3 2" xfId="13168" xr:uid="{00000000-0005-0000-0000-0000BA810000}"/>
    <cellStyle name="Output 2 2 3 2 2" xfId="25913" xr:uid="{00000000-0005-0000-0000-0000BB810000}"/>
    <cellStyle name="Output 2 2 3 3" xfId="20893" xr:uid="{00000000-0005-0000-0000-0000BC810000}"/>
    <cellStyle name="Output 2 2 3 3 2" xfId="30571" xr:uid="{00000000-0005-0000-0000-0000BD810000}"/>
    <cellStyle name="Output 2 2 3 4" xfId="21321" xr:uid="{00000000-0005-0000-0000-0000BE810000}"/>
    <cellStyle name="Output 2 2 3 5" xfId="33218" xr:uid="{00000000-0005-0000-0000-0000BF810000}"/>
    <cellStyle name="Output 2 2 3 6" xfId="34216" xr:uid="{00000000-0005-0000-0000-0000C0810000}"/>
    <cellStyle name="Output 2 2 3 7" xfId="30652" xr:uid="{00000000-0005-0000-0000-0000C1810000}"/>
    <cellStyle name="Output 2 2 4" xfId="7222" xr:uid="{00000000-0005-0000-0000-0000C2810000}"/>
    <cellStyle name="Output 2 2 4 2" xfId="13759" xr:uid="{00000000-0005-0000-0000-0000C3810000}"/>
    <cellStyle name="Output 2 2 4 2 2" xfId="26490" xr:uid="{00000000-0005-0000-0000-0000C4810000}"/>
    <cellStyle name="Output 2 2 4 3" xfId="21954" xr:uid="{00000000-0005-0000-0000-0000C5810000}"/>
    <cellStyle name="Output 2 2 5" xfId="11724" xr:uid="{00000000-0005-0000-0000-0000C6810000}"/>
    <cellStyle name="Output 2 2 5 2" xfId="16965" xr:uid="{00000000-0005-0000-0000-0000C7810000}"/>
    <cellStyle name="Output 2 2 5 2 2" xfId="29498" xr:uid="{00000000-0005-0000-0000-0000C8810000}"/>
    <cellStyle name="Output 2 2 5 3" xfId="24476" xr:uid="{00000000-0005-0000-0000-0000C9810000}"/>
    <cellStyle name="Output 2 2 6" xfId="11806" xr:uid="{00000000-0005-0000-0000-0000CA810000}"/>
    <cellStyle name="Output 2 2 6 2" xfId="24558" xr:uid="{00000000-0005-0000-0000-0000CB810000}"/>
    <cellStyle name="Output 2 2 7" xfId="17458" xr:uid="{00000000-0005-0000-0000-0000CC810000}"/>
    <cellStyle name="Output 2 2 7 2" xfId="29975" xr:uid="{00000000-0005-0000-0000-0000CD810000}"/>
    <cellStyle name="Output 2 2 8" xfId="20985" xr:uid="{00000000-0005-0000-0000-0000CE810000}"/>
    <cellStyle name="Output 2 2 9" xfId="30924" xr:uid="{00000000-0005-0000-0000-0000CF810000}"/>
    <cellStyle name="Output 2 3" xfId="3061" xr:uid="{00000000-0005-0000-0000-0000D0810000}"/>
    <cellStyle name="Output 2 3 10" xfId="31179" xr:uid="{00000000-0005-0000-0000-0000D1810000}"/>
    <cellStyle name="Output 2 3 11" xfId="30764" xr:uid="{00000000-0005-0000-0000-0000D2810000}"/>
    <cellStyle name="Output 2 3 2" xfId="8724" xr:uid="{00000000-0005-0000-0000-0000D3810000}"/>
    <cellStyle name="Output 2 3 2 2" xfId="11639" xr:uid="{00000000-0005-0000-0000-0000D4810000}"/>
    <cellStyle name="Output 2 3 2 2 2" xfId="16901" xr:uid="{00000000-0005-0000-0000-0000D5810000}"/>
    <cellStyle name="Output 2 3 2 2 2 2" xfId="29435" xr:uid="{00000000-0005-0000-0000-0000D6810000}"/>
    <cellStyle name="Output 2 3 2 2 3" xfId="20801" xr:uid="{00000000-0005-0000-0000-0000D7810000}"/>
    <cellStyle name="Output 2 3 2 2 3 2" xfId="30479" xr:uid="{00000000-0005-0000-0000-0000D8810000}"/>
    <cellStyle name="Output 2 3 2 2 4" xfId="24394" xr:uid="{00000000-0005-0000-0000-0000D9810000}"/>
    <cellStyle name="Output 2 3 2 2 5" xfId="33079" xr:uid="{00000000-0005-0000-0000-0000DA810000}"/>
    <cellStyle name="Output 2 3 2 2 6" xfId="34122" xr:uid="{00000000-0005-0000-0000-0000DB810000}"/>
    <cellStyle name="Output 2 3 2 2 7" xfId="31568" xr:uid="{00000000-0005-0000-0000-0000DC810000}"/>
    <cellStyle name="Output 2 3 2 3" xfId="6779" xr:uid="{00000000-0005-0000-0000-0000DD810000}"/>
    <cellStyle name="Output 2 3 2 3 2" xfId="13348" xr:uid="{00000000-0005-0000-0000-0000DE810000}"/>
    <cellStyle name="Output 2 3 2 3 2 2" xfId="26083" xr:uid="{00000000-0005-0000-0000-0000DF810000}"/>
    <cellStyle name="Output 2 3 2 3 3" xfId="21515" xr:uid="{00000000-0005-0000-0000-0000E0810000}"/>
    <cellStyle name="Output 2 3 2 4" xfId="11482" xr:uid="{00000000-0005-0000-0000-0000E1810000}"/>
    <cellStyle name="Output 2 3 2 4 2" xfId="24240" xr:uid="{00000000-0005-0000-0000-0000E2810000}"/>
    <cellStyle name="Output 2 3 2 5" xfId="20650" xr:uid="{00000000-0005-0000-0000-0000E3810000}"/>
    <cellStyle name="Output 2 3 2 5 2" xfId="30328" xr:uid="{00000000-0005-0000-0000-0000E4810000}"/>
    <cellStyle name="Output 2 3 2 6" xfId="22785" xr:uid="{00000000-0005-0000-0000-0000E5810000}"/>
    <cellStyle name="Output 2 3 2 7" xfId="32099" xr:uid="{00000000-0005-0000-0000-0000E6810000}"/>
    <cellStyle name="Output 2 3 2 8" xfId="33939" xr:uid="{00000000-0005-0000-0000-0000E7810000}"/>
    <cellStyle name="Output 2 3 2 9" xfId="30640" xr:uid="{00000000-0005-0000-0000-0000E8810000}"/>
    <cellStyle name="Output 2 3 3" xfId="6573" xr:uid="{00000000-0005-0000-0000-0000E9810000}"/>
    <cellStyle name="Output 2 3 3 2" xfId="13169" xr:uid="{00000000-0005-0000-0000-0000EA810000}"/>
    <cellStyle name="Output 2 3 3 2 2" xfId="25914" xr:uid="{00000000-0005-0000-0000-0000EB810000}"/>
    <cellStyle name="Output 2 3 3 3" xfId="20894" xr:uid="{00000000-0005-0000-0000-0000EC810000}"/>
    <cellStyle name="Output 2 3 3 3 2" xfId="30572" xr:uid="{00000000-0005-0000-0000-0000ED810000}"/>
    <cellStyle name="Output 2 3 3 4" xfId="21322" xr:uid="{00000000-0005-0000-0000-0000EE810000}"/>
    <cellStyle name="Output 2 3 3 5" xfId="33219" xr:uid="{00000000-0005-0000-0000-0000EF810000}"/>
    <cellStyle name="Output 2 3 3 6" xfId="34217" xr:uid="{00000000-0005-0000-0000-0000F0810000}"/>
    <cellStyle name="Output 2 3 3 7" xfId="30899" xr:uid="{00000000-0005-0000-0000-0000F1810000}"/>
    <cellStyle name="Output 2 3 4" xfId="7221" xr:uid="{00000000-0005-0000-0000-0000F2810000}"/>
    <cellStyle name="Output 2 3 4 2" xfId="13758" xr:uid="{00000000-0005-0000-0000-0000F3810000}"/>
    <cellStyle name="Output 2 3 4 2 2" xfId="26489" xr:uid="{00000000-0005-0000-0000-0000F4810000}"/>
    <cellStyle name="Output 2 3 4 3" xfId="21953" xr:uid="{00000000-0005-0000-0000-0000F5810000}"/>
    <cellStyle name="Output 2 3 5" xfId="11571" xr:uid="{00000000-0005-0000-0000-0000F6810000}"/>
    <cellStyle name="Output 2 3 5 2" xfId="16839" xr:uid="{00000000-0005-0000-0000-0000F7810000}"/>
    <cellStyle name="Output 2 3 5 2 2" xfId="29373" xr:uid="{00000000-0005-0000-0000-0000F8810000}"/>
    <cellStyle name="Output 2 3 5 3" xfId="24326" xr:uid="{00000000-0005-0000-0000-0000F9810000}"/>
    <cellStyle name="Output 2 3 6" xfId="6503" xr:uid="{00000000-0005-0000-0000-0000FA810000}"/>
    <cellStyle name="Output 2 3 6 2" xfId="21253" xr:uid="{00000000-0005-0000-0000-0000FB810000}"/>
    <cellStyle name="Output 2 3 7" xfId="18720" xr:uid="{00000000-0005-0000-0000-0000FC810000}"/>
    <cellStyle name="Output 2 3 7 2" xfId="30122" xr:uid="{00000000-0005-0000-0000-0000FD810000}"/>
    <cellStyle name="Output 2 3 8" xfId="20986" xr:uid="{00000000-0005-0000-0000-0000FE810000}"/>
    <cellStyle name="Output 2 3 9" xfId="30925" xr:uid="{00000000-0005-0000-0000-0000FF810000}"/>
    <cellStyle name="Output 2 4" xfId="8722" xr:uid="{00000000-0005-0000-0000-000000820000}"/>
    <cellStyle name="Output 2 4 2" xfId="11637" xr:uid="{00000000-0005-0000-0000-000001820000}"/>
    <cellStyle name="Output 2 4 2 2" xfId="16899" xr:uid="{00000000-0005-0000-0000-000002820000}"/>
    <cellStyle name="Output 2 4 2 2 2" xfId="20799" xr:uid="{00000000-0005-0000-0000-000003820000}"/>
    <cellStyle name="Output 2 4 2 2 2 2" xfId="30477" xr:uid="{00000000-0005-0000-0000-000004820000}"/>
    <cellStyle name="Output 2 4 2 2 3" xfId="29433" xr:uid="{00000000-0005-0000-0000-000005820000}"/>
    <cellStyle name="Output 2 4 2 2 4" xfId="33077" xr:uid="{00000000-0005-0000-0000-000006820000}"/>
    <cellStyle name="Output 2 4 2 2 5" xfId="34120" xr:uid="{00000000-0005-0000-0000-000007820000}"/>
    <cellStyle name="Output 2 4 2 2 6" xfId="31578" xr:uid="{00000000-0005-0000-0000-000008820000}"/>
    <cellStyle name="Output 2 4 2 3" xfId="20648" xr:uid="{00000000-0005-0000-0000-000009820000}"/>
    <cellStyle name="Output 2 4 2 3 2" xfId="30326" xr:uid="{00000000-0005-0000-0000-00000A820000}"/>
    <cellStyle name="Output 2 4 2 4" xfId="24392" xr:uid="{00000000-0005-0000-0000-00000B820000}"/>
    <cellStyle name="Output 2 4 2 5" xfId="32097" xr:uid="{00000000-0005-0000-0000-00000C820000}"/>
    <cellStyle name="Output 2 4 2 6" xfId="33937" xr:uid="{00000000-0005-0000-0000-00000D820000}"/>
    <cellStyle name="Output 2 4 2 7" xfId="30638" xr:uid="{00000000-0005-0000-0000-00000E820000}"/>
    <cellStyle name="Output 2 4 3" xfId="11529" xr:uid="{00000000-0005-0000-0000-00000F820000}"/>
    <cellStyle name="Output 2 4 3 2" xfId="16814" xr:uid="{00000000-0005-0000-0000-000010820000}"/>
    <cellStyle name="Output 2 4 3 2 2" xfId="29349" xr:uid="{00000000-0005-0000-0000-000011820000}"/>
    <cellStyle name="Output 2 4 3 3" xfId="20892" xr:uid="{00000000-0005-0000-0000-000012820000}"/>
    <cellStyle name="Output 2 4 3 3 2" xfId="30570" xr:uid="{00000000-0005-0000-0000-000013820000}"/>
    <cellStyle name="Output 2 4 3 4" xfId="24287" xr:uid="{00000000-0005-0000-0000-000014820000}"/>
    <cellStyle name="Output 2 4 3 5" xfId="33217" xr:uid="{00000000-0005-0000-0000-000015820000}"/>
    <cellStyle name="Output 2 4 3 6" xfId="34215" xr:uid="{00000000-0005-0000-0000-000016820000}"/>
    <cellStyle name="Output 2 4 3 7" xfId="30877" xr:uid="{00000000-0005-0000-0000-000017820000}"/>
    <cellStyle name="Output 2 4 4" xfId="7599" xr:uid="{00000000-0005-0000-0000-000018820000}"/>
    <cellStyle name="Output 2 4 4 2" xfId="22330" xr:uid="{00000000-0005-0000-0000-000019820000}"/>
    <cellStyle name="Output 2 4 5" xfId="17502" xr:uid="{00000000-0005-0000-0000-00001A820000}"/>
    <cellStyle name="Output 2 4 5 2" xfId="30001" xr:uid="{00000000-0005-0000-0000-00001B820000}"/>
    <cellStyle name="Output 2 4 6" xfId="22783" xr:uid="{00000000-0005-0000-0000-00001C820000}"/>
    <cellStyle name="Output 2 4 7" xfId="30923" xr:uid="{00000000-0005-0000-0000-00001D820000}"/>
    <cellStyle name="Output 2 4 8" xfId="31181" xr:uid="{00000000-0005-0000-0000-00001E820000}"/>
    <cellStyle name="Output 2 4 9" xfId="30669" xr:uid="{00000000-0005-0000-0000-00001F820000}"/>
    <cellStyle name="Output 2 5" xfId="10014" xr:uid="{00000000-0005-0000-0000-000020820000}"/>
    <cellStyle name="Output 2 5 2" xfId="11852" xr:uid="{00000000-0005-0000-0000-000021820000}"/>
    <cellStyle name="Output 2 5 2 2" xfId="17066" xr:uid="{00000000-0005-0000-0000-000022820000}"/>
    <cellStyle name="Output 2 5 2 2 2" xfId="29597" xr:uid="{00000000-0005-0000-0000-000023820000}"/>
    <cellStyle name="Output 2 5 2 3" xfId="20744" xr:uid="{00000000-0005-0000-0000-000024820000}"/>
    <cellStyle name="Output 2 5 2 3 2" xfId="30422" xr:uid="{00000000-0005-0000-0000-000025820000}"/>
    <cellStyle name="Output 2 5 2 4" xfId="24602" xr:uid="{00000000-0005-0000-0000-000026820000}"/>
    <cellStyle name="Output 2 5 2 5" xfId="32998" xr:uid="{00000000-0005-0000-0000-000027820000}"/>
    <cellStyle name="Output 2 5 2 6" xfId="34065" xr:uid="{00000000-0005-0000-0000-000028820000}"/>
    <cellStyle name="Output 2 5 2 7" xfId="31967" xr:uid="{00000000-0005-0000-0000-000029820000}"/>
    <cellStyle name="Output 2 5 3" xfId="6928" xr:uid="{00000000-0005-0000-0000-00002A820000}"/>
    <cellStyle name="Output 2 5 3 2" xfId="13472" xr:uid="{00000000-0005-0000-0000-00002B820000}"/>
    <cellStyle name="Output 2 5 3 2 2" xfId="26204" xr:uid="{00000000-0005-0000-0000-00002C820000}"/>
    <cellStyle name="Output 2 5 3 3" xfId="21661" xr:uid="{00000000-0005-0000-0000-00002D820000}"/>
    <cellStyle name="Output 2 5 4" xfId="7386" xr:uid="{00000000-0005-0000-0000-00002E820000}"/>
    <cellStyle name="Output 2 5 4 2" xfId="22117" xr:uid="{00000000-0005-0000-0000-00002F820000}"/>
    <cellStyle name="Output 2 5 5" xfId="20594" xr:uid="{00000000-0005-0000-0000-000030820000}"/>
    <cellStyle name="Output 2 5 5 2" xfId="30272" xr:uid="{00000000-0005-0000-0000-000031820000}"/>
    <cellStyle name="Output 2 5 6" xfId="23598" xr:uid="{00000000-0005-0000-0000-000032820000}"/>
    <cellStyle name="Output 2 5 7" xfId="32003" xr:uid="{00000000-0005-0000-0000-000033820000}"/>
    <cellStyle name="Output 2 5 8" xfId="33877" xr:uid="{00000000-0005-0000-0000-000034820000}"/>
    <cellStyle name="Output 2 5 9" xfId="30679" xr:uid="{00000000-0005-0000-0000-000035820000}"/>
    <cellStyle name="Output 2 6" xfId="11219" xr:uid="{00000000-0005-0000-0000-000036820000}"/>
    <cellStyle name="Output 2 6 10" xfId="34263" xr:uid="{00000000-0005-0000-0000-000037820000}"/>
    <cellStyle name="Output 2 6 2" xfId="11965" xr:uid="{00000000-0005-0000-0000-000038820000}"/>
    <cellStyle name="Output 2 6 2 2" xfId="17130" xr:uid="{00000000-0005-0000-0000-000039820000}"/>
    <cellStyle name="Output 2 6 2 2 2" xfId="29661" xr:uid="{00000000-0005-0000-0000-00003A820000}"/>
    <cellStyle name="Output 2 6 2 3" xfId="19822" xr:uid="{00000000-0005-0000-0000-00003B820000}"/>
    <cellStyle name="Output 2 6 2 3 2" xfId="30155" xr:uid="{00000000-0005-0000-0000-00003C820000}"/>
    <cellStyle name="Output 2 6 2 4" xfId="20693" xr:uid="{00000000-0005-0000-0000-00003D820000}"/>
    <cellStyle name="Output 2 6 2 4 2" xfId="30371" xr:uid="{00000000-0005-0000-0000-00003E820000}"/>
    <cellStyle name="Output 2 6 2 5" xfId="24715" xr:uid="{00000000-0005-0000-0000-00003F820000}"/>
    <cellStyle name="Output 2 6 2 6" xfId="32936" xr:uid="{00000000-0005-0000-0000-000040820000}"/>
    <cellStyle name="Output 2 6 2 7" xfId="34014" xr:uid="{00000000-0005-0000-0000-000041820000}"/>
    <cellStyle name="Output 2 6 2 8" xfId="30658" xr:uid="{00000000-0005-0000-0000-000042820000}"/>
    <cellStyle name="Output 2 6 3" xfId="11989" xr:uid="{00000000-0005-0000-0000-000043820000}"/>
    <cellStyle name="Output 2 6 3 2" xfId="17142" xr:uid="{00000000-0005-0000-0000-000044820000}"/>
    <cellStyle name="Output 2 6 3 2 2" xfId="29673" xr:uid="{00000000-0005-0000-0000-000045820000}"/>
    <cellStyle name="Output 2 6 3 3" xfId="24739" xr:uid="{00000000-0005-0000-0000-000046820000}"/>
    <cellStyle name="Output 2 6 4" xfId="12009" xr:uid="{00000000-0005-0000-0000-000047820000}"/>
    <cellStyle name="Output 2 6 4 2" xfId="24758" xr:uid="{00000000-0005-0000-0000-000048820000}"/>
    <cellStyle name="Output 2 6 5" xfId="18528" xr:uid="{00000000-0005-0000-0000-000049820000}"/>
    <cellStyle name="Output 2 6 5 2" xfId="30081" xr:uid="{00000000-0005-0000-0000-00004A820000}"/>
    <cellStyle name="Output 2 6 6" xfId="20542" xr:uid="{00000000-0005-0000-0000-00004B820000}"/>
    <cellStyle name="Output 2 6 6 2" xfId="30222" xr:uid="{00000000-0005-0000-0000-00004C820000}"/>
    <cellStyle name="Output 2 6 7" xfId="24040" xr:uid="{00000000-0005-0000-0000-00004D820000}"/>
    <cellStyle name="Output 2 6 8" xfId="31888" xr:uid="{00000000-0005-0000-0000-00004E820000}"/>
    <cellStyle name="Output 2 6 9" xfId="33796" xr:uid="{00000000-0005-0000-0000-00004F820000}"/>
    <cellStyle name="Output 2 7" xfId="6571" xr:uid="{00000000-0005-0000-0000-000050820000}"/>
    <cellStyle name="Output 2 7 2" xfId="13167" xr:uid="{00000000-0005-0000-0000-000051820000}"/>
    <cellStyle name="Output 2 7 2 2" xfId="25912" xr:uid="{00000000-0005-0000-0000-000052820000}"/>
    <cellStyle name="Output 2 7 3" xfId="19944" xr:uid="{00000000-0005-0000-0000-000053820000}"/>
    <cellStyle name="Output 2 7 3 2" xfId="30213" xr:uid="{00000000-0005-0000-0000-000054820000}"/>
    <cellStyle name="Output 2 7 4" xfId="20838" xr:uid="{00000000-0005-0000-0000-000055820000}"/>
    <cellStyle name="Output 2 7 4 2" xfId="30516" xr:uid="{00000000-0005-0000-0000-000056820000}"/>
    <cellStyle name="Output 2 7 5" xfId="21320" xr:uid="{00000000-0005-0000-0000-000057820000}"/>
    <cellStyle name="Output 2 7 6" xfId="33135" xr:uid="{00000000-0005-0000-0000-000058820000}"/>
    <cellStyle name="Output 2 7 7" xfId="34160" xr:uid="{00000000-0005-0000-0000-000059820000}"/>
    <cellStyle name="Output 2 7 8" xfId="31626" xr:uid="{00000000-0005-0000-0000-00005A820000}"/>
    <cellStyle name="Output 2 8" xfId="7223" xr:uid="{00000000-0005-0000-0000-00005B820000}"/>
    <cellStyle name="Output 2 8 2" xfId="13760" xr:uid="{00000000-0005-0000-0000-00005C820000}"/>
    <cellStyle name="Output 2 8 2 2" xfId="26491" xr:uid="{00000000-0005-0000-0000-00005D820000}"/>
    <cellStyle name="Output 2 8 3" xfId="21955" xr:uid="{00000000-0005-0000-0000-00005E820000}"/>
    <cellStyle name="Output 2 9" xfId="11903" xr:uid="{00000000-0005-0000-0000-00005F820000}"/>
    <cellStyle name="Output 2 9 2" xfId="17094" xr:uid="{00000000-0005-0000-0000-000060820000}"/>
    <cellStyle name="Output 2 9 2 2" xfId="29625" xr:uid="{00000000-0005-0000-0000-000061820000}"/>
    <cellStyle name="Output 2 9 3" xfId="24653" xr:uid="{00000000-0005-0000-0000-000062820000}"/>
    <cellStyle name="Output 3" xfId="1061" xr:uid="{00000000-0005-0000-0000-000063820000}"/>
    <cellStyle name="Output 3 10" xfId="18317" xr:uid="{00000000-0005-0000-0000-000064820000}"/>
    <cellStyle name="Output 3 10 2" xfId="30072" xr:uid="{00000000-0005-0000-0000-000065820000}"/>
    <cellStyle name="Output 3 11" xfId="20987" xr:uid="{00000000-0005-0000-0000-000066820000}"/>
    <cellStyle name="Output 3 12" xfId="30709" xr:uid="{00000000-0005-0000-0000-000067820000}"/>
    <cellStyle name="Output 3 13" xfId="32069" xr:uid="{00000000-0005-0000-0000-000068820000}"/>
    <cellStyle name="Output 3 14" xfId="34008" xr:uid="{00000000-0005-0000-0000-000069820000}"/>
    <cellStyle name="Output 3 15" xfId="37244" xr:uid="{00000000-0005-0000-0000-00006A820000}"/>
    <cellStyle name="Output 3 16" xfId="3062" xr:uid="{00000000-0005-0000-0000-00006B820000}"/>
    <cellStyle name="Output 3 2" xfId="3063" xr:uid="{00000000-0005-0000-0000-00006C820000}"/>
    <cellStyle name="Output 3 2 10" xfId="30837" xr:uid="{00000000-0005-0000-0000-00006D820000}"/>
    <cellStyle name="Output 3 2 11" xfId="30767" xr:uid="{00000000-0005-0000-0000-00006E820000}"/>
    <cellStyle name="Output 3 2 2" xfId="8726" xr:uid="{00000000-0005-0000-0000-00006F820000}"/>
    <cellStyle name="Output 3 2 2 2" xfId="11641" xr:uid="{00000000-0005-0000-0000-000070820000}"/>
    <cellStyle name="Output 3 2 2 2 2" xfId="16903" xr:uid="{00000000-0005-0000-0000-000071820000}"/>
    <cellStyle name="Output 3 2 2 2 2 2" xfId="29437" xr:uid="{00000000-0005-0000-0000-000072820000}"/>
    <cellStyle name="Output 3 2 2 2 3" xfId="20803" xr:uid="{00000000-0005-0000-0000-000073820000}"/>
    <cellStyle name="Output 3 2 2 2 3 2" xfId="30481" xr:uid="{00000000-0005-0000-0000-000074820000}"/>
    <cellStyle name="Output 3 2 2 2 4" xfId="24396" xr:uid="{00000000-0005-0000-0000-000075820000}"/>
    <cellStyle name="Output 3 2 2 2 5" xfId="33081" xr:uid="{00000000-0005-0000-0000-000076820000}"/>
    <cellStyle name="Output 3 2 2 2 6" xfId="34124" xr:uid="{00000000-0005-0000-0000-000077820000}"/>
    <cellStyle name="Output 3 2 2 2 7" xfId="31580" xr:uid="{00000000-0005-0000-0000-000078820000}"/>
    <cellStyle name="Output 3 2 2 3" xfId="11798" xr:uid="{00000000-0005-0000-0000-000079820000}"/>
    <cellStyle name="Output 3 2 2 3 2" xfId="17031" xr:uid="{00000000-0005-0000-0000-00007A820000}"/>
    <cellStyle name="Output 3 2 2 3 2 2" xfId="29564" xr:uid="{00000000-0005-0000-0000-00007B820000}"/>
    <cellStyle name="Output 3 2 2 3 3" xfId="24550" xr:uid="{00000000-0005-0000-0000-00007C820000}"/>
    <cellStyle name="Output 3 2 2 4" xfId="7087" xr:uid="{00000000-0005-0000-0000-00007D820000}"/>
    <cellStyle name="Output 3 2 2 4 2" xfId="21819" xr:uid="{00000000-0005-0000-0000-00007E820000}"/>
    <cellStyle name="Output 3 2 2 5" xfId="20652" xr:uid="{00000000-0005-0000-0000-00007F820000}"/>
    <cellStyle name="Output 3 2 2 5 2" xfId="30330" xr:uid="{00000000-0005-0000-0000-000080820000}"/>
    <cellStyle name="Output 3 2 2 6" xfId="22787" xr:uid="{00000000-0005-0000-0000-000081820000}"/>
    <cellStyle name="Output 3 2 2 7" xfId="32101" xr:uid="{00000000-0005-0000-0000-000082820000}"/>
    <cellStyle name="Output 3 2 2 8" xfId="33941" xr:uid="{00000000-0005-0000-0000-000083820000}"/>
    <cellStyle name="Output 3 2 2 9" xfId="31118" xr:uid="{00000000-0005-0000-0000-000084820000}"/>
    <cellStyle name="Output 3 2 3" xfId="6575" xr:uid="{00000000-0005-0000-0000-000085820000}"/>
    <cellStyle name="Output 3 2 3 2" xfId="13171" xr:uid="{00000000-0005-0000-0000-000086820000}"/>
    <cellStyle name="Output 3 2 3 2 2" xfId="25916" xr:uid="{00000000-0005-0000-0000-000087820000}"/>
    <cellStyle name="Output 3 2 3 3" xfId="20896" xr:uid="{00000000-0005-0000-0000-000088820000}"/>
    <cellStyle name="Output 3 2 3 3 2" xfId="30574" xr:uid="{00000000-0005-0000-0000-000089820000}"/>
    <cellStyle name="Output 3 2 3 4" xfId="21324" xr:uid="{00000000-0005-0000-0000-00008A820000}"/>
    <cellStyle name="Output 3 2 3 5" xfId="33221" xr:uid="{00000000-0005-0000-0000-00008B820000}"/>
    <cellStyle name="Output 3 2 3 6" xfId="34219" xr:uid="{00000000-0005-0000-0000-00008C820000}"/>
    <cellStyle name="Output 3 2 3 7" xfId="30680" xr:uid="{00000000-0005-0000-0000-00008D820000}"/>
    <cellStyle name="Output 3 2 4" xfId="7219" xr:uid="{00000000-0005-0000-0000-00008E820000}"/>
    <cellStyle name="Output 3 2 4 2" xfId="13756" xr:uid="{00000000-0005-0000-0000-00008F820000}"/>
    <cellStyle name="Output 3 2 4 2 2" xfId="26487" xr:uid="{00000000-0005-0000-0000-000090820000}"/>
    <cellStyle name="Output 3 2 4 3" xfId="21951" xr:uid="{00000000-0005-0000-0000-000091820000}"/>
    <cellStyle name="Output 3 2 5" xfId="11723" xr:uid="{00000000-0005-0000-0000-000092820000}"/>
    <cellStyle name="Output 3 2 5 2" xfId="16964" xr:uid="{00000000-0005-0000-0000-000093820000}"/>
    <cellStyle name="Output 3 2 5 2 2" xfId="29497" xr:uid="{00000000-0005-0000-0000-000094820000}"/>
    <cellStyle name="Output 3 2 5 3" xfId="24475" xr:uid="{00000000-0005-0000-0000-000095820000}"/>
    <cellStyle name="Output 3 2 6" xfId="7346" xr:uid="{00000000-0005-0000-0000-000096820000}"/>
    <cellStyle name="Output 3 2 6 2" xfId="22078" xr:uid="{00000000-0005-0000-0000-000097820000}"/>
    <cellStyle name="Output 3 2 7" xfId="17500" xr:uid="{00000000-0005-0000-0000-000098820000}"/>
    <cellStyle name="Output 3 2 7 2" xfId="29999" xr:uid="{00000000-0005-0000-0000-000099820000}"/>
    <cellStyle name="Output 3 2 8" xfId="20988" xr:uid="{00000000-0005-0000-0000-00009A820000}"/>
    <cellStyle name="Output 3 2 9" xfId="30927" xr:uid="{00000000-0005-0000-0000-00009B820000}"/>
    <cellStyle name="Output 3 3" xfId="8725" xr:uid="{00000000-0005-0000-0000-00009C820000}"/>
    <cellStyle name="Output 3 3 2" xfId="11640" xr:uid="{00000000-0005-0000-0000-00009D820000}"/>
    <cellStyle name="Output 3 3 2 2" xfId="16902" xr:uid="{00000000-0005-0000-0000-00009E820000}"/>
    <cellStyle name="Output 3 3 2 2 2" xfId="20802" xr:uid="{00000000-0005-0000-0000-00009F820000}"/>
    <cellStyle name="Output 3 3 2 2 2 2" xfId="30480" xr:uid="{00000000-0005-0000-0000-0000A0820000}"/>
    <cellStyle name="Output 3 3 2 2 3" xfId="29436" xr:uid="{00000000-0005-0000-0000-0000A1820000}"/>
    <cellStyle name="Output 3 3 2 2 4" xfId="33080" xr:uid="{00000000-0005-0000-0000-0000A2820000}"/>
    <cellStyle name="Output 3 3 2 2 5" xfId="34123" xr:uid="{00000000-0005-0000-0000-0000A3820000}"/>
    <cellStyle name="Output 3 3 2 2 6" xfId="31579" xr:uid="{00000000-0005-0000-0000-0000A4820000}"/>
    <cellStyle name="Output 3 3 2 3" xfId="20651" xr:uid="{00000000-0005-0000-0000-0000A5820000}"/>
    <cellStyle name="Output 3 3 2 3 2" xfId="30329" xr:uid="{00000000-0005-0000-0000-0000A6820000}"/>
    <cellStyle name="Output 3 3 2 4" xfId="24395" xr:uid="{00000000-0005-0000-0000-0000A7820000}"/>
    <cellStyle name="Output 3 3 2 5" xfId="32100" xr:uid="{00000000-0005-0000-0000-0000A8820000}"/>
    <cellStyle name="Output 3 3 2 6" xfId="33940" xr:uid="{00000000-0005-0000-0000-0000A9820000}"/>
    <cellStyle name="Output 3 3 2 7" xfId="31117" xr:uid="{00000000-0005-0000-0000-0000AA820000}"/>
    <cellStyle name="Output 3 3 3" xfId="6603" xr:uid="{00000000-0005-0000-0000-0000AB820000}"/>
    <cellStyle name="Output 3 3 3 2" xfId="13198" xr:uid="{00000000-0005-0000-0000-0000AC820000}"/>
    <cellStyle name="Output 3 3 3 2 2" xfId="25943" xr:uid="{00000000-0005-0000-0000-0000AD820000}"/>
    <cellStyle name="Output 3 3 3 3" xfId="20895" xr:uid="{00000000-0005-0000-0000-0000AE820000}"/>
    <cellStyle name="Output 3 3 3 3 2" xfId="30573" xr:uid="{00000000-0005-0000-0000-0000AF820000}"/>
    <cellStyle name="Output 3 3 3 4" xfId="21352" xr:uid="{00000000-0005-0000-0000-0000B0820000}"/>
    <cellStyle name="Output 3 3 3 5" xfId="33220" xr:uid="{00000000-0005-0000-0000-0000B1820000}"/>
    <cellStyle name="Output 3 3 3 6" xfId="34218" xr:uid="{00000000-0005-0000-0000-0000B2820000}"/>
    <cellStyle name="Output 3 3 3 7" xfId="33973" xr:uid="{00000000-0005-0000-0000-0000B3820000}"/>
    <cellStyle name="Output 3 3 4" xfId="11801" xr:uid="{00000000-0005-0000-0000-0000B4820000}"/>
    <cellStyle name="Output 3 3 4 2" xfId="24553" xr:uid="{00000000-0005-0000-0000-0000B5820000}"/>
    <cellStyle name="Output 3 3 5" xfId="17498" xr:uid="{00000000-0005-0000-0000-0000B6820000}"/>
    <cellStyle name="Output 3 3 5 2" xfId="29997" xr:uid="{00000000-0005-0000-0000-0000B7820000}"/>
    <cellStyle name="Output 3 3 6" xfId="22786" xr:uid="{00000000-0005-0000-0000-0000B8820000}"/>
    <cellStyle name="Output 3 3 7" xfId="30926" xr:uid="{00000000-0005-0000-0000-0000B9820000}"/>
    <cellStyle name="Output 3 3 8" xfId="31178" xr:uid="{00000000-0005-0000-0000-0000BA820000}"/>
    <cellStyle name="Output 3 3 9" xfId="30670" xr:uid="{00000000-0005-0000-0000-0000BB820000}"/>
    <cellStyle name="Output 3 4" xfId="10015" xr:uid="{00000000-0005-0000-0000-0000BC820000}"/>
    <cellStyle name="Output 3 4 2" xfId="11853" xr:uid="{00000000-0005-0000-0000-0000BD820000}"/>
    <cellStyle name="Output 3 4 2 2" xfId="17067" xr:uid="{00000000-0005-0000-0000-0000BE820000}"/>
    <cellStyle name="Output 3 4 2 2 2" xfId="29598" xr:uid="{00000000-0005-0000-0000-0000BF820000}"/>
    <cellStyle name="Output 3 4 2 3" xfId="20745" xr:uid="{00000000-0005-0000-0000-0000C0820000}"/>
    <cellStyle name="Output 3 4 2 3 2" xfId="30423" xr:uid="{00000000-0005-0000-0000-0000C1820000}"/>
    <cellStyle name="Output 3 4 2 4" xfId="24603" xr:uid="{00000000-0005-0000-0000-0000C2820000}"/>
    <cellStyle name="Output 3 4 2 5" xfId="32999" xr:uid="{00000000-0005-0000-0000-0000C3820000}"/>
    <cellStyle name="Output 3 4 2 6" xfId="34066" xr:uid="{00000000-0005-0000-0000-0000C4820000}"/>
    <cellStyle name="Output 3 4 2 7" xfId="31683" xr:uid="{00000000-0005-0000-0000-0000C5820000}"/>
    <cellStyle name="Output 3 4 3" xfId="6929" xr:uid="{00000000-0005-0000-0000-0000C6820000}"/>
    <cellStyle name="Output 3 4 3 2" xfId="13473" xr:uid="{00000000-0005-0000-0000-0000C7820000}"/>
    <cellStyle name="Output 3 4 3 2 2" xfId="26205" xr:uid="{00000000-0005-0000-0000-0000C8820000}"/>
    <cellStyle name="Output 3 4 3 3" xfId="21662" xr:uid="{00000000-0005-0000-0000-0000C9820000}"/>
    <cellStyle name="Output 3 4 4" xfId="6905" xr:uid="{00000000-0005-0000-0000-0000CA820000}"/>
    <cellStyle name="Output 3 4 4 2" xfId="21641" xr:uid="{00000000-0005-0000-0000-0000CB820000}"/>
    <cellStyle name="Output 3 4 5" xfId="20595" xr:uid="{00000000-0005-0000-0000-0000CC820000}"/>
    <cellStyle name="Output 3 4 5 2" xfId="30273" xr:uid="{00000000-0005-0000-0000-0000CD820000}"/>
    <cellStyle name="Output 3 4 6" xfId="23599" xr:uid="{00000000-0005-0000-0000-0000CE820000}"/>
    <cellStyle name="Output 3 4 7" xfId="32004" xr:uid="{00000000-0005-0000-0000-0000CF820000}"/>
    <cellStyle name="Output 3 4 8" xfId="33878" xr:uid="{00000000-0005-0000-0000-0000D0820000}"/>
    <cellStyle name="Output 3 4 9" xfId="34254" xr:uid="{00000000-0005-0000-0000-0000D1820000}"/>
    <cellStyle name="Output 3 5" xfId="10950" xr:uid="{00000000-0005-0000-0000-0000D2820000}"/>
    <cellStyle name="Output 3 5 2" xfId="11936" xr:uid="{00000000-0005-0000-0000-0000D3820000}"/>
    <cellStyle name="Output 3 5 2 2" xfId="17113" xr:uid="{00000000-0005-0000-0000-0000D4820000}"/>
    <cellStyle name="Output 3 5 2 2 2" xfId="29644" xr:uid="{00000000-0005-0000-0000-0000D5820000}"/>
    <cellStyle name="Output 3 5 2 3" xfId="24686" xr:uid="{00000000-0005-0000-0000-0000D6820000}"/>
    <cellStyle name="Output 3 5 3" xfId="7606" xr:uid="{00000000-0005-0000-0000-0000D7820000}"/>
    <cellStyle name="Output 3 5 3 2" xfId="14118" xr:uid="{00000000-0005-0000-0000-0000D8820000}"/>
    <cellStyle name="Output 3 5 3 2 2" xfId="26848" xr:uid="{00000000-0005-0000-0000-0000D9820000}"/>
    <cellStyle name="Output 3 5 3 3" xfId="22337" xr:uid="{00000000-0005-0000-0000-0000DA820000}"/>
    <cellStyle name="Output 3 5 4" xfId="11857" xr:uid="{00000000-0005-0000-0000-0000DB820000}"/>
    <cellStyle name="Output 3 5 4 2" xfId="24607" xr:uid="{00000000-0005-0000-0000-0000DC820000}"/>
    <cellStyle name="Output 3 5 5" xfId="20839" xr:uid="{00000000-0005-0000-0000-0000DD820000}"/>
    <cellStyle name="Output 3 5 5 2" xfId="30517" xr:uid="{00000000-0005-0000-0000-0000DE820000}"/>
    <cellStyle name="Output 3 5 6" xfId="23881" xr:uid="{00000000-0005-0000-0000-0000DF820000}"/>
    <cellStyle name="Output 3 5 7" xfId="33136" xr:uid="{00000000-0005-0000-0000-0000E0820000}"/>
    <cellStyle name="Output 3 5 8" xfId="34161" xr:uid="{00000000-0005-0000-0000-0000E1820000}"/>
    <cellStyle name="Output 3 5 9" xfId="31624" xr:uid="{00000000-0005-0000-0000-0000E2820000}"/>
    <cellStyle name="Output 3 6" xfId="6574" xr:uid="{00000000-0005-0000-0000-0000E3820000}"/>
    <cellStyle name="Output 3 6 2" xfId="13170" xr:uid="{00000000-0005-0000-0000-0000E4820000}"/>
    <cellStyle name="Output 3 6 2 2" xfId="25915" xr:uid="{00000000-0005-0000-0000-0000E5820000}"/>
    <cellStyle name="Output 3 6 3" xfId="21323" xr:uid="{00000000-0005-0000-0000-0000E6820000}"/>
    <cellStyle name="Output 3 7" xfId="7220" xr:uid="{00000000-0005-0000-0000-0000E7820000}"/>
    <cellStyle name="Output 3 7 2" xfId="13757" xr:uid="{00000000-0005-0000-0000-0000E8820000}"/>
    <cellStyle name="Output 3 7 2 2" xfId="26488" xr:uid="{00000000-0005-0000-0000-0000E9820000}"/>
    <cellStyle name="Output 3 7 3" xfId="21952" xr:uid="{00000000-0005-0000-0000-0000EA820000}"/>
    <cellStyle name="Output 3 8" xfId="11410" xr:uid="{00000000-0005-0000-0000-0000EB820000}"/>
    <cellStyle name="Output 3 8 2" xfId="16716" xr:uid="{00000000-0005-0000-0000-0000EC820000}"/>
    <cellStyle name="Output 3 8 2 2" xfId="29251" xr:uid="{00000000-0005-0000-0000-0000ED820000}"/>
    <cellStyle name="Output 3 8 3" xfId="24168" xr:uid="{00000000-0005-0000-0000-0000EE820000}"/>
    <cellStyle name="Output 3 9" xfId="6753" xr:uid="{00000000-0005-0000-0000-0000EF820000}"/>
    <cellStyle name="Output 3 9 2" xfId="21491" xr:uid="{00000000-0005-0000-0000-0000F0820000}"/>
    <cellStyle name="Output 4" xfId="1062" xr:uid="{00000000-0005-0000-0000-0000F1820000}"/>
    <cellStyle name="Output 4 10" xfId="18316" xr:uid="{00000000-0005-0000-0000-0000F2820000}"/>
    <cellStyle name="Output 4 10 2" xfId="30071" xr:uid="{00000000-0005-0000-0000-0000F3820000}"/>
    <cellStyle name="Output 4 11" xfId="20989" xr:uid="{00000000-0005-0000-0000-0000F4820000}"/>
    <cellStyle name="Output 4 12" xfId="30710" xr:uid="{00000000-0005-0000-0000-0000F5820000}"/>
    <cellStyle name="Output 4 13" xfId="30881" xr:uid="{00000000-0005-0000-0000-0000F6820000}"/>
    <cellStyle name="Output 4 14" xfId="30971" xr:uid="{00000000-0005-0000-0000-0000F7820000}"/>
    <cellStyle name="Output 4 15" xfId="37245" xr:uid="{00000000-0005-0000-0000-0000F8820000}"/>
    <cellStyle name="Output 4 16" xfId="3064" xr:uid="{00000000-0005-0000-0000-0000F9820000}"/>
    <cellStyle name="Output 4 2" xfId="3065" xr:uid="{00000000-0005-0000-0000-0000FA820000}"/>
    <cellStyle name="Output 4 2 10" xfId="30835" xr:uid="{00000000-0005-0000-0000-0000FB820000}"/>
    <cellStyle name="Output 4 2 11" xfId="30671" xr:uid="{00000000-0005-0000-0000-0000FC820000}"/>
    <cellStyle name="Output 4 2 2" xfId="8728" xr:uid="{00000000-0005-0000-0000-0000FD820000}"/>
    <cellStyle name="Output 4 2 2 2" xfId="11643" xr:uid="{00000000-0005-0000-0000-0000FE820000}"/>
    <cellStyle name="Output 4 2 2 2 2" xfId="16905" xr:uid="{00000000-0005-0000-0000-0000FF820000}"/>
    <cellStyle name="Output 4 2 2 2 2 2" xfId="29439" xr:uid="{00000000-0005-0000-0000-000000830000}"/>
    <cellStyle name="Output 4 2 2 2 3" xfId="20805" xr:uid="{00000000-0005-0000-0000-000001830000}"/>
    <cellStyle name="Output 4 2 2 2 3 2" xfId="30483" xr:uid="{00000000-0005-0000-0000-000002830000}"/>
    <cellStyle name="Output 4 2 2 2 4" xfId="24398" xr:uid="{00000000-0005-0000-0000-000003830000}"/>
    <cellStyle name="Output 4 2 2 2 5" xfId="33083" xr:uid="{00000000-0005-0000-0000-000004830000}"/>
    <cellStyle name="Output 4 2 2 2 6" xfId="34126" xr:uid="{00000000-0005-0000-0000-000005830000}"/>
    <cellStyle name="Output 4 2 2 2 7" xfId="31582" xr:uid="{00000000-0005-0000-0000-000006830000}"/>
    <cellStyle name="Output 4 2 2 3" xfId="11916" xr:uid="{00000000-0005-0000-0000-000007830000}"/>
    <cellStyle name="Output 4 2 2 3 2" xfId="17102" xr:uid="{00000000-0005-0000-0000-000008830000}"/>
    <cellStyle name="Output 4 2 2 3 2 2" xfId="29633" xr:uid="{00000000-0005-0000-0000-000009830000}"/>
    <cellStyle name="Output 4 2 2 3 3" xfId="24666" xr:uid="{00000000-0005-0000-0000-00000A830000}"/>
    <cellStyle name="Output 4 2 2 4" xfId="6450" xr:uid="{00000000-0005-0000-0000-00000B830000}"/>
    <cellStyle name="Output 4 2 2 4 2" xfId="21205" xr:uid="{00000000-0005-0000-0000-00000C830000}"/>
    <cellStyle name="Output 4 2 2 5" xfId="20654" xr:uid="{00000000-0005-0000-0000-00000D830000}"/>
    <cellStyle name="Output 4 2 2 5 2" xfId="30332" xr:uid="{00000000-0005-0000-0000-00000E830000}"/>
    <cellStyle name="Output 4 2 2 6" xfId="22789" xr:uid="{00000000-0005-0000-0000-00000F830000}"/>
    <cellStyle name="Output 4 2 2 7" xfId="32103" xr:uid="{00000000-0005-0000-0000-000010830000}"/>
    <cellStyle name="Output 4 2 2 8" xfId="33943" xr:uid="{00000000-0005-0000-0000-000011830000}"/>
    <cellStyle name="Output 4 2 2 9" xfId="31120" xr:uid="{00000000-0005-0000-0000-000012830000}"/>
    <cellStyle name="Output 4 2 3" xfId="6577" xr:uid="{00000000-0005-0000-0000-000013830000}"/>
    <cellStyle name="Output 4 2 3 2" xfId="13173" xr:uid="{00000000-0005-0000-0000-000014830000}"/>
    <cellStyle name="Output 4 2 3 2 2" xfId="25918" xr:uid="{00000000-0005-0000-0000-000015830000}"/>
    <cellStyle name="Output 4 2 3 3" xfId="20898" xr:uid="{00000000-0005-0000-0000-000016830000}"/>
    <cellStyle name="Output 4 2 3 3 2" xfId="30576" xr:uid="{00000000-0005-0000-0000-000017830000}"/>
    <cellStyle name="Output 4 2 3 4" xfId="21326" xr:uid="{00000000-0005-0000-0000-000018830000}"/>
    <cellStyle name="Output 4 2 3 5" xfId="33223" xr:uid="{00000000-0005-0000-0000-000019830000}"/>
    <cellStyle name="Output 4 2 3 6" xfId="34221" xr:uid="{00000000-0005-0000-0000-00001A830000}"/>
    <cellStyle name="Output 4 2 3 7" xfId="31659" xr:uid="{00000000-0005-0000-0000-00001B830000}"/>
    <cellStyle name="Output 4 2 4" xfId="7217" xr:uid="{00000000-0005-0000-0000-00001C830000}"/>
    <cellStyle name="Output 4 2 4 2" xfId="13754" xr:uid="{00000000-0005-0000-0000-00001D830000}"/>
    <cellStyle name="Output 4 2 4 2 2" xfId="26485" xr:uid="{00000000-0005-0000-0000-00001E830000}"/>
    <cellStyle name="Output 4 2 4 3" xfId="21949" xr:uid="{00000000-0005-0000-0000-00001F830000}"/>
    <cellStyle name="Output 4 2 5" xfId="11409" xr:uid="{00000000-0005-0000-0000-000020830000}"/>
    <cellStyle name="Output 4 2 5 2" xfId="16715" xr:uid="{00000000-0005-0000-0000-000021830000}"/>
    <cellStyle name="Output 4 2 5 2 2" xfId="29250" xr:uid="{00000000-0005-0000-0000-000022830000}"/>
    <cellStyle name="Output 4 2 5 3" xfId="24167" xr:uid="{00000000-0005-0000-0000-000023830000}"/>
    <cellStyle name="Output 4 2 6" xfId="7555" xr:uid="{00000000-0005-0000-0000-000024830000}"/>
    <cellStyle name="Output 4 2 6 2" xfId="22286" xr:uid="{00000000-0005-0000-0000-000025830000}"/>
    <cellStyle name="Output 4 2 7" xfId="17457" xr:uid="{00000000-0005-0000-0000-000026830000}"/>
    <cellStyle name="Output 4 2 7 2" xfId="29974" xr:uid="{00000000-0005-0000-0000-000027830000}"/>
    <cellStyle name="Output 4 2 8" xfId="20990" xr:uid="{00000000-0005-0000-0000-000028830000}"/>
    <cellStyle name="Output 4 2 9" xfId="30929" xr:uid="{00000000-0005-0000-0000-000029830000}"/>
    <cellStyle name="Output 4 3" xfId="8727" xr:uid="{00000000-0005-0000-0000-00002A830000}"/>
    <cellStyle name="Output 4 3 2" xfId="11642" xr:uid="{00000000-0005-0000-0000-00002B830000}"/>
    <cellStyle name="Output 4 3 2 2" xfId="16904" xr:uid="{00000000-0005-0000-0000-00002C830000}"/>
    <cellStyle name="Output 4 3 2 2 2" xfId="20804" xr:uid="{00000000-0005-0000-0000-00002D830000}"/>
    <cellStyle name="Output 4 3 2 2 2 2" xfId="30482" xr:uid="{00000000-0005-0000-0000-00002E830000}"/>
    <cellStyle name="Output 4 3 2 2 3" xfId="29438" xr:uid="{00000000-0005-0000-0000-00002F830000}"/>
    <cellStyle name="Output 4 3 2 2 4" xfId="33082" xr:uid="{00000000-0005-0000-0000-000030830000}"/>
    <cellStyle name="Output 4 3 2 2 5" xfId="34125" xr:uid="{00000000-0005-0000-0000-000031830000}"/>
    <cellStyle name="Output 4 3 2 2 6" xfId="31709" xr:uid="{00000000-0005-0000-0000-000032830000}"/>
    <cellStyle name="Output 4 3 2 3" xfId="20653" xr:uid="{00000000-0005-0000-0000-000033830000}"/>
    <cellStyle name="Output 4 3 2 3 2" xfId="30331" xr:uid="{00000000-0005-0000-0000-000034830000}"/>
    <cellStyle name="Output 4 3 2 4" xfId="24397" xr:uid="{00000000-0005-0000-0000-000035830000}"/>
    <cellStyle name="Output 4 3 2 5" xfId="32102" xr:uid="{00000000-0005-0000-0000-000036830000}"/>
    <cellStyle name="Output 4 3 2 6" xfId="33942" xr:uid="{00000000-0005-0000-0000-000037830000}"/>
    <cellStyle name="Output 4 3 2 7" xfId="31119" xr:uid="{00000000-0005-0000-0000-000038830000}"/>
    <cellStyle name="Output 4 3 3" xfId="11882" xr:uid="{00000000-0005-0000-0000-000039830000}"/>
    <cellStyle name="Output 4 3 3 2" xfId="17084" xr:uid="{00000000-0005-0000-0000-00003A830000}"/>
    <cellStyle name="Output 4 3 3 2 2" xfId="29615" xr:uid="{00000000-0005-0000-0000-00003B830000}"/>
    <cellStyle name="Output 4 3 3 3" xfId="20897" xr:uid="{00000000-0005-0000-0000-00003C830000}"/>
    <cellStyle name="Output 4 3 3 3 2" xfId="30575" xr:uid="{00000000-0005-0000-0000-00003D830000}"/>
    <cellStyle name="Output 4 3 3 4" xfId="24632" xr:uid="{00000000-0005-0000-0000-00003E830000}"/>
    <cellStyle name="Output 4 3 3 5" xfId="33222" xr:uid="{00000000-0005-0000-0000-00003F830000}"/>
    <cellStyle name="Output 4 3 3 6" xfId="34220" xr:uid="{00000000-0005-0000-0000-000040830000}"/>
    <cellStyle name="Output 4 3 3 7" xfId="33839" xr:uid="{00000000-0005-0000-0000-000041830000}"/>
    <cellStyle name="Output 4 3 4" xfId="11478" xr:uid="{00000000-0005-0000-0000-000042830000}"/>
    <cellStyle name="Output 4 3 4 2" xfId="24236" xr:uid="{00000000-0005-0000-0000-000043830000}"/>
    <cellStyle name="Output 4 3 5" xfId="17499" xr:uid="{00000000-0005-0000-0000-000044830000}"/>
    <cellStyle name="Output 4 3 5 2" xfId="29998" xr:uid="{00000000-0005-0000-0000-000045830000}"/>
    <cellStyle name="Output 4 3 6" xfId="22788" xr:uid="{00000000-0005-0000-0000-000046830000}"/>
    <cellStyle name="Output 4 3 7" xfId="30928" xr:uid="{00000000-0005-0000-0000-000047830000}"/>
    <cellStyle name="Output 4 3 8" xfId="30836" xr:uid="{00000000-0005-0000-0000-000048830000}"/>
    <cellStyle name="Output 4 3 9" xfId="30766" xr:uid="{00000000-0005-0000-0000-000049830000}"/>
    <cellStyle name="Output 4 4" xfId="10016" xr:uid="{00000000-0005-0000-0000-00004A830000}"/>
    <cellStyle name="Output 4 4 2" xfId="11854" xr:uid="{00000000-0005-0000-0000-00004B830000}"/>
    <cellStyle name="Output 4 4 2 2" xfId="17068" xr:uid="{00000000-0005-0000-0000-00004C830000}"/>
    <cellStyle name="Output 4 4 2 2 2" xfId="29599" xr:uid="{00000000-0005-0000-0000-00004D830000}"/>
    <cellStyle name="Output 4 4 2 3" xfId="20746" xr:uid="{00000000-0005-0000-0000-00004E830000}"/>
    <cellStyle name="Output 4 4 2 3 2" xfId="30424" xr:uid="{00000000-0005-0000-0000-00004F830000}"/>
    <cellStyle name="Output 4 4 2 4" xfId="24604" xr:uid="{00000000-0005-0000-0000-000050830000}"/>
    <cellStyle name="Output 4 4 2 5" xfId="33000" xr:uid="{00000000-0005-0000-0000-000051830000}"/>
    <cellStyle name="Output 4 4 2 6" xfId="34067" xr:uid="{00000000-0005-0000-0000-000052830000}"/>
    <cellStyle name="Output 4 4 2 7" xfId="33856" xr:uid="{00000000-0005-0000-0000-000053830000}"/>
    <cellStyle name="Output 4 4 3" xfId="6424" xr:uid="{00000000-0005-0000-0000-000054830000}"/>
    <cellStyle name="Output 4 4 3 2" xfId="13053" xr:uid="{00000000-0005-0000-0000-000055830000}"/>
    <cellStyle name="Output 4 4 3 2 2" xfId="25799" xr:uid="{00000000-0005-0000-0000-000056830000}"/>
    <cellStyle name="Output 4 4 3 3" xfId="21179" xr:uid="{00000000-0005-0000-0000-000057830000}"/>
    <cellStyle name="Output 4 4 4" xfId="7385" xr:uid="{00000000-0005-0000-0000-000058830000}"/>
    <cellStyle name="Output 4 4 4 2" xfId="22116" xr:uid="{00000000-0005-0000-0000-000059830000}"/>
    <cellStyle name="Output 4 4 5" xfId="20596" xr:uid="{00000000-0005-0000-0000-00005A830000}"/>
    <cellStyle name="Output 4 4 5 2" xfId="30274" xr:uid="{00000000-0005-0000-0000-00005B830000}"/>
    <cellStyle name="Output 4 4 6" xfId="23600" xr:uid="{00000000-0005-0000-0000-00005C830000}"/>
    <cellStyle name="Output 4 4 7" xfId="32005" xr:uid="{00000000-0005-0000-0000-00005D830000}"/>
    <cellStyle name="Output 4 4 8" xfId="33879" xr:uid="{00000000-0005-0000-0000-00005E830000}"/>
    <cellStyle name="Output 4 4 9" xfId="31985" xr:uid="{00000000-0005-0000-0000-00005F830000}"/>
    <cellStyle name="Output 4 5" xfId="11220" xr:uid="{00000000-0005-0000-0000-000060830000}"/>
    <cellStyle name="Output 4 5 2" xfId="11966" xr:uid="{00000000-0005-0000-0000-000061830000}"/>
    <cellStyle name="Output 4 5 2 2" xfId="17131" xr:uid="{00000000-0005-0000-0000-000062830000}"/>
    <cellStyle name="Output 4 5 2 2 2" xfId="29662" xr:uid="{00000000-0005-0000-0000-000063830000}"/>
    <cellStyle name="Output 4 5 2 3" xfId="24716" xr:uid="{00000000-0005-0000-0000-000064830000}"/>
    <cellStyle name="Output 4 5 3" xfId="11990" xr:uid="{00000000-0005-0000-0000-000065830000}"/>
    <cellStyle name="Output 4 5 3 2" xfId="17143" xr:uid="{00000000-0005-0000-0000-000066830000}"/>
    <cellStyle name="Output 4 5 3 2 2" xfId="29674" xr:uid="{00000000-0005-0000-0000-000067830000}"/>
    <cellStyle name="Output 4 5 3 3" xfId="24740" xr:uid="{00000000-0005-0000-0000-000068830000}"/>
    <cellStyle name="Output 4 5 4" xfId="12010" xr:uid="{00000000-0005-0000-0000-000069830000}"/>
    <cellStyle name="Output 4 5 4 2" xfId="24759" xr:uid="{00000000-0005-0000-0000-00006A830000}"/>
    <cellStyle name="Output 4 5 5" xfId="20840" xr:uid="{00000000-0005-0000-0000-00006B830000}"/>
    <cellStyle name="Output 4 5 5 2" xfId="30518" xr:uid="{00000000-0005-0000-0000-00006C830000}"/>
    <cellStyle name="Output 4 5 6" xfId="24041" xr:uid="{00000000-0005-0000-0000-00006D830000}"/>
    <cellStyle name="Output 4 5 7" xfId="33137" xr:uid="{00000000-0005-0000-0000-00006E830000}"/>
    <cellStyle name="Output 4 5 8" xfId="34162" xr:uid="{00000000-0005-0000-0000-00006F830000}"/>
    <cellStyle name="Output 4 5 9" xfId="31625" xr:uid="{00000000-0005-0000-0000-000070830000}"/>
    <cellStyle name="Output 4 6" xfId="6576" xr:uid="{00000000-0005-0000-0000-000071830000}"/>
    <cellStyle name="Output 4 6 2" xfId="13172" xr:uid="{00000000-0005-0000-0000-000072830000}"/>
    <cellStyle name="Output 4 6 2 2" xfId="25917" xr:uid="{00000000-0005-0000-0000-000073830000}"/>
    <cellStyle name="Output 4 6 3" xfId="21325" xr:uid="{00000000-0005-0000-0000-000074830000}"/>
    <cellStyle name="Output 4 7" xfId="7218" xr:uid="{00000000-0005-0000-0000-000075830000}"/>
    <cellStyle name="Output 4 7 2" xfId="13755" xr:uid="{00000000-0005-0000-0000-000076830000}"/>
    <cellStyle name="Output 4 7 2 2" xfId="26486" xr:uid="{00000000-0005-0000-0000-000077830000}"/>
    <cellStyle name="Output 4 7 3" xfId="21950" xr:uid="{00000000-0005-0000-0000-000078830000}"/>
    <cellStyle name="Output 4 8" xfId="11570" xr:uid="{00000000-0005-0000-0000-000079830000}"/>
    <cellStyle name="Output 4 8 2" xfId="16838" xr:uid="{00000000-0005-0000-0000-00007A830000}"/>
    <cellStyle name="Output 4 8 2 2" xfId="29372" xr:uid="{00000000-0005-0000-0000-00007B830000}"/>
    <cellStyle name="Output 4 8 3" xfId="24325" xr:uid="{00000000-0005-0000-0000-00007C830000}"/>
    <cellStyle name="Output 4 9" xfId="6691" xr:uid="{00000000-0005-0000-0000-00007D830000}"/>
    <cellStyle name="Output 4 9 2" xfId="21434" xr:uid="{00000000-0005-0000-0000-00007E830000}"/>
    <cellStyle name="Output 5" xfId="1063" xr:uid="{00000000-0005-0000-0000-00007F830000}"/>
    <cellStyle name="Output 5 10" xfId="20991" xr:uid="{00000000-0005-0000-0000-000080830000}"/>
    <cellStyle name="Output 5 11" xfId="30711" xr:uid="{00000000-0005-0000-0000-000081830000}"/>
    <cellStyle name="Output 5 12" xfId="31671" xr:uid="{00000000-0005-0000-0000-000082830000}"/>
    <cellStyle name="Output 5 13" xfId="34007" xr:uid="{00000000-0005-0000-0000-000083830000}"/>
    <cellStyle name="Output 5 14" xfId="37246" xr:uid="{00000000-0005-0000-0000-000084830000}"/>
    <cellStyle name="Output 5 15" xfId="3066" xr:uid="{00000000-0005-0000-0000-000085830000}"/>
    <cellStyle name="Output 5 2" xfId="8729" xr:uid="{00000000-0005-0000-0000-000086830000}"/>
    <cellStyle name="Output 5 2 2" xfId="11644" xr:uid="{00000000-0005-0000-0000-000087830000}"/>
    <cellStyle name="Output 5 2 2 2" xfId="16906" xr:uid="{00000000-0005-0000-0000-000088830000}"/>
    <cellStyle name="Output 5 2 2 2 2" xfId="20806" xr:uid="{00000000-0005-0000-0000-000089830000}"/>
    <cellStyle name="Output 5 2 2 2 2 2" xfId="30484" xr:uid="{00000000-0005-0000-0000-00008A830000}"/>
    <cellStyle name="Output 5 2 2 2 3" xfId="29440" xr:uid="{00000000-0005-0000-0000-00008B830000}"/>
    <cellStyle name="Output 5 2 2 2 4" xfId="33084" xr:uid="{00000000-0005-0000-0000-00008C830000}"/>
    <cellStyle name="Output 5 2 2 2 5" xfId="34127" xr:uid="{00000000-0005-0000-0000-00008D830000}"/>
    <cellStyle name="Output 5 2 2 2 6" xfId="31581" xr:uid="{00000000-0005-0000-0000-00008E830000}"/>
    <cellStyle name="Output 5 2 2 3" xfId="20655" xr:uid="{00000000-0005-0000-0000-00008F830000}"/>
    <cellStyle name="Output 5 2 2 3 2" xfId="30333" xr:uid="{00000000-0005-0000-0000-000090830000}"/>
    <cellStyle name="Output 5 2 2 4" xfId="24399" xr:uid="{00000000-0005-0000-0000-000091830000}"/>
    <cellStyle name="Output 5 2 2 5" xfId="32104" xr:uid="{00000000-0005-0000-0000-000092830000}"/>
    <cellStyle name="Output 5 2 2 6" xfId="33944" xr:uid="{00000000-0005-0000-0000-000093830000}"/>
    <cellStyle name="Output 5 2 2 7" xfId="31121" xr:uid="{00000000-0005-0000-0000-000094830000}"/>
    <cellStyle name="Output 5 2 3" xfId="11479" xr:uid="{00000000-0005-0000-0000-000095830000}"/>
    <cellStyle name="Output 5 2 3 2" xfId="16776" xr:uid="{00000000-0005-0000-0000-000096830000}"/>
    <cellStyle name="Output 5 2 3 2 2" xfId="29311" xr:uid="{00000000-0005-0000-0000-000097830000}"/>
    <cellStyle name="Output 5 2 3 3" xfId="20899" xr:uid="{00000000-0005-0000-0000-000098830000}"/>
    <cellStyle name="Output 5 2 3 3 2" xfId="30577" xr:uid="{00000000-0005-0000-0000-000099830000}"/>
    <cellStyle name="Output 5 2 3 4" xfId="24237" xr:uid="{00000000-0005-0000-0000-00009A830000}"/>
    <cellStyle name="Output 5 2 3 5" xfId="33224" xr:uid="{00000000-0005-0000-0000-00009B830000}"/>
    <cellStyle name="Output 5 2 3 6" xfId="34222" xr:uid="{00000000-0005-0000-0000-00009C830000}"/>
    <cellStyle name="Output 5 2 3 7" xfId="31971" xr:uid="{00000000-0005-0000-0000-00009D830000}"/>
    <cellStyle name="Output 5 2 4" xfId="11684" xr:uid="{00000000-0005-0000-0000-00009E830000}"/>
    <cellStyle name="Output 5 2 4 2" xfId="24438" xr:uid="{00000000-0005-0000-0000-00009F830000}"/>
    <cellStyle name="Output 5 2 5" xfId="17497" xr:uid="{00000000-0005-0000-0000-0000A0830000}"/>
    <cellStyle name="Output 5 2 5 2" xfId="29996" xr:uid="{00000000-0005-0000-0000-0000A1830000}"/>
    <cellStyle name="Output 5 2 6" xfId="22790" xr:uid="{00000000-0005-0000-0000-0000A2830000}"/>
    <cellStyle name="Output 5 2 7" xfId="30930" xr:uid="{00000000-0005-0000-0000-0000A3830000}"/>
    <cellStyle name="Output 5 2 8" xfId="30834" xr:uid="{00000000-0005-0000-0000-0000A4830000}"/>
    <cellStyle name="Output 5 2 9" xfId="30768" xr:uid="{00000000-0005-0000-0000-0000A5830000}"/>
    <cellStyle name="Output 5 3" xfId="10017" xr:uid="{00000000-0005-0000-0000-0000A6830000}"/>
    <cellStyle name="Output 5 3 2" xfId="11855" xr:uid="{00000000-0005-0000-0000-0000A7830000}"/>
    <cellStyle name="Output 5 3 2 2" xfId="17069" xr:uid="{00000000-0005-0000-0000-0000A8830000}"/>
    <cellStyle name="Output 5 3 2 2 2" xfId="29600" xr:uid="{00000000-0005-0000-0000-0000A9830000}"/>
    <cellStyle name="Output 5 3 2 3" xfId="20747" xr:uid="{00000000-0005-0000-0000-0000AA830000}"/>
    <cellStyle name="Output 5 3 2 3 2" xfId="30425" xr:uid="{00000000-0005-0000-0000-0000AB830000}"/>
    <cellStyle name="Output 5 3 2 4" xfId="24605" xr:uid="{00000000-0005-0000-0000-0000AC830000}"/>
    <cellStyle name="Output 5 3 2 5" xfId="33001" xr:uid="{00000000-0005-0000-0000-0000AD830000}"/>
    <cellStyle name="Output 5 3 2 6" xfId="34068" xr:uid="{00000000-0005-0000-0000-0000AE830000}"/>
    <cellStyle name="Output 5 3 2 7" xfId="31547" xr:uid="{00000000-0005-0000-0000-0000AF830000}"/>
    <cellStyle name="Output 5 3 3" xfId="6524" xr:uid="{00000000-0005-0000-0000-0000B0830000}"/>
    <cellStyle name="Output 5 3 3 2" xfId="13125" xr:uid="{00000000-0005-0000-0000-0000B1830000}"/>
    <cellStyle name="Output 5 3 3 2 2" xfId="25870" xr:uid="{00000000-0005-0000-0000-0000B2830000}"/>
    <cellStyle name="Output 5 3 3 3" xfId="21274" xr:uid="{00000000-0005-0000-0000-0000B3830000}"/>
    <cellStyle name="Output 5 3 4" xfId="6904" xr:uid="{00000000-0005-0000-0000-0000B4830000}"/>
    <cellStyle name="Output 5 3 4 2" xfId="21640" xr:uid="{00000000-0005-0000-0000-0000B5830000}"/>
    <cellStyle name="Output 5 3 5" xfId="20597" xr:uid="{00000000-0005-0000-0000-0000B6830000}"/>
    <cellStyle name="Output 5 3 5 2" xfId="30275" xr:uid="{00000000-0005-0000-0000-0000B7830000}"/>
    <cellStyle name="Output 5 3 6" xfId="23601" xr:uid="{00000000-0005-0000-0000-0000B8830000}"/>
    <cellStyle name="Output 5 3 7" xfId="32006" xr:uid="{00000000-0005-0000-0000-0000B9830000}"/>
    <cellStyle name="Output 5 3 8" xfId="33880" xr:uid="{00000000-0005-0000-0000-0000BA830000}"/>
    <cellStyle name="Output 5 3 9" xfId="34246" xr:uid="{00000000-0005-0000-0000-0000BB830000}"/>
    <cellStyle name="Output 5 4" xfId="11172" xr:uid="{00000000-0005-0000-0000-0000BC830000}"/>
    <cellStyle name="Output 5 4 2" xfId="11962" xr:uid="{00000000-0005-0000-0000-0000BD830000}"/>
    <cellStyle name="Output 5 4 2 2" xfId="17129" xr:uid="{00000000-0005-0000-0000-0000BE830000}"/>
    <cellStyle name="Output 5 4 2 2 2" xfId="29660" xr:uid="{00000000-0005-0000-0000-0000BF830000}"/>
    <cellStyle name="Output 5 4 2 3" xfId="24712" xr:uid="{00000000-0005-0000-0000-0000C0830000}"/>
    <cellStyle name="Output 5 4 3" xfId="11987" xr:uid="{00000000-0005-0000-0000-0000C1830000}"/>
    <cellStyle name="Output 5 4 3 2" xfId="17141" xr:uid="{00000000-0005-0000-0000-0000C2830000}"/>
    <cellStyle name="Output 5 4 3 2 2" xfId="29672" xr:uid="{00000000-0005-0000-0000-0000C3830000}"/>
    <cellStyle name="Output 5 4 3 3" xfId="24737" xr:uid="{00000000-0005-0000-0000-0000C4830000}"/>
    <cellStyle name="Output 5 4 4" xfId="12008" xr:uid="{00000000-0005-0000-0000-0000C5830000}"/>
    <cellStyle name="Output 5 4 4 2" xfId="24757" xr:uid="{00000000-0005-0000-0000-0000C6830000}"/>
    <cellStyle name="Output 5 4 5" xfId="20841" xr:uid="{00000000-0005-0000-0000-0000C7830000}"/>
    <cellStyle name="Output 5 4 5 2" xfId="30519" xr:uid="{00000000-0005-0000-0000-0000C8830000}"/>
    <cellStyle name="Output 5 4 6" xfId="24016" xr:uid="{00000000-0005-0000-0000-0000C9830000}"/>
    <cellStyle name="Output 5 4 7" xfId="33138" xr:uid="{00000000-0005-0000-0000-0000CA830000}"/>
    <cellStyle name="Output 5 4 8" xfId="34163" xr:uid="{00000000-0005-0000-0000-0000CB830000}"/>
    <cellStyle name="Output 5 4 9" xfId="30895" xr:uid="{00000000-0005-0000-0000-0000CC830000}"/>
    <cellStyle name="Output 5 5" xfId="6578" xr:uid="{00000000-0005-0000-0000-0000CD830000}"/>
    <cellStyle name="Output 5 5 2" xfId="13174" xr:uid="{00000000-0005-0000-0000-0000CE830000}"/>
    <cellStyle name="Output 5 5 2 2" xfId="25919" xr:uid="{00000000-0005-0000-0000-0000CF830000}"/>
    <cellStyle name="Output 5 5 3" xfId="21327" xr:uid="{00000000-0005-0000-0000-0000D0830000}"/>
    <cellStyle name="Output 5 6" xfId="7216" xr:uid="{00000000-0005-0000-0000-0000D1830000}"/>
    <cellStyle name="Output 5 6 2" xfId="13753" xr:uid="{00000000-0005-0000-0000-0000D2830000}"/>
    <cellStyle name="Output 5 6 2 2" xfId="26484" xr:uid="{00000000-0005-0000-0000-0000D3830000}"/>
    <cellStyle name="Output 5 6 3" xfId="21948" xr:uid="{00000000-0005-0000-0000-0000D4830000}"/>
    <cellStyle name="Output 5 7" xfId="11722" xr:uid="{00000000-0005-0000-0000-0000D5830000}"/>
    <cellStyle name="Output 5 7 2" xfId="16963" xr:uid="{00000000-0005-0000-0000-0000D6830000}"/>
    <cellStyle name="Output 5 7 2 2" xfId="29496" xr:uid="{00000000-0005-0000-0000-0000D7830000}"/>
    <cellStyle name="Output 5 7 3" xfId="24474" xr:uid="{00000000-0005-0000-0000-0000D8830000}"/>
    <cellStyle name="Output 5 8" xfId="11524" xr:uid="{00000000-0005-0000-0000-0000D9830000}"/>
    <cellStyle name="Output 5 8 2" xfId="24282" xr:uid="{00000000-0005-0000-0000-0000DA830000}"/>
    <cellStyle name="Output 5 9" xfId="18315" xr:uid="{00000000-0005-0000-0000-0000DB830000}"/>
    <cellStyle name="Output 5 9 2" xfId="30070" xr:uid="{00000000-0005-0000-0000-0000DC830000}"/>
    <cellStyle name="Output 6" xfId="3067" xr:uid="{00000000-0005-0000-0000-0000DD830000}"/>
    <cellStyle name="Output 6 10" xfId="30833" xr:uid="{00000000-0005-0000-0000-0000DE830000}"/>
    <cellStyle name="Output 6 11" xfId="30769" xr:uid="{00000000-0005-0000-0000-0000DF830000}"/>
    <cellStyle name="Output 6 12" xfId="37247" xr:uid="{00000000-0005-0000-0000-0000E0830000}"/>
    <cellStyle name="Output 6 2" xfId="8730" xr:uid="{00000000-0005-0000-0000-0000E1830000}"/>
    <cellStyle name="Output 6 2 2" xfId="11645" xr:uid="{00000000-0005-0000-0000-0000E2830000}"/>
    <cellStyle name="Output 6 2 2 2" xfId="16907" xr:uid="{00000000-0005-0000-0000-0000E3830000}"/>
    <cellStyle name="Output 6 2 2 2 2" xfId="29441" xr:uid="{00000000-0005-0000-0000-0000E4830000}"/>
    <cellStyle name="Output 6 2 2 3" xfId="20807" xr:uid="{00000000-0005-0000-0000-0000E5830000}"/>
    <cellStyle name="Output 6 2 2 3 2" xfId="30485" xr:uid="{00000000-0005-0000-0000-0000E6830000}"/>
    <cellStyle name="Output 6 2 2 4" xfId="24400" xr:uid="{00000000-0005-0000-0000-0000E7830000}"/>
    <cellStyle name="Output 6 2 2 5" xfId="33085" xr:uid="{00000000-0005-0000-0000-0000E8830000}"/>
    <cellStyle name="Output 6 2 2 6" xfId="34128" xr:uid="{00000000-0005-0000-0000-0000E9830000}"/>
    <cellStyle name="Output 6 2 2 7" xfId="31710" xr:uid="{00000000-0005-0000-0000-0000EA830000}"/>
    <cellStyle name="Output 6 2 3" xfId="6780" xr:uid="{00000000-0005-0000-0000-0000EB830000}"/>
    <cellStyle name="Output 6 2 3 2" xfId="13349" xr:uid="{00000000-0005-0000-0000-0000EC830000}"/>
    <cellStyle name="Output 6 2 3 2 2" xfId="26084" xr:uid="{00000000-0005-0000-0000-0000ED830000}"/>
    <cellStyle name="Output 6 2 3 3" xfId="21516" xr:uid="{00000000-0005-0000-0000-0000EE830000}"/>
    <cellStyle name="Output 6 2 4" xfId="11580" xr:uid="{00000000-0005-0000-0000-0000EF830000}"/>
    <cellStyle name="Output 6 2 4 2" xfId="24335" xr:uid="{00000000-0005-0000-0000-0000F0830000}"/>
    <cellStyle name="Output 6 2 5" xfId="20656" xr:uid="{00000000-0005-0000-0000-0000F1830000}"/>
    <cellStyle name="Output 6 2 5 2" xfId="30334" xr:uid="{00000000-0005-0000-0000-0000F2830000}"/>
    <cellStyle name="Output 6 2 6" xfId="22791" xr:uid="{00000000-0005-0000-0000-0000F3830000}"/>
    <cellStyle name="Output 6 2 7" xfId="32105" xr:uid="{00000000-0005-0000-0000-0000F4830000}"/>
    <cellStyle name="Output 6 2 8" xfId="33945" xr:uid="{00000000-0005-0000-0000-0000F5830000}"/>
    <cellStyle name="Output 6 2 9" xfId="31122" xr:uid="{00000000-0005-0000-0000-0000F6830000}"/>
    <cellStyle name="Output 6 3" xfId="6579" xr:uid="{00000000-0005-0000-0000-0000F7830000}"/>
    <cellStyle name="Output 6 3 2" xfId="13175" xr:uid="{00000000-0005-0000-0000-0000F8830000}"/>
    <cellStyle name="Output 6 3 2 2" xfId="25920" xr:uid="{00000000-0005-0000-0000-0000F9830000}"/>
    <cellStyle name="Output 6 3 3" xfId="20900" xr:uid="{00000000-0005-0000-0000-0000FA830000}"/>
    <cellStyle name="Output 6 3 3 2" xfId="30578" xr:uid="{00000000-0005-0000-0000-0000FB830000}"/>
    <cellStyle name="Output 6 3 4" xfId="21328" xr:uid="{00000000-0005-0000-0000-0000FC830000}"/>
    <cellStyle name="Output 6 3 5" xfId="33225" xr:uid="{00000000-0005-0000-0000-0000FD830000}"/>
    <cellStyle name="Output 6 3 6" xfId="34223" xr:uid="{00000000-0005-0000-0000-0000FE830000}"/>
    <cellStyle name="Output 6 3 7" xfId="30900" xr:uid="{00000000-0005-0000-0000-0000FF830000}"/>
    <cellStyle name="Output 6 4" xfId="7214" xr:uid="{00000000-0005-0000-0000-000000840000}"/>
    <cellStyle name="Output 6 4 2" xfId="13751" xr:uid="{00000000-0005-0000-0000-000001840000}"/>
    <cellStyle name="Output 6 4 2 2" xfId="26482" xr:uid="{00000000-0005-0000-0000-000002840000}"/>
    <cellStyle name="Output 6 4 3" xfId="21946" xr:uid="{00000000-0005-0000-0000-000003840000}"/>
    <cellStyle name="Output 6 5" xfId="11569" xr:uid="{00000000-0005-0000-0000-000004840000}"/>
    <cellStyle name="Output 6 5 2" xfId="16837" xr:uid="{00000000-0005-0000-0000-000005840000}"/>
    <cellStyle name="Output 6 5 2 2" xfId="29371" xr:uid="{00000000-0005-0000-0000-000006840000}"/>
    <cellStyle name="Output 6 5 3" xfId="24324" xr:uid="{00000000-0005-0000-0000-000007840000}"/>
    <cellStyle name="Output 6 6" xfId="11675" xr:uid="{00000000-0005-0000-0000-000008840000}"/>
    <cellStyle name="Output 6 6 2" xfId="24429" xr:uid="{00000000-0005-0000-0000-000009840000}"/>
    <cellStyle name="Output 6 7" xfId="17496" xr:uid="{00000000-0005-0000-0000-00000A840000}"/>
    <cellStyle name="Output 6 7 2" xfId="29995" xr:uid="{00000000-0005-0000-0000-00000B840000}"/>
    <cellStyle name="Output 6 8" xfId="20992" xr:uid="{00000000-0005-0000-0000-00000C840000}"/>
    <cellStyle name="Output 6 9" xfId="30931" xr:uid="{00000000-0005-0000-0000-00000D840000}"/>
    <cellStyle name="Output 7" xfId="3068" xr:uid="{00000000-0005-0000-0000-00000E840000}"/>
    <cellStyle name="Output 7 10" xfId="30691" xr:uid="{00000000-0005-0000-0000-00000F840000}"/>
    <cellStyle name="Output 7 11" xfId="30672" xr:uid="{00000000-0005-0000-0000-000010840000}"/>
    <cellStyle name="Output 7 12" xfId="37248" xr:uid="{00000000-0005-0000-0000-000011840000}"/>
    <cellStyle name="Output 7 2" xfId="8731" xr:uid="{00000000-0005-0000-0000-000012840000}"/>
    <cellStyle name="Output 7 2 2" xfId="11646" xr:uid="{00000000-0005-0000-0000-000013840000}"/>
    <cellStyle name="Output 7 2 2 2" xfId="16908" xr:uid="{00000000-0005-0000-0000-000014840000}"/>
    <cellStyle name="Output 7 2 2 2 2" xfId="29442" xr:uid="{00000000-0005-0000-0000-000015840000}"/>
    <cellStyle name="Output 7 2 2 3" xfId="20808" xr:uid="{00000000-0005-0000-0000-000016840000}"/>
    <cellStyle name="Output 7 2 2 3 2" xfId="30486" xr:uid="{00000000-0005-0000-0000-000017840000}"/>
    <cellStyle name="Output 7 2 2 4" xfId="24401" xr:uid="{00000000-0005-0000-0000-000018840000}"/>
    <cellStyle name="Output 7 2 2 5" xfId="33086" xr:uid="{00000000-0005-0000-0000-000019840000}"/>
    <cellStyle name="Output 7 2 2 6" xfId="34129" xr:uid="{00000000-0005-0000-0000-00001A840000}"/>
    <cellStyle name="Output 7 2 2 7" xfId="33977" xr:uid="{00000000-0005-0000-0000-00001B840000}"/>
    <cellStyle name="Output 7 2 3" xfId="6637" xr:uid="{00000000-0005-0000-0000-00001C840000}"/>
    <cellStyle name="Output 7 2 3 2" xfId="13230" xr:uid="{00000000-0005-0000-0000-00001D840000}"/>
    <cellStyle name="Output 7 2 3 2 2" xfId="25974" xr:uid="{00000000-0005-0000-0000-00001E840000}"/>
    <cellStyle name="Output 7 2 3 3" xfId="21382" xr:uid="{00000000-0005-0000-0000-00001F840000}"/>
    <cellStyle name="Output 7 2 4" xfId="11716" xr:uid="{00000000-0005-0000-0000-000020840000}"/>
    <cellStyle name="Output 7 2 4 2" xfId="24468" xr:uid="{00000000-0005-0000-0000-000021840000}"/>
    <cellStyle name="Output 7 2 5" xfId="20657" xr:uid="{00000000-0005-0000-0000-000022840000}"/>
    <cellStyle name="Output 7 2 5 2" xfId="30335" xr:uid="{00000000-0005-0000-0000-000023840000}"/>
    <cellStyle name="Output 7 2 6" xfId="22792" xr:uid="{00000000-0005-0000-0000-000024840000}"/>
    <cellStyle name="Output 7 2 7" xfId="32106" xr:uid="{00000000-0005-0000-0000-000025840000}"/>
    <cellStyle name="Output 7 2 8" xfId="33946" xr:uid="{00000000-0005-0000-0000-000026840000}"/>
    <cellStyle name="Output 7 2 9" xfId="31123" xr:uid="{00000000-0005-0000-0000-000027840000}"/>
    <cellStyle name="Output 7 3" xfId="6580" xr:uid="{00000000-0005-0000-0000-000028840000}"/>
    <cellStyle name="Output 7 3 2" xfId="13176" xr:uid="{00000000-0005-0000-0000-000029840000}"/>
    <cellStyle name="Output 7 3 2 2" xfId="25921" xr:uid="{00000000-0005-0000-0000-00002A840000}"/>
    <cellStyle name="Output 7 3 3" xfId="20901" xr:uid="{00000000-0005-0000-0000-00002B840000}"/>
    <cellStyle name="Output 7 3 3 2" xfId="30579" xr:uid="{00000000-0005-0000-0000-00002C840000}"/>
    <cellStyle name="Output 7 3 4" xfId="21329" xr:uid="{00000000-0005-0000-0000-00002D840000}"/>
    <cellStyle name="Output 7 3 5" xfId="33226" xr:uid="{00000000-0005-0000-0000-00002E840000}"/>
    <cellStyle name="Output 7 3 6" xfId="34224" xr:uid="{00000000-0005-0000-0000-00002F840000}"/>
    <cellStyle name="Output 7 3 7" xfId="33838" xr:uid="{00000000-0005-0000-0000-000030840000}"/>
    <cellStyle name="Output 7 4" xfId="7213" xr:uid="{00000000-0005-0000-0000-000031840000}"/>
    <cellStyle name="Output 7 4 2" xfId="13750" xr:uid="{00000000-0005-0000-0000-000032840000}"/>
    <cellStyle name="Output 7 4 2 2" xfId="26481" xr:uid="{00000000-0005-0000-0000-000033840000}"/>
    <cellStyle name="Output 7 4 3" xfId="21945" xr:uid="{00000000-0005-0000-0000-000034840000}"/>
    <cellStyle name="Output 7 5" xfId="11408" xr:uid="{00000000-0005-0000-0000-000035840000}"/>
    <cellStyle name="Output 7 5 2" xfId="16714" xr:uid="{00000000-0005-0000-0000-000036840000}"/>
    <cellStyle name="Output 7 5 2 2" xfId="29249" xr:uid="{00000000-0005-0000-0000-000037840000}"/>
    <cellStyle name="Output 7 5 3" xfId="24166" xr:uid="{00000000-0005-0000-0000-000038840000}"/>
    <cellStyle name="Output 7 6" xfId="6538" xr:uid="{00000000-0005-0000-0000-000039840000}"/>
    <cellStyle name="Output 7 6 2" xfId="21288" xr:uid="{00000000-0005-0000-0000-00003A840000}"/>
    <cellStyle name="Output 7 7" xfId="17495" xr:uid="{00000000-0005-0000-0000-00003B840000}"/>
    <cellStyle name="Output 7 7 2" xfId="29994" xr:uid="{00000000-0005-0000-0000-00003C840000}"/>
    <cellStyle name="Output 7 8" xfId="20993" xr:uid="{00000000-0005-0000-0000-00003D840000}"/>
    <cellStyle name="Output 7 9" xfId="30932" xr:uid="{00000000-0005-0000-0000-00003E840000}"/>
    <cellStyle name="Output 8" xfId="3069" xr:uid="{00000000-0005-0000-0000-00003F840000}"/>
    <cellStyle name="Output 8 10" xfId="30831" xr:uid="{00000000-0005-0000-0000-000040840000}"/>
    <cellStyle name="Output 8 11" xfId="33872" xr:uid="{00000000-0005-0000-0000-000041840000}"/>
    <cellStyle name="Output 8 12" xfId="37249" xr:uid="{00000000-0005-0000-0000-000042840000}"/>
    <cellStyle name="Output 8 2" xfId="8732" xr:uid="{00000000-0005-0000-0000-000043840000}"/>
    <cellStyle name="Output 8 2 2" xfId="11647" xr:uid="{00000000-0005-0000-0000-000044840000}"/>
    <cellStyle name="Output 8 2 2 2" xfId="16909" xr:uid="{00000000-0005-0000-0000-000045840000}"/>
    <cellStyle name="Output 8 2 2 2 2" xfId="29443" xr:uid="{00000000-0005-0000-0000-000046840000}"/>
    <cellStyle name="Output 8 2 2 3" xfId="20809" xr:uid="{00000000-0005-0000-0000-000047840000}"/>
    <cellStyle name="Output 8 2 2 3 2" xfId="30487" xr:uid="{00000000-0005-0000-0000-000048840000}"/>
    <cellStyle name="Output 8 2 2 4" xfId="24402" xr:uid="{00000000-0005-0000-0000-000049840000}"/>
    <cellStyle name="Output 8 2 2 5" xfId="33087" xr:uid="{00000000-0005-0000-0000-00004A840000}"/>
    <cellStyle name="Output 8 2 2 6" xfId="34130" xr:uid="{00000000-0005-0000-0000-00004B840000}"/>
    <cellStyle name="Output 8 2 2 7" xfId="31171" xr:uid="{00000000-0005-0000-0000-00004C840000}"/>
    <cellStyle name="Output 8 2 3" xfId="11602" xr:uid="{00000000-0005-0000-0000-00004D840000}"/>
    <cellStyle name="Output 8 2 3 2" xfId="16864" xr:uid="{00000000-0005-0000-0000-00004E840000}"/>
    <cellStyle name="Output 8 2 3 2 2" xfId="29398" xr:uid="{00000000-0005-0000-0000-00004F840000}"/>
    <cellStyle name="Output 8 2 3 3" xfId="24357" xr:uid="{00000000-0005-0000-0000-000050840000}"/>
    <cellStyle name="Output 8 2 4" xfId="6903" xr:uid="{00000000-0005-0000-0000-000051840000}"/>
    <cellStyle name="Output 8 2 4 2" xfId="21639" xr:uid="{00000000-0005-0000-0000-000052840000}"/>
    <cellStyle name="Output 8 2 5" xfId="20658" xr:uid="{00000000-0005-0000-0000-000053840000}"/>
    <cellStyle name="Output 8 2 5 2" xfId="30336" xr:uid="{00000000-0005-0000-0000-000054840000}"/>
    <cellStyle name="Output 8 2 6" xfId="22793" xr:uid="{00000000-0005-0000-0000-000055840000}"/>
    <cellStyle name="Output 8 2 7" xfId="32107" xr:uid="{00000000-0005-0000-0000-000056840000}"/>
    <cellStyle name="Output 8 2 8" xfId="33947" xr:uid="{00000000-0005-0000-0000-000057840000}"/>
    <cellStyle name="Output 8 2 9" xfId="31124" xr:uid="{00000000-0005-0000-0000-000058840000}"/>
    <cellStyle name="Output 8 3" xfId="6581" xr:uid="{00000000-0005-0000-0000-000059840000}"/>
    <cellStyle name="Output 8 3 2" xfId="13177" xr:uid="{00000000-0005-0000-0000-00005A840000}"/>
    <cellStyle name="Output 8 3 2 2" xfId="25922" xr:uid="{00000000-0005-0000-0000-00005B840000}"/>
    <cellStyle name="Output 8 3 3" xfId="20902" xr:uid="{00000000-0005-0000-0000-00005C840000}"/>
    <cellStyle name="Output 8 3 3 2" xfId="30580" xr:uid="{00000000-0005-0000-0000-00005D840000}"/>
    <cellStyle name="Output 8 3 4" xfId="21330" xr:uid="{00000000-0005-0000-0000-00005E840000}"/>
    <cellStyle name="Output 8 3 5" xfId="33227" xr:uid="{00000000-0005-0000-0000-00005F840000}"/>
    <cellStyle name="Output 8 3 6" xfId="34225" xr:uid="{00000000-0005-0000-0000-000060840000}"/>
    <cellStyle name="Output 8 3 7" xfId="31972" xr:uid="{00000000-0005-0000-0000-000061840000}"/>
    <cellStyle name="Output 8 4" xfId="7212" xr:uid="{00000000-0005-0000-0000-000062840000}"/>
    <cellStyle name="Output 8 4 2" xfId="13749" xr:uid="{00000000-0005-0000-0000-000063840000}"/>
    <cellStyle name="Output 8 4 2 2" xfId="26480" xr:uid="{00000000-0005-0000-0000-000064840000}"/>
    <cellStyle name="Output 8 4 3" xfId="21944" xr:uid="{00000000-0005-0000-0000-000065840000}"/>
    <cellStyle name="Output 8 5" xfId="11721" xr:uid="{00000000-0005-0000-0000-000066840000}"/>
    <cellStyle name="Output 8 5 2" xfId="16962" xr:uid="{00000000-0005-0000-0000-000067840000}"/>
    <cellStyle name="Output 8 5 2 2" xfId="29495" xr:uid="{00000000-0005-0000-0000-000068840000}"/>
    <cellStyle name="Output 8 5 3" xfId="24473" xr:uid="{00000000-0005-0000-0000-000069840000}"/>
    <cellStyle name="Output 8 6" xfId="11585" xr:uid="{00000000-0005-0000-0000-00006A840000}"/>
    <cellStyle name="Output 8 6 2" xfId="24340" xr:uid="{00000000-0005-0000-0000-00006B840000}"/>
    <cellStyle name="Output 8 7" xfId="17494" xr:uid="{00000000-0005-0000-0000-00006C840000}"/>
    <cellStyle name="Output 8 7 2" xfId="29993" xr:uid="{00000000-0005-0000-0000-00006D840000}"/>
    <cellStyle name="Output 8 8" xfId="20994" xr:uid="{00000000-0005-0000-0000-00006E840000}"/>
    <cellStyle name="Output 8 9" xfId="30933" xr:uid="{00000000-0005-0000-0000-00006F840000}"/>
    <cellStyle name="Output 9" xfId="3070" xr:uid="{00000000-0005-0000-0000-000070840000}"/>
    <cellStyle name="Output 9 10" xfId="30832" xr:uid="{00000000-0005-0000-0000-000071840000}"/>
    <cellStyle name="Output 9 11" xfId="30770" xr:uid="{00000000-0005-0000-0000-000072840000}"/>
    <cellStyle name="Output 9 12" xfId="37250" xr:uid="{00000000-0005-0000-0000-000073840000}"/>
    <cellStyle name="Output 9 2" xfId="8733" xr:uid="{00000000-0005-0000-0000-000074840000}"/>
    <cellStyle name="Output 9 2 2" xfId="11648" xr:uid="{00000000-0005-0000-0000-000075840000}"/>
    <cellStyle name="Output 9 2 2 2" xfId="16910" xr:uid="{00000000-0005-0000-0000-000076840000}"/>
    <cellStyle name="Output 9 2 2 2 2" xfId="29444" xr:uid="{00000000-0005-0000-0000-000077840000}"/>
    <cellStyle name="Output 9 2 2 3" xfId="20810" xr:uid="{00000000-0005-0000-0000-000078840000}"/>
    <cellStyle name="Output 9 2 2 3 2" xfId="30488" xr:uid="{00000000-0005-0000-0000-000079840000}"/>
    <cellStyle name="Output 9 2 2 4" xfId="24403" xr:uid="{00000000-0005-0000-0000-00007A840000}"/>
    <cellStyle name="Output 9 2 2 5" xfId="33088" xr:uid="{00000000-0005-0000-0000-00007B840000}"/>
    <cellStyle name="Output 9 2 2 6" xfId="34131" xr:uid="{00000000-0005-0000-0000-00007C840000}"/>
    <cellStyle name="Output 9 2 2 7" xfId="33849" xr:uid="{00000000-0005-0000-0000-00007D840000}"/>
    <cellStyle name="Output 9 2 3" xfId="11527" xr:uid="{00000000-0005-0000-0000-00007E840000}"/>
    <cellStyle name="Output 9 2 3 2" xfId="16813" xr:uid="{00000000-0005-0000-0000-00007F840000}"/>
    <cellStyle name="Output 9 2 3 2 2" xfId="29348" xr:uid="{00000000-0005-0000-0000-000080840000}"/>
    <cellStyle name="Output 9 2 3 3" xfId="24285" xr:uid="{00000000-0005-0000-0000-000081840000}"/>
    <cellStyle name="Output 9 2 4" xfId="7401" xr:uid="{00000000-0005-0000-0000-000082840000}"/>
    <cellStyle name="Output 9 2 4 2" xfId="22132" xr:uid="{00000000-0005-0000-0000-000083840000}"/>
    <cellStyle name="Output 9 2 5" xfId="20659" xr:uid="{00000000-0005-0000-0000-000084840000}"/>
    <cellStyle name="Output 9 2 5 2" xfId="30337" xr:uid="{00000000-0005-0000-0000-000085840000}"/>
    <cellStyle name="Output 9 2 6" xfId="22794" xr:uid="{00000000-0005-0000-0000-000086840000}"/>
    <cellStyle name="Output 9 2 7" xfId="32108" xr:uid="{00000000-0005-0000-0000-000087840000}"/>
    <cellStyle name="Output 9 2 8" xfId="33948" xr:uid="{00000000-0005-0000-0000-000088840000}"/>
    <cellStyle name="Output 9 2 9" xfId="31456" xr:uid="{00000000-0005-0000-0000-000089840000}"/>
    <cellStyle name="Output 9 3" xfId="6582" xr:uid="{00000000-0005-0000-0000-00008A840000}"/>
    <cellStyle name="Output 9 3 2" xfId="13178" xr:uid="{00000000-0005-0000-0000-00008B840000}"/>
    <cellStyle name="Output 9 3 2 2" xfId="25923" xr:uid="{00000000-0005-0000-0000-00008C840000}"/>
    <cellStyle name="Output 9 3 3" xfId="20903" xr:uid="{00000000-0005-0000-0000-00008D840000}"/>
    <cellStyle name="Output 9 3 3 2" xfId="30581" xr:uid="{00000000-0005-0000-0000-00008E840000}"/>
    <cellStyle name="Output 9 3 4" xfId="21331" xr:uid="{00000000-0005-0000-0000-00008F840000}"/>
    <cellStyle name="Output 9 3 5" xfId="33228" xr:uid="{00000000-0005-0000-0000-000090840000}"/>
    <cellStyle name="Output 9 3 6" xfId="34226" xr:uid="{00000000-0005-0000-0000-000091840000}"/>
    <cellStyle name="Output 9 3 7" xfId="30653" xr:uid="{00000000-0005-0000-0000-000092840000}"/>
    <cellStyle name="Output 9 4" xfId="7211" xr:uid="{00000000-0005-0000-0000-000093840000}"/>
    <cellStyle name="Output 9 4 2" xfId="13748" xr:uid="{00000000-0005-0000-0000-000094840000}"/>
    <cellStyle name="Output 9 4 2 2" xfId="26479" xr:uid="{00000000-0005-0000-0000-000095840000}"/>
    <cellStyle name="Output 9 4 3" xfId="21943" xr:uid="{00000000-0005-0000-0000-000096840000}"/>
    <cellStyle name="Output 9 5" xfId="11568" xr:uid="{00000000-0005-0000-0000-000097840000}"/>
    <cellStyle name="Output 9 5 2" xfId="16836" xr:uid="{00000000-0005-0000-0000-000098840000}"/>
    <cellStyle name="Output 9 5 2 2" xfId="29370" xr:uid="{00000000-0005-0000-0000-000099840000}"/>
    <cellStyle name="Output 9 5 3" xfId="24323" xr:uid="{00000000-0005-0000-0000-00009A840000}"/>
    <cellStyle name="Output 9 6" xfId="6441" xr:uid="{00000000-0005-0000-0000-00009B840000}"/>
    <cellStyle name="Output 9 6 2" xfId="21196" xr:uid="{00000000-0005-0000-0000-00009C840000}"/>
    <cellStyle name="Output 9 7" xfId="17493" xr:uid="{00000000-0005-0000-0000-00009D840000}"/>
    <cellStyle name="Output 9 7 2" xfId="29992" xr:uid="{00000000-0005-0000-0000-00009E840000}"/>
    <cellStyle name="Output 9 8" xfId="20995" xr:uid="{00000000-0005-0000-0000-00009F840000}"/>
    <cellStyle name="Output 9 9" xfId="30934" xr:uid="{00000000-0005-0000-0000-0000A0840000}"/>
    <cellStyle name="Override" xfId="6218" xr:uid="{00000000-0005-0000-0000-0000A1840000}"/>
    <cellStyle name="Page Header" xfId="6219" xr:uid="{00000000-0005-0000-0000-0000A2840000}"/>
    <cellStyle name="paint" xfId="5857" xr:uid="{00000000-0005-0000-0000-0000A3840000}"/>
    <cellStyle name="per.style" xfId="5858" xr:uid="{00000000-0005-0000-0000-0000A4840000}"/>
    <cellStyle name="Percent" xfId="2" builtinId="5"/>
    <cellStyle name="Percent [0]" xfId="5859" xr:uid="{00000000-0005-0000-0000-0000A6840000}"/>
    <cellStyle name="Percent [00]" xfId="5860" xr:uid="{00000000-0005-0000-0000-0000A7840000}"/>
    <cellStyle name="Percent [00] 2" xfId="5861" xr:uid="{00000000-0005-0000-0000-0000A8840000}"/>
    <cellStyle name="Percent [00]_burmah castrol data v2" xfId="6158" xr:uid="{00000000-0005-0000-0000-0000A9840000}"/>
    <cellStyle name="Percent [2]" xfId="5862" xr:uid="{00000000-0005-0000-0000-0000AA840000}"/>
    <cellStyle name="Percent [2] 2" xfId="5863" xr:uid="{00000000-0005-0000-0000-0000AB840000}"/>
    <cellStyle name="Percent 10" xfId="352" xr:uid="{00000000-0005-0000-0000-0000AC840000}"/>
    <cellStyle name="Percent 10 2" xfId="581" xr:uid="{00000000-0005-0000-0000-0000AD840000}"/>
    <cellStyle name="Percent 10 2 2" xfId="10316" xr:uid="{00000000-0005-0000-0000-0000AE840000}"/>
    <cellStyle name="Percent 10 2 2 2" xfId="16100" xr:uid="{00000000-0005-0000-0000-0000AF840000}"/>
    <cellStyle name="Percent 10 2 2 2 2" xfId="28727" xr:uid="{00000000-0005-0000-0000-0000B0840000}"/>
    <cellStyle name="Percent 10 2 2 3" xfId="23689" xr:uid="{00000000-0005-0000-0000-0000B1840000}"/>
    <cellStyle name="Percent 10 2 3" xfId="10874" xr:uid="{00000000-0005-0000-0000-0000B2840000}"/>
    <cellStyle name="Percent 10 2 3 2" xfId="16375" xr:uid="{00000000-0005-0000-0000-0000B3840000}"/>
    <cellStyle name="Percent 10 2 3 2 2" xfId="28917" xr:uid="{00000000-0005-0000-0000-0000B4840000}"/>
    <cellStyle name="Percent 10 2 3 3" xfId="23833" xr:uid="{00000000-0005-0000-0000-0000B5840000}"/>
    <cellStyle name="Percent 10 2 4" xfId="6299" xr:uid="{00000000-0005-0000-0000-0000B6840000}"/>
    <cellStyle name="Percent 10 2 5" xfId="37690" xr:uid="{00000000-0005-0000-0000-0000B7840000}"/>
    <cellStyle name="Percent 10 3" xfId="832" xr:uid="{00000000-0005-0000-0000-0000B8840000}"/>
    <cellStyle name="Percent 10 3 2" xfId="16592" xr:uid="{00000000-0005-0000-0000-0000B9840000}"/>
    <cellStyle name="Percent 10 3 2 2" xfId="29131" xr:uid="{00000000-0005-0000-0000-0000BA840000}"/>
    <cellStyle name="Percent 10 3 3" xfId="24037" xr:uid="{00000000-0005-0000-0000-0000BB840000}"/>
    <cellStyle name="Percent 10 3 4" xfId="11212" xr:uid="{00000000-0005-0000-0000-0000BC840000}"/>
    <cellStyle name="Percent 10 3 5" xfId="37806" xr:uid="{00000000-0005-0000-0000-0000BD840000}"/>
    <cellStyle name="Percent 10 4" xfId="11327" xr:uid="{00000000-0005-0000-0000-0000BE840000}"/>
    <cellStyle name="Percent 10 4 2" xfId="16658" xr:uid="{00000000-0005-0000-0000-0000BF840000}"/>
    <cellStyle name="Percent 10 4 2 2" xfId="29193" xr:uid="{00000000-0005-0000-0000-0000C0840000}"/>
    <cellStyle name="Percent 10 4 3" xfId="24100" xr:uid="{00000000-0005-0000-0000-0000C1840000}"/>
    <cellStyle name="Percent 10 5" xfId="5864" xr:uid="{00000000-0005-0000-0000-0000C2840000}"/>
    <cellStyle name="Percent 10 6" xfId="37641" xr:uid="{00000000-0005-0000-0000-0000C3840000}"/>
    <cellStyle name="Percent 11" xfId="385" xr:uid="{00000000-0005-0000-0000-0000C4840000}"/>
    <cellStyle name="Percent 11 10" xfId="35097" xr:uid="{00000000-0005-0000-0000-0000C5840000}"/>
    <cellStyle name="Percent 11 11" xfId="5865" xr:uid="{00000000-0005-0000-0000-0000C6840000}"/>
    <cellStyle name="Percent 11 12" xfId="37667" xr:uid="{00000000-0005-0000-0000-0000C7840000}"/>
    <cellStyle name="Percent 11 2" xfId="647" xr:uid="{00000000-0005-0000-0000-0000C8840000}"/>
    <cellStyle name="Percent 11 2 2" xfId="19823" xr:uid="{00000000-0005-0000-0000-0000C9840000}"/>
    <cellStyle name="Percent 11 2 3" xfId="32937" xr:uid="{00000000-0005-0000-0000-0000CA840000}"/>
    <cellStyle name="Percent 11 2 4" xfId="35951" xr:uid="{00000000-0005-0000-0000-0000CB840000}"/>
    <cellStyle name="Percent 11 2 5" xfId="6300" xr:uid="{00000000-0005-0000-0000-0000CC840000}"/>
    <cellStyle name="Percent 11 2 6" xfId="37751" xr:uid="{00000000-0005-0000-0000-0000CD840000}"/>
    <cellStyle name="Percent 11 3" xfId="8548" xr:uid="{00000000-0005-0000-0000-0000CE840000}"/>
    <cellStyle name="Percent 11 3 2" xfId="15041" xr:uid="{00000000-0005-0000-0000-0000CF840000}"/>
    <cellStyle name="Percent 11 3 2 2" xfId="27713" xr:uid="{00000000-0005-0000-0000-0000D0840000}"/>
    <cellStyle name="Percent 11 3 3" xfId="22631" xr:uid="{00000000-0005-0000-0000-0000D1840000}"/>
    <cellStyle name="Percent 11 4" xfId="9474" xr:uid="{00000000-0005-0000-0000-0000D2840000}"/>
    <cellStyle name="Percent 11 4 2" xfId="15883" xr:uid="{00000000-0005-0000-0000-0000D3840000}"/>
    <cellStyle name="Percent 11 4 2 2" xfId="28524" xr:uid="{00000000-0005-0000-0000-0000D4840000}"/>
    <cellStyle name="Percent 11 4 3" xfId="23468" xr:uid="{00000000-0005-0000-0000-0000D5840000}"/>
    <cellStyle name="Percent 11 5" xfId="10938" xr:uid="{00000000-0005-0000-0000-0000D6840000}"/>
    <cellStyle name="Percent 11 6" xfId="7597" xr:uid="{00000000-0005-0000-0000-0000D7840000}"/>
    <cellStyle name="Percent 11 6 2" xfId="14113" xr:uid="{00000000-0005-0000-0000-0000D8840000}"/>
    <cellStyle name="Percent 11 6 2 2" xfId="26843" xr:uid="{00000000-0005-0000-0000-0000D9840000}"/>
    <cellStyle name="Percent 11 6 3" xfId="22328" xr:uid="{00000000-0005-0000-0000-0000DA840000}"/>
    <cellStyle name="Percent 11 7" xfId="12951" xr:uid="{00000000-0005-0000-0000-0000DB840000}"/>
    <cellStyle name="Percent 11 7 2" xfId="25697" xr:uid="{00000000-0005-0000-0000-0000DC840000}"/>
    <cellStyle name="Percent 11 8" xfId="18529" xr:uid="{00000000-0005-0000-0000-0000DD840000}"/>
    <cellStyle name="Percent 11 9" xfId="31889" xr:uid="{00000000-0005-0000-0000-0000DE840000}"/>
    <cellStyle name="Percent 12" xfId="633" xr:uid="{00000000-0005-0000-0000-0000DF840000}"/>
    <cellStyle name="Percent 12 2" xfId="6301" xr:uid="{00000000-0005-0000-0000-0000E0840000}"/>
    <cellStyle name="Percent 12 2 2" xfId="8580" xr:uid="{00000000-0005-0000-0000-0000E1840000}"/>
    <cellStyle name="Percent 12 2 2 2" xfId="15069" xr:uid="{00000000-0005-0000-0000-0000E2840000}"/>
    <cellStyle name="Percent 12 2 2 2 2" xfId="27740" xr:uid="{00000000-0005-0000-0000-0000E3840000}"/>
    <cellStyle name="Percent 12 2 2 3" xfId="22657" xr:uid="{00000000-0005-0000-0000-0000E4840000}"/>
    <cellStyle name="Percent 12 2 3" xfId="9547" xr:uid="{00000000-0005-0000-0000-0000E5840000}"/>
    <cellStyle name="Percent 12 2 3 2" xfId="15910" xr:uid="{00000000-0005-0000-0000-0000E6840000}"/>
    <cellStyle name="Percent 12 2 3 2 2" xfId="28551" xr:uid="{00000000-0005-0000-0000-0000E7840000}"/>
    <cellStyle name="Percent 12 2 3 3" xfId="23534" xr:uid="{00000000-0005-0000-0000-0000E8840000}"/>
    <cellStyle name="Percent 12 2 4" xfId="7705" xr:uid="{00000000-0005-0000-0000-0000E9840000}"/>
    <cellStyle name="Percent 12 2 4 2" xfId="14208" xr:uid="{00000000-0005-0000-0000-0000EA840000}"/>
    <cellStyle name="Percent 12 2 4 2 2" xfId="26934" xr:uid="{00000000-0005-0000-0000-0000EB840000}"/>
    <cellStyle name="Percent 12 2 4 3" xfId="22429" xr:uid="{00000000-0005-0000-0000-0000EC840000}"/>
    <cellStyle name="Percent 12 2 5" xfId="12998" xr:uid="{00000000-0005-0000-0000-0000ED840000}"/>
    <cellStyle name="Percent 12 2 5 2" xfId="25744" xr:uid="{00000000-0005-0000-0000-0000EE840000}"/>
    <cellStyle name="Percent 12 2 6" xfId="21124" xr:uid="{00000000-0005-0000-0000-0000EF840000}"/>
    <cellStyle name="Percent 12 3" xfId="10213" xr:uid="{00000000-0005-0000-0000-0000F0840000}"/>
    <cellStyle name="Percent 12 4" xfId="5866" xr:uid="{00000000-0005-0000-0000-0000F1840000}"/>
    <cellStyle name="Percent 12 5" xfId="37314" xr:uid="{00000000-0005-0000-0000-0000F2840000}"/>
    <cellStyle name="Percent 12 6" xfId="37739" xr:uid="{00000000-0005-0000-0000-0000F3840000}"/>
    <cellStyle name="Percent 13" xfId="815" xr:uid="{00000000-0005-0000-0000-0000F4840000}"/>
    <cellStyle name="Percent 13 2" xfId="6298" xr:uid="{00000000-0005-0000-0000-0000F5840000}"/>
    <cellStyle name="Percent 13 3" xfId="5867" xr:uid="{00000000-0005-0000-0000-0000F6840000}"/>
    <cellStyle name="Percent 13 4" xfId="37798" xr:uid="{00000000-0005-0000-0000-0000F7840000}"/>
    <cellStyle name="Percent 14" xfId="817" xr:uid="{00000000-0005-0000-0000-0000F8840000}"/>
    <cellStyle name="Percent 14 2" xfId="5868" xr:uid="{00000000-0005-0000-0000-0000F9840000}"/>
    <cellStyle name="Percent 14 3" xfId="37800" xr:uid="{00000000-0005-0000-0000-0000FA840000}"/>
    <cellStyle name="Percent 15" xfId="1230" xr:uid="{00000000-0005-0000-0000-0000FB840000}"/>
    <cellStyle name="Percent 15 10" xfId="37818" xr:uid="{00000000-0005-0000-0000-0000FC840000}"/>
    <cellStyle name="Percent 15 2" xfId="8549" xr:uid="{00000000-0005-0000-0000-0000FD840000}"/>
    <cellStyle name="Percent 15 2 2" xfId="15042" xr:uid="{00000000-0005-0000-0000-0000FE840000}"/>
    <cellStyle name="Percent 15 2 2 2" xfId="27714" xr:uid="{00000000-0005-0000-0000-0000FF840000}"/>
    <cellStyle name="Percent 15 2 3" xfId="19824" xr:uid="{00000000-0005-0000-0000-000000850000}"/>
    <cellStyle name="Percent 15 2 4" xfId="32938" xr:uid="{00000000-0005-0000-0000-000001850000}"/>
    <cellStyle name="Percent 15 2 5" xfId="35952" xr:uid="{00000000-0005-0000-0000-000002850000}"/>
    <cellStyle name="Percent 15 3" xfId="9475" xr:uid="{00000000-0005-0000-0000-000003850000}"/>
    <cellStyle name="Percent 15 3 2" xfId="15884" xr:uid="{00000000-0005-0000-0000-000004850000}"/>
    <cellStyle name="Percent 15 3 2 2" xfId="28525" xr:uid="{00000000-0005-0000-0000-000005850000}"/>
    <cellStyle name="Percent 15 3 3" xfId="23469" xr:uid="{00000000-0005-0000-0000-000006850000}"/>
    <cellStyle name="Percent 15 4" xfId="7598" xr:uid="{00000000-0005-0000-0000-000007850000}"/>
    <cellStyle name="Percent 15 4 2" xfId="14114" xr:uid="{00000000-0005-0000-0000-000008850000}"/>
    <cellStyle name="Percent 15 4 2 2" xfId="26844" xr:uid="{00000000-0005-0000-0000-000009850000}"/>
    <cellStyle name="Percent 15 4 3" xfId="22329" xr:uid="{00000000-0005-0000-0000-00000A850000}"/>
    <cellStyle name="Percent 15 5" xfId="12952" xr:uid="{00000000-0005-0000-0000-00000B850000}"/>
    <cellStyle name="Percent 15 5 2" xfId="25698" xr:uid="{00000000-0005-0000-0000-00000C850000}"/>
    <cellStyle name="Percent 15 6" xfId="18530" xr:uid="{00000000-0005-0000-0000-00000D850000}"/>
    <cellStyle name="Percent 15 7" xfId="31890" xr:uid="{00000000-0005-0000-0000-00000E850000}"/>
    <cellStyle name="Percent 15 8" xfId="35098" xr:uid="{00000000-0005-0000-0000-00000F850000}"/>
    <cellStyle name="Percent 15 9" xfId="5869" xr:uid="{00000000-0005-0000-0000-000010850000}"/>
    <cellStyle name="Percent 16" xfId="6046" xr:uid="{00000000-0005-0000-0000-000011850000}"/>
    <cellStyle name="Percent 17" xfId="6049" xr:uid="{00000000-0005-0000-0000-000012850000}"/>
    <cellStyle name="Percent 18" xfId="6052" xr:uid="{00000000-0005-0000-0000-000013850000}"/>
    <cellStyle name="Percent 19" xfId="6055" xr:uid="{00000000-0005-0000-0000-000014850000}"/>
    <cellStyle name="Percent 2" xfId="4" xr:uid="{00000000-0005-0000-0000-000015850000}"/>
    <cellStyle name="Percent 2 10" xfId="5871" xr:uid="{00000000-0005-0000-0000-000016850000}"/>
    <cellStyle name="Percent 2 10 2" xfId="37422" xr:uid="{00000000-0005-0000-0000-000017850000}"/>
    <cellStyle name="Percent 2 11" xfId="5872" xr:uid="{00000000-0005-0000-0000-000018850000}"/>
    <cellStyle name="Percent 2 12" xfId="5873" xr:uid="{00000000-0005-0000-0000-000019850000}"/>
    <cellStyle name="Percent 2 13" xfId="5874" xr:uid="{00000000-0005-0000-0000-00001A850000}"/>
    <cellStyle name="Percent 2 14" xfId="5875" xr:uid="{00000000-0005-0000-0000-00001B850000}"/>
    <cellStyle name="Percent 2 15" xfId="5876" xr:uid="{00000000-0005-0000-0000-00001C850000}"/>
    <cellStyle name="Percent 2 16" xfId="5877" xr:uid="{00000000-0005-0000-0000-00001D850000}"/>
    <cellStyle name="Percent 2 17" xfId="5878" xr:uid="{00000000-0005-0000-0000-00001E850000}"/>
    <cellStyle name="Percent 2 18" xfId="5879" xr:uid="{00000000-0005-0000-0000-00001F850000}"/>
    <cellStyle name="Percent 2 19" xfId="5880" xr:uid="{00000000-0005-0000-0000-000020850000}"/>
    <cellStyle name="Percent 2 2" xfId="13" xr:uid="{00000000-0005-0000-0000-000021850000}"/>
    <cellStyle name="Percent 2 2 10" xfId="12043" xr:uid="{00000000-0005-0000-0000-000022850000}"/>
    <cellStyle name="Percent 2 2 10 2" xfId="24789" xr:uid="{00000000-0005-0000-0000-000023850000}"/>
    <cellStyle name="Percent 2 2 11" xfId="20920" xr:uid="{00000000-0005-0000-0000-000024850000}"/>
    <cellStyle name="Percent 2 2 12" xfId="2184" xr:uid="{00000000-0005-0000-0000-000025850000}"/>
    <cellStyle name="Percent 2 2 13" xfId="37351" xr:uid="{00000000-0005-0000-0000-000026850000}"/>
    <cellStyle name="Percent 2 2 2" xfId="804" xr:uid="{00000000-0005-0000-0000-000027850000}"/>
    <cellStyle name="Percent 2 2 2 2" xfId="5881" xr:uid="{00000000-0005-0000-0000-000028850000}"/>
    <cellStyle name="Percent 2 2 2 2 2" xfId="6159" xr:uid="{00000000-0005-0000-0000-000029850000}"/>
    <cellStyle name="Percent 2 2 2 2 3" xfId="18748" xr:uid="{00000000-0005-0000-0000-00002A850000}"/>
    <cellStyle name="Percent 2 2 2 3" xfId="10019" xr:uid="{00000000-0005-0000-0000-00002B850000}"/>
    <cellStyle name="Percent 2 2 2 3 2" xfId="18531" xr:uid="{00000000-0005-0000-0000-00002C850000}"/>
    <cellStyle name="Percent 2 2 2 4" xfId="3128" xr:uid="{00000000-0005-0000-0000-00002D850000}"/>
    <cellStyle name="Percent 2 2 3" xfId="1280" xr:uid="{00000000-0005-0000-0000-00002E850000}"/>
    <cellStyle name="Percent 2 2 3 2" xfId="5882" xr:uid="{00000000-0005-0000-0000-00002F850000}"/>
    <cellStyle name="Percent 2 2 3 3" xfId="3159" xr:uid="{00000000-0005-0000-0000-000030850000}"/>
    <cellStyle name="Percent 2 2 3 4" xfId="37839" xr:uid="{00000000-0005-0000-0000-000031850000}"/>
    <cellStyle name="Percent 2 2 4" xfId="5883" xr:uid="{00000000-0005-0000-0000-000032850000}"/>
    <cellStyle name="Percent 2 2 4 2" xfId="10632" xr:uid="{00000000-0005-0000-0000-000033850000}"/>
    <cellStyle name="Percent 2 2 4 3" xfId="18532" xr:uid="{00000000-0005-0000-0000-000034850000}"/>
    <cellStyle name="Percent 2 2 5" xfId="3072" xr:uid="{00000000-0005-0000-0000-000035850000}"/>
    <cellStyle name="Percent 2 2 5 2" xfId="18702" xr:uid="{00000000-0005-0000-0000-000036850000}"/>
    <cellStyle name="Percent 2 2 6" xfId="7777" xr:uid="{00000000-0005-0000-0000-000037850000}"/>
    <cellStyle name="Percent 2 2 6 2" xfId="14276" xr:uid="{00000000-0005-0000-0000-000038850000}"/>
    <cellStyle name="Percent 2 2 6 2 2" xfId="26990" xr:uid="{00000000-0005-0000-0000-000039850000}"/>
    <cellStyle name="Percent 2 2 6 3" xfId="22483" xr:uid="{00000000-0005-0000-0000-00003A850000}"/>
    <cellStyle name="Percent 2 2 7" xfId="8624" xr:uid="{00000000-0005-0000-0000-00003B850000}"/>
    <cellStyle name="Percent 2 2 7 2" xfId="15113" xr:uid="{00000000-0005-0000-0000-00003C850000}"/>
    <cellStyle name="Percent 2 2 7 2 2" xfId="27783" xr:uid="{00000000-0005-0000-0000-00003D850000}"/>
    <cellStyle name="Percent 2 2 7 3" xfId="22697" xr:uid="{00000000-0005-0000-0000-00003E850000}"/>
    <cellStyle name="Percent 2 2 8" xfId="9806" xr:uid="{00000000-0005-0000-0000-00003F850000}"/>
    <cellStyle name="Percent 2 2 9" xfId="6413" xr:uid="{00000000-0005-0000-0000-000040850000}"/>
    <cellStyle name="Percent 2 2 9 2" xfId="13042" xr:uid="{00000000-0005-0000-0000-000041850000}"/>
    <cellStyle name="Percent 2 2 9 2 2" xfId="25788" xr:uid="{00000000-0005-0000-0000-000042850000}"/>
    <cellStyle name="Percent 2 2 9 3" xfId="21168" xr:uid="{00000000-0005-0000-0000-000043850000}"/>
    <cellStyle name="Percent 2 20" xfId="5884" xr:uid="{00000000-0005-0000-0000-000044850000}"/>
    <cellStyle name="Percent 2 21" xfId="5885" xr:uid="{00000000-0005-0000-0000-000045850000}"/>
    <cellStyle name="Percent 2 22" xfId="5886" xr:uid="{00000000-0005-0000-0000-000046850000}"/>
    <cellStyle name="Percent 2 23" xfId="5887" xr:uid="{00000000-0005-0000-0000-000047850000}"/>
    <cellStyle name="Percent 2 24" xfId="5888" xr:uid="{00000000-0005-0000-0000-000048850000}"/>
    <cellStyle name="Percent 2 25" xfId="5889" xr:uid="{00000000-0005-0000-0000-000049850000}"/>
    <cellStyle name="Percent 2 26" xfId="5890" xr:uid="{00000000-0005-0000-0000-00004A850000}"/>
    <cellStyle name="Percent 2 27" xfId="5891" xr:uid="{00000000-0005-0000-0000-00004B850000}"/>
    <cellStyle name="Percent 2 28" xfId="5892" xr:uid="{00000000-0005-0000-0000-00004C850000}"/>
    <cellStyle name="Percent 2 29" xfId="5893" xr:uid="{00000000-0005-0000-0000-00004D850000}"/>
    <cellStyle name="Percent 2 3" xfId="31" xr:uid="{00000000-0005-0000-0000-00004E850000}"/>
    <cellStyle name="Percent 2 3 2" xfId="808" xr:uid="{00000000-0005-0000-0000-00004F850000}"/>
    <cellStyle name="Percent 2 3 2 2" xfId="10633" xr:uid="{00000000-0005-0000-0000-000050850000}"/>
    <cellStyle name="Percent 2 3 2 3" xfId="3134" xr:uid="{00000000-0005-0000-0000-000051850000}"/>
    <cellStyle name="Percent 2 3 2 4" xfId="37791" xr:uid="{00000000-0005-0000-0000-000052850000}"/>
    <cellStyle name="Percent 2 3 3" xfId="1065" xr:uid="{00000000-0005-0000-0000-000053850000}"/>
    <cellStyle name="Percent 2 3 4" xfId="1316" xr:uid="{00000000-0005-0000-0000-000054850000}"/>
    <cellStyle name="Percent 2 3 5" xfId="3073" xr:uid="{00000000-0005-0000-0000-000055850000}"/>
    <cellStyle name="Percent 2 3 5 2" xfId="37443" xr:uid="{00000000-0005-0000-0000-000056850000}"/>
    <cellStyle name="Percent 2 3 6" xfId="37397" xr:uid="{00000000-0005-0000-0000-000057850000}"/>
    <cellStyle name="Percent 2 30" xfId="5894" xr:uid="{00000000-0005-0000-0000-000058850000}"/>
    <cellStyle name="Percent 2 31" xfId="5895" xr:uid="{00000000-0005-0000-0000-000059850000}"/>
    <cellStyle name="Percent 2 32" xfId="5896" xr:uid="{00000000-0005-0000-0000-00005A850000}"/>
    <cellStyle name="Percent 2 33" xfId="5897" xr:uid="{00000000-0005-0000-0000-00005B850000}"/>
    <cellStyle name="Percent 2 34" xfId="5898" xr:uid="{00000000-0005-0000-0000-00005C850000}"/>
    <cellStyle name="Percent 2 35" xfId="5899" xr:uid="{00000000-0005-0000-0000-00005D850000}"/>
    <cellStyle name="Percent 2 36" xfId="5900" xr:uid="{00000000-0005-0000-0000-00005E850000}"/>
    <cellStyle name="Percent 2 37" xfId="5901" xr:uid="{00000000-0005-0000-0000-00005F850000}"/>
    <cellStyle name="Percent 2 38" xfId="5902" xr:uid="{00000000-0005-0000-0000-000060850000}"/>
    <cellStyle name="Percent 2 39" xfId="5903" xr:uid="{00000000-0005-0000-0000-000061850000}"/>
    <cellStyle name="Percent 2 4" xfId="635" xr:uid="{00000000-0005-0000-0000-000062850000}"/>
    <cellStyle name="Percent 2 4 2" xfId="803" xr:uid="{00000000-0005-0000-0000-000063850000}"/>
    <cellStyle name="Percent 2 4 2 2" xfId="10631" xr:uid="{00000000-0005-0000-0000-000064850000}"/>
    <cellStyle name="Percent 2 4 3" xfId="37740" xr:uid="{00000000-0005-0000-0000-000065850000}"/>
    <cellStyle name="Percent 2 40" xfId="5904" xr:uid="{00000000-0005-0000-0000-000066850000}"/>
    <cellStyle name="Percent 2 41" xfId="5905" xr:uid="{00000000-0005-0000-0000-000067850000}"/>
    <cellStyle name="Percent 2 42" xfId="5906" xr:uid="{00000000-0005-0000-0000-000068850000}"/>
    <cellStyle name="Percent 2 43" xfId="5907" xr:uid="{00000000-0005-0000-0000-000069850000}"/>
    <cellStyle name="Percent 2 44" xfId="5908" xr:uid="{00000000-0005-0000-0000-00006A850000}"/>
    <cellStyle name="Percent 2 45" xfId="5909" xr:uid="{00000000-0005-0000-0000-00006B850000}"/>
    <cellStyle name="Percent 2 46" xfId="5910" xr:uid="{00000000-0005-0000-0000-00006C850000}"/>
    <cellStyle name="Percent 2 47" xfId="5911" xr:uid="{00000000-0005-0000-0000-00006D850000}"/>
    <cellStyle name="Percent 2 48" xfId="5870" xr:uid="{00000000-0005-0000-0000-00006E850000}"/>
    <cellStyle name="Percent 2 49" xfId="3071" xr:uid="{00000000-0005-0000-0000-00006F850000}"/>
    <cellStyle name="Percent 2 5" xfId="644" xr:uid="{00000000-0005-0000-0000-000070850000}"/>
    <cellStyle name="Percent 2 5 2" xfId="1066" xr:uid="{00000000-0005-0000-0000-000071850000}"/>
    <cellStyle name="Percent 2 5 3" xfId="3178" xr:uid="{00000000-0005-0000-0000-000072850000}"/>
    <cellStyle name="Percent 2 5 4" xfId="37748" xr:uid="{00000000-0005-0000-0000-000073850000}"/>
    <cellStyle name="Percent 2 5 5" xfId="37847" xr:uid="{00000000-0005-0000-0000-000074850000}"/>
    <cellStyle name="Percent 2 50" xfId="7773" xr:uid="{00000000-0005-0000-0000-000075850000}"/>
    <cellStyle name="Percent 2 50 2" xfId="14272" xr:uid="{00000000-0005-0000-0000-000076850000}"/>
    <cellStyle name="Percent 2 50 2 2" xfId="26986" xr:uid="{00000000-0005-0000-0000-000077850000}"/>
    <cellStyle name="Percent 2 50 3" xfId="22481" xr:uid="{00000000-0005-0000-0000-000078850000}"/>
    <cellStyle name="Percent 2 51" xfId="8620" xr:uid="{00000000-0005-0000-0000-000079850000}"/>
    <cellStyle name="Percent 2 51 2" xfId="15109" xr:uid="{00000000-0005-0000-0000-00007A850000}"/>
    <cellStyle name="Percent 2 51 2 2" xfId="27779" xr:uid="{00000000-0005-0000-0000-00007B850000}"/>
    <cellStyle name="Percent 2 51 3" xfId="22695" xr:uid="{00000000-0005-0000-0000-00007C850000}"/>
    <cellStyle name="Percent 2 52" xfId="6408" xr:uid="{00000000-0005-0000-0000-00007D850000}"/>
    <cellStyle name="Percent 2 52 2" xfId="13037" xr:uid="{00000000-0005-0000-0000-00007E850000}"/>
    <cellStyle name="Percent 2 52 2 2" xfId="25783" xr:uid="{00000000-0005-0000-0000-00007F850000}"/>
    <cellStyle name="Percent 2 52 3" xfId="21163" xr:uid="{00000000-0005-0000-0000-000080850000}"/>
    <cellStyle name="Percent 2 53" xfId="12039" xr:uid="{00000000-0005-0000-0000-000081850000}"/>
    <cellStyle name="Percent 2 53 2" xfId="24785" xr:uid="{00000000-0005-0000-0000-000082850000}"/>
    <cellStyle name="Percent 2 54" xfId="20919" xr:uid="{00000000-0005-0000-0000-000083850000}"/>
    <cellStyle name="Percent 2 55" xfId="30607" xr:uid="{00000000-0005-0000-0000-000084850000}"/>
    <cellStyle name="Percent 2 56" xfId="34275" xr:uid="{00000000-0005-0000-0000-000085850000}"/>
    <cellStyle name="Percent 2 57" xfId="37251" xr:uid="{00000000-0005-0000-0000-000086850000}"/>
    <cellStyle name="Percent 2 58" xfId="2180" xr:uid="{00000000-0005-0000-0000-000087850000}"/>
    <cellStyle name="Percent 2 59" xfId="37312" xr:uid="{00000000-0005-0000-0000-000088850000}"/>
    <cellStyle name="Percent 2 6" xfId="693" xr:uid="{00000000-0005-0000-0000-000089850000}"/>
    <cellStyle name="Percent 2 6 2" xfId="1067" xr:uid="{00000000-0005-0000-0000-00008A850000}"/>
    <cellStyle name="Percent 2 6 3" xfId="18533" xr:uid="{00000000-0005-0000-0000-00008B850000}"/>
    <cellStyle name="Percent 2 6 4" xfId="5912" xr:uid="{00000000-0005-0000-0000-00008C850000}"/>
    <cellStyle name="Percent 2 6 5" xfId="37773" xr:uid="{00000000-0005-0000-0000-00008D850000}"/>
    <cellStyle name="Percent 2 60" xfId="37379" xr:uid="{00000000-0005-0000-0000-00008E850000}"/>
    <cellStyle name="Percent 2 7" xfId="1064" xr:uid="{00000000-0005-0000-0000-00008F850000}"/>
    <cellStyle name="Percent 2 7 2" xfId="10066" xr:uid="{00000000-0005-0000-0000-000090850000}"/>
    <cellStyle name="Percent 2 7 3" xfId="18534" xr:uid="{00000000-0005-0000-0000-000091850000}"/>
    <cellStyle name="Percent 2 8" xfId="822" xr:uid="{00000000-0005-0000-0000-000092850000}"/>
    <cellStyle name="Percent 2 8 2" xfId="10673" xr:uid="{00000000-0005-0000-0000-000093850000}"/>
    <cellStyle name="Percent 2 8 2 2" xfId="10272" xr:uid="{00000000-0005-0000-0000-000094850000}"/>
    <cellStyle name="Percent 2 8 2 2 2" xfId="16089" xr:uid="{00000000-0005-0000-0000-000095850000}"/>
    <cellStyle name="Percent 2 8 2 2 2 2" xfId="28716" xr:uid="{00000000-0005-0000-0000-000096850000}"/>
    <cellStyle name="Percent 2 8 2 2 3" xfId="23680" xr:uid="{00000000-0005-0000-0000-000097850000}"/>
    <cellStyle name="Percent 2 8 2 3" xfId="18535" xr:uid="{00000000-0005-0000-0000-000098850000}"/>
    <cellStyle name="Percent 2 8 3" xfId="11054" xr:uid="{00000000-0005-0000-0000-000099850000}"/>
    <cellStyle name="Percent 2 8 3 2" xfId="16494" xr:uid="{00000000-0005-0000-0000-00009A850000}"/>
    <cellStyle name="Percent 2 8 3 2 2" xfId="29034" xr:uid="{00000000-0005-0000-0000-00009B850000}"/>
    <cellStyle name="Percent 2 8 3 3" xfId="23943" xr:uid="{00000000-0005-0000-0000-00009C850000}"/>
    <cellStyle name="Percent 2 8 4" xfId="5913" xr:uid="{00000000-0005-0000-0000-00009D850000}"/>
    <cellStyle name="Percent 2 8 5" xfId="37803" xr:uid="{00000000-0005-0000-0000-00009E850000}"/>
    <cellStyle name="Percent 2 9" xfId="1221" xr:uid="{00000000-0005-0000-0000-00009F850000}"/>
    <cellStyle name="Percent 2 9 2" xfId="5914" xr:uid="{00000000-0005-0000-0000-0000A0850000}"/>
    <cellStyle name="Percent 20" xfId="6058" xr:uid="{00000000-0005-0000-0000-0000A1850000}"/>
    <cellStyle name="Percent 20 2" xfId="18589" xr:uid="{00000000-0005-0000-0000-0000A2850000}"/>
    <cellStyle name="Percent 21" xfId="6075" xr:uid="{00000000-0005-0000-0000-0000A3850000}"/>
    <cellStyle name="Percent 22" xfId="6348" xr:uid="{00000000-0005-0000-0000-0000A4850000}"/>
    <cellStyle name="Percent 23" xfId="6351" xr:uid="{00000000-0005-0000-0000-0000A5850000}"/>
    <cellStyle name="Percent 24" xfId="6367" xr:uid="{00000000-0005-0000-0000-0000A6850000}"/>
    <cellStyle name="Percent 25" xfId="3192" xr:uid="{00000000-0005-0000-0000-0000A7850000}"/>
    <cellStyle name="Percent 25 2" xfId="6371" xr:uid="{00000000-0005-0000-0000-0000A8850000}"/>
    <cellStyle name="Percent 26" xfId="6373" xr:uid="{00000000-0005-0000-0000-0000A9850000}"/>
    <cellStyle name="Percent 27" xfId="6375" xr:uid="{00000000-0005-0000-0000-0000AA850000}"/>
    <cellStyle name="Percent 28" xfId="6063" xr:uid="{00000000-0005-0000-0000-0000AB850000}"/>
    <cellStyle name="Percent 28 2" xfId="18920" xr:uid="{00000000-0005-0000-0000-0000AC850000}"/>
    <cellStyle name="Percent 29" xfId="6378" xr:uid="{00000000-0005-0000-0000-0000AD850000}"/>
    <cellStyle name="Percent 3" xfId="7" xr:uid="{00000000-0005-0000-0000-0000AE850000}"/>
    <cellStyle name="Percent 3 10" xfId="9611" xr:uid="{00000000-0005-0000-0000-0000AF850000}"/>
    <cellStyle name="Percent 3 10 2" xfId="37425" xr:uid="{00000000-0005-0000-0000-0000B0850000}"/>
    <cellStyle name="Percent 3 11" xfId="6420" xr:uid="{00000000-0005-0000-0000-0000B1850000}"/>
    <cellStyle name="Percent 3 11 2" xfId="13049" xr:uid="{00000000-0005-0000-0000-0000B2850000}"/>
    <cellStyle name="Percent 3 11 2 2" xfId="25795" xr:uid="{00000000-0005-0000-0000-0000B3850000}"/>
    <cellStyle name="Percent 3 11 3" xfId="21175" xr:uid="{00000000-0005-0000-0000-0000B4850000}"/>
    <cellStyle name="Percent 3 12" xfId="12050" xr:uid="{00000000-0005-0000-0000-0000B5850000}"/>
    <cellStyle name="Percent 3 12 2" xfId="24796" xr:uid="{00000000-0005-0000-0000-0000B6850000}"/>
    <cellStyle name="Percent 3 13" xfId="37252" xr:uid="{00000000-0005-0000-0000-0000B7850000}"/>
    <cellStyle name="Percent 3 14" xfId="2191" xr:uid="{00000000-0005-0000-0000-0000B8850000}"/>
    <cellStyle name="Percent 3 15" xfId="37382" xr:uid="{00000000-0005-0000-0000-0000B9850000}"/>
    <cellStyle name="Percent 3 2" xfId="354" xr:uid="{00000000-0005-0000-0000-0000BA850000}"/>
    <cellStyle name="Percent 3 2 2" xfId="583" xr:uid="{00000000-0005-0000-0000-0000BB850000}"/>
    <cellStyle name="Percent 3 2 2 2" xfId="10635" xr:uid="{00000000-0005-0000-0000-0000BC850000}"/>
    <cellStyle name="Percent 3 2 2 3" xfId="6160" xr:uid="{00000000-0005-0000-0000-0000BD850000}"/>
    <cellStyle name="Percent 3 2 2 4" xfId="37692" xr:uid="{00000000-0005-0000-0000-0000BE850000}"/>
    <cellStyle name="Percent 3 2 3" xfId="811" xr:uid="{00000000-0005-0000-0000-0000BF850000}"/>
    <cellStyle name="Percent 3 2 3 2" xfId="10022" xr:uid="{00000000-0005-0000-0000-0000C0850000}"/>
    <cellStyle name="Percent 3 2 3 3" xfId="37794" xr:uid="{00000000-0005-0000-0000-0000C1850000}"/>
    <cellStyle name="Percent 3 2 4" xfId="1069" xr:uid="{00000000-0005-0000-0000-0000C2850000}"/>
    <cellStyle name="Percent 3 2 5" xfId="1292" xr:uid="{00000000-0005-0000-0000-0000C3850000}"/>
    <cellStyle name="Percent 3 2 6" xfId="3075" xr:uid="{00000000-0005-0000-0000-0000C4850000}"/>
    <cellStyle name="Percent 3 2 6 2" xfId="37643" xr:uid="{00000000-0005-0000-0000-0000C5850000}"/>
    <cellStyle name="Percent 3 2 7" xfId="37400" xr:uid="{00000000-0005-0000-0000-0000C6850000}"/>
    <cellStyle name="Percent 3 3" xfId="353" xr:uid="{00000000-0005-0000-0000-0000C7850000}"/>
    <cellStyle name="Percent 3 3 2" xfId="805" xr:uid="{00000000-0005-0000-0000-0000C8850000}"/>
    <cellStyle name="Percent 3 3 2 2" xfId="2066" xr:uid="{00000000-0005-0000-0000-0000C9850000}"/>
    <cellStyle name="Percent 3 3 2 2 2" xfId="2067" xr:uid="{00000000-0005-0000-0000-0000CA850000}"/>
    <cellStyle name="Percent 3 3 2 2 2 2" xfId="16078" xr:uid="{00000000-0005-0000-0000-0000CB850000}"/>
    <cellStyle name="Percent 3 3 2 2 2 2 2" xfId="28705" xr:uid="{00000000-0005-0000-0000-0000CC850000}"/>
    <cellStyle name="Percent 3 3 2 2 2 3" xfId="23670" xr:uid="{00000000-0005-0000-0000-0000CD850000}"/>
    <cellStyle name="Percent 3 3 2 2 2 4" xfId="10238" xr:uid="{00000000-0005-0000-0000-0000CE850000}"/>
    <cellStyle name="Percent 3 3 2 2 3" xfId="9595" xr:uid="{00000000-0005-0000-0000-0000CF850000}"/>
    <cellStyle name="Percent 3 3 2 2 3 2" xfId="15948" xr:uid="{00000000-0005-0000-0000-0000D0850000}"/>
    <cellStyle name="Percent 3 3 2 2 3 2 2" xfId="28588" xr:uid="{00000000-0005-0000-0000-0000D1850000}"/>
    <cellStyle name="Percent 3 3 2 2 3 3" xfId="23577" xr:uid="{00000000-0005-0000-0000-0000D2850000}"/>
    <cellStyle name="Percent 3 3 2 2 4" xfId="10634" xr:uid="{00000000-0005-0000-0000-0000D3850000}"/>
    <cellStyle name="Percent 3 3 2 3" xfId="2068" xr:uid="{00000000-0005-0000-0000-0000D4850000}"/>
    <cellStyle name="Percent 3 3 2 3 2" xfId="16183" xr:uid="{00000000-0005-0000-0000-0000D5850000}"/>
    <cellStyle name="Percent 3 3 2 3 2 2" xfId="28805" xr:uid="{00000000-0005-0000-0000-0000D6850000}"/>
    <cellStyle name="Percent 3 3 2 3 3" xfId="23756" xr:uid="{00000000-0005-0000-0000-0000D7850000}"/>
    <cellStyle name="Percent 3 3 2 3 4" xfId="10540" xr:uid="{00000000-0005-0000-0000-0000D8850000}"/>
    <cellStyle name="Percent 3 3 2 4" xfId="2065" xr:uid="{00000000-0005-0000-0000-0000D9850000}"/>
    <cellStyle name="Percent 3 3 2 4 2" xfId="16199" xr:uid="{00000000-0005-0000-0000-0000DA850000}"/>
    <cellStyle name="Percent 3 3 2 4 2 2" xfId="28821" xr:uid="{00000000-0005-0000-0000-0000DB850000}"/>
    <cellStyle name="Percent 3 3 2 4 3" xfId="23766" xr:uid="{00000000-0005-0000-0000-0000DC850000}"/>
    <cellStyle name="Percent 3 3 2 4 4" xfId="10598" xr:uid="{00000000-0005-0000-0000-0000DD850000}"/>
    <cellStyle name="Percent 3 3 2 5" xfId="6221" xr:uid="{00000000-0005-0000-0000-0000DE850000}"/>
    <cellStyle name="Percent 3 3 3" xfId="1070" xr:uid="{00000000-0005-0000-0000-0000DF850000}"/>
    <cellStyle name="Percent 3 3 3 2" xfId="2070" xr:uid="{00000000-0005-0000-0000-0000E0850000}"/>
    <cellStyle name="Percent 3 3 3 2 2" xfId="16449" xr:uid="{00000000-0005-0000-0000-0000E1850000}"/>
    <cellStyle name="Percent 3 3 3 2 2 2" xfId="28990" xr:uid="{00000000-0005-0000-0000-0000E2850000}"/>
    <cellStyle name="Percent 3 3 3 2 3" xfId="23900" xr:uid="{00000000-0005-0000-0000-0000E3850000}"/>
    <cellStyle name="Percent 3 3 3 2 4" xfId="10990" xr:uid="{00000000-0005-0000-0000-0000E4850000}"/>
    <cellStyle name="Percent 3 3 3 3" xfId="2069" xr:uid="{00000000-0005-0000-0000-0000E5850000}"/>
    <cellStyle name="Percent 3 3 3 3 2" xfId="16133" xr:uid="{00000000-0005-0000-0000-0000E6850000}"/>
    <cellStyle name="Percent 3 3 3 3 2 2" xfId="28755" xr:uid="{00000000-0005-0000-0000-0000E7850000}"/>
    <cellStyle name="Percent 3 3 3 3 3" xfId="23713" xr:uid="{00000000-0005-0000-0000-0000E8850000}"/>
    <cellStyle name="Percent 3 3 3 3 4" xfId="10428" xr:uid="{00000000-0005-0000-0000-0000E9850000}"/>
    <cellStyle name="Percent 3 3 3 4" xfId="14331" xr:uid="{00000000-0005-0000-0000-0000EA850000}"/>
    <cellStyle name="Percent 3 3 3 4 2" xfId="27032" xr:uid="{00000000-0005-0000-0000-0000EB850000}"/>
    <cellStyle name="Percent 3 3 3 5" xfId="22524" xr:uid="{00000000-0005-0000-0000-0000EC850000}"/>
    <cellStyle name="Percent 3 3 3 6" xfId="7832" xr:uid="{00000000-0005-0000-0000-0000ED850000}"/>
    <cellStyle name="Percent 3 3 4" xfId="2071" xr:uid="{00000000-0005-0000-0000-0000EE850000}"/>
    <cellStyle name="Percent 3 3 4 2" xfId="11328" xr:uid="{00000000-0005-0000-0000-0000EF850000}"/>
    <cellStyle name="Percent 3 3 4 2 2" xfId="16659" xr:uid="{00000000-0005-0000-0000-0000F0850000}"/>
    <cellStyle name="Percent 3 3 4 2 2 2" xfId="29194" xr:uid="{00000000-0005-0000-0000-0000F1850000}"/>
    <cellStyle name="Percent 3 3 4 2 3" xfId="24101" xr:uid="{00000000-0005-0000-0000-0000F2850000}"/>
    <cellStyle name="Percent 3 3 4 3" xfId="15173" xr:uid="{00000000-0005-0000-0000-0000F3850000}"/>
    <cellStyle name="Percent 3 3 4 3 2" xfId="27836" xr:uid="{00000000-0005-0000-0000-0000F4850000}"/>
    <cellStyle name="Percent 3 3 4 4" xfId="22813" xr:uid="{00000000-0005-0000-0000-0000F5850000}"/>
    <cellStyle name="Percent 3 3 4 5" xfId="8754" xr:uid="{00000000-0005-0000-0000-0000F6850000}"/>
    <cellStyle name="Percent 3 3 4 6" xfId="37642" xr:uid="{00000000-0005-0000-0000-0000F7850000}"/>
    <cellStyle name="Percent 3 3 5" xfId="10023" xr:uid="{00000000-0005-0000-0000-0000F8850000}"/>
    <cellStyle name="Percent 3 3 6" xfId="6609" xr:uid="{00000000-0005-0000-0000-0000F9850000}"/>
    <cellStyle name="Percent 3 3 6 2" xfId="13203" xr:uid="{00000000-0005-0000-0000-0000FA850000}"/>
    <cellStyle name="Percent 3 3 6 2 2" xfId="25947" xr:uid="{00000000-0005-0000-0000-0000FB850000}"/>
    <cellStyle name="Percent 3 3 6 3" xfId="21357" xr:uid="{00000000-0005-0000-0000-0000FC850000}"/>
    <cellStyle name="Percent 3 3 7" xfId="12134" xr:uid="{00000000-0005-0000-0000-0000FD850000}"/>
    <cellStyle name="Percent 3 3 7 2" xfId="24880" xr:uid="{00000000-0005-0000-0000-0000FE850000}"/>
    <cellStyle name="Percent 3 3 8" xfId="21013" xr:uid="{00000000-0005-0000-0000-0000FF850000}"/>
    <cellStyle name="Percent 3 3 9" xfId="3137" xr:uid="{00000000-0005-0000-0000-000000860000}"/>
    <cellStyle name="Percent 3 4" xfId="582" xr:uid="{00000000-0005-0000-0000-000001860000}"/>
    <cellStyle name="Percent 3 4 10" xfId="37691" xr:uid="{00000000-0005-0000-0000-000002860000}"/>
    <cellStyle name="Percent 3 4 2" xfId="1071" xr:uid="{00000000-0005-0000-0000-000003860000}"/>
    <cellStyle name="Percent 3 4 2 2" xfId="2073" xr:uid="{00000000-0005-0000-0000-000004860000}"/>
    <cellStyle name="Percent 3 4 2 2 2" xfId="16649" xr:uid="{00000000-0005-0000-0000-000005860000}"/>
    <cellStyle name="Percent 3 4 2 2 2 2" xfId="29184" xr:uid="{00000000-0005-0000-0000-000006860000}"/>
    <cellStyle name="Percent 3 4 2 2 3" xfId="24090" xr:uid="{00000000-0005-0000-0000-000007860000}"/>
    <cellStyle name="Percent 3 4 2 2 4" xfId="11313" xr:uid="{00000000-0005-0000-0000-000008860000}"/>
    <cellStyle name="Percent 3 4 2 3" xfId="2072" xr:uid="{00000000-0005-0000-0000-000009860000}"/>
    <cellStyle name="Percent 3 4 2 3 2" xfId="16607" xr:uid="{00000000-0005-0000-0000-00000A860000}"/>
    <cellStyle name="Percent 3 4 2 3 2 2" xfId="29146" xr:uid="{00000000-0005-0000-0000-00000B860000}"/>
    <cellStyle name="Percent 3 4 2 3 3" xfId="24054" xr:uid="{00000000-0005-0000-0000-00000C860000}"/>
    <cellStyle name="Percent 3 4 2 3 4" xfId="11245" xr:uid="{00000000-0005-0000-0000-00000D860000}"/>
    <cellStyle name="Percent 3 4 2 4" xfId="6220" xr:uid="{00000000-0005-0000-0000-00000E860000}"/>
    <cellStyle name="Percent 3 4 3" xfId="2074" xr:uid="{00000000-0005-0000-0000-00000F860000}"/>
    <cellStyle name="Percent 3 4 3 2" xfId="11243" xr:uid="{00000000-0005-0000-0000-000010860000}"/>
    <cellStyle name="Percent 3 4 3 2 2" xfId="16605" xr:uid="{00000000-0005-0000-0000-000011860000}"/>
    <cellStyle name="Percent 3 4 3 2 2 2" xfId="29144" xr:uid="{00000000-0005-0000-0000-000012860000}"/>
    <cellStyle name="Percent 3 4 3 2 3" xfId="24052" xr:uid="{00000000-0005-0000-0000-000013860000}"/>
    <cellStyle name="Percent 3 4 3 3" xfId="15043" xr:uid="{00000000-0005-0000-0000-000014860000}"/>
    <cellStyle name="Percent 3 4 3 3 2" xfId="27715" xr:uid="{00000000-0005-0000-0000-000015860000}"/>
    <cellStyle name="Percent 3 4 3 4" xfId="22632" xr:uid="{00000000-0005-0000-0000-000016860000}"/>
    <cellStyle name="Percent 3 4 3 5" xfId="8550" xr:uid="{00000000-0005-0000-0000-000017860000}"/>
    <cellStyle name="Percent 3 4 4" xfId="9476" xr:uid="{00000000-0005-0000-0000-000018860000}"/>
    <cellStyle name="Percent 3 4 4 2" xfId="15885" xr:uid="{00000000-0005-0000-0000-000019860000}"/>
    <cellStyle name="Percent 3 4 4 2 2" xfId="28526" xr:uid="{00000000-0005-0000-0000-00001A860000}"/>
    <cellStyle name="Percent 3 4 4 3" xfId="23470" xr:uid="{00000000-0005-0000-0000-00001B860000}"/>
    <cellStyle name="Percent 3 4 5" xfId="10024" xr:uid="{00000000-0005-0000-0000-00001C860000}"/>
    <cellStyle name="Percent 3 4 6" xfId="7603" xr:uid="{00000000-0005-0000-0000-00001D860000}"/>
    <cellStyle name="Percent 3 4 6 2" xfId="14115" xr:uid="{00000000-0005-0000-0000-00001E860000}"/>
    <cellStyle name="Percent 3 4 6 2 2" xfId="26845" xr:uid="{00000000-0005-0000-0000-00001F860000}"/>
    <cellStyle name="Percent 3 4 6 3" xfId="22334" xr:uid="{00000000-0005-0000-0000-000020860000}"/>
    <cellStyle name="Percent 3 4 7" xfId="12954" xr:uid="{00000000-0005-0000-0000-000021860000}"/>
    <cellStyle name="Percent 3 4 7 2" xfId="25700" xr:uid="{00000000-0005-0000-0000-000022860000}"/>
    <cellStyle name="Percent 3 4 8" xfId="21093" xr:uid="{00000000-0005-0000-0000-000023860000}"/>
    <cellStyle name="Percent 3 4 9" xfId="5915" xr:uid="{00000000-0005-0000-0000-000024860000}"/>
    <cellStyle name="Percent 3 5" xfId="697" xr:uid="{00000000-0005-0000-0000-000025860000}"/>
    <cellStyle name="Percent 3 5 2" xfId="1072" xr:uid="{00000000-0005-0000-0000-000026860000}"/>
    <cellStyle name="Percent 3 5 2 2" xfId="2075" xr:uid="{00000000-0005-0000-0000-000027860000}"/>
    <cellStyle name="Percent 3 5 2 2 2" xfId="16546" xr:uid="{00000000-0005-0000-0000-000028860000}"/>
    <cellStyle name="Percent 3 5 2 2 2 2" xfId="29085" xr:uid="{00000000-0005-0000-0000-000029860000}"/>
    <cellStyle name="Percent 3 5 2 2 3" xfId="23993" xr:uid="{00000000-0005-0000-0000-00002A860000}"/>
    <cellStyle name="Percent 3 5 2 2 4" xfId="11140" xr:uid="{00000000-0005-0000-0000-00002B860000}"/>
    <cellStyle name="Percent 3 5 3" xfId="6331" xr:uid="{00000000-0005-0000-0000-00002C860000}"/>
    <cellStyle name="Percent 3 5 4" xfId="37776" xr:uid="{00000000-0005-0000-0000-00002D860000}"/>
    <cellStyle name="Percent 3 6" xfId="1073" xr:uid="{00000000-0005-0000-0000-00002E860000}"/>
    <cellStyle name="Percent 3 7" xfId="1068" xr:uid="{00000000-0005-0000-0000-00002F860000}"/>
    <cellStyle name="Percent 3 7 2" xfId="2076" xr:uid="{00000000-0005-0000-0000-000030860000}"/>
    <cellStyle name="Percent 3 7 2 2" xfId="10555" xr:uid="{00000000-0005-0000-0000-000031860000}"/>
    <cellStyle name="Percent 3 7 2 3" xfId="10021" xr:uid="{00000000-0005-0000-0000-000032860000}"/>
    <cellStyle name="Percent 3 7 3" xfId="11010" xr:uid="{00000000-0005-0000-0000-000033860000}"/>
    <cellStyle name="Percent 3 7 4" xfId="3074" xr:uid="{00000000-0005-0000-0000-000034860000}"/>
    <cellStyle name="Percent 3 8" xfId="825" xr:uid="{00000000-0005-0000-0000-000035860000}"/>
    <cellStyle name="Percent 3 8 2" xfId="14283" xr:uid="{00000000-0005-0000-0000-000036860000}"/>
    <cellStyle name="Percent 3 8 2 2" xfId="26997" xr:uid="{00000000-0005-0000-0000-000037860000}"/>
    <cellStyle name="Percent 3 8 3" xfId="18594" xr:uid="{00000000-0005-0000-0000-000038860000}"/>
    <cellStyle name="Percent 3 8 4" xfId="22490" xr:uid="{00000000-0005-0000-0000-000039860000}"/>
    <cellStyle name="Percent 3 8 5" xfId="7784" xr:uid="{00000000-0005-0000-0000-00003A860000}"/>
    <cellStyle name="Percent 3 9" xfId="1281" xr:uid="{00000000-0005-0000-0000-00003B860000}"/>
    <cellStyle name="Percent 3 9 2" xfId="15120" xr:uid="{00000000-0005-0000-0000-00003C860000}"/>
    <cellStyle name="Percent 3 9 2 2" xfId="19825" xr:uid="{00000000-0005-0000-0000-00003D860000}"/>
    <cellStyle name="Percent 3 9 2 3" xfId="32939" xr:uid="{00000000-0005-0000-0000-00003E860000}"/>
    <cellStyle name="Percent 3 9 2 4" xfId="35953" xr:uid="{00000000-0005-0000-0000-00003F860000}"/>
    <cellStyle name="Percent 3 9 3" xfId="18536" xr:uid="{00000000-0005-0000-0000-000040860000}"/>
    <cellStyle name="Percent 3 9 4" xfId="31907" xr:uid="{00000000-0005-0000-0000-000041860000}"/>
    <cellStyle name="Percent 3 9 5" xfId="35099" xr:uid="{00000000-0005-0000-0000-000042860000}"/>
    <cellStyle name="Percent 3 9 6" xfId="8631" xr:uid="{00000000-0005-0000-0000-000043860000}"/>
    <cellStyle name="Percent 30" xfId="6397" xr:uid="{00000000-0005-0000-0000-000044860000}"/>
    <cellStyle name="Percent 30 2" xfId="6402" xr:uid="{00000000-0005-0000-0000-000045860000}"/>
    <cellStyle name="Percent 30 3" xfId="8608" xr:uid="{00000000-0005-0000-0000-000046860000}"/>
    <cellStyle name="Percent 30 3 2" xfId="15097" xr:uid="{00000000-0005-0000-0000-000047860000}"/>
    <cellStyle name="Percent 30 3 2 2" xfId="27767" xr:uid="{00000000-0005-0000-0000-000048860000}"/>
    <cellStyle name="Percent 30 3 3" xfId="22684" xr:uid="{00000000-0005-0000-0000-000049860000}"/>
    <cellStyle name="Percent 30 4" xfId="9583" xr:uid="{00000000-0005-0000-0000-00004A860000}"/>
    <cellStyle name="Percent 30 4 2" xfId="15938" xr:uid="{00000000-0005-0000-0000-00004B860000}"/>
    <cellStyle name="Percent 30 4 2 2" xfId="28578" xr:uid="{00000000-0005-0000-0000-00004C860000}"/>
    <cellStyle name="Percent 30 4 3" xfId="23567" xr:uid="{00000000-0005-0000-0000-00004D860000}"/>
    <cellStyle name="Percent 30 5" xfId="7747" xr:uid="{00000000-0005-0000-0000-00004E860000}"/>
    <cellStyle name="Percent 30 5 2" xfId="14248" xr:uid="{00000000-0005-0000-0000-00004F860000}"/>
    <cellStyle name="Percent 30 5 2 2" xfId="26974" xr:uid="{00000000-0005-0000-0000-000050860000}"/>
    <cellStyle name="Percent 30 5 3" xfId="22469" xr:uid="{00000000-0005-0000-0000-000051860000}"/>
    <cellStyle name="Percent 30 6" xfId="13029" xr:uid="{00000000-0005-0000-0000-000052860000}"/>
    <cellStyle name="Percent 30 6 2" xfId="25775" xr:uid="{00000000-0005-0000-0000-000053860000}"/>
    <cellStyle name="Percent 30 7" xfId="18944" xr:uid="{00000000-0005-0000-0000-000054860000}"/>
    <cellStyle name="Percent 30 8" xfId="21156" xr:uid="{00000000-0005-0000-0000-000055860000}"/>
    <cellStyle name="Percent 31" xfId="6399" xr:uid="{00000000-0005-0000-0000-000056860000}"/>
    <cellStyle name="Percent 31 2" xfId="8610" xr:uid="{00000000-0005-0000-0000-000057860000}"/>
    <cellStyle name="Percent 31 2 2" xfId="15099" xr:uid="{00000000-0005-0000-0000-000058860000}"/>
    <cellStyle name="Percent 31 2 2 2" xfId="27769" xr:uid="{00000000-0005-0000-0000-000059860000}"/>
    <cellStyle name="Percent 31 2 3" xfId="22686" xr:uid="{00000000-0005-0000-0000-00005A860000}"/>
    <cellStyle name="Percent 31 3" xfId="9585" xr:uid="{00000000-0005-0000-0000-00005B860000}"/>
    <cellStyle name="Percent 31 3 2" xfId="15940" xr:uid="{00000000-0005-0000-0000-00005C860000}"/>
    <cellStyle name="Percent 31 3 2 2" xfId="28580" xr:uid="{00000000-0005-0000-0000-00005D860000}"/>
    <cellStyle name="Percent 31 3 3" xfId="23569" xr:uid="{00000000-0005-0000-0000-00005E860000}"/>
    <cellStyle name="Percent 31 4" xfId="7749" xr:uid="{00000000-0005-0000-0000-00005F860000}"/>
    <cellStyle name="Percent 31 4 2" xfId="14250" xr:uid="{00000000-0005-0000-0000-000060860000}"/>
    <cellStyle name="Percent 31 4 2 2" xfId="26976" xr:uid="{00000000-0005-0000-0000-000061860000}"/>
    <cellStyle name="Percent 31 4 3" xfId="22471" xr:uid="{00000000-0005-0000-0000-000062860000}"/>
    <cellStyle name="Percent 31 5" xfId="13031" xr:uid="{00000000-0005-0000-0000-000063860000}"/>
    <cellStyle name="Percent 31 5 2" xfId="25777" xr:uid="{00000000-0005-0000-0000-000064860000}"/>
    <cellStyle name="Percent 31 6" xfId="18945" xr:uid="{00000000-0005-0000-0000-000065860000}"/>
    <cellStyle name="Percent 31 7" xfId="21158" xr:uid="{00000000-0005-0000-0000-000066860000}"/>
    <cellStyle name="Percent 32" xfId="6404" xr:uid="{00000000-0005-0000-0000-000067860000}"/>
    <cellStyle name="Percent 32 2" xfId="8613" xr:uid="{00000000-0005-0000-0000-000068860000}"/>
    <cellStyle name="Percent 32 2 2" xfId="15102" xr:uid="{00000000-0005-0000-0000-000069860000}"/>
    <cellStyle name="Percent 32 2 2 2" xfId="27772" xr:uid="{00000000-0005-0000-0000-00006A860000}"/>
    <cellStyle name="Percent 32 2 3" xfId="19120" xr:uid="{00000000-0005-0000-0000-00006B860000}"/>
    <cellStyle name="Percent 32 2 4" xfId="32242" xr:uid="{00000000-0005-0000-0000-00006C860000}"/>
    <cellStyle name="Percent 32 2 5" xfId="35263" xr:uid="{00000000-0005-0000-0000-00006D860000}"/>
    <cellStyle name="Percent 32 3" xfId="9588" xr:uid="{00000000-0005-0000-0000-00006E860000}"/>
    <cellStyle name="Percent 32 3 2" xfId="15943" xr:uid="{00000000-0005-0000-0000-00006F860000}"/>
    <cellStyle name="Percent 32 3 2 2" xfId="28583" xr:uid="{00000000-0005-0000-0000-000070860000}"/>
    <cellStyle name="Percent 32 3 3" xfId="23572" xr:uid="{00000000-0005-0000-0000-000071860000}"/>
    <cellStyle name="Percent 32 4" xfId="7752" xr:uid="{00000000-0005-0000-0000-000072860000}"/>
    <cellStyle name="Percent 32 4 2" xfId="14253" xr:uid="{00000000-0005-0000-0000-000073860000}"/>
    <cellStyle name="Percent 32 4 2 2" xfId="26979" xr:uid="{00000000-0005-0000-0000-000074860000}"/>
    <cellStyle name="Percent 32 4 3" xfId="22474" xr:uid="{00000000-0005-0000-0000-000075860000}"/>
    <cellStyle name="Percent 32 5" xfId="13034" xr:uid="{00000000-0005-0000-0000-000076860000}"/>
    <cellStyle name="Percent 32 5 2" xfId="25780" xr:uid="{00000000-0005-0000-0000-000077860000}"/>
    <cellStyle name="Percent 32 6" xfId="17538" xr:uid="{00000000-0005-0000-0000-000078860000}"/>
    <cellStyle name="Percent 32 7" xfId="30963" xr:uid="{00000000-0005-0000-0000-000079860000}"/>
    <cellStyle name="Percent 32 8" xfId="34383" xr:uid="{00000000-0005-0000-0000-00007A860000}"/>
    <cellStyle name="Percent 33" xfId="1286" xr:uid="{00000000-0005-0000-0000-00007B860000}"/>
    <cellStyle name="Percent 33 2" xfId="14259" xr:uid="{00000000-0005-0000-0000-00007C860000}"/>
    <cellStyle name="Percent 33 3" xfId="19926" xr:uid="{00000000-0005-0000-0000-00007D860000}"/>
    <cellStyle name="Percent 33 4" xfId="33108" xr:uid="{00000000-0005-0000-0000-00007E860000}"/>
    <cellStyle name="Percent 33 5" xfId="36000" xr:uid="{00000000-0005-0000-0000-00007F860000}"/>
    <cellStyle name="Percent 33 6" xfId="7760" xr:uid="{00000000-0005-0000-0000-000080860000}"/>
    <cellStyle name="Percent 34" xfId="7764" xr:uid="{00000000-0005-0000-0000-000081860000}"/>
    <cellStyle name="Percent 34 2" xfId="14263" xr:uid="{00000000-0005-0000-0000-000082860000}"/>
    <cellStyle name="Percent 34 3" xfId="19930" xr:uid="{00000000-0005-0000-0000-000083860000}"/>
    <cellStyle name="Percent 35" xfId="7766" xr:uid="{00000000-0005-0000-0000-000084860000}"/>
    <cellStyle name="Percent 35 2" xfId="14265" xr:uid="{00000000-0005-0000-0000-000085860000}"/>
    <cellStyle name="Percent 35 3" xfId="17434" xr:uid="{00000000-0005-0000-0000-000086860000}"/>
    <cellStyle name="Percent 36" xfId="7767" xr:uid="{00000000-0005-0000-0000-000087860000}"/>
    <cellStyle name="Percent 36 2" xfId="14266" xr:uid="{00000000-0005-0000-0000-000088860000}"/>
    <cellStyle name="Percent 37" xfId="7768" xr:uid="{00000000-0005-0000-0000-000089860000}"/>
    <cellStyle name="Percent 37 2" xfId="14267" xr:uid="{00000000-0005-0000-0000-00008A860000}"/>
    <cellStyle name="Percent 38" xfId="7769" xr:uid="{00000000-0005-0000-0000-00008B860000}"/>
    <cellStyle name="Percent 38 2" xfId="14268" xr:uid="{00000000-0005-0000-0000-00008C860000}"/>
    <cellStyle name="Percent 39" xfId="7757" xr:uid="{00000000-0005-0000-0000-00008D860000}"/>
    <cellStyle name="Percent 39 2" xfId="14258" xr:uid="{00000000-0005-0000-0000-00008E860000}"/>
    <cellStyle name="Percent 39 2 2" xfId="26981" xr:uid="{00000000-0005-0000-0000-00008F860000}"/>
    <cellStyle name="Percent 39 3" xfId="22476" xr:uid="{00000000-0005-0000-0000-000090860000}"/>
    <cellStyle name="Percent 4" xfId="355" xr:uid="{00000000-0005-0000-0000-000091860000}"/>
    <cellStyle name="Percent 4 10" xfId="37253" xr:uid="{00000000-0005-0000-0000-000092860000}"/>
    <cellStyle name="Percent 4 11" xfId="2194" xr:uid="{00000000-0005-0000-0000-000093860000}"/>
    <cellStyle name="Percent 4 12" xfId="37347" xr:uid="{00000000-0005-0000-0000-000094860000}"/>
    <cellStyle name="Percent 4 2" xfId="584" xr:uid="{00000000-0005-0000-0000-000095860000}"/>
    <cellStyle name="Percent 4 2 2" xfId="1074" xr:uid="{00000000-0005-0000-0000-000096860000}"/>
    <cellStyle name="Percent 4 2 2 2" xfId="11173" xr:uid="{00000000-0005-0000-0000-000097860000}"/>
    <cellStyle name="Percent 4 2 2 3" xfId="6162" xr:uid="{00000000-0005-0000-0000-000098860000}"/>
    <cellStyle name="Percent 4 2 3" xfId="1285" xr:uid="{00000000-0005-0000-0000-000099860000}"/>
    <cellStyle name="Percent 4 2 3 2" xfId="10913" xr:uid="{00000000-0005-0000-0000-00009A860000}"/>
    <cellStyle name="Percent 4 2 3 3" xfId="37840" xr:uid="{00000000-0005-0000-0000-00009B860000}"/>
    <cellStyle name="Percent 4 2 4" xfId="2077" xr:uid="{00000000-0005-0000-0000-00009C860000}"/>
    <cellStyle name="Percent 4 2 5" xfId="5916" xr:uid="{00000000-0005-0000-0000-00009D860000}"/>
    <cellStyle name="Percent 4 2 6" xfId="37352" xr:uid="{00000000-0005-0000-0000-00009E860000}"/>
    <cellStyle name="Percent 4 2 7" xfId="37693" xr:uid="{00000000-0005-0000-0000-00009F860000}"/>
    <cellStyle name="Percent 4 3" xfId="807" xr:uid="{00000000-0005-0000-0000-0000A0860000}"/>
    <cellStyle name="Percent 4 3 2" xfId="1283" xr:uid="{00000000-0005-0000-0000-0000A1860000}"/>
    <cellStyle name="Percent 4 3 2 2" xfId="19921" xr:uid="{00000000-0005-0000-0000-0000A2860000}"/>
    <cellStyle name="Percent 4 3 2 3" xfId="33105" xr:uid="{00000000-0005-0000-0000-0000A3860000}"/>
    <cellStyle name="Percent 4 3 2 4" xfId="35995" xr:uid="{00000000-0005-0000-0000-0000A4860000}"/>
    <cellStyle name="Percent 4 3 2 5" xfId="10624" xr:uid="{00000000-0005-0000-0000-0000A5860000}"/>
    <cellStyle name="Percent 4 3 3" xfId="2078" xr:uid="{00000000-0005-0000-0000-0000A6860000}"/>
    <cellStyle name="Percent 4 3 3 2" xfId="18913" xr:uid="{00000000-0005-0000-0000-0000A7860000}"/>
    <cellStyle name="Percent 4 3 4" xfId="32126" xr:uid="{00000000-0005-0000-0000-0000A8860000}"/>
    <cellStyle name="Percent 4 3 5" xfId="35146" xr:uid="{00000000-0005-0000-0000-0000A9860000}"/>
    <cellStyle name="Percent 4 3 6" xfId="6302" xr:uid="{00000000-0005-0000-0000-0000AA860000}"/>
    <cellStyle name="Percent 4 4" xfId="1255" xr:uid="{00000000-0005-0000-0000-0000AB860000}"/>
    <cellStyle name="Percent 4 4 2" xfId="18537" xr:uid="{00000000-0005-0000-0000-0000AC860000}"/>
    <cellStyle name="Percent 4 4 3" xfId="6161" xr:uid="{00000000-0005-0000-0000-0000AD860000}"/>
    <cellStyle name="Percent 4 4 4" xfId="37833" xr:uid="{00000000-0005-0000-0000-0000AE860000}"/>
    <cellStyle name="Percent 4 5" xfId="3116" xr:uid="{00000000-0005-0000-0000-0000AF860000}"/>
    <cellStyle name="Percent 4 5 2" xfId="7828" xr:uid="{00000000-0005-0000-0000-0000B0860000}"/>
    <cellStyle name="Percent 4 5 2 2" xfId="14327" xr:uid="{00000000-0005-0000-0000-0000B1860000}"/>
    <cellStyle name="Percent 4 5 2 2 2" xfId="27030" xr:uid="{00000000-0005-0000-0000-0000B2860000}"/>
    <cellStyle name="Percent 4 5 2 3" xfId="22522" xr:uid="{00000000-0005-0000-0000-0000B3860000}"/>
    <cellStyle name="Percent 4 5 3" xfId="8750" xr:uid="{00000000-0005-0000-0000-0000B4860000}"/>
    <cellStyle name="Percent 4 5 3 2" xfId="15169" xr:uid="{00000000-0005-0000-0000-0000B5860000}"/>
    <cellStyle name="Percent 4 5 3 2 2" xfId="27833" xr:uid="{00000000-0005-0000-0000-0000B6860000}"/>
    <cellStyle name="Percent 4 5 3 3" xfId="22810" xr:uid="{00000000-0005-0000-0000-0000B7860000}"/>
    <cellStyle name="Percent 4 5 4" xfId="6601" xr:uid="{00000000-0005-0000-0000-0000B8860000}"/>
    <cellStyle name="Percent 4 5 4 2" xfId="13196" xr:uid="{00000000-0005-0000-0000-0000B9860000}"/>
    <cellStyle name="Percent 4 5 4 2 2" xfId="25941" xr:uid="{00000000-0005-0000-0000-0000BA860000}"/>
    <cellStyle name="Percent 4 5 4 3" xfId="21350" xr:uid="{00000000-0005-0000-0000-0000BB860000}"/>
    <cellStyle name="Percent 4 5 5" xfId="12128" xr:uid="{00000000-0005-0000-0000-0000BC860000}"/>
    <cellStyle name="Percent 4 5 5 2" xfId="24874" xr:uid="{00000000-0005-0000-0000-0000BD860000}"/>
    <cellStyle name="Percent 4 5 6" xfId="21011" xr:uid="{00000000-0005-0000-0000-0000BE860000}"/>
    <cellStyle name="Percent 4 5 7" xfId="37644" xr:uid="{00000000-0005-0000-0000-0000BF860000}"/>
    <cellStyle name="Percent 4 6" xfId="7787" xr:uid="{00000000-0005-0000-0000-0000C0860000}"/>
    <cellStyle name="Percent 4 6 2" xfId="14286" xr:uid="{00000000-0005-0000-0000-0000C1860000}"/>
    <cellStyle name="Percent 4 6 2 2" xfId="27000" xr:uid="{00000000-0005-0000-0000-0000C2860000}"/>
    <cellStyle name="Percent 4 6 3" xfId="22493" xr:uid="{00000000-0005-0000-0000-0000C3860000}"/>
    <cellStyle name="Percent 4 7" xfId="8634" xr:uid="{00000000-0005-0000-0000-0000C4860000}"/>
    <cellStyle name="Percent 4 7 2" xfId="15123" xr:uid="{00000000-0005-0000-0000-0000C5860000}"/>
    <cellStyle name="Percent 4 7 2 2" xfId="27792" xr:uid="{00000000-0005-0000-0000-0000C6860000}"/>
    <cellStyle name="Percent 4 7 3" xfId="22706" xr:uid="{00000000-0005-0000-0000-0000C7860000}"/>
    <cellStyle name="Percent 4 8" xfId="6423" xr:uid="{00000000-0005-0000-0000-0000C8860000}"/>
    <cellStyle name="Percent 4 8 2" xfId="13052" xr:uid="{00000000-0005-0000-0000-0000C9860000}"/>
    <cellStyle name="Percent 4 8 2 2" xfId="25798" xr:uid="{00000000-0005-0000-0000-0000CA860000}"/>
    <cellStyle name="Percent 4 8 3" xfId="21178" xr:uid="{00000000-0005-0000-0000-0000CB860000}"/>
    <cellStyle name="Percent 4 9" xfId="12053" xr:uid="{00000000-0005-0000-0000-0000CC860000}"/>
    <cellStyle name="Percent 4 9 2" xfId="24799" xr:uid="{00000000-0005-0000-0000-0000CD860000}"/>
    <cellStyle name="Percent 40" xfId="7771" xr:uid="{00000000-0005-0000-0000-0000CE860000}"/>
    <cellStyle name="Percent 40 2" xfId="14270" xr:uid="{00000000-0005-0000-0000-0000CF860000}"/>
    <cellStyle name="Percent 40 2 2" xfId="26984" xr:uid="{00000000-0005-0000-0000-0000D0860000}"/>
    <cellStyle name="Percent 40 3" xfId="22479" xr:uid="{00000000-0005-0000-0000-0000D1860000}"/>
    <cellStyle name="Percent 41" xfId="8556" xr:uid="{00000000-0005-0000-0000-0000D2860000}"/>
    <cellStyle name="Percent 41 2" xfId="15046" xr:uid="{00000000-0005-0000-0000-0000D3860000}"/>
    <cellStyle name="Percent 41 2 2" xfId="27717" xr:uid="{00000000-0005-0000-0000-0000D4860000}"/>
    <cellStyle name="Percent 41 3" xfId="22634" xr:uid="{00000000-0005-0000-0000-0000D5860000}"/>
    <cellStyle name="Percent 42" xfId="8575" xr:uid="{00000000-0005-0000-0000-0000D6860000}"/>
    <cellStyle name="Percent 42 2" xfId="15065" xr:uid="{00000000-0005-0000-0000-0000D7860000}"/>
    <cellStyle name="Percent 42 2 2" xfId="27736" xr:uid="{00000000-0005-0000-0000-0000D8860000}"/>
    <cellStyle name="Percent 42 3" xfId="22653" xr:uid="{00000000-0005-0000-0000-0000D9860000}"/>
    <cellStyle name="Percent 43" xfId="8616" xr:uid="{00000000-0005-0000-0000-0000DA860000}"/>
    <cellStyle name="Percent 43 2" xfId="15105" xr:uid="{00000000-0005-0000-0000-0000DB860000}"/>
    <cellStyle name="Percent 43 2 2" xfId="27775" xr:uid="{00000000-0005-0000-0000-0000DC860000}"/>
    <cellStyle name="Percent 43 3" xfId="22691" xr:uid="{00000000-0005-0000-0000-0000DD860000}"/>
    <cellStyle name="Percent 44" xfId="8618" xr:uid="{00000000-0005-0000-0000-0000DE860000}"/>
    <cellStyle name="Percent 44 2" xfId="15107" xr:uid="{00000000-0005-0000-0000-0000DF860000}"/>
    <cellStyle name="Percent 44 2 2" xfId="27777" xr:uid="{00000000-0005-0000-0000-0000E0860000}"/>
    <cellStyle name="Percent 44 3" xfId="22693" xr:uid="{00000000-0005-0000-0000-0000E1860000}"/>
    <cellStyle name="Percent 45" xfId="9602" xr:uid="{00000000-0005-0000-0000-0000E2860000}"/>
    <cellStyle name="Percent 46" xfId="10648" xr:uid="{00000000-0005-0000-0000-0000E3860000}"/>
    <cellStyle name="Percent 47" xfId="11280" xr:uid="{00000000-0005-0000-0000-0000E4860000}"/>
    <cellStyle name="Percent 48" xfId="10875" xr:uid="{00000000-0005-0000-0000-0000E5860000}"/>
    <cellStyle name="Percent 49" xfId="10436" xr:uid="{00000000-0005-0000-0000-0000E6860000}"/>
    <cellStyle name="Percent 5" xfId="356" xr:uid="{00000000-0005-0000-0000-0000E7860000}"/>
    <cellStyle name="Percent 5 2" xfId="833" xr:uid="{00000000-0005-0000-0000-0000E8860000}"/>
    <cellStyle name="Percent 5 3" xfId="1289" xr:uid="{00000000-0005-0000-0000-0000E9860000}"/>
    <cellStyle name="Percent 5 3 2" xfId="14357" xr:uid="{00000000-0005-0000-0000-0000EA860000}"/>
    <cellStyle name="Percent 5 3 2 2" xfId="27046" xr:uid="{00000000-0005-0000-0000-0000EB860000}"/>
    <cellStyle name="Percent 5 3 3" xfId="22535" xr:uid="{00000000-0005-0000-0000-0000EC860000}"/>
    <cellStyle name="Percent 5 3 4" xfId="7858" xr:uid="{00000000-0005-0000-0000-0000ED860000}"/>
    <cellStyle name="Percent 5 4" xfId="8780" xr:uid="{00000000-0005-0000-0000-0000EE860000}"/>
    <cellStyle name="Percent 5 4 2" xfId="15199" xr:uid="{00000000-0005-0000-0000-0000EF860000}"/>
    <cellStyle name="Percent 5 4 2 2" xfId="27857" xr:uid="{00000000-0005-0000-0000-0000F0860000}"/>
    <cellStyle name="Percent 5 4 3" xfId="22825" xr:uid="{00000000-0005-0000-0000-0000F1860000}"/>
    <cellStyle name="Percent 5 5" xfId="6638" xr:uid="{00000000-0005-0000-0000-0000F2860000}"/>
    <cellStyle name="Percent 5 5 2" xfId="13231" xr:uid="{00000000-0005-0000-0000-0000F3860000}"/>
    <cellStyle name="Percent 5 5 2 2" xfId="25975" xr:uid="{00000000-0005-0000-0000-0000F4860000}"/>
    <cellStyle name="Percent 5 5 3" xfId="21383" xr:uid="{00000000-0005-0000-0000-0000F5860000}"/>
    <cellStyle name="Percent 5 6" xfId="12161" xr:uid="{00000000-0005-0000-0000-0000F6860000}"/>
    <cellStyle name="Percent 5 6 2" xfId="24907" xr:uid="{00000000-0005-0000-0000-0000F7860000}"/>
    <cellStyle name="Percent 5 7" xfId="21024" xr:uid="{00000000-0005-0000-0000-0000F8860000}"/>
    <cellStyle name="Percent 5 8" xfId="3186" xr:uid="{00000000-0005-0000-0000-0000F9860000}"/>
    <cellStyle name="Percent 50" xfId="11204" xr:uid="{00000000-0005-0000-0000-0000FA860000}"/>
    <cellStyle name="Percent 51" xfId="10928" xr:uid="{00000000-0005-0000-0000-0000FB860000}"/>
    <cellStyle name="Percent 52" xfId="10509" xr:uid="{00000000-0005-0000-0000-0000FC860000}"/>
    <cellStyle name="Percent 53" xfId="11258" xr:uid="{00000000-0005-0000-0000-0000FD860000}"/>
    <cellStyle name="Percent 54" xfId="11389" xr:uid="{00000000-0005-0000-0000-0000FE860000}"/>
    <cellStyle name="Percent 55" xfId="11390" xr:uid="{00000000-0005-0000-0000-0000FF860000}"/>
    <cellStyle name="Percent 56" xfId="11105" xr:uid="{00000000-0005-0000-0000-000000870000}"/>
    <cellStyle name="Percent 56 2" xfId="16522" xr:uid="{00000000-0005-0000-0000-000001870000}"/>
    <cellStyle name="Percent 56 2 2" xfId="29062" xr:uid="{00000000-0005-0000-0000-000002870000}"/>
    <cellStyle name="Percent 56 3" xfId="23972" xr:uid="{00000000-0005-0000-0000-000003870000}"/>
    <cellStyle name="Percent 57" xfId="11377" xr:uid="{00000000-0005-0000-0000-000004870000}"/>
    <cellStyle name="Percent 57 2" xfId="16695" xr:uid="{00000000-0005-0000-0000-000005870000}"/>
    <cellStyle name="Percent 57 2 2" xfId="29230" xr:uid="{00000000-0005-0000-0000-000006870000}"/>
    <cellStyle name="Percent 57 3" xfId="24139" xr:uid="{00000000-0005-0000-0000-000007870000}"/>
    <cellStyle name="Percent 58" xfId="11384" xr:uid="{00000000-0005-0000-0000-000008870000}"/>
    <cellStyle name="Percent 58 2" xfId="16702" xr:uid="{00000000-0005-0000-0000-000009870000}"/>
    <cellStyle name="Percent 58 2 2" xfId="29237" xr:uid="{00000000-0005-0000-0000-00000A870000}"/>
    <cellStyle name="Percent 58 3" xfId="24146" xr:uid="{00000000-0005-0000-0000-00000B870000}"/>
    <cellStyle name="Percent 59" xfId="11379" xr:uid="{00000000-0005-0000-0000-00000C870000}"/>
    <cellStyle name="Percent 59 2" xfId="16697" xr:uid="{00000000-0005-0000-0000-00000D870000}"/>
    <cellStyle name="Percent 59 2 2" xfId="29232" xr:uid="{00000000-0005-0000-0000-00000E870000}"/>
    <cellStyle name="Percent 59 3" xfId="24141" xr:uid="{00000000-0005-0000-0000-00000F870000}"/>
    <cellStyle name="Percent 6" xfId="357" xr:uid="{00000000-0005-0000-0000-000010870000}"/>
    <cellStyle name="Percent 6 2" xfId="585" xr:uid="{00000000-0005-0000-0000-000011870000}"/>
    <cellStyle name="Percent 6 2 10" xfId="30608" xr:uid="{00000000-0005-0000-0000-000012870000}"/>
    <cellStyle name="Percent 6 2 11" xfId="30936" xr:uid="{00000000-0005-0000-0000-000013870000}"/>
    <cellStyle name="Percent 6 2 12" xfId="34372" xr:uid="{00000000-0005-0000-0000-000014870000}"/>
    <cellStyle name="Percent 6 2 13" xfId="37308" xr:uid="{00000000-0005-0000-0000-000015870000}"/>
    <cellStyle name="Percent 6 2 14" xfId="3076" xr:uid="{00000000-0005-0000-0000-000016870000}"/>
    <cellStyle name="Percent 6 2 15" xfId="37356" xr:uid="{00000000-0005-0000-0000-000017870000}"/>
    <cellStyle name="Percent 6 2 16" xfId="37694" xr:uid="{00000000-0005-0000-0000-000018870000}"/>
    <cellStyle name="Percent 6 2 2" xfId="1309" xr:uid="{00000000-0005-0000-0000-000019870000}"/>
    <cellStyle name="Percent 6 2 2 10" xfId="35144" xr:uid="{00000000-0005-0000-0000-00001A870000}"/>
    <cellStyle name="Percent 6 2 2 11" xfId="3155" xr:uid="{00000000-0005-0000-0000-00001B870000}"/>
    <cellStyle name="Percent 6 2 2 12" xfId="37845" xr:uid="{00000000-0005-0000-0000-00001C870000}"/>
    <cellStyle name="Percent 6 2 2 2" xfId="6303" xr:uid="{00000000-0005-0000-0000-00001D870000}"/>
    <cellStyle name="Percent 6 2 2 2 2" xfId="20490" xr:uid="{00000000-0005-0000-0000-00001E870000}"/>
    <cellStyle name="Percent 6 2 2 2 2 2" xfId="33743" xr:uid="{00000000-0005-0000-0000-00001F870000}"/>
    <cellStyle name="Percent 6 2 2 2 2 3" xfId="36537" xr:uid="{00000000-0005-0000-0000-000020870000}"/>
    <cellStyle name="Percent 6 2 2 2 3" xfId="20191" xr:uid="{00000000-0005-0000-0000-000021870000}"/>
    <cellStyle name="Percent 6 2 2 2 3 2" xfId="33448" xr:uid="{00000000-0005-0000-0000-000022870000}"/>
    <cellStyle name="Percent 6 2 2 2 3 3" xfId="36243" xr:uid="{00000000-0005-0000-0000-000023870000}"/>
    <cellStyle name="Percent 6 2 2 2 4" xfId="19914" xr:uid="{00000000-0005-0000-0000-000024870000}"/>
    <cellStyle name="Percent 6 2 2 2 5" xfId="33089" xr:uid="{00000000-0005-0000-0000-000025870000}"/>
    <cellStyle name="Percent 6 2 2 2 6" xfId="35993" xr:uid="{00000000-0005-0000-0000-000026870000}"/>
    <cellStyle name="Percent 6 2 2 3" xfId="7849" xr:uid="{00000000-0005-0000-0000-000027870000}"/>
    <cellStyle name="Percent 6 2 2 3 2" xfId="14348" xr:uid="{00000000-0005-0000-0000-000028870000}"/>
    <cellStyle name="Percent 6 2 2 3 2 2" xfId="27041" xr:uid="{00000000-0005-0000-0000-000029870000}"/>
    <cellStyle name="Percent 6 2 2 3 3" xfId="20343" xr:uid="{00000000-0005-0000-0000-00002A870000}"/>
    <cellStyle name="Percent 6 2 2 3 4" xfId="33597" xr:uid="{00000000-0005-0000-0000-00002B870000}"/>
    <cellStyle name="Percent 6 2 2 3 5" xfId="36391" xr:uid="{00000000-0005-0000-0000-00002C870000}"/>
    <cellStyle name="Percent 6 2 2 4" xfId="8771" xr:uid="{00000000-0005-0000-0000-00002D870000}"/>
    <cellStyle name="Percent 6 2 2 4 2" xfId="15190" xr:uid="{00000000-0005-0000-0000-00002E870000}"/>
    <cellStyle name="Percent 6 2 2 4 2 2" xfId="27851" xr:uid="{00000000-0005-0000-0000-00002F870000}"/>
    <cellStyle name="Percent 6 2 2 4 3" xfId="20035" xr:uid="{00000000-0005-0000-0000-000030870000}"/>
    <cellStyle name="Percent 6 2 2 4 4" xfId="33299" xr:uid="{00000000-0005-0000-0000-000031870000}"/>
    <cellStyle name="Percent 6 2 2 4 5" xfId="36098" xr:uid="{00000000-0005-0000-0000-000032870000}"/>
    <cellStyle name="Percent 6 2 2 5" xfId="10731" xr:uid="{00000000-0005-0000-0000-000033870000}"/>
    <cellStyle name="Percent 6 2 2 5 2" xfId="16279" xr:uid="{00000000-0005-0000-0000-000034870000}"/>
    <cellStyle name="Percent 6 2 2 5 2 2" xfId="28866" xr:uid="{00000000-0005-0000-0000-000035870000}"/>
    <cellStyle name="Percent 6 2 2 5 3" xfId="23793" xr:uid="{00000000-0005-0000-0000-000036870000}"/>
    <cellStyle name="Percent 6 2 2 6" xfId="6626" xr:uid="{00000000-0005-0000-0000-000037870000}"/>
    <cellStyle name="Percent 6 2 2 6 2" xfId="13220" xr:uid="{00000000-0005-0000-0000-000038870000}"/>
    <cellStyle name="Percent 6 2 2 6 2 2" xfId="25964" xr:uid="{00000000-0005-0000-0000-000039870000}"/>
    <cellStyle name="Percent 6 2 2 6 3" xfId="21372" xr:uid="{00000000-0005-0000-0000-00003A870000}"/>
    <cellStyle name="Percent 6 2 2 7" xfId="12151" xr:uid="{00000000-0005-0000-0000-00003B870000}"/>
    <cellStyle name="Percent 6 2 2 7 2" xfId="24897" xr:uid="{00000000-0005-0000-0000-00003C870000}"/>
    <cellStyle name="Percent 6 2 2 8" xfId="18880" xr:uid="{00000000-0005-0000-0000-00003D870000}"/>
    <cellStyle name="Percent 6 2 2 9" xfId="32109" xr:uid="{00000000-0005-0000-0000-00003E870000}"/>
    <cellStyle name="Percent 6 2 3" xfId="6164" xr:uid="{00000000-0005-0000-0000-00003F870000}"/>
    <cellStyle name="Percent 6 2 3 2" xfId="20436" xr:uid="{00000000-0005-0000-0000-000040870000}"/>
    <cellStyle name="Percent 6 2 3 2 2" xfId="33689" xr:uid="{00000000-0005-0000-0000-000041870000}"/>
    <cellStyle name="Percent 6 2 3 2 3" xfId="36483" xr:uid="{00000000-0005-0000-0000-000042870000}"/>
    <cellStyle name="Percent 6 2 3 3" xfId="20137" xr:uid="{00000000-0005-0000-0000-000043870000}"/>
    <cellStyle name="Percent 6 2 3 3 2" xfId="33394" xr:uid="{00000000-0005-0000-0000-000044870000}"/>
    <cellStyle name="Percent 6 2 3 3 3" xfId="36189" xr:uid="{00000000-0005-0000-0000-000045870000}"/>
    <cellStyle name="Percent 6 2 3 4" xfId="19109" xr:uid="{00000000-0005-0000-0000-000046870000}"/>
    <cellStyle name="Percent 6 2 3 5" xfId="32231" xr:uid="{00000000-0005-0000-0000-000047870000}"/>
    <cellStyle name="Percent 6 2 3 6" xfId="35252" xr:uid="{00000000-0005-0000-0000-000048870000}"/>
    <cellStyle name="Percent 6 2 4" xfId="7827" xr:uid="{00000000-0005-0000-0000-000049870000}"/>
    <cellStyle name="Percent 6 2 4 2" xfId="14326" xr:uid="{00000000-0005-0000-0000-00004A870000}"/>
    <cellStyle name="Percent 6 2 4 2 2" xfId="20289" xr:uid="{00000000-0005-0000-0000-00004B870000}"/>
    <cellStyle name="Percent 6 2 4 2 3" xfId="33543" xr:uid="{00000000-0005-0000-0000-00004C870000}"/>
    <cellStyle name="Percent 6 2 4 2 4" xfId="36337" xr:uid="{00000000-0005-0000-0000-00004D870000}"/>
    <cellStyle name="Percent 6 2 4 3" xfId="18991" xr:uid="{00000000-0005-0000-0000-00004E870000}"/>
    <cellStyle name="Percent 6 2 4 4" xfId="32171" xr:uid="{00000000-0005-0000-0000-00004F870000}"/>
    <cellStyle name="Percent 6 2 4 5" xfId="35193" xr:uid="{00000000-0005-0000-0000-000050870000}"/>
    <cellStyle name="Percent 6 2 5" xfId="8734" xr:uid="{00000000-0005-0000-0000-000051870000}"/>
    <cellStyle name="Percent 6 2 5 2" xfId="15167" xr:uid="{00000000-0005-0000-0000-000052870000}"/>
    <cellStyle name="Percent 6 2 5 2 2" xfId="27831" xr:uid="{00000000-0005-0000-0000-000053870000}"/>
    <cellStyle name="Percent 6 2 5 3" xfId="19978" xr:uid="{00000000-0005-0000-0000-000054870000}"/>
    <cellStyle name="Percent 6 2 5 4" xfId="33229" xr:uid="{00000000-0005-0000-0000-000055870000}"/>
    <cellStyle name="Percent 6 2 5 5" xfId="36043" xr:uid="{00000000-0005-0000-0000-000056870000}"/>
    <cellStyle name="Percent 6 2 6" xfId="10636" xr:uid="{00000000-0005-0000-0000-000057870000}"/>
    <cellStyle name="Percent 6 2 6 2" xfId="16216" xr:uid="{00000000-0005-0000-0000-000058870000}"/>
    <cellStyle name="Percent 6 2 6 2 2" xfId="28837" xr:uid="{00000000-0005-0000-0000-000059870000}"/>
    <cellStyle name="Percent 6 2 6 3" xfId="23783" xr:uid="{00000000-0005-0000-0000-00005A870000}"/>
    <cellStyle name="Percent 6 2 7" xfId="6583" xr:uid="{00000000-0005-0000-0000-00005B870000}"/>
    <cellStyle name="Percent 6 2 7 2" xfId="13179" xr:uid="{00000000-0005-0000-0000-00005C870000}"/>
    <cellStyle name="Percent 6 2 7 2 2" xfId="25924" xr:uid="{00000000-0005-0000-0000-00005D870000}"/>
    <cellStyle name="Percent 6 2 7 3" xfId="21332" xr:uid="{00000000-0005-0000-0000-00005E870000}"/>
    <cellStyle name="Percent 6 2 8" xfId="12123" xr:uid="{00000000-0005-0000-0000-00005F870000}"/>
    <cellStyle name="Percent 6 2 8 2" xfId="24869" xr:uid="{00000000-0005-0000-0000-000060870000}"/>
    <cellStyle name="Percent 6 2 9" xfId="17527" xr:uid="{00000000-0005-0000-0000-000061870000}"/>
    <cellStyle name="Percent 6 3" xfId="820" xr:uid="{00000000-0005-0000-0000-000062870000}"/>
    <cellStyle name="Percent 6 3 2" xfId="11055" xr:uid="{00000000-0005-0000-0000-000063870000}"/>
    <cellStyle name="Percent 6 3 2 2" xfId="16495" xr:uid="{00000000-0005-0000-0000-000064870000}"/>
    <cellStyle name="Percent 6 3 2 2 2" xfId="29035" xr:uid="{00000000-0005-0000-0000-000065870000}"/>
    <cellStyle name="Percent 6 3 2 3" xfId="23944" xr:uid="{00000000-0005-0000-0000-000066870000}"/>
    <cellStyle name="Percent 6 3 3" xfId="18747" xr:uid="{00000000-0005-0000-0000-000067870000}"/>
    <cellStyle name="Percent 6 3 4" xfId="6163" xr:uid="{00000000-0005-0000-0000-000068870000}"/>
    <cellStyle name="Percent 6 4" xfId="1344" xr:uid="{00000000-0005-0000-0000-000069870000}"/>
    <cellStyle name="Percent 6 4 2" xfId="10502" xr:uid="{00000000-0005-0000-0000-00006A870000}"/>
    <cellStyle name="Percent 6 4 2 2" xfId="16169" xr:uid="{00000000-0005-0000-0000-00006B870000}"/>
    <cellStyle name="Percent 6 4 2 2 2" xfId="28791" xr:uid="{00000000-0005-0000-0000-00006C870000}"/>
    <cellStyle name="Percent 6 4 2 3" xfId="23744" xr:uid="{00000000-0005-0000-0000-00006D870000}"/>
    <cellStyle name="Percent 6 4 3" xfId="18538" xr:uid="{00000000-0005-0000-0000-00006E870000}"/>
    <cellStyle name="Percent 6 5" xfId="37645" xr:uid="{00000000-0005-0000-0000-00006F870000}"/>
    <cellStyle name="Percent 60" xfId="11167" xr:uid="{00000000-0005-0000-0000-000070870000}"/>
    <cellStyle name="Percent 60 2" xfId="16566" xr:uid="{00000000-0005-0000-0000-000071870000}"/>
    <cellStyle name="Percent 60 2 2" xfId="29105" xr:uid="{00000000-0005-0000-0000-000072870000}"/>
    <cellStyle name="Percent 60 3" xfId="24012" xr:uid="{00000000-0005-0000-0000-000073870000}"/>
    <cellStyle name="Percent 61" xfId="11382" xr:uid="{00000000-0005-0000-0000-000074870000}"/>
    <cellStyle name="Percent 61 2" xfId="16700" xr:uid="{00000000-0005-0000-0000-000075870000}"/>
    <cellStyle name="Percent 61 2 2" xfId="29235" xr:uid="{00000000-0005-0000-0000-000076870000}"/>
    <cellStyle name="Percent 61 3" xfId="24144" xr:uid="{00000000-0005-0000-0000-000077870000}"/>
    <cellStyle name="Percent 62" xfId="11388" xr:uid="{00000000-0005-0000-0000-000078870000}"/>
    <cellStyle name="Percent 62 2" xfId="16704" xr:uid="{00000000-0005-0000-0000-000079870000}"/>
    <cellStyle name="Percent 62 2 2" xfId="29239" xr:uid="{00000000-0005-0000-0000-00007A870000}"/>
    <cellStyle name="Percent 62 3" xfId="24148" xr:uid="{00000000-0005-0000-0000-00007B870000}"/>
    <cellStyle name="Percent 63" xfId="11065" xr:uid="{00000000-0005-0000-0000-00007C870000}"/>
    <cellStyle name="Percent 63 2" xfId="16502" xr:uid="{00000000-0005-0000-0000-00007D870000}"/>
    <cellStyle name="Percent 63 2 2" xfId="29042" xr:uid="{00000000-0005-0000-0000-00007E870000}"/>
    <cellStyle name="Percent 63 3" xfId="23952" xr:uid="{00000000-0005-0000-0000-00007F870000}"/>
    <cellStyle name="Percent 64" xfId="10896" xr:uid="{00000000-0005-0000-0000-000080870000}"/>
    <cellStyle name="Percent 64 2" xfId="16391" xr:uid="{00000000-0005-0000-0000-000081870000}"/>
    <cellStyle name="Percent 64 2 2" xfId="28933" xr:uid="{00000000-0005-0000-0000-000082870000}"/>
    <cellStyle name="Percent 64 3" xfId="23847" xr:uid="{00000000-0005-0000-0000-000083870000}"/>
    <cellStyle name="Percent 65" xfId="12037" xr:uid="{00000000-0005-0000-0000-000084870000}"/>
    <cellStyle name="Percent 66" xfId="30600" xr:uid="{00000000-0005-0000-0000-000085870000}"/>
    <cellStyle name="Percent 67" xfId="34267" xr:uid="{00000000-0005-0000-0000-000086870000}"/>
    <cellStyle name="Percent 68" xfId="34274" xr:uid="{00000000-0005-0000-0000-000087870000}"/>
    <cellStyle name="Percent 69" xfId="34286" xr:uid="{00000000-0005-0000-0000-000088870000}"/>
    <cellStyle name="Percent 7" xfId="372" xr:uid="{00000000-0005-0000-0000-000089870000}"/>
    <cellStyle name="Percent 7 2" xfId="1153" xr:uid="{00000000-0005-0000-0000-00008A870000}"/>
    <cellStyle name="Percent 7 2 10" xfId="35100" xr:uid="{00000000-0005-0000-0000-00008B870000}"/>
    <cellStyle name="Percent 7 2 11" xfId="5917" xr:uid="{00000000-0005-0000-0000-00008C870000}"/>
    <cellStyle name="Percent 7 2 2" xfId="6304" xr:uid="{00000000-0005-0000-0000-00008D870000}"/>
    <cellStyle name="Percent 7 2 2 2" xfId="19826" xr:uid="{00000000-0005-0000-0000-00008E870000}"/>
    <cellStyle name="Percent 7 2 2 3" xfId="32940" xr:uid="{00000000-0005-0000-0000-00008F870000}"/>
    <cellStyle name="Percent 7 2 2 4" xfId="35954" xr:uid="{00000000-0005-0000-0000-000090870000}"/>
    <cellStyle name="Percent 7 2 3" xfId="8551" xr:uid="{00000000-0005-0000-0000-000091870000}"/>
    <cellStyle name="Percent 7 2 3 2" xfId="15044" xr:uid="{00000000-0005-0000-0000-000092870000}"/>
    <cellStyle name="Percent 7 2 3 2 2" xfId="27716" xr:uid="{00000000-0005-0000-0000-000093870000}"/>
    <cellStyle name="Percent 7 2 3 3" xfId="22633" xr:uid="{00000000-0005-0000-0000-000094870000}"/>
    <cellStyle name="Percent 7 2 4" xfId="9477" xr:uid="{00000000-0005-0000-0000-000095870000}"/>
    <cellStyle name="Percent 7 2 4 2" xfId="15886" xr:uid="{00000000-0005-0000-0000-000096870000}"/>
    <cellStyle name="Percent 7 2 4 2 2" xfId="28527" xr:uid="{00000000-0005-0000-0000-000097870000}"/>
    <cellStyle name="Percent 7 2 4 3" xfId="23471" xr:uid="{00000000-0005-0000-0000-000098870000}"/>
    <cellStyle name="Percent 7 2 5" xfId="10518" xr:uid="{00000000-0005-0000-0000-000099870000}"/>
    <cellStyle name="Percent 7 2 5 2" xfId="16179" xr:uid="{00000000-0005-0000-0000-00009A870000}"/>
    <cellStyle name="Percent 7 2 5 2 2" xfId="28801" xr:uid="{00000000-0005-0000-0000-00009B870000}"/>
    <cellStyle name="Percent 7 2 5 3" xfId="23752" xr:uid="{00000000-0005-0000-0000-00009C870000}"/>
    <cellStyle name="Percent 7 2 6" xfId="7605" xr:uid="{00000000-0005-0000-0000-00009D870000}"/>
    <cellStyle name="Percent 7 2 6 2" xfId="14117" xr:uid="{00000000-0005-0000-0000-00009E870000}"/>
    <cellStyle name="Percent 7 2 6 2 2" xfId="26847" xr:uid="{00000000-0005-0000-0000-00009F870000}"/>
    <cellStyle name="Percent 7 2 6 3" xfId="22336" xr:uid="{00000000-0005-0000-0000-0000A0870000}"/>
    <cellStyle name="Percent 7 2 7" xfId="12955" xr:uid="{00000000-0005-0000-0000-0000A1870000}"/>
    <cellStyle name="Percent 7 2 7 2" xfId="25701" xr:uid="{00000000-0005-0000-0000-0000A2870000}"/>
    <cellStyle name="Percent 7 2 8" xfId="18540" xr:uid="{00000000-0005-0000-0000-0000A3870000}"/>
    <cellStyle name="Percent 7 2 9" xfId="31908" xr:uid="{00000000-0005-0000-0000-0000A4870000}"/>
    <cellStyle name="Percent 7 3" xfId="1300" xr:uid="{00000000-0005-0000-0000-0000A5870000}"/>
    <cellStyle name="Percent 7 3 2" xfId="10067" xr:uid="{00000000-0005-0000-0000-0000A6870000}"/>
    <cellStyle name="Percent 7 4" xfId="11115" xr:uid="{00000000-0005-0000-0000-0000A7870000}"/>
    <cellStyle name="Percent 7 4 2" xfId="16528" xr:uid="{00000000-0005-0000-0000-0000A8870000}"/>
    <cellStyle name="Percent 7 4 2 2" xfId="29068" xr:uid="{00000000-0005-0000-0000-0000A9870000}"/>
    <cellStyle name="Percent 7 4 3" xfId="18539" xr:uid="{00000000-0005-0000-0000-0000AA870000}"/>
    <cellStyle name="Percent 7 4 4" xfId="23978" xr:uid="{00000000-0005-0000-0000-0000AB870000}"/>
    <cellStyle name="Percent 70" xfId="34289" xr:uid="{00000000-0005-0000-0000-0000AC870000}"/>
    <cellStyle name="Percent 71" xfId="34292" xr:uid="{00000000-0005-0000-0000-0000AD870000}"/>
    <cellStyle name="Percent 72" xfId="34295" xr:uid="{00000000-0005-0000-0000-0000AE870000}"/>
    <cellStyle name="Percent 73" xfId="34297" xr:uid="{00000000-0005-0000-0000-0000AF870000}"/>
    <cellStyle name="Percent 74" xfId="34298" xr:uid="{00000000-0005-0000-0000-0000B0870000}"/>
    <cellStyle name="Percent 75" xfId="34299" xr:uid="{00000000-0005-0000-0000-0000B1870000}"/>
    <cellStyle name="Percent 76" xfId="34303" xr:uid="{00000000-0005-0000-0000-0000B2870000}"/>
    <cellStyle name="Percent 77" xfId="34306" xr:uid="{00000000-0005-0000-0000-0000B3870000}"/>
    <cellStyle name="Percent 78" xfId="36628" xr:uid="{00000000-0005-0000-0000-0000B4870000}"/>
    <cellStyle name="Percent 79" xfId="37304" xr:uid="{00000000-0005-0000-0000-0000B5870000}"/>
    <cellStyle name="Percent 8" xfId="358" xr:uid="{00000000-0005-0000-0000-0000B6870000}"/>
    <cellStyle name="Percent 8 2" xfId="359" xr:uid="{00000000-0005-0000-0000-0000B7870000}"/>
    <cellStyle name="Percent 8 2 10" xfId="37646" xr:uid="{00000000-0005-0000-0000-0000B8870000}"/>
    <cellStyle name="Percent 8 2 2" xfId="586" xr:uid="{00000000-0005-0000-0000-0000B9870000}"/>
    <cellStyle name="Percent 8 2 2 2" xfId="15045" xr:uid="{00000000-0005-0000-0000-0000BA870000}"/>
    <cellStyle name="Percent 8 2 2 2 2" xfId="20507" xr:uid="{00000000-0005-0000-0000-0000BB870000}"/>
    <cellStyle name="Percent 8 2 2 2 3" xfId="33760" xr:uid="{00000000-0005-0000-0000-0000BC870000}"/>
    <cellStyle name="Percent 8 2 2 2 4" xfId="36554" xr:uid="{00000000-0005-0000-0000-0000BD870000}"/>
    <cellStyle name="Percent 8 2 2 3" xfId="19827" xr:uid="{00000000-0005-0000-0000-0000BE870000}"/>
    <cellStyle name="Percent 8 2 2 4" xfId="32941" xr:uid="{00000000-0005-0000-0000-0000BF870000}"/>
    <cellStyle name="Percent 8 2 2 5" xfId="35955" xr:uid="{00000000-0005-0000-0000-0000C0870000}"/>
    <cellStyle name="Percent 8 2 2 6" xfId="8552" xr:uid="{00000000-0005-0000-0000-0000C1870000}"/>
    <cellStyle name="Percent 8 2 2 7" xfId="37695" xr:uid="{00000000-0005-0000-0000-0000C2870000}"/>
    <cellStyle name="Percent 8 2 3" xfId="9478" xr:uid="{00000000-0005-0000-0000-0000C3870000}"/>
    <cellStyle name="Percent 8 2 3 2" xfId="15887" xr:uid="{00000000-0005-0000-0000-0000C4870000}"/>
    <cellStyle name="Percent 8 2 3 2 2" xfId="28528" xr:uid="{00000000-0005-0000-0000-0000C5870000}"/>
    <cellStyle name="Percent 8 2 3 3" xfId="20208" xr:uid="{00000000-0005-0000-0000-0000C6870000}"/>
    <cellStyle name="Percent 8 2 3 4" xfId="33465" xr:uid="{00000000-0005-0000-0000-0000C7870000}"/>
    <cellStyle name="Percent 8 2 3 5" xfId="36260" xr:uid="{00000000-0005-0000-0000-0000C8870000}"/>
    <cellStyle name="Percent 8 2 4" xfId="7607" xr:uid="{00000000-0005-0000-0000-0000C9870000}"/>
    <cellStyle name="Percent 8 2 4 2" xfId="14119" xr:uid="{00000000-0005-0000-0000-0000CA870000}"/>
    <cellStyle name="Percent 8 2 4 2 2" xfId="26849" xr:uid="{00000000-0005-0000-0000-0000CB870000}"/>
    <cellStyle name="Percent 8 2 4 3" xfId="22338" xr:uid="{00000000-0005-0000-0000-0000CC870000}"/>
    <cellStyle name="Percent 8 2 5" xfId="12956" xr:uid="{00000000-0005-0000-0000-0000CD870000}"/>
    <cellStyle name="Percent 8 2 5 2" xfId="25702" xr:uid="{00000000-0005-0000-0000-0000CE870000}"/>
    <cellStyle name="Percent 8 2 6" xfId="18541" xr:uid="{00000000-0005-0000-0000-0000CF870000}"/>
    <cellStyle name="Percent 8 2 7" xfId="31909" xr:uid="{00000000-0005-0000-0000-0000D0870000}"/>
    <cellStyle name="Percent 8 2 8" xfId="35101" xr:uid="{00000000-0005-0000-0000-0000D1870000}"/>
    <cellStyle name="Percent 8 2 9" xfId="5919" xr:uid="{00000000-0005-0000-0000-0000D2870000}"/>
    <cellStyle name="Percent 8 3" xfId="373" xr:uid="{00000000-0005-0000-0000-0000D3870000}"/>
    <cellStyle name="Percent 8 3 2" xfId="598" xr:uid="{00000000-0005-0000-0000-0000D4870000}"/>
    <cellStyle name="Percent 8 3 2 2" xfId="20360" xr:uid="{00000000-0005-0000-0000-0000D5870000}"/>
    <cellStyle name="Percent 8 3 2 3" xfId="37705" xr:uid="{00000000-0005-0000-0000-0000D6870000}"/>
    <cellStyle name="Percent 8 3 3" xfId="33614" xr:uid="{00000000-0005-0000-0000-0000D7870000}"/>
    <cellStyle name="Percent 8 3 4" xfId="36408" xr:uid="{00000000-0005-0000-0000-0000D8870000}"/>
    <cellStyle name="Percent 8 3 5" xfId="6305" xr:uid="{00000000-0005-0000-0000-0000D9870000}"/>
    <cellStyle name="Percent 8 3 6" xfId="37657" xr:uid="{00000000-0005-0000-0000-0000DA870000}"/>
    <cellStyle name="Percent 8 4" xfId="10748" xr:uid="{00000000-0005-0000-0000-0000DB870000}"/>
    <cellStyle name="Percent 8 4 2" xfId="16296" xr:uid="{00000000-0005-0000-0000-0000DC870000}"/>
    <cellStyle name="Percent 8 4 2 2" xfId="28869" xr:uid="{00000000-0005-0000-0000-0000DD870000}"/>
    <cellStyle name="Percent 8 4 3" xfId="20052" xr:uid="{00000000-0005-0000-0000-0000DE870000}"/>
    <cellStyle name="Percent 8 4 4" xfId="33316" xr:uid="{00000000-0005-0000-0000-0000DF870000}"/>
    <cellStyle name="Percent 8 4 5" xfId="36115" xr:uid="{00000000-0005-0000-0000-0000E0870000}"/>
    <cellStyle name="Percent 8 5" xfId="10834" xr:uid="{00000000-0005-0000-0000-0000E1870000}"/>
    <cellStyle name="Percent 8 6" xfId="5918" xr:uid="{00000000-0005-0000-0000-0000E2870000}"/>
    <cellStyle name="Percent 80" xfId="37307" xr:uid="{00000000-0005-0000-0000-0000E3870000}"/>
    <cellStyle name="Percent 81" xfId="37310" xr:uid="{00000000-0005-0000-0000-0000E4870000}"/>
    <cellStyle name="Percent 82" xfId="37324" xr:uid="{00000000-0005-0000-0000-0000E5870000}"/>
    <cellStyle name="Percent 83" xfId="37328" xr:uid="{00000000-0005-0000-0000-0000E6870000}"/>
    <cellStyle name="Percent 84" xfId="37332" xr:uid="{00000000-0005-0000-0000-0000E7870000}"/>
    <cellStyle name="Percent 85" xfId="37368" xr:uid="{00000000-0005-0000-0000-0000E8870000}"/>
    <cellStyle name="Percent 86" xfId="37370" xr:uid="{00000000-0005-0000-0000-0000E9870000}"/>
    <cellStyle name="Percent 87" xfId="37372" xr:uid="{00000000-0005-0000-0000-0000EA870000}"/>
    <cellStyle name="Percent 88" xfId="37374" xr:uid="{00000000-0005-0000-0000-0000EB870000}"/>
    <cellStyle name="Percent 89" xfId="37376" xr:uid="{00000000-0005-0000-0000-0000EC870000}"/>
    <cellStyle name="Percent 9" xfId="374" xr:uid="{00000000-0005-0000-0000-0000ED870000}"/>
    <cellStyle name="Percent 9 2" xfId="599" xr:uid="{00000000-0005-0000-0000-0000EE870000}"/>
    <cellStyle name="Percent 9 2 2" xfId="10369" xr:uid="{00000000-0005-0000-0000-0000EF870000}"/>
    <cellStyle name="Percent 9 2 2 2" xfId="16113" xr:uid="{00000000-0005-0000-0000-0000F0870000}"/>
    <cellStyle name="Percent 9 2 2 2 2" xfId="28739" xr:uid="{00000000-0005-0000-0000-0000F1870000}"/>
    <cellStyle name="Percent 9 2 2 3" xfId="23700" xr:uid="{00000000-0005-0000-0000-0000F2870000}"/>
    <cellStyle name="Percent 9 2 3" xfId="20250" xr:uid="{00000000-0005-0000-0000-0000F3870000}"/>
    <cellStyle name="Percent 9 2 4" xfId="6306" xr:uid="{00000000-0005-0000-0000-0000F4870000}"/>
    <cellStyle name="Percent 9 2 5" xfId="37706" xr:uid="{00000000-0005-0000-0000-0000F5870000}"/>
    <cellStyle name="Percent 9 3" xfId="11063" xr:uid="{00000000-0005-0000-0000-0000F6870000}"/>
    <cellStyle name="Percent 9 3 2" xfId="16500" xr:uid="{00000000-0005-0000-0000-0000F7870000}"/>
    <cellStyle name="Percent 9 3 2 2" xfId="29040" xr:uid="{00000000-0005-0000-0000-0000F8870000}"/>
    <cellStyle name="Percent 9 3 3" xfId="23950" xr:uid="{00000000-0005-0000-0000-0000F9870000}"/>
    <cellStyle name="Percent 9 4" xfId="5920" xr:uid="{00000000-0005-0000-0000-0000FA870000}"/>
    <cellStyle name="Percent 9 5" xfId="37658" xr:uid="{00000000-0005-0000-0000-0000FB870000}"/>
    <cellStyle name="Percent 90" xfId="37850" xr:uid="{00000000-0005-0000-0000-0000FC870000}"/>
    <cellStyle name="Percent 91" xfId="37852" xr:uid="{00000000-0005-0000-0000-0000FD870000}"/>
    <cellStyle name="Percent 92" xfId="37854" xr:uid="{00000000-0005-0000-0000-0000FE870000}"/>
    <cellStyle name="Percent*" xfId="6165" xr:uid="{00000000-0005-0000-0000-0000FF870000}"/>
    <cellStyle name="Percent1" xfId="5921" xr:uid="{00000000-0005-0000-0000-000000880000}"/>
    <cellStyle name="PrePop Currency (0)" xfId="5922" xr:uid="{00000000-0005-0000-0000-000001880000}"/>
    <cellStyle name="PrePop Currency (0) 2" xfId="5923" xr:uid="{00000000-0005-0000-0000-000002880000}"/>
    <cellStyle name="PrePop Currency (0)_13A.Recv-08" xfId="5924" xr:uid="{00000000-0005-0000-0000-000003880000}"/>
    <cellStyle name="PrePop Currency (2)" xfId="5925" xr:uid="{00000000-0005-0000-0000-000004880000}"/>
    <cellStyle name="PrePop Units (0)" xfId="5926" xr:uid="{00000000-0005-0000-0000-000005880000}"/>
    <cellStyle name="PrePop Units (0) 2" xfId="5927" xr:uid="{00000000-0005-0000-0000-000006880000}"/>
    <cellStyle name="PrePop Units (0)_13A.Recv-08" xfId="5928" xr:uid="{00000000-0005-0000-0000-000007880000}"/>
    <cellStyle name="PrePop Units (1)" xfId="5929" xr:uid="{00000000-0005-0000-0000-000008880000}"/>
    <cellStyle name="PrePop Units (1) 2" xfId="5930" xr:uid="{00000000-0005-0000-0000-000009880000}"/>
    <cellStyle name="PrePop Units (1)_13A.Recv-08" xfId="5931" xr:uid="{00000000-0005-0000-0000-00000A880000}"/>
    <cellStyle name="PrePop Units (2)" xfId="5932" xr:uid="{00000000-0005-0000-0000-00000B880000}"/>
    <cellStyle name="pricing" xfId="5933" xr:uid="{00000000-0005-0000-0000-00000C880000}"/>
    <cellStyle name="PSChar" xfId="5934" xr:uid="{00000000-0005-0000-0000-00000D880000}"/>
    <cellStyle name="PSDate" xfId="5935" xr:uid="{00000000-0005-0000-0000-00000E880000}"/>
    <cellStyle name="PSDec" xfId="5936" xr:uid="{00000000-0005-0000-0000-00000F880000}"/>
    <cellStyle name="PSHeading" xfId="5937" xr:uid="{00000000-0005-0000-0000-000010880000}"/>
    <cellStyle name="PSHeading 2" xfId="8553" xr:uid="{00000000-0005-0000-0000-000011880000}"/>
    <cellStyle name="PSHeading 3" xfId="7608" xr:uid="{00000000-0005-0000-0000-000012880000}"/>
    <cellStyle name="PSHeading 4" xfId="33797" xr:uid="{00000000-0005-0000-0000-000013880000}"/>
    <cellStyle name="PSHeading 5" xfId="35102" xr:uid="{00000000-0005-0000-0000-000014880000}"/>
    <cellStyle name="PullDownList" xfId="6222" xr:uid="{00000000-0005-0000-0000-000015880000}"/>
    <cellStyle name="REFERN" xfId="6166" xr:uid="{00000000-0005-0000-0000-000016880000}"/>
    <cellStyle name="Reset  - Style4" xfId="5938" xr:uid="{00000000-0005-0000-0000-000017880000}"/>
    <cellStyle name="Reset  - Style7" xfId="5939" xr:uid="{00000000-0005-0000-0000-000018880000}"/>
    <cellStyle name="Reset range style to defaults" xfId="5940" xr:uid="{00000000-0005-0000-0000-000019880000}"/>
    <cellStyle name="RevList" xfId="5941" xr:uid="{00000000-0005-0000-0000-00001A880000}"/>
    <cellStyle name="s44" xfId="1270" xr:uid="{00000000-0005-0000-0000-00001B880000}"/>
    <cellStyle name="s8" xfId="6167" xr:uid="{00000000-0005-0000-0000-00001C880000}"/>
    <cellStyle name="SAPBEXaggData" xfId="5942" xr:uid="{00000000-0005-0000-0000-00001D880000}"/>
    <cellStyle name="SAPBEXaggData 10" xfId="33798" xr:uid="{00000000-0005-0000-0000-00001E880000}"/>
    <cellStyle name="SAPBEXaggData 11" xfId="31891" xr:uid="{00000000-0005-0000-0000-00001F880000}"/>
    <cellStyle name="SAPBEXaggData 2" xfId="9479" xr:uid="{00000000-0005-0000-0000-000020880000}"/>
    <cellStyle name="SAPBEXaggData 2 10" xfId="30659" xr:uid="{00000000-0005-0000-0000-000021880000}"/>
    <cellStyle name="SAPBEXaggData 2 2" xfId="11733" xr:uid="{00000000-0005-0000-0000-000022880000}"/>
    <cellStyle name="SAPBEXaggData 2 2 2" xfId="16973" xr:uid="{00000000-0005-0000-0000-000023880000}"/>
    <cellStyle name="SAPBEXaggData 2 2 2 2" xfId="29506" xr:uid="{00000000-0005-0000-0000-000024880000}"/>
    <cellStyle name="SAPBEXaggData 2 2 3" xfId="24485" xr:uid="{00000000-0005-0000-0000-000025880000}"/>
    <cellStyle name="SAPBEXaggData 2 3" xfId="6863" xr:uid="{00000000-0005-0000-0000-000026880000}"/>
    <cellStyle name="SAPBEXaggData 2 3 2" xfId="13420" xr:uid="{00000000-0005-0000-0000-000027880000}"/>
    <cellStyle name="SAPBEXaggData 2 3 2 2" xfId="26155" xr:uid="{00000000-0005-0000-0000-000028880000}"/>
    <cellStyle name="SAPBEXaggData 2 3 3" xfId="21599" xr:uid="{00000000-0005-0000-0000-000029880000}"/>
    <cellStyle name="SAPBEXaggData 2 4" xfId="11710" xr:uid="{00000000-0005-0000-0000-00002A880000}"/>
    <cellStyle name="SAPBEXaggData 2 4 2" xfId="24462" xr:uid="{00000000-0005-0000-0000-00002B880000}"/>
    <cellStyle name="SAPBEXaggData 2 5" xfId="19828" xr:uid="{00000000-0005-0000-0000-00002C880000}"/>
    <cellStyle name="SAPBEXaggData 2 5 2" xfId="30156" xr:uid="{00000000-0005-0000-0000-00002D880000}"/>
    <cellStyle name="SAPBEXaggData 2 6" xfId="20694" xr:uid="{00000000-0005-0000-0000-00002E880000}"/>
    <cellStyle name="SAPBEXaggData 2 6 2" xfId="30372" xr:uid="{00000000-0005-0000-0000-00002F880000}"/>
    <cellStyle name="SAPBEXaggData 2 7" xfId="23472" xr:uid="{00000000-0005-0000-0000-000030880000}"/>
    <cellStyle name="SAPBEXaggData 2 8" xfId="32942" xr:uid="{00000000-0005-0000-0000-000031880000}"/>
    <cellStyle name="SAPBEXaggData 2 9" xfId="34015" xr:uid="{00000000-0005-0000-0000-000032880000}"/>
    <cellStyle name="SAPBEXaggData 3" xfId="7610" xr:uid="{00000000-0005-0000-0000-000033880000}"/>
    <cellStyle name="SAPBEXaggData 3 2" xfId="14120" xr:uid="{00000000-0005-0000-0000-000034880000}"/>
    <cellStyle name="SAPBEXaggData 3 2 2" xfId="26850" xr:uid="{00000000-0005-0000-0000-000035880000}"/>
    <cellStyle name="SAPBEXaggData 3 3" xfId="22340" xr:uid="{00000000-0005-0000-0000-000036880000}"/>
    <cellStyle name="SAPBEXaggData 4" xfId="11433" xr:uid="{00000000-0005-0000-0000-000037880000}"/>
    <cellStyle name="SAPBEXaggData 4 2" xfId="16737" xr:uid="{00000000-0005-0000-0000-000038880000}"/>
    <cellStyle name="SAPBEXaggData 4 2 2" xfId="29272" xr:uid="{00000000-0005-0000-0000-000039880000}"/>
    <cellStyle name="SAPBEXaggData 4 3" xfId="24191" xr:uid="{00000000-0005-0000-0000-00003A880000}"/>
    <cellStyle name="SAPBEXaggData 5" xfId="6694" xr:uid="{00000000-0005-0000-0000-00003B880000}"/>
    <cellStyle name="SAPBEXaggData 5 2" xfId="13283" xr:uid="{00000000-0005-0000-0000-00003C880000}"/>
    <cellStyle name="SAPBEXaggData 5 2 2" xfId="26025" xr:uid="{00000000-0005-0000-0000-00003D880000}"/>
    <cellStyle name="SAPBEXaggData 5 3" xfId="21437" xr:uid="{00000000-0005-0000-0000-00003E880000}"/>
    <cellStyle name="SAPBEXaggData 6" xfId="6478" xr:uid="{00000000-0005-0000-0000-00003F880000}"/>
    <cellStyle name="SAPBEXaggData 6 2" xfId="21228" xr:uid="{00000000-0005-0000-0000-000040880000}"/>
    <cellStyle name="SAPBEXaggData 7" xfId="18542" xr:uid="{00000000-0005-0000-0000-000041880000}"/>
    <cellStyle name="SAPBEXaggData 7 2" xfId="30082" xr:uid="{00000000-0005-0000-0000-000042880000}"/>
    <cellStyle name="SAPBEXaggData 8" xfId="20543" xr:uid="{00000000-0005-0000-0000-000043880000}"/>
    <cellStyle name="SAPBEXaggData 8 2" xfId="30223" xr:uid="{00000000-0005-0000-0000-000044880000}"/>
    <cellStyle name="SAPBEXaggData 9" xfId="31910" xr:uid="{00000000-0005-0000-0000-000045880000}"/>
    <cellStyle name="SAPBEXaggDataEmph" xfId="5943" xr:uid="{00000000-0005-0000-0000-000046880000}"/>
    <cellStyle name="SAPBEXaggDataEmph 10" xfId="33799" xr:uid="{00000000-0005-0000-0000-000047880000}"/>
    <cellStyle name="SAPBEXaggDataEmph 11" xfId="31892" xr:uid="{00000000-0005-0000-0000-000048880000}"/>
    <cellStyle name="SAPBEXaggDataEmph 2" xfId="9480" xr:uid="{00000000-0005-0000-0000-000049880000}"/>
    <cellStyle name="SAPBEXaggDataEmph 2 10" xfId="33858" xr:uid="{00000000-0005-0000-0000-00004A880000}"/>
    <cellStyle name="SAPBEXaggDataEmph 2 2" xfId="11734" xr:uid="{00000000-0005-0000-0000-00004B880000}"/>
    <cellStyle name="SAPBEXaggDataEmph 2 2 2" xfId="16974" xr:uid="{00000000-0005-0000-0000-00004C880000}"/>
    <cellStyle name="SAPBEXaggDataEmph 2 2 2 2" xfId="29507" xr:uid="{00000000-0005-0000-0000-00004D880000}"/>
    <cellStyle name="SAPBEXaggDataEmph 2 2 3" xfId="24486" xr:uid="{00000000-0005-0000-0000-00004E880000}"/>
    <cellStyle name="SAPBEXaggDataEmph 2 3" xfId="11892" xr:uid="{00000000-0005-0000-0000-00004F880000}"/>
    <cellStyle name="SAPBEXaggDataEmph 2 3 2" xfId="17091" xr:uid="{00000000-0005-0000-0000-000050880000}"/>
    <cellStyle name="SAPBEXaggDataEmph 2 3 2 2" xfId="29622" xr:uid="{00000000-0005-0000-0000-000051880000}"/>
    <cellStyle name="SAPBEXaggDataEmph 2 3 3" xfId="24642" xr:uid="{00000000-0005-0000-0000-000052880000}"/>
    <cellStyle name="SAPBEXaggDataEmph 2 4" xfId="11800" xr:uid="{00000000-0005-0000-0000-000053880000}"/>
    <cellStyle name="SAPBEXaggDataEmph 2 4 2" xfId="24552" xr:uid="{00000000-0005-0000-0000-000054880000}"/>
    <cellStyle name="SAPBEXaggDataEmph 2 5" xfId="19829" xr:uid="{00000000-0005-0000-0000-000055880000}"/>
    <cellStyle name="SAPBEXaggDataEmph 2 5 2" xfId="30157" xr:uid="{00000000-0005-0000-0000-000056880000}"/>
    <cellStyle name="SAPBEXaggDataEmph 2 6" xfId="20695" xr:uid="{00000000-0005-0000-0000-000057880000}"/>
    <cellStyle name="SAPBEXaggDataEmph 2 6 2" xfId="30373" xr:uid="{00000000-0005-0000-0000-000058880000}"/>
    <cellStyle name="SAPBEXaggDataEmph 2 7" xfId="23473" xr:uid="{00000000-0005-0000-0000-000059880000}"/>
    <cellStyle name="SAPBEXaggDataEmph 2 8" xfId="32943" xr:uid="{00000000-0005-0000-0000-00005A880000}"/>
    <cellStyle name="SAPBEXaggDataEmph 2 9" xfId="34016" xr:uid="{00000000-0005-0000-0000-00005B880000}"/>
    <cellStyle name="SAPBEXaggDataEmph 3" xfId="7611" xr:uid="{00000000-0005-0000-0000-00005C880000}"/>
    <cellStyle name="SAPBEXaggDataEmph 3 2" xfId="14121" xr:uid="{00000000-0005-0000-0000-00005D880000}"/>
    <cellStyle name="SAPBEXaggDataEmph 3 2 2" xfId="26851" xr:uid="{00000000-0005-0000-0000-00005E880000}"/>
    <cellStyle name="SAPBEXaggDataEmph 3 3" xfId="22341" xr:uid="{00000000-0005-0000-0000-00005F880000}"/>
    <cellStyle name="SAPBEXaggDataEmph 4" xfId="11434" xr:uid="{00000000-0005-0000-0000-000060880000}"/>
    <cellStyle name="SAPBEXaggDataEmph 4 2" xfId="16738" xr:uid="{00000000-0005-0000-0000-000061880000}"/>
    <cellStyle name="SAPBEXaggDataEmph 4 2 2" xfId="29273" xr:uid="{00000000-0005-0000-0000-000062880000}"/>
    <cellStyle name="SAPBEXaggDataEmph 4 3" xfId="24192" xr:uid="{00000000-0005-0000-0000-000063880000}"/>
    <cellStyle name="SAPBEXaggDataEmph 5" xfId="11694" xr:uid="{00000000-0005-0000-0000-000064880000}"/>
    <cellStyle name="SAPBEXaggDataEmph 5 2" xfId="16951" xr:uid="{00000000-0005-0000-0000-000065880000}"/>
    <cellStyle name="SAPBEXaggDataEmph 5 2 2" xfId="29484" xr:uid="{00000000-0005-0000-0000-000066880000}"/>
    <cellStyle name="SAPBEXaggDataEmph 5 3" xfId="24448" xr:uid="{00000000-0005-0000-0000-000067880000}"/>
    <cellStyle name="SAPBEXaggDataEmph 6" xfId="11772" xr:uid="{00000000-0005-0000-0000-000068880000}"/>
    <cellStyle name="SAPBEXaggDataEmph 6 2" xfId="24524" xr:uid="{00000000-0005-0000-0000-000069880000}"/>
    <cellStyle name="SAPBEXaggDataEmph 7" xfId="18543" xr:uid="{00000000-0005-0000-0000-00006A880000}"/>
    <cellStyle name="SAPBEXaggDataEmph 7 2" xfId="30083" xr:uid="{00000000-0005-0000-0000-00006B880000}"/>
    <cellStyle name="SAPBEXaggDataEmph 8" xfId="20544" xr:uid="{00000000-0005-0000-0000-00006C880000}"/>
    <cellStyle name="SAPBEXaggDataEmph 8 2" xfId="30224" xr:uid="{00000000-0005-0000-0000-00006D880000}"/>
    <cellStyle name="SAPBEXaggDataEmph 9" xfId="31911" xr:uid="{00000000-0005-0000-0000-00006E880000}"/>
    <cellStyle name="SAPBEXaggItem" xfId="5944" xr:uid="{00000000-0005-0000-0000-00006F880000}"/>
    <cellStyle name="SAPBEXaggItem 10" xfId="33800" xr:uid="{00000000-0005-0000-0000-000070880000}"/>
    <cellStyle name="SAPBEXaggItem 11" xfId="31893" xr:uid="{00000000-0005-0000-0000-000071880000}"/>
    <cellStyle name="SAPBEXaggItem 2" xfId="9481" xr:uid="{00000000-0005-0000-0000-000072880000}"/>
    <cellStyle name="SAPBEXaggItem 2 10" xfId="32064" xr:uid="{00000000-0005-0000-0000-000073880000}"/>
    <cellStyle name="SAPBEXaggItem 2 2" xfId="11735" xr:uid="{00000000-0005-0000-0000-000074880000}"/>
    <cellStyle name="SAPBEXaggItem 2 2 2" xfId="16975" xr:uid="{00000000-0005-0000-0000-000075880000}"/>
    <cellStyle name="SAPBEXaggItem 2 2 2 2" xfId="29508" xr:uid="{00000000-0005-0000-0000-000076880000}"/>
    <cellStyle name="SAPBEXaggItem 2 2 3" xfId="24487" xr:uid="{00000000-0005-0000-0000-000077880000}"/>
    <cellStyle name="SAPBEXaggItem 2 3" xfId="6864" xr:uid="{00000000-0005-0000-0000-000078880000}"/>
    <cellStyle name="SAPBEXaggItem 2 3 2" xfId="13421" xr:uid="{00000000-0005-0000-0000-000079880000}"/>
    <cellStyle name="SAPBEXaggItem 2 3 2 2" xfId="26156" xr:uid="{00000000-0005-0000-0000-00007A880000}"/>
    <cellStyle name="SAPBEXaggItem 2 3 3" xfId="21600" xr:uid="{00000000-0005-0000-0000-00007B880000}"/>
    <cellStyle name="SAPBEXaggItem 2 4" xfId="11898" xr:uid="{00000000-0005-0000-0000-00007C880000}"/>
    <cellStyle name="SAPBEXaggItem 2 4 2" xfId="24648" xr:uid="{00000000-0005-0000-0000-00007D880000}"/>
    <cellStyle name="SAPBEXaggItem 2 5" xfId="19830" xr:uid="{00000000-0005-0000-0000-00007E880000}"/>
    <cellStyle name="SAPBEXaggItem 2 5 2" xfId="30158" xr:uid="{00000000-0005-0000-0000-00007F880000}"/>
    <cellStyle name="SAPBEXaggItem 2 6" xfId="20696" xr:uid="{00000000-0005-0000-0000-000080880000}"/>
    <cellStyle name="SAPBEXaggItem 2 6 2" xfId="30374" xr:uid="{00000000-0005-0000-0000-000081880000}"/>
    <cellStyle name="SAPBEXaggItem 2 7" xfId="23474" xr:uid="{00000000-0005-0000-0000-000082880000}"/>
    <cellStyle name="SAPBEXaggItem 2 8" xfId="32944" xr:uid="{00000000-0005-0000-0000-000083880000}"/>
    <cellStyle name="SAPBEXaggItem 2 9" xfId="34017" xr:uid="{00000000-0005-0000-0000-000084880000}"/>
    <cellStyle name="SAPBEXaggItem 3" xfId="7612" xr:uid="{00000000-0005-0000-0000-000085880000}"/>
    <cellStyle name="SAPBEXaggItem 3 2" xfId="14122" xr:uid="{00000000-0005-0000-0000-000086880000}"/>
    <cellStyle name="SAPBEXaggItem 3 2 2" xfId="26852" xr:uid="{00000000-0005-0000-0000-000087880000}"/>
    <cellStyle name="SAPBEXaggItem 3 3" xfId="22342" xr:uid="{00000000-0005-0000-0000-000088880000}"/>
    <cellStyle name="SAPBEXaggItem 4" xfId="11435" xr:uid="{00000000-0005-0000-0000-000089880000}"/>
    <cellStyle name="SAPBEXaggItem 4 2" xfId="16739" xr:uid="{00000000-0005-0000-0000-00008A880000}"/>
    <cellStyle name="SAPBEXaggItem 4 2 2" xfId="29274" xr:uid="{00000000-0005-0000-0000-00008B880000}"/>
    <cellStyle name="SAPBEXaggItem 4 3" xfId="24193" xr:uid="{00000000-0005-0000-0000-00008C880000}"/>
    <cellStyle name="SAPBEXaggItem 5" xfId="11551" xr:uid="{00000000-0005-0000-0000-00008D880000}"/>
    <cellStyle name="SAPBEXaggItem 5 2" xfId="16829" xr:uid="{00000000-0005-0000-0000-00008E880000}"/>
    <cellStyle name="SAPBEXaggItem 5 2 2" xfId="29364" xr:uid="{00000000-0005-0000-0000-00008F880000}"/>
    <cellStyle name="SAPBEXaggItem 5 3" xfId="24309" xr:uid="{00000000-0005-0000-0000-000090880000}"/>
    <cellStyle name="SAPBEXaggItem 6" xfId="6751" xr:uid="{00000000-0005-0000-0000-000091880000}"/>
    <cellStyle name="SAPBEXaggItem 6 2" xfId="21490" xr:uid="{00000000-0005-0000-0000-000092880000}"/>
    <cellStyle name="SAPBEXaggItem 7" xfId="18544" xr:uid="{00000000-0005-0000-0000-000093880000}"/>
    <cellStyle name="SAPBEXaggItem 7 2" xfId="30084" xr:uid="{00000000-0005-0000-0000-000094880000}"/>
    <cellStyle name="SAPBEXaggItem 8" xfId="20545" xr:uid="{00000000-0005-0000-0000-000095880000}"/>
    <cellStyle name="SAPBEXaggItem 8 2" xfId="30225" xr:uid="{00000000-0005-0000-0000-000096880000}"/>
    <cellStyle name="SAPBEXaggItem 9" xfId="31912" xr:uid="{00000000-0005-0000-0000-000097880000}"/>
    <cellStyle name="SAPBEXaggItemX" xfId="5945" xr:uid="{00000000-0005-0000-0000-000098880000}"/>
    <cellStyle name="SAPBEXaggItemX 10" xfId="33801" xr:uid="{00000000-0005-0000-0000-000099880000}"/>
    <cellStyle name="SAPBEXaggItemX 11" xfId="31894" xr:uid="{00000000-0005-0000-0000-00009A880000}"/>
    <cellStyle name="SAPBEXaggItemX 2" xfId="9482" xr:uid="{00000000-0005-0000-0000-00009B880000}"/>
    <cellStyle name="SAPBEXaggItemX 2 10" xfId="30644" xr:uid="{00000000-0005-0000-0000-00009C880000}"/>
    <cellStyle name="SAPBEXaggItemX 2 2" xfId="11736" xr:uid="{00000000-0005-0000-0000-00009D880000}"/>
    <cellStyle name="SAPBEXaggItemX 2 2 2" xfId="16976" xr:uid="{00000000-0005-0000-0000-00009E880000}"/>
    <cellStyle name="SAPBEXaggItemX 2 2 2 2" xfId="29509" xr:uid="{00000000-0005-0000-0000-00009F880000}"/>
    <cellStyle name="SAPBEXaggItemX 2 2 3" xfId="24488" xr:uid="{00000000-0005-0000-0000-0000A0880000}"/>
    <cellStyle name="SAPBEXaggItemX 2 3" xfId="11923" xr:uid="{00000000-0005-0000-0000-0000A1880000}"/>
    <cellStyle name="SAPBEXaggItemX 2 3 2" xfId="17106" xr:uid="{00000000-0005-0000-0000-0000A2880000}"/>
    <cellStyle name="SAPBEXaggItemX 2 3 2 2" xfId="29637" xr:uid="{00000000-0005-0000-0000-0000A3880000}"/>
    <cellStyle name="SAPBEXaggItemX 2 3 3" xfId="24673" xr:uid="{00000000-0005-0000-0000-0000A4880000}"/>
    <cellStyle name="SAPBEXaggItemX 2 4" xfId="12003" xr:uid="{00000000-0005-0000-0000-0000A5880000}"/>
    <cellStyle name="SAPBEXaggItemX 2 4 2" xfId="24752" xr:uid="{00000000-0005-0000-0000-0000A6880000}"/>
    <cellStyle name="SAPBEXaggItemX 2 5" xfId="19831" xr:uid="{00000000-0005-0000-0000-0000A7880000}"/>
    <cellStyle name="SAPBEXaggItemX 2 5 2" xfId="30159" xr:uid="{00000000-0005-0000-0000-0000A8880000}"/>
    <cellStyle name="SAPBEXaggItemX 2 6" xfId="20697" xr:uid="{00000000-0005-0000-0000-0000A9880000}"/>
    <cellStyle name="SAPBEXaggItemX 2 6 2" xfId="30375" xr:uid="{00000000-0005-0000-0000-0000AA880000}"/>
    <cellStyle name="SAPBEXaggItemX 2 7" xfId="23475" xr:uid="{00000000-0005-0000-0000-0000AB880000}"/>
    <cellStyle name="SAPBEXaggItemX 2 8" xfId="32945" xr:uid="{00000000-0005-0000-0000-0000AC880000}"/>
    <cellStyle name="SAPBEXaggItemX 2 9" xfId="34018" xr:uid="{00000000-0005-0000-0000-0000AD880000}"/>
    <cellStyle name="SAPBEXaggItemX 3" xfId="7613" xr:uid="{00000000-0005-0000-0000-0000AE880000}"/>
    <cellStyle name="SAPBEXaggItemX 3 2" xfId="14123" xr:uid="{00000000-0005-0000-0000-0000AF880000}"/>
    <cellStyle name="SAPBEXaggItemX 3 2 2" xfId="26853" xr:uid="{00000000-0005-0000-0000-0000B0880000}"/>
    <cellStyle name="SAPBEXaggItemX 3 3" xfId="22343" xr:uid="{00000000-0005-0000-0000-0000B1880000}"/>
    <cellStyle name="SAPBEXaggItemX 4" xfId="11436" xr:uid="{00000000-0005-0000-0000-0000B2880000}"/>
    <cellStyle name="SAPBEXaggItemX 4 2" xfId="16740" xr:uid="{00000000-0005-0000-0000-0000B3880000}"/>
    <cellStyle name="SAPBEXaggItemX 4 2 2" xfId="29275" xr:uid="{00000000-0005-0000-0000-0000B4880000}"/>
    <cellStyle name="SAPBEXaggItemX 4 3" xfId="24194" xr:uid="{00000000-0005-0000-0000-0000B5880000}"/>
    <cellStyle name="SAPBEXaggItemX 5" xfId="6695" xr:uid="{00000000-0005-0000-0000-0000B6880000}"/>
    <cellStyle name="SAPBEXaggItemX 5 2" xfId="13284" xr:uid="{00000000-0005-0000-0000-0000B7880000}"/>
    <cellStyle name="SAPBEXaggItemX 5 2 2" xfId="26026" xr:uid="{00000000-0005-0000-0000-0000B8880000}"/>
    <cellStyle name="SAPBEXaggItemX 5 3" xfId="21438" xr:uid="{00000000-0005-0000-0000-0000B9880000}"/>
    <cellStyle name="SAPBEXaggItemX 6" xfId="6477" xr:uid="{00000000-0005-0000-0000-0000BA880000}"/>
    <cellStyle name="SAPBEXaggItemX 6 2" xfId="21227" xr:uid="{00000000-0005-0000-0000-0000BB880000}"/>
    <cellStyle name="SAPBEXaggItemX 7" xfId="18545" xr:uid="{00000000-0005-0000-0000-0000BC880000}"/>
    <cellStyle name="SAPBEXaggItemX 7 2" xfId="30085" xr:uid="{00000000-0005-0000-0000-0000BD880000}"/>
    <cellStyle name="SAPBEXaggItemX 8" xfId="20546" xr:uid="{00000000-0005-0000-0000-0000BE880000}"/>
    <cellStyle name="SAPBEXaggItemX 8 2" xfId="30226" xr:uid="{00000000-0005-0000-0000-0000BF880000}"/>
    <cellStyle name="SAPBEXaggItemX 9" xfId="31913" xr:uid="{00000000-0005-0000-0000-0000C0880000}"/>
    <cellStyle name="SAPBEXchaText" xfId="5946" xr:uid="{00000000-0005-0000-0000-0000C1880000}"/>
    <cellStyle name="SAPBEXexcBad7" xfId="5947" xr:uid="{00000000-0005-0000-0000-0000C2880000}"/>
    <cellStyle name="SAPBEXexcBad7 10" xfId="33802" xr:uid="{00000000-0005-0000-0000-0000C3880000}"/>
    <cellStyle name="SAPBEXexcBad7 11" xfId="30935" xr:uid="{00000000-0005-0000-0000-0000C4880000}"/>
    <cellStyle name="SAPBEXexcBad7 2" xfId="9483" xr:uid="{00000000-0005-0000-0000-0000C5880000}"/>
    <cellStyle name="SAPBEXexcBad7 2 10" xfId="30867" xr:uid="{00000000-0005-0000-0000-0000C6880000}"/>
    <cellStyle name="SAPBEXexcBad7 2 2" xfId="11737" xr:uid="{00000000-0005-0000-0000-0000C7880000}"/>
    <cellStyle name="SAPBEXexcBad7 2 2 2" xfId="16977" xr:uid="{00000000-0005-0000-0000-0000C8880000}"/>
    <cellStyle name="SAPBEXexcBad7 2 2 2 2" xfId="29510" xr:uid="{00000000-0005-0000-0000-0000C9880000}"/>
    <cellStyle name="SAPBEXexcBad7 2 2 3" xfId="24489" xr:uid="{00000000-0005-0000-0000-0000CA880000}"/>
    <cellStyle name="SAPBEXexcBad7 2 3" xfId="6865" xr:uid="{00000000-0005-0000-0000-0000CB880000}"/>
    <cellStyle name="SAPBEXexcBad7 2 3 2" xfId="13422" xr:uid="{00000000-0005-0000-0000-0000CC880000}"/>
    <cellStyle name="SAPBEXexcBad7 2 3 2 2" xfId="26157" xr:uid="{00000000-0005-0000-0000-0000CD880000}"/>
    <cellStyle name="SAPBEXexcBad7 2 3 3" xfId="21601" xr:uid="{00000000-0005-0000-0000-0000CE880000}"/>
    <cellStyle name="SAPBEXexcBad7 2 4" xfId="11893" xr:uid="{00000000-0005-0000-0000-0000CF880000}"/>
    <cellStyle name="SAPBEXexcBad7 2 4 2" xfId="24643" xr:uid="{00000000-0005-0000-0000-0000D0880000}"/>
    <cellStyle name="SAPBEXexcBad7 2 5" xfId="19832" xr:uid="{00000000-0005-0000-0000-0000D1880000}"/>
    <cellStyle name="SAPBEXexcBad7 2 5 2" xfId="30160" xr:uid="{00000000-0005-0000-0000-0000D2880000}"/>
    <cellStyle name="SAPBEXexcBad7 2 6" xfId="20698" xr:uid="{00000000-0005-0000-0000-0000D3880000}"/>
    <cellStyle name="SAPBEXexcBad7 2 6 2" xfId="30376" xr:uid="{00000000-0005-0000-0000-0000D4880000}"/>
    <cellStyle name="SAPBEXexcBad7 2 7" xfId="23476" xr:uid="{00000000-0005-0000-0000-0000D5880000}"/>
    <cellStyle name="SAPBEXexcBad7 2 8" xfId="32946" xr:uid="{00000000-0005-0000-0000-0000D6880000}"/>
    <cellStyle name="SAPBEXexcBad7 2 9" xfId="34019" xr:uid="{00000000-0005-0000-0000-0000D7880000}"/>
    <cellStyle name="SAPBEXexcBad7 3" xfId="7614" xr:uid="{00000000-0005-0000-0000-0000D8880000}"/>
    <cellStyle name="SAPBEXexcBad7 3 2" xfId="14124" xr:uid="{00000000-0005-0000-0000-0000D9880000}"/>
    <cellStyle name="SAPBEXexcBad7 3 2 2" xfId="26854" xr:uid="{00000000-0005-0000-0000-0000DA880000}"/>
    <cellStyle name="SAPBEXexcBad7 3 3" xfId="22344" xr:uid="{00000000-0005-0000-0000-0000DB880000}"/>
    <cellStyle name="SAPBEXexcBad7 4" xfId="11437" xr:uid="{00000000-0005-0000-0000-0000DC880000}"/>
    <cellStyle name="SAPBEXexcBad7 4 2" xfId="16741" xr:uid="{00000000-0005-0000-0000-0000DD880000}"/>
    <cellStyle name="SAPBEXexcBad7 4 2 2" xfId="29276" xr:uid="{00000000-0005-0000-0000-0000DE880000}"/>
    <cellStyle name="SAPBEXexcBad7 4 3" xfId="24195" xr:uid="{00000000-0005-0000-0000-0000DF880000}"/>
    <cellStyle name="SAPBEXexcBad7 5" xfId="11550" xr:uid="{00000000-0005-0000-0000-0000E0880000}"/>
    <cellStyle name="SAPBEXexcBad7 5 2" xfId="16828" xr:uid="{00000000-0005-0000-0000-0000E1880000}"/>
    <cellStyle name="SAPBEXexcBad7 5 2 2" xfId="29363" xr:uid="{00000000-0005-0000-0000-0000E2880000}"/>
    <cellStyle name="SAPBEXexcBad7 5 3" xfId="24308" xr:uid="{00000000-0005-0000-0000-0000E3880000}"/>
    <cellStyle name="SAPBEXexcBad7 6" xfId="6750" xr:uid="{00000000-0005-0000-0000-0000E4880000}"/>
    <cellStyle name="SAPBEXexcBad7 6 2" xfId="21489" xr:uid="{00000000-0005-0000-0000-0000E5880000}"/>
    <cellStyle name="SAPBEXexcBad7 7" xfId="18546" xr:uid="{00000000-0005-0000-0000-0000E6880000}"/>
    <cellStyle name="SAPBEXexcBad7 7 2" xfId="30086" xr:uid="{00000000-0005-0000-0000-0000E7880000}"/>
    <cellStyle name="SAPBEXexcBad7 8" xfId="20547" xr:uid="{00000000-0005-0000-0000-0000E8880000}"/>
    <cellStyle name="SAPBEXexcBad7 8 2" xfId="30227" xr:uid="{00000000-0005-0000-0000-0000E9880000}"/>
    <cellStyle name="SAPBEXexcBad7 9" xfId="31914" xr:uid="{00000000-0005-0000-0000-0000EA880000}"/>
    <cellStyle name="SAPBEXexcBad8" xfId="5948" xr:uid="{00000000-0005-0000-0000-0000EB880000}"/>
    <cellStyle name="SAPBEXexcBad8 10" xfId="33803" xr:uid="{00000000-0005-0000-0000-0000EC880000}"/>
    <cellStyle name="SAPBEXexcBad8 11" xfId="30622" xr:uid="{00000000-0005-0000-0000-0000ED880000}"/>
    <cellStyle name="SAPBEXexcBad8 2" xfId="9484" xr:uid="{00000000-0005-0000-0000-0000EE880000}"/>
    <cellStyle name="SAPBEXexcBad8 2 10" xfId="30888" xr:uid="{00000000-0005-0000-0000-0000EF880000}"/>
    <cellStyle name="SAPBEXexcBad8 2 2" xfId="11738" xr:uid="{00000000-0005-0000-0000-0000F0880000}"/>
    <cellStyle name="SAPBEXexcBad8 2 2 2" xfId="16978" xr:uid="{00000000-0005-0000-0000-0000F1880000}"/>
    <cellStyle name="SAPBEXexcBad8 2 2 2 2" xfId="29511" xr:uid="{00000000-0005-0000-0000-0000F2880000}"/>
    <cellStyle name="SAPBEXexcBad8 2 2 3" xfId="24490" xr:uid="{00000000-0005-0000-0000-0000F3880000}"/>
    <cellStyle name="SAPBEXexcBad8 2 3" xfId="6866" xr:uid="{00000000-0005-0000-0000-0000F4880000}"/>
    <cellStyle name="SAPBEXexcBad8 2 3 2" xfId="13423" xr:uid="{00000000-0005-0000-0000-0000F5880000}"/>
    <cellStyle name="SAPBEXexcBad8 2 3 2 2" xfId="26158" xr:uid="{00000000-0005-0000-0000-0000F6880000}"/>
    <cellStyle name="SAPBEXexcBad8 2 3 3" xfId="21602" xr:uid="{00000000-0005-0000-0000-0000F7880000}"/>
    <cellStyle name="SAPBEXexcBad8 2 4" xfId="11838" xr:uid="{00000000-0005-0000-0000-0000F8880000}"/>
    <cellStyle name="SAPBEXexcBad8 2 4 2" xfId="24588" xr:uid="{00000000-0005-0000-0000-0000F9880000}"/>
    <cellStyle name="SAPBEXexcBad8 2 5" xfId="19833" xr:uid="{00000000-0005-0000-0000-0000FA880000}"/>
    <cellStyle name="SAPBEXexcBad8 2 5 2" xfId="30161" xr:uid="{00000000-0005-0000-0000-0000FB880000}"/>
    <cellStyle name="SAPBEXexcBad8 2 6" xfId="20699" xr:uid="{00000000-0005-0000-0000-0000FC880000}"/>
    <cellStyle name="SAPBEXexcBad8 2 6 2" xfId="30377" xr:uid="{00000000-0005-0000-0000-0000FD880000}"/>
    <cellStyle name="SAPBEXexcBad8 2 7" xfId="23477" xr:uid="{00000000-0005-0000-0000-0000FE880000}"/>
    <cellStyle name="SAPBEXexcBad8 2 8" xfId="32947" xr:uid="{00000000-0005-0000-0000-0000FF880000}"/>
    <cellStyle name="SAPBEXexcBad8 2 9" xfId="34020" xr:uid="{00000000-0005-0000-0000-000000890000}"/>
    <cellStyle name="SAPBEXexcBad8 3" xfId="7615" xr:uid="{00000000-0005-0000-0000-000001890000}"/>
    <cellStyle name="SAPBEXexcBad8 3 2" xfId="14125" xr:uid="{00000000-0005-0000-0000-000002890000}"/>
    <cellStyle name="SAPBEXexcBad8 3 2 2" xfId="26855" xr:uid="{00000000-0005-0000-0000-000003890000}"/>
    <cellStyle name="SAPBEXexcBad8 3 3" xfId="22345" xr:uid="{00000000-0005-0000-0000-000004890000}"/>
    <cellStyle name="SAPBEXexcBad8 4" xfId="11438" xr:uid="{00000000-0005-0000-0000-000005890000}"/>
    <cellStyle name="SAPBEXexcBad8 4 2" xfId="16742" xr:uid="{00000000-0005-0000-0000-000006890000}"/>
    <cellStyle name="SAPBEXexcBad8 4 2 2" xfId="29277" xr:uid="{00000000-0005-0000-0000-000007890000}"/>
    <cellStyle name="SAPBEXexcBad8 4 3" xfId="24196" xr:uid="{00000000-0005-0000-0000-000008890000}"/>
    <cellStyle name="SAPBEXexcBad8 5" xfId="6696" xr:uid="{00000000-0005-0000-0000-000009890000}"/>
    <cellStyle name="SAPBEXexcBad8 5 2" xfId="13285" xr:uid="{00000000-0005-0000-0000-00000A890000}"/>
    <cellStyle name="SAPBEXexcBad8 5 2 2" xfId="26027" xr:uid="{00000000-0005-0000-0000-00000B890000}"/>
    <cellStyle name="SAPBEXexcBad8 5 3" xfId="21439" xr:uid="{00000000-0005-0000-0000-00000C890000}"/>
    <cellStyle name="SAPBEXexcBad8 6" xfId="6476" xr:uid="{00000000-0005-0000-0000-00000D890000}"/>
    <cellStyle name="SAPBEXexcBad8 6 2" xfId="21226" xr:uid="{00000000-0005-0000-0000-00000E890000}"/>
    <cellStyle name="SAPBEXexcBad8 7" xfId="18547" xr:uid="{00000000-0005-0000-0000-00000F890000}"/>
    <cellStyle name="SAPBEXexcBad8 7 2" xfId="30087" xr:uid="{00000000-0005-0000-0000-000010890000}"/>
    <cellStyle name="SAPBEXexcBad8 8" xfId="20548" xr:uid="{00000000-0005-0000-0000-000011890000}"/>
    <cellStyle name="SAPBEXexcBad8 8 2" xfId="30228" xr:uid="{00000000-0005-0000-0000-000012890000}"/>
    <cellStyle name="SAPBEXexcBad8 9" xfId="31915" xr:uid="{00000000-0005-0000-0000-000013890000}"/>
    <cellStyle name="SAPBEXexcBad9" xfId="5949" xr:uid="{00000000-0005-0000-0000-000014890000}"/>
    <cellStyle name="SAPBEXexcBad9 10" xfId="33804" xr:uid="{00000000-0005-0000-0000-000015890000}"/>
    <cellStyle name="SAPBEXexcBad9 11" xfId="30623" xr:uid="{00000000-0005-0000-0000-000016890000}"/>
    <cellStyle name="SAPBEXexcBad9 2" xfId="9485" xr:uid="{00000000-0005-0000-0000-000017890000}"/>
    <cellStyle name="SAPBEXexcBad9 2 10" xfId="31963" xr:uid="{00000000-0005-0000-0000-000018890000}"/>
    <cellStyle name="SAPBEXexcBad9 2 2" xfId="11739" xr:uid="{00000000-0005-0000-0000-000019890000}"/>
    <cellStyle name="SAPBEXexcBad9 2 2 2" xfId="16979" xr:uid="{00000000-0005-0000-0000-00001A890000}"/>
    <cellStyle name="SAPBEXexcBad9 2 2 2 2" xfId="29512" xr:uid="{00000000-0005-0000-0000-00001B890000}"/>
    <cellStyle name="SAPBEXexcBad9 2 2 3" xfId="24491" xr:uid="{00000000-0005-0000-0000-00001C890000}"/>
    <cellStyle name="SAPBEXexcBad9 2 3" xfId="6867" xr:uid="{00000000-0005-0000-0000-00001D890000}"/>
    <cellStyle name="SAPBEXexcBad9 2 3 2" xfId="13424" xr:uid="{00000000-0005-0000-0000-00001E890000}"/>
    <cellStyle name="SAPBEXexcBad9 2 3 2 2" xfId="26159" xr:uid="{00000000-0005-0000-0000-00001F890000}"/>
    <cellStyle name="SAPBEXexcBad9 2 3 3" xfId="21603" xr:uid="{00000000-0005-0000-0000-000020890000}"/>
    <cellStyle name="SAPBEXexcBad9 2 4" xfId="11824" xr:uid="{00000000-0005-0000-0000-000021890000}"/>
    <cellStyle name="SAPBEXexcBad9 2 4 2" xfId="24574" xr:uid="{00000000-0005-0000-0000-000022890000}"/>
    <cellStyle name="SAPBEXexcBad9 2 5" xfId="19834" xr:uid="{00000000-0005-0000-0000-000023890000}"/>
    <cellStyle name="SAPBEXexcBad9 2 5 2" xfId="30162" xr:uid="{00000000-0005-0000-0000-000024890000}"/>
    <cellStyle name="SAPBEXexcBad9 2 6" xfId="20700" xr:uid="{00000000-0005-0000-0000-000025890000}"/>
    <cellStyle name="SAPBEXexcBad9 2 6 2" xfId="30378" xr:uid="{00000000-0005-0000-0000-000026890000}"/>
    <cellStyle name="SAPBEXexcBad9 2 7" xfId="23478" xr:uid="{00000000-0005-0000-0000-000027890000}"/>
    <cellStyle name="SAPBEXexcBad9 2 8" xfId="32948" xr:uid="{00000000-0005-0000-0000-000028890000}"/>
    <cellStyle name="SAPBEXexcBad9 2 9" xfId="34021" xr:uid="{00000000-0005-0000-0000-000029890000}"/>
    <cellStyle name="SAPBEXexcBad9 3" xfId="7616" xr:uid="{00000000-0005-0000-0000-00002A890000}"/>
    <cellStyle name="SAPBEXexcBad9 3 2" xfId="14126" xr:uid="{00000000-0005-0000-0000-00002B890000}"/>
    <cellStyle name="SAPBEXexcBad9 3 2 2" xfId="26856" xr:uid="{00000000-0005-0000-0000-00002C890000}"/>
    <cellStyle name="SAPBEXexcBad9 3 3" xfId="22346" xr:uid="{00000000-0005-0000-0000-00002D890000}"/>
    <cellStyle name="SAPBEXexcBad9 4" xfId="11439" xr:uid="{00000000-0005-0000-0000-00002E890000}"/>
    <cellStyle name="SAPBEXexcBad9 4 2" xfId="16743" xr:uid="{00000000-0005-0000-0000-00002F890000}"/>
    <cellStyle name="SAPBEXexcBad9 4 2 2" xfId="29278" xr:uid="{00000000-0005-0000-0000-000030890000}"/>
    <cellStyle name="SAPBEXexcBad9 4 3" xfId="24197" xr:uid="{00000000-0005-0000-0000-000031890000}"/>
    <cellStyle name="SAPBEXexcBad9 5" xfId="11970" xr:uid="{00000000-0005-0000-0000-000032890000}"/>
    <cellStyle name="SAPBEXexcBad9 5 2" xfId="17133" xr:uid="{00000000-0005-0000-0000-000033890000}"/>
    <cellStyle name="SAPBEXexcBad9 5 2 2" xfId="29664" xr:uid="{00000000-0005-0000-0000-000034890000}"/>
    <cellStyle name="SAPBEXexcBad9 5 3" xfId="24720" xr:uid="{00000000-0005-0000-0000-000035890000}"/>
    <cellStyle name="SAPBEXexcBad9 6" xfId="11878" xr:uid="{00000000-0005-0000-0000-000036890000}"/>
    <cellStyle name="SAPBEXexcBad9 6 2" xfId="24628" xr:uid="{00000000-0005-0000-0000-000037890000}"/>
    <cellStyle name="SAPBEXexcBad9 7" xfId="18548" xr:uid="{00000000-0005-0000-0000-000038890000}"/>
    <cellStyle name="SAPBEXexcBad9 7 2" xfId="30088" xr:uid="{00000000-0005-0000-0000-000039890000}"/>
    <cellStyle name="SAPBEXexcBad9 8" xfId="20549" xr:uid="{00000000-0005-0000-0000-00003A890000}"/>
    <cellStyle name="SAPBEXexcBad9 8 2" xfId="30229" xr:uid="{00000000-0005-0000-0000-00003B890000}"/>
    <cellStyle name="SAPBEXexcBad9 9" xfId="31916" xr:uid="{00000000-0005-0000-0000-00003C890000}"/>
    <cellStyle name="SAPBEXexcCritical4" xfId="5950" xr:uid="{00000000-0005-0000-0000-00003D890000}"/>
    <cellStyle name="SAPBEXexcCritical4 10" xfId="33805" xr:uid="{00000000-0005-0000-0000-00003E890000}"/>
    <cellStyle name="SAPBEXexcCritical4 11" xfId="30624" xr:uid="{00000000-0005-0000-0000-00003F890000}"/>
    <cellStyle name="SAPBEXexcCritical4 2" xfId="9486" xr:uid="{00000000-0005-0000-0000-000040890000}"/>
    <cellStyle name="SAPBEXexcCritical4 2 10" xfId="30645" xr:uid="{00000000-0005-0000-0000-000041890000}"/>
    <cellStyle name="SAPBEXexcCritical4 2 2" xfId="11740" xr:uid="{00000000-0005-0000-0000-000042890000}"/>
    <cellStyle name="SAPBEXexcCritical4 2 2 2" xfId="16980" xr:uid="{00000000-0005-0000-0000-000043890000}"/>
    <cellStyle name="SAPBEXexcCritical4 2 2 2 2" xfId="29513" xr:uid="{00000000-0005-0000-0000-000044890000}"/>
    <cellStyle name="SAPBEXexcCritical4 2 2 3" xfId="24492" xr:uid="{00000000-0005-0000-0000-000045890000}"/>
    <cellStyle name="SAPBEXexcCritical4 2 3" xfId="7674" xr:uid="{00000000-0005-0000-0000-000046890000}"/>
    <cellStyle name="SAPBEXexcCritical4 2 3 2" xfId="14180" xr:uid="{00000000-0005-0000-0000-000047890000}"/>
    <cellStyle name="SAPBEXexcCritical4 2 3 2 2" xfId="26908" xr:uid="{00000000-0005-0000-0000-000048890000}"/>
    <cellStyle name="SAPBEXexcCritical4 2 3 3" xfId="22402" xr:uid="{00000000-0005-0000-0000-000049890000}"/>
    <cellStyle name="SAPBEXexcCritical4 2 4" xfId="7683" xr:uid="{00000000-0005-0000-0000-00004A890000}"/>
    <cellStyle name="SAPBEXexcCritical4 2 4 2" xfId="22410" xr:uid="{00000000-0005-0000-0000-00004B890000}"/>
    <cellStyle name="SAPBEXexcCritical4 2 5" xfId="19835" xr:uid="{00000000-0005-0000-0000-00004C890000}"/>
    <cellStyle name="SAPBEXexcCritical4 2 5 2" xfId="30163" xr:uid="{00000000-0005-0000-0000-00004D890000}"/>
    <cellStyle name="SAPBEXexcCritical4 2 6" xfId="20701" xr:uid="{00000000-0005-0000-0000-00004E890000}"/>
    <cellStyle name="SAPBEXexcCritical4 2 6 2" xfId="30379" xr:uid="{00000000-0005-0000-0000-00004F890000}"/>
    <cellStyle name="SAPBEXexcCritical4 2 7" xfId="23479" xr:uid="{00000000-0005-0000-0000-000050890000}"/>
    <cellStyle name="SAPBEXexcCritical4 2 8" xfId="32949" xr:uid="{00000000-0005-0000-0000-000051890000}"/>
    <cellStyle name="SAPBEXexcCritical4 2 9" xfId="34022" xr:uid="{00000000-0005-0000-0000-000052890000}"/>
    <cellStyle name="SAPBEXexcCritical4 3" xfId="7617" xr:uid="{00000000-0005-0000-0000-000053890000}"/>
    <cellStyle name="SAPBEXexcCritical4 3 2" xfId="14127" xr:uid="{00000000-0005-0000-0000-000054890000}"/>
    <cellStyle name="SAPBEXexcCritical4 3 2 2" xfId="26857" xr:uid="{00000000-0005-0000-0000-000055890000}"/>
    <cellStyle name="SAPBEXexcCritical4 3 3" xfId="22347" xr:uid="{00000000-0005-0000-0000-000056890000}"/>
    <cellStyle name="SAPBEXexcCritical4 4" xfId="11440" xr:uid="{00000000-0005-0000-0000-000057890000}"/>
    <cellStyle name="SAPBEXexcCritical4 4 2" xfId="16744" xr:uid="{00000000-0005-0000-0000-000058890000}"/>
    <cellStyle name="SAPBEXexcCritical4 4 2 2" xfId="29279" xr:uid="{00000000-0005-0000-0000-000059890000}"/>
    <cellStyle name="SAPBEXexcCritical4 4 3" xfId="24198" xr:uid="{00000000-0005-0000-0000-00005A890000}"/>
    <cellStyle name="SAPBEXexcCritical4 5" xfId="11693" xr:uid="{00000000-0005-0000-0000-00005B890000}"/>
    <cellStyle name="SAPBEXexcCritical4 5 2" xfId="16950" xr:uid="{00000000-0005-0000-0000-00005C890000}"/>
    <cellStyle name="SAPBEXexcCritical4 5 2 2" xfId="29483" xr:uid="{00000000-0005-0000-0000-00005D890000}"/>
    <cellStyle name="SAPBEXexcCritical4 5 3" xfId="24447" xr:uid="{00000000-0005-0000-0000-00005E890000}"/>
    <cellStyle name="SAPBEXexcCritical4 6" xfId="6749" xr:uid="{00000000-0005-0000-0000-00005F890000}"/>
    <cellStyle name="SAPBEXexcCritical4 6 2" xfId="21488" xr:uid="{00000000-0005-0000-0000-000060890000}"/>
    <cellStyle name="SAPBEXexcCritical4 7" xfId="18549" xr:uid="{00000000-0005-0000-0000-000061890000}"/>
    <cellStyle name="SAPBEXexcCritical4 7 2" xfId="30089" xr:uid="{00000000-0005-0000-0000-000062890000}"/>
    <cellStyle name="SAPBEXexcCritical4 8" xfId="20550" xr:uid="{00000000-0005-0000-0000-000063890000}"/>
    <cellStyle name="SAPBEXexcCritical4 8 2" xfId="30230" xr:uid="{00000000-0005-0000-0000-000064890000}"/>
    <cellStyle name="SAPBEXexcCritical4 9" xfId="31917" xr:uid="{00000000-0005-0000-0000-000065890000}"/>
    <cellStyle name="SAPBEXexcCritical5" xfId="5951" xr:uid="{00000000-0005-0000-0000-000066890000}"/>
    <cellStyle name="SAPBEXexcCritical5 10" xfId="33806" xr:uid="{00000000-0005-0000-0000-000067890000}"/>
    <cellStyle name="SAPBEXexcCritical5 11" xfId="30625" xr:uid="{00000000-0005-0000-0000-000068890000}"/>
    <cellStyle name="SAPBEXexcCritical5 2" xfId="9487" xr:uid="{00000000-0005-0000-0000-000069890000}"/>
    <cellStyle name="SAPBEXexcCritical5 2 10" xfId="30868" xr:uid="{00000000-0005-0000-0000-00006A890000}"/>
    <cellStyle name="SAPBEXexcCritical5 2 2" xfId="11741" xr:uid="{00000000-0005-0000-0000-00006B890000}"/>
    <cellStyle name="SAPBEXexcCritical5 2 2 2" xfId="16981" xr:uid="{00000000-0005-0000-0000-00006C890000}"/>
    <cellStyle name="SAPBEXexcCritical5 2 2 2 2" xfId="29514" xr:uid="{00000000-0005-0000-0000-00006D890000}"/>
    <cellStyle name="SAPBEXexcCritical5 2 2 3" xfId="24493" xr:uid="{00000000-0005-0000-0000-00006E890000}"/>
    <cellStyle name="SAPBEXexcCritical5 2 3" xfId="6868" xr:uid="{00000000-0005-0000-0000-00006F890000}"/>
    <cellStyle name="SAPBEXexcCritical5 2 3 2" xfId="13425" xr:uid="{00000000-0005-0000-0000-000070890000}"/>
    <cellStyle name="SAPBEXexcCritical5 2 3 2 2" xfId="26160" xr:uid="{00000000-0005-0000-0000-000071890000}"/>
    <cellStyle name="SAPBEXexcCritical5 2 3 3" xfId="21604" xr:uid="{00000000-0005-0000-0000-000072890000}"/>
    <cellStyle name="SAPBEXexcCritical5 2 4" xfId="11980" xr:uid="{00000000-0005-0000-0000-000073890000}"/>
    <cellStyle name="SAPBEXexcCritical5 2 4 2" xfId="24730" xr:uid="{00000000-0005-0000-0000-000074890000}"/>
    <cellStyle name="SAPBEXexcCritical5 2 5" xfId="19836" xr:uid="{00000000-0005-0000-0000-000075890000}"/>
    <cellStyle name="SAPBEXexcCritical5 2 5 2" xfId="30164" xr:uid="{00000000-0005-0000-0000-000076890000}"/>
    <cellStyle name="SAPBEXexcCritical5 2 6" xfId="20702" xr:uid="{00000000-0005-0000-0000-000077890000}"/>
    <cellStyle name="SAPBEXexcCritical5 2 6 2" xfId="30380" xr:uid="{00000000-0005-0000-0000-000078890000}"/>
    <cellStyle name="SAPBEXexcCritical5 2 7" xfId="23480" xr:uid="{00000000-0005-0000-0000-000079890000}"/>
    <cellStyle name="SAPBEXexcCritical5 2 8" xfId="32950" xr:uid="{00000000-0005-0000-0000-00007A890000}"/>
    <cellStyle name="SAPBEXexcCritical5 2 9" xfId="34023" xr:uid="{00000000-0005-0000-0000-00007B890000}"/>
    <cellStyle name="SAPBEXexcCritical5 3" xfId="7618" xr:uid="{00000000-0005-0000-0000-00007C890000}"/>
    <cellStyle name="SAPBEXexcCritical5 3 2" xfId="14128" xr:uid="{00000000-0005-0000-0000-00007D890000}"/>
    <cellStyle name="SAPBEXexcCritical5 3 2 2" xfId="26858" xr:uid="{00000000-0005-0000-0000-00007E890000}"/>
    <cellStyle name="SAPBEXexcCritical5 3 3" xfId="22348" xr:uid="{00000000-0005-0000-0000-00007F890000}"/>
    <cellStyle name="SAPBEXexcCritical5 4" xfId="11441" xr:uid="{00000000-0005-0000-0000-000080890000}"/>
    <cellStyle name="SAPBEXexcCritical5 4 2" xfId="16745" xr:uid="{00000000-0005-0000-0000-000081890000}"/>
    <cellStyle name="SAPBEXexcCritical5 4 2 2" xfId="29280" xr:uid="{00000000-0005-0000-0000-000082890000}"/>
    <cellStyle name="SAPBEXexcCritical5 4 3" xfId="24199" xr:uid="{00000000-0005-0000-0000-000083890000}"/>
    <cellStyle name="SAPBEXexcCritical5 5" xfId="11549" xr:uid="{00000000-0005-0000-0000-000084890000}"/>
    <cellStyle name="SAPBEXexcCritical5 5 2" xfId="16827" xr:uid="{00000000-0005-0000-0000-000085890000}"/>
    <cellStyle name="SAPBEXexcCritical5 5 2 2" xfId="29362" xr:uid="{00000000-0005-0000-0000-000086890000}"/>
    <cellStyle name="SAPBEXexcCritical5 5 3" xfId="24307" xr:uid="{00000000-0005-0000-0000-000087890000}"/>
    <cellStyle name="SAPBEXexcCritical5 6" xfId="6475" xr:uid="{00000000-0005-0000-0000-000088890000}"/>
    <cellStyle name="SAPBEXexcCritical5 6 2" xfId="21225" xr:uid="{00000000-0005-0000-0000-000089890000}"/>
    <cellStyle name="SAPBEXexcCritical5 7" xfId="18550" xr:uid="{00000000-0005-0000-0000-00008A890000}"/>
    <cellStyle name="SAPBEXexcCritical5 7 2" xfId="30090" xr:uid="{00000000-0005-0000-0000-00008B890000}"/>
    <cellStyle name="SAPBEXexcCritical5 8" xfId="20551" xr:uid="{00000000-0005-0000-0000-00008C890000}"/>
    <cellStyle name="SAPBEXexcCritical5 8 2" xfId="30231" xr:uid="{00000000-0005-0000-0000-00008D890000}"/>
    <cellStyle name="SAPBEXexcCritical5 9" xfId="31918" xr:uid="{00000000-0005-0000-0000-00008E890000}"/>
    <cellStyle name="SAPBEXexcCritical6" xfId="5952" xr:uid="{00000000-0005-0000-0000-00008F890000}"/>
    <cellStyle name="SAPBEXexcCritical6 10" xfId="33807" xr:uid="{00000000-0005-0000-0000-000090890000}"/>
    <cellStyle name="SAPBEXexcCritical6 11" xfId="30620" xr:uid="{00000000-0005-0000-0000-000091890000}"/>
    <cellStyle name="SAPBEXexcCritical6 2" xfId="9488" xr:uid="{00000000-0005-0000-0000-000092890000}"/>
    <cellStyle name="SAPBEXexcCritical6 2 10" xfId="32065" xr:uid="{00000000-0005-0000-0000-000093890000}"/>
    <cellStyle name="SAPBEXexcCritical6 2 2" xfId="11742" xr:uid="{00000000-0005-0000-0000-000094890000}"/>
    <cellStyle name="SAPBEXexcCritical6 2 2 2" xfId="16982" xr:uid="{00000000-0005-0000-0000-000095890000}"/>
    <cellStyle name="SAPBEXexcCritical6 2 2 2 2" xfId="29515" xr:uid="{00000000-0005-0000-0000-000096890000}"/>
    <cellStyle name="SAPBEXexcCritical6 2 2 3" xfId="24494" xr:uid="{00000000-0005-0000-0000-000097890000}"/>
    <cellStyle name="SAPBEXexcCritical6 2 3" xfId="7729" xr:uid="{00000000-0005-0000-0000-000098890000}"/>
    <cellStyle name="SAPBEXexcCritical6 2 3 2" xfId="14230" xr:uid="{00000000-0005-0000-0000-000099890000}"/>
    <cellStyle name="SAPBEXexcCritical6 2 3 2 2" xfId="26956" xr:uid="{00000000-0005-0000-0000-00009A890000}"/>
    <cellStyle name="SAPBEXexcCritical6 2 3 3" xfId="22453" xr:uid="{00000000-0005-0000-0000-00009B890000}"/>
    <cellStyle name="SAPBEXexcCritical6 2 4" xfId="7600" xr:uid="{00000000-0005-0000-0000-00009C890000}"/>
    <cellStyle name="SAPBEXexcCritical6 2 4 2" xfId="22331" xr:uid="{00000000-0005-0000-0000-00009D890000}"/>
    <cellStyle name="SAPBEXexcCritical6 2 5" xfId="19837" xr:uid="{00000000-0005-0000-0000-00009E890000}"/>
    <cellStyle name="SAPBEXexcCritical6 2 5 2" xfId="30165" xr:uid="{00000000-0005-0000-0000-00009F890000}"/>
    <cellStyle name="SAPBEXexcCritical6 2 6" xfId="20703" xr:uid="{00000000-0005-0000-0000-0000A0890000}"/>
    <cellStyle name="SAPBEXexcCritical6 2 6 2" xfId="30381" xr:uid="{00000000-0005-0000-0000-0000A1890000}"/>
    <cellStyle name="SAPBEXexcCritical6 2 7" xfId="23481" xr:uid="{00000000-0005-0000-0000-0000A2890000}"/>
    <cellStyle name="SAPBEXexcCritical6 2 8" xfId="32951" xr:uid="{00000000-0005-0000-0000-0000A3890000}"/>
    <cellStyle name="SAPBEXexcCritical6 2 9" xfId="34024" xr:uid="{00000000-0005-0000-0000-0000A4890000}"/>
    <cellStyle name="SAPBEXexcCritical6 3" xfId="7619" xr:uid="{00000000-0005-0000-0000-0000A5890000}"/>
    <cellStyle name="SAPBEXexcCritical6 3 2" xfId="14129" xr:uid="{00000000-0005-0000-0000-0000A6890000}"/>
    <cellStyle name="SAPBEXexcCritical6 3 2 2" xfId="26859" xr:uid="{00000000-0005-0000-0000-0000A7890000}"/>
    <cellStyle name="SAPBEXexcCritical6 3 3" xfId="22349" xr:uid="{00000000-0005-0000-0000-0000A8890000}"/>
    <cellStyle name="SAPBEXexcCritical6 4" xfId="11442" xr:uid="{00000000-0005-0000-0000-0000A9890000}"/>
    <cellStyle name="SAPBEXexcCritical6 4 2" xfId="16746" xr:uid="{00000000-0005-0000-0000-0000AA890000}"/>
    <cellStyle name="SAPBEXexcCritical6 4 2 2" xfId="29281" xr:uid="{00000000-0005-0000-0000-0000AB890000}"/>
    <cellStyle name="SAPBEXexcCritical6 4 3" xfId="24200" xr:uid="{00000000-0005-0000-0000-0000AC890000}"/>
    <cellStyle name="SAPBEXexcCritical6 5" xfId="6697" xr:uid="{00000000-0005-0000-0000-0000AD890000}"/>
    <cellStyle name="SAPBEXexcCritical6 5 2" xfId="13286" xr:uid="{00000000-0005-0000-0000-0000AE890000}"/>
    <cellStyle name="SAPBEXexcCritical6 5 2 2" xfId="26028" xr:uid="{00000000-0005-0000-0000-0000AF890000}"/>
    <cellStyle name="SAPBEXexcCritical6 5 3" xfId="21440" xr:uid="{00000000-0005-0000-0000-0000B0890000}"/>
    <cellStyle name="SAPBEXexcCritical6 6" xfId="11474" xr:uid="{00000000-0005-0000-0000-0000B1890000}"/>
    <cellStyle name="SAPBEXexcCritical6 6 2" xfId="24232" xr:uid="{00000000-0005-0000-0000-0000B2890000}"/>
    <cellStyle name="SAPBEXexcCritical6 7" xfId="18551" xr:uid="{00000000-0005-0000-0000-0000B3890000}"/>
    <cellStyle name="SAPBEXexcCritical6 7 2" xfId="30091" xr:uid="{00000000-0005-0000-0000-0000B4890000}"/>
    <cellStyle name="SAPBEXexcCritical6 8" xfId="20552" xr:uid="{00000000-0005-0000-0000-0000B5890000}"/>
    <cellStyle name="SAPBEXexcCritical6 8 2" xfId="30232" xr:uid="{00000000-0005-0000-0000-0000B6890000}"/>
    <cellStyle name="SAPBEXexcCritical6 9" xfId="31919" xr:uid="{00000000-0005-0000-0000-0000B7890000}"/>
    <cellStyle name="SAPBEXexcGood1" xfId="5953" xr:uid="{00000000-0005-0000-0000-0000B8890000}"/>
    <cellStyle name="SAPBEXexcGood1 10" xfId="33808" xr:uid="{00000000-0005-0000-0000-0000B9890000}"/>
    <cellStyle name="SAPBEXexcGood1 11" xfId="30626" xr:uid="{00000000-0005-0000-0000-0000BA890000}"/>
    <cellStyle name="SAPBEXexcGood1 2" xfId="9489" xr:uid="{00000000-0005-0000-0000-0000BB890000}"/>
    <cellStyle name="SAPBEXexcGood1 2 10" xfId="31964" xr:uid="{00000000-0005-0000-0000-0000BC890000}"/>
    <cellStyle name="SAPBEXexcGood1 2 2" xfId="11743" xr:uid="{00000000-0005-0000-0000-0000BD890000}"/>
    <cellStyle name="SAPBEXexcGood1 2 2 2" xfId="16983" xr:uid="{00000000-0005-0000-0000-0000BE890000}"/>
    <cellStyle name="SAPBEXexcGood1 2 2 2 2" xfId="29516" xr:uid="{00000000-0005-0000-0000-0000BF890000}"/>
    <cellStyle name="SAPBEXexcGood1 2 2 3" xfId="24495" xr:uid="{00000000-0005-0000-0000-0000C0890000}"/>
    <cellStyle name="SAPBEXexcGood1 2 3" xfId="11880" xr:uid="{00000000-0005-0000-0000-0000C1890000}"/>
    <cellStyle name="SAPBEXexcGood1 2 3 2" xfId="17082" xr:uid="{00000000-0005-0000-0000-0000C2890000}"/>
    <cellStyle name="SAPBEXexcGood1 2 3 2 2" xfId="29613" xr:uid="{00000000-0005-0000-0000-0000C3890000}"/>
    <cellStyle name="SAPBEXexcGood1 2 3 3" xfId="24630" xr:uid="{00000000-0005-0000-0000-0000C4890000}"/>
    <cellStyle name="SAPBEXexcGood1 2 4" xfId="6536" xr:uid="{00000000-0005-0000-0000-0000C5890000}"/>
    <cellStyle name="SAPBEXexcGood1 2 4 2" xfId="21286" xr:uid="{00000000-0005-0000-0000-0000C6890000}"/>
    <cellStyle name="SAPBEXexcGood1 2 5" xfId="19838" xr:uid="{00000000-0005-0000-0000-0000C7890000}"/>
    <cellStyle name="SAPBEXexcGood1 2 5 2" xfId="30166" xr:uid="{00000000-0005-0000-0000-0000C8890000}"/>
    <cellStyle name="SAPBEXexcGood1 2 6" xfId="20704" xr:uid="{00000000-0005-0000-0000-0000C9890000}"/>
    <cellStyle name="SAPBEXexcGood1 2 6 2" xfId="30382" xr:uid="{00000000-0005-0000-0000-0000CA890000}"/>
    <cellStyle name="SAPBEXexcGood1 2 7" xfId="23482" xr:uid="{00000000-0005-0000-0000-0000CB890000}"/>
    <cellStyle name="SAPBEXexcGood1 2 8" xfId="32952" xr:uid="{00000000-0005-0000-0000-0000CC890000}"/>
    <cellStyle name="SAPBEXexcGood1 2 9" xfId="34025" xr:uid="{00000000-0005-0000-0000-0000CD890000}"/>
    <cellStyle name="SAPBEXexcGood1 3" xfId="7620" xr:uid="{00000000-0005-0000-0000-0000CE890000}"/>
    <cellStyle name="SAPBEXexcGood1 3 2" xfId="14130" xr:uid="{00000000-0005-0000-0000-0000CF890000}"/>
    <cellStyle name="SAPBEXexcGood1 3 2 2" xfId="26860" xr:uid="{00000000-0005-0000-0000-0000D0890000}"/>
    <cellStyle name="SAPBEXexcGood1 3 3" xfId="22350" xr:uid="{00000000-0005-0000-0000-0000D1890000}"/>
    <cellStyle name="SAPBEXexcGood1 4" xfId="11443" xr:uid="{00000000-0005-0000-0000-0000D2890000}"/>
    <cellStyle name="SAPBEXexcGood1 4 2" xfId="16747" xr:uid="{00000000-0005-0000-0000-0000D3890000}"/>
    <cellStyle name="SAPBEXexcGood1 4 2 2" xfId="29282" xr:uid="{00000000-0005-0000-0000-0000D4890000}"/>
    <cellStyle name="SAPBEXexcGood1 4 3" xfId="24201" xr:uid="{00000000-0005-0000-0000-0000D5890000}"/>
    <cellStyle name="SAPBEXexcGood1 5" xfId="11924" xr:uid="{00000000-0005-0000-0000-0000D6890000}"/>
    <cellStyle name="SAPBEXexcGood1 5 2" xfId="17107" xr:uid="{00000000-0005-0000-0000-0000D7890000}"/>
    <cellStyle name="SAPBEXexcGood1 5 2 2" xfId="29638" xr:uid="{00000000-0005-0000-0000-0000D8890000}"/>
    <cellStyle name="SAPBEXexcGood1 5 3" xfId="24674" xr:uid="{00000000-0005-0000-0000-0000D9890000}"/>
    <cellStyle name="SAPBEXexcGood1 6" xfId="6748" xr:uid="{00000000-0005-0000-0000-0000DA890000}"/>
    <cellStyle name="SAPBEXexcGood1 6 2" xfId="21487" xr:uid="{00000000-0005-0000-0000-0000DB890000}"/>
    <cellStyle name="SAPBEXexcGood1 7" xfId="18552" xr:uid="{00000000-0005-0000-0000-0000DC890000}"/>
    <cellStyle name="SAPBEXexcGood1 7 2" xfId="30092" xr:uid="{00000000-0005-0000-0000-0000DD890000}"/>
    <cellStyle name="SAPBEXexcGood1 8" xfId="20553" xr:uid="{00000000-0005-0000-0000-0000DE890000}"/>
    <cellStyle name="SAPBEXexcGood1 8 2" xfId="30233" xr:uid="{00000000-0005-0000-0000-0000DF890000}"/>
    <cellStyle name="SAPBEXexcGood1 9" xfId="31920" xr:uid="{00000000-0005-0000-0000-0000E0890000}"/>
    <cellStyle name="SAPBEXexcGood2" xfId="5954" xr:uid="{00000000-0005-0000-0000-0000E1890000}"/>
    <cellStyle name="SAPBEXexcGood2 10" xfId="33809" xr:uid="{00000000-0005-0000-0000-0000E2890000}"/>
    <cellStyle name="SAPBEXexcGood2 11" xfId="31954" xr:uid="{00000000-0005-0000-0000-0000E3890000}"/>
    <cellStyle name="SAPBEXexcGood2 2" xfId="9490" xr:uid="{00000000-0005-0000-0000-0000E4890000}"/>
    <cellStyle name="SAPBEXexcGood2 2 10" xfId="30646" xr:uid="{00000000-0005-0000-0000-0000E5890000}"/>
    <cellStyle name="SAPBEXexcGood2 2 2" xfId="11744" xr:uid="{00000000-0005-0000-0000-0000E6890000}"/>
    <cellStyle name="SAPBEXexcGood2 2 2 2" xfId="16984" xr:uid="{00000000-0005-0000-0000-0000E7890000}"/>
    <cellStyle name="SAPBEXexcGood2 2 2 2 2" xfId="29517" xr:uid="{00000000-0005-0000-0000-0000E8890000}"/>
    <cellStyle name="SAPBEXexcGood2 2 2 3" xfId="24496" xr:uid="{00000000-0005-0000-0000-0000E9890000}"/>
    <cellStyle name="SAPBEXexcGood2 2 3" xfId="6869" xr:uid="{00000000-0005-0000-0000-0000EA890000}"/>
    <cellStyle name="SAPBEXexcGood2 2 3 2" xfId="13426" xr:uid="{00000000-0005-0000-0000-0000EB890000}"/>
    <cellStyle name="SAPBEXexcGood2 2 3 2 2" xfId="26161" xr:uid="{00000000-0005-0000-0000-0000EC890000}"/>
    <cellStyle name="SAPBEXexcGood2 2 3 3" xfId="21605" xr:uid="{00000000-0005-0000-0000-0000ED890000}"/>
    <cellStyle name="SAPBEXexcGood2 2 4" xfId="11391" xr:uid="{00000000-0005-0000-0000-0000EE890000}"/>
    <cellStyle name="SAPBEXexcGood2 2 4 2" xfId="24149" xr:uid="{00000000-0005-0000-0000-0000EF890000}"/>
    <cellStyle name="SAPBEXexcGood2 2 5" xfId="19839" xr:uid="{00000000-0005-0000-0000-0000F0890000}"/>
    <cellStyle name="SAPBEXexcGood2 2 5 2" xfId="30167" xr:uid="{00000000-0005-0000-0000-0000F1890000}"/>
    <cellStyle name="SAPBEXexcGood2 2 6" xfId="20705" xr:uid="{00000000-0005-0000-0000-0000F2890000}"/>
    <cellStyle name="SAPBEXexcGood2 2 6 2" xfId="30383" xr:uid="{00000000-0005-0000-0000-0000F3890000}"/>
    <cellStyle name="SAPBEXexcGood2 2 7" xfId="23483" xr:uid="{00000000-0005-0000-0000-0000F4890000}"/>
    <cellStyle name="SAPBEXexcGood2 2 8" xfId="32953" xr:uid="{00000000-0005-0000-0000-0000F5890000}"/>
    <cellStyle name="SAPBEXexcGood2 2 9" xfId="34026" xr:uid="{00000000-0005-0000-0000-0000F6890000}"/>
    <cellStyle name="SAPBEXexcGood2 3" xfId="7621" xr:uid="{00000000-0005-0000-0000-0000F7890000}"/>
    <cellStyle name="SAPBEXexcGood2 3 2" xfId="14131" xr:uid="{00000000-0005-0000-0000-0000F8890000}"/>
    <cellStyle name="SAPBEXexcGood2 3 2 2" xfId="26861" xr:uid="{00000000-0005-0000-0000-0000F9890000}"/>
    <cellStyle name="SAPBEXexcGood2 3 3" xfId="22351" xr:uid="{00000000-0005-0000-0000-0000FA890000}"/>
    <cellStyle name="SAPBEXexcGood2 4" xfId="11444" xr:uid="{00000000-0005-0000-0000-0000FB890000}"/>
    <cellStyle name="SAPBEXexcGood2 4 2" xfId="16748" xr:uid="{00000000-0005-0000-0000-0000FC890000}"/>
    <cellStyle name="SAPBEXexcGood2 4 2 2" xfId="29283" xr:uid="{00000000-0005-0000-0000-0000FD890000}"/>
    <cellStyle name="SAPBEXexcGood2 4 3" xfId="24202" xr:uid="{00000000-0005-0000-0000-0000FE890000}"/>
    <cellStyle name="SAPBEXexcGood2 5" xfId="11692" xr:uid="{00000000-0005-0000-0000-0000FF890000}"/>
    <cellStyle name="SAPBEXexcGood2 5 2" xfId="16949" xr:uid="{00000000-0005-0000-0000-0000008A0000}"/>
    <cellStyle name="SAPBEXexcGood2 5 2 2" xfId="29482" xr:uid="{00000000-0005-0000-0000-0000018A0000}"/>
    <cellStyle name="SAPBEXexcGood2 5 3" xfId="24446" xr:uid="{00000000-0005-0000-0000-0000028A0000}"/>
    <cellStyle name="SAPBEXexcGood2 6" xfId="6474" xr:uid="{00000000-0005-0000-0000-0000038A0000}"/>
    <cellStyle name="SAPBEXexcGood2 6 2" xfId="21224" xr:uid="{00000000-0005-0000-0000-0000048A0000}"/>
    <cellStyle name="SAPBEXexcGood2 7" xfId="18553" xr:uid="{00000000-0005-0000-0000-0000058A0000}"/>
    <cellStyle name="SAPBEXexcGood2 7 2" xfId="30093" xr:uid="{00000000-0005-0000-0000-0000068A0000}"/>
    <cellStyle name="SAPBEXexcGood2 8" xfId="20554" xr:uid="{00000000-0005-0000-0000-0000078A0000}"/>
    <cellStyle name="SAPBEXexcGood2 8 2" xfId="30234" xr:uid="{00000000-0005-0000-0000-0000088A0000}"/>
    <cellStyle name="SAPBEXexcGood2 9" xfId="31921" xr:uid="{00000000-0005-0000-0000-0000098A0000}"/>
    <cellStyle name="SAPBEXexcGood3" xfId="5955" xr:uid="{00000000-0005-0000-0000-00000A8A0000}"/>
    <cellStyle name="SAPBEXexcGood3 10" xfId="33810" xr:uid="{00000000-0005-0000-0000-00000B8A0000}"/>
    <cellStyle name="SAPBEXexcGood3 11" xfId="31052" xr:uid="{00000000-0005-0000-0000-00000C8A0000}"/>
    <cellStyle name="SAPBEXexcGood3 2" xfId="9491" xr:uid="{00000000-0005-0000-0000-00000D8A0000}"/>
    <cellStyle name="SAPBEXexcGood3 2 10" xfId="30869" xr:uid="{00000000-0005-0000-0000-00000E8A0000}"/>
    <cellStyle name="SAPBEXexcGood3 2 2" xfId="11745" xr:uid="{00000000-0005-0000-0000-00000F8A0000}"/>
    <cellStyle name="SAPBEXexcGood3 2 2 2" xfId="16985" xr:uid="{00000000-0005-0000-0000-0000108A0000}"/>
    <cellStyle name="SAPBEXexcGood3 2 2 2 2" xfId="29518" xr:uid="{00000000-0005-0000-0000-0000118A0000}"/>
    <cellStyle name="SAPBEXexcGood3 2 2 3" xfId="24497" xr:uid="{00000000-0005-0000-0000-0000128A0000}"/>
    <cellStyle name="SAPBEXexcGood3 2 3" xfId="6540" xr:uid="{00000000-0005-0000-0000-0000138A0000}"/>
    <cellStyle name="SAPBEXexcGood3 2 3 2" xfId="13137" xr:uid="{00000000-0005-0000-0000-0000148A0000}"/>
    <cellStyle name="SAPBEXexcGood3 2 3 2 2" xfId="25882" xr:uid="{00000000-0005-0000-0000-0000158A0000}"/>
    <cellStyle name="SAPBEXexcGood3 2 3 3" xfId="21290" xr:uid="{00000000-0005-0000-0000-0000168A0000}"/>
    <cellStyle name="SAPBEXexcGood3 2 4" xfId="11561" xr:uid="{00000000-0005-0000-0000-0000178A0000}"/>
    <cellStyle name="SAPBEXexcGood3 2 4 2" xfId="24316" xr:uid="{00000000-0005-0000-0000-0000188A0000}"/>
    <cellStyle name="SAPBEXexcGood3 2 5" xfId="19840" xr:uid="{00000000-0005-0000-0000-0000198A0000}"/>
    <cellStyle name="SAPBEXexcGood3 2 5 2" xfId="30168" xr:uid="{00000000-0005-0000-0000-00001A8A0000}"/>
    <cellStyle name="SAPBEXexcGood3 2 6" xfId="20706" xr:uid="{00000000-0005-0000-0000-00001B8A0000}"/>
    <cellStyle name="SAPBEXexcGood3 2 6 2" xfId="30384" xr:uid="{00000000-0005-0000-0000-00001C8A0000}"/>
    <cellStyle name="SAPBEXexcGood3 2 7" xfId="23484" xr:uid="{00000000-0005-0000-0000-00001D8A0000}"/>
    <cellStyle name="SAPBEXexcGood3 2 8" xfId="32954" xr:uid="{00000000-0005-0000-0000-00001E8A0000}"/>
    <cellStyle name="SAPBEXexcGood3 2 9" xfId="34027" xr:uid="{00000000-0005-0000-0000-00001F8A0000}"/>
    <cellStyle name="SAPBEXexcGood3 3" xfId="7622" xr:uid="{00000000-0005-0000-0000-0000208A0000}"/>
    <cellStyle name="SAPBEXexcGood3 3 2" xfId="14132" xr:uid="{00000000-0005-0000-0000-0000218A0000}"/>
    <cellStyle name="SAPBEXexcGood3 3 2 2" xfId="26862" xr:uid="{00000000-0005-0000-0000-0000228A0000}"/>
    <cellStyle name="SAPBEXexcGood3 3 3" xfId="22352" xr:uid="{00000000-0005-0000-0000-0000238A0000}"/>
    <cellStyle name="SAPBEXexcGood3 4" xfId="11445" xr:uid="{00000000-0005-0000-0000-0000248A0000}"/>
    <cellStyle name="SAPBEXexcGood3 4 2" xfId="16749" xr:uid="{00000000-0005-0000-0000-0000258A0000}"/>
    <cellStyle name="SAPBEXexcGood3 4 2 2" xfId="29284" xr:uid="{00000000-0005-0000-0000-0000268A0000}"/>
    <cellStyle name="SAPBEXexcGood3 4 3" xfId="24203" xr:uid="{00000000-0005-0000-0000-0000278A0000}"/>
    <cellStyle name="SAPBEXexcGood3 5" xfId="11951" xr:uid="{00000000-0005-0000-0000-0000288A0000}"/>
    <cellStyle name="SAPBEXexcGood3 5 2" xfId="17120" xr:uid="{00000000-0005-0000-0000-0000298A0000}"/>
    <cellStyle name="SAPBEXexcGood3 5 2 2" xfId="29651" xr:uid="{00000000-0005-0000-0000-00002A8A0000}"/>
    <cellStyle name="SAPBEXexcGood3 5 3" xfId="24701" xr:uid="{00000000-0005-0000-0000-00002B8A0000}"/>
    <cellStyle name="SAPBEXexcGood3 6" xfId="11995" xr:uid="{00000000-0005-0000-0000-00002C8A0000}"/>
    <cellStyle name="SAPBEXexcGood3 6 2" xfId="24744" xr:uid="{00000000-0005-0000-0000-00002D8A0000}"/>
    <cellStyle name="SAPBEXexcGood3 7" xfId="18554" xr:uid="{00000000-0005-0000-0000-00002E8A0000}"/>
    <cellStyle name="SAPBEXexcGood3 7 2" xfId="30094" xr:uid="{00000000-0005-0000-0000-00002F8A0000}"/>
    <cellStyle name="SAPBEXexcGood3 8" xfId="20555" xr:uid="{00000000-0005-0000-0000-0000308A0000}"/>
    <cellStyle name="SAPBEXexcGood3 8 2" xfId="30235" xr:uid="{00000000-0005-0000-0000-0000318A0000}"/>
    <cellStyle name="SAPBEXexcGood3 9" xfId="31922" xr:uid="{00000000-0005-0000-0000-0000328A0000}"/>
    <cellStyle name="SAPBEXfilterDrill" xfId="5956" xr:uid="{00000000-0005-0000-0000-0000338A0000}"/>
    <cellStyle name="SAPBEXfilterDrill 10" xfId="17391" xr:uid="{00000000-0005-0000-0000-0000348A0000}"/>
    <cellStyle name="SAPBEXfilterDrill 10 2" xfId="29922" xr:uid="{00000000-0005-0000-0000-0000358A0000}"/>
    <cellStyle name="SAPBEXfilterDrill 11" xfId="16034" xr:uid="{00000000-0005-0000-0000-0000368A0000}"/>
    <cellStyle name="SAPBEXfilterDrill 11 2" xfId="28662" xr:uid="{00000000-0005-0000-0000-0000378A0000}"/>
    <cellStyle name="SAPBEXfilterDrill 12" xfId="15992" xr:uid="{00000000-0005-0000-0000-0000388A0000}"/>
    <cellStyle name="SAPBEXfilterDrill 12 2" xfId="28628" xr:uid="{00000000-0005-0000-0000-0000398A0000}"/>
    <cellStyle name="SAPBEXfilterDrill 13" xfId="12357" xr:uid="{00000000-0005-0000-0000-00003A8A0000}"/>
    <cellStyle name="SAPBEXfilterDrill 13 2" xfId="25103" xr:uid="{00000000-0005-0000-0000-00003B8A0000}"/>
    <cellStyle name="SAPBEXfilterDrill 14" xfId="16230" xr:uid="{00000000-0005-0000-0000-00003C8A0000}"/>
    <cellStyle name="SAPBEXfilterDrill 14 2" xfId="28847" xr:uid="{00000000-0005-0000-0000-00003D8A0000}"/>
    <cellStyle name="SAPBEXfilterDrill 15" xfId="17301" xr:uid="{00000000-0005-0000-0000-00003E8A0000}"/>
    <cellStyle name="SAPBEXfilterDrill 15 2" xfId="29832" xr:uid="{00000000-0005-0000-0000-00003F8A0000}"/>
    <cellStyle name="SAPBEXfilterDrill 16" xfId="18555" xr:uid="{00000000-0005-0000-0000-0000408A0000}"/>
    <cellStyle name="SAPBEXfilterDrill 16 2" xfId="30095" xr:uid="{00000000-0005-0000-0000-0000418A0000}"/>
    <cellStyle name="SAPBEXfilterDrill 17" xfId="31923" xr:uid="{00000000-0005-0000-0000-0000428A0000}"/>
    <cellStyle name="SAPBEXfilterDrill 18" xfId="35125" xr:uid="{00000000-0005-0000-0000-0000438A0000}"/>
    <cellStyle name="SAPBEXfilterDrill 19" xfId="34350" xr:uid="{00000000-0005-0000-0000-0000448A0000}"/>
    <cellStyle name="SAPBEXfilterDrill 2" xfId="6393" xr:uid="{00000000-0005-0000-0000-0000458A0000}"/>
    <cellStyle name="SAPBEXfilterDrill 2 10" xfId="17166" xr:uid="{00000000-0005-0000-0000-0000468A0000}"/>
    <cellStyle name="SAPBEXfilterDrill 2 10 2" xfId="29697" xr:uid="{00000000-0005-0000-0000-0000478A0000}"/>
    <cellStyle name="SAPBEXfilterDrill 2 11" xfId="15888" xr:uid="{00000000-0005-0000-0000-0000488A0000}"/>
    <cellStyle name="SAPBEXfilterDrill 2 11 2" xfId="28529" xr:uid="{00000000-0005-0000-0000-0000498A0000}"/>
    <cellStyle name="SAPBEXfilterDrill 2 12" xfId="17208" xr:uid="{00000000-0005-0000-0000-00004A8A0000}"/>
    <cellStyle name="SAPBEXfilterDrill 2 12 2" xfId="29739" xr:uid="{00000000-0005-0000-0000-00004B8A0000}"/>
    <cellStyle name="SAPBEXfilterDrill 2 13" xfId="15987" xr:uid="{00000000-0005-0000-0000-00004C8A0000}"/>
    <cellStyle name="SAPBEXfilterDrill 2 13 2" xfId="28623" xr:uid="{00000000-0005-0000-0000-00004D8A0000}"/>
    <cellStyle name="SAPBEXfilterDrill 2 14" xfId="17344" xr:uid="{00000000-0005-0000-0000-00004E8A0000}"/>
    <cellStyle name="SAPBEXfilterDrill 2 14 2" xfId="29875" xr:uid="{00000000-0005-0000-0000-00004F8A0000}"/>
    <cellStyle name="SAPBEXfilterDrill 2 15" xfId="19258" xr:uid="{00000000-0005-0000-0000-0000508A0000}"/>
    <cellStyle name="SAPBEXfilterDrill 2 15 2" xfId="30144" xr:uid="{00000000-0005-0000-0000-0000518A0000}"/>
    <cellStyle name="SAPBEXfilterDrill 2 16" xfId="32375" xr:uid="{00000000-0005-0000-0000-0000528A0000}"/>
    <cellStyle name="SAPBEXfilterDrill 2 17" xfId="36623" xr:uid="{00000000-0005-0000-0000-0000538A0000}"/>
    <cellStyle name="SAPBEXfilterDrill 2 18" xfId="34366" xr:uid="{00000000-0005-0000-0000-0000548A0000}"/>
    <cellStyle name="SAPBEXfilterDrill 2 19" xfId="35134" xr:uid="{00000000-0005-0000-0000-0000558A0000}"/>
    <cellStyle name="SAPBEXfilterDrill 2 2" xfId="9581" xr:uid="{00000000-0005-0000-0000-0000568A0000}"/>
    <cellStyle name="SAPBEXfilterDrill 2 2 2" xfId="11795" xr:uid="{00000000-0005-0000-0000-0000578A0000}"/>
    <cellStyle name="SAPBEXfilterDrill 2 2 2 10" xfId="12690" xr:uid="{00000000-0005-0000-0000-0000588A0000}"/>
    <cellStyle name="SAPBEXfilterDrill 2 2 2 10 2" xfId="25436" xr:uid="{00000000-0005-0000-0000-0000598A0000}"/>
    <cellStyle name="SAPBEXfilterDrill 2 2 2 11" xfId="17159" xr:uid="{00000000-0005-0000-0000-00005A8A0000}"/>
    <cellStyle name="SAPBEXfilterDrill 2 2 2 11 2" xfId="29690" xr:uid="{00000000-0005-0000-0000-00005B8A0000}"/>
    <cellStyle name="SAPBEXfilterDrill 2 2 2 12" xfId="12362" xr:uid="{00000000-0005-0000-0000-00005C8A0000}"/>
    <cellStyle name="SAPBEXfilterDrill 2 2 2 12 2" xfId="25108" xr:uid="{00000000-0005-0000-0000-00005D8A0000}"/>
    <cellStyle name="SAPBEXfilterDrill 2 2 2 13" xfId="24547" xr:uid="{00000000-0005-0000-0000-00005E8A0000}"/>
    <cellStyle name="SAPBEXfilterDrill 2 2 2 2" xfId="17029" xr:uid="{00000000-0005-0000-0000-00005F8A0000}"/>
    <cellStyle name="SAPBEXfilterDrill 2 2 2 2 2" xfId="29562" xr:uid="{00000000-0005-0000-0000-0000608A0000}"/>
    <cellStyle name="SAPBEXfilterDrill 2 2 2 3" xfId="17390" xr:uid="{00000000-0005-0000-0000-0000618A0000}"/>
    <cellStyle name="SAPBEXfilterDrill 2 2 2 3 2" xfId="29921" xr:uid="{00000000-0005-0000-0000-0000628A0000}"/>
    <cellStyle name="SAPBEXfilterDrill 2 2 2 4" xfId="17228" xr:uid="{00000000-0005-0000-0000-0000638A0000}"/>
    <cellStyle name="SAPBEXfilterDrill 2 2 2 4 2" xfId="29759" xr:uid="{00000000-0005-0000-0000-0000648A0000}"/>
    <cellStyle name="SAPBEXfilterDrill 2 2 2 5" xfId="17187" xr:uid="{00000000-0005-0000-0000-0000658A0000}"/>
    <cellStyle name="SAPBEXfilterDrill 2 2 2 5 2" xfId="29718" xr:uid="{00000000-0005-0000-0000-0000668A0000}"/>
    <cellStyle name="SAPBEXfilterDrill 2 2 2 6" xfId="17233" xr:uid="{00000000-0005-0000-0000-0000678A0000}"/>
    <cellStyle name="SAPBEXfilterDrill 2 2 2 6 2" xfId="29764" xr:uid="{00000000-0005-0000-0000-0000688A0000}"/>
    <cellStyle name="SAPBEXfilterDrill 2 2 2 7" xfId="12364" xr:uid="{00000000-0005-0000-0000-0000698A0000}"/>
    <cellStyle name="SAPBEXfilterDrill 2 2 2 7 2" xfId="25110" xr:uid="{00000000-0005-0000-0000-00006A8A0000}"/>
    <cellStyle name="SAPBEXfilterDrill 2 2 2 8" xfId="12228" xr:uid="{00000000-0005-0000-0000-00006B8A0000}"/>
    <cellStyle name="SAPBEXfilterDrill 2 2 2 8 2" xfId="24974" xr:uid="{00000000-0005-0000-0000-00006C8A0000}"/>
    <cellStyle name="SAPBEXfilterDrill 2 2 2 9" xfId="15986" xr:uid="{00000000-0005-0000-0000-00006D8A0000}"/>
    <cellStyle name="SAPBEXfilterDrill 2 2 2 9 2" xfId="28622" xr:uid="{00000000-0005-0000-0000-00006E8A0000}"/>
    <cellStyle name="SAPBEXfilterDrill 2 2 3" xfId="11522" xr:uid="{00000000-0005-0000-0000-00006F8A0000}"/>
    <cellStyle name="SAPBEXfilterDrill 2 2 3 10" xfId="17185" xr:uid="{00000000-0005-0000-0000-0000708A0000}"/>
    <cellStyle name="SAPBEXfilterDrill 2 2 3 10 2" xfId="29716" xr:uid="{00000000-0005-0000-0000-0000718A0000}"/>
    <cellStyle name="SAPBEXfilterDrill 2 2 3 11" xfId="17220" xr:uid="{00000000-0005-0000-0000-0000728A0000}"/>
    <cellStyle name="SAPBEXfilterDrill 2 2 3 11 2" xfId="29751" xr:uid="{00000000-0005-0000-0000-0000738A0000}"/>
    <cellStyle name="SAPBEXfilterDrill 2 2 3 12" xfId="17160" xr:uid="{00000000-0005-0000-0000-0000748A0000}"/>
    <cellStyle name="SAPBEXfilterDrill 2 2 3 12 2" xfId="29691" xr:uid="{00000000-0005-0000-0000-0000758A0000}"/>
    <cellStyle name="SAPBEXfilterDrill 2 2 3 13" xfId="24280" xr:uid="{00000000-0005-0000-0000-0000768A0000}"/>
    <cellStyle name="SAPBEXfilterDrill 2 2 3 2" xfId="16811" xr:uid="{00000000-0005-0000-0000-0000778A0000}"/>
    <cellStyle name="SAPBEXfilterDrill 2 2 3 2 2" xfId="29346" xr:uid="{00000000-0005-0000-0000-0000788A0000}"/>
    <cellStyle name="SAPBEXfilterDrill 2 2 3 3" xfId="17371" xr:uid="{00000000-0005-0000-0000-0000798A0000}"/>
    <cellStyle name="SAPBEXfilterDrill 2 2 3 3 2" xfId="29902" xr:uid="{00000000-0005-0000-0000-00007A8A0000}"/>
    <cellStyle name="SAPBEXfilterDrill 2 2 3 4" xfId="12126" xr:uid="{00000000-0005-0000-0000-00007B8A0000}"/>
    <cellStyle name="SAPBEXfilterDrill 2 2 3 4 2" xfId="24872" xr:uid="{00000000-0005-0000-0000-00007C8A0000}"/>
    <cellStyle name="SAPBEXfilterDrill 2 2 3 5" xfId="12999" xr:uid="{00000000-0005-0000-0000-00007D8A0000}"/>
    <cellStyle name="SAPBEXfilterDrill 2 2 3 5 2" xfId="25745" xr:uid="{00000000-0005-0000-0000-00007E8A0000}"/>
    <cellStyle name="SAPBEXfilterDrill 2 2 3 6" xfId="16156" xr:uid="{00000000-0005-0000-0000-00007F8A0000}"/>
    <cellStyle name="SAPBEXfilterDrill 2 2 3 6 2" xfId="28778" xr:uid="{00000000-0005-0000-0000-0000808A0000}"/>
    <cellStyle name="SAPBEXfilterDrill 2 2 3 7" xfId="17323" xr:uid="{00000000-0005-0000-0000-0000818A0000}"/>
    <cellStyle name="SAPBEXfilterDrill 2 2 3 7 2" xfId="29854" xr:uid="{00000000-0005-0000-0000-0000828A0000}"/>
    <cellStyle name="SAPBEXfilterDrill 2 2 3 8" xfId="12022" xr:uid="{00000000-0005-0000-0000-0000838A0000}"/>
    <cellStyle name="SAPBEXfilterDrill 2 2 3 8 2" xfId="24771" xr:uid="{00000000-0005-0000-0000-0000848A0000}"/>
    <cellStyle name="SAPBEXfilterDrill 2 2 3 9" xfId="12268" xr:uid="{00000000-0005-0000-0000-0000858A0000}"/>
    <cellStyle name="SAPBEXfilterDrill 2 2 3 9 2" xfId="25014" xr:uid="{00000000-0005-0000-0000-0000868A0000}"/>
    <cellStyle name="SAPBEXfilterDrill 2 2 4" xfId="17266" xr:uid="{00000000-0005-0000-0000-0000878A0000}"/>
    <cellStyle name="SAPBEXfilterDrill 2 2 4 2" xfId="29797" xr:uid="{00000000-0005-0000-0000-0000888A0000}"/>
    <cellStyle name="SAPBEXfilterDrill 2 2 5" xfId="12257" xr:uid="{00000000-0005-0000-0000-0000898A0000}"/>
    <cellStyle name="SAPBEXfilterDrill 2 2 5 2" xfId="25003" xr:uid="{00000000-0005-0000-0000-00008A8A0000}"/>
    <cellStyle name="SAPBEXfilterDrill 2 2 6" xfId="12297" xr:uid="{00000000-0005-0000-0000-00008B8A0000}"/>
    <cellStyle name="SAPBEXfilterDrill 2 2 6 2" xfId="25043" xr:uid="{00000000-0005-0000-0000-00008C8A0000}"/>
    <cellStyle name="SAPBEXfilterDrill 2 2 7" xfId="12961" xr:uid="{00000000-0005-0000-0000-00008D8A0000}"/>
    <cellStyle name="SAPBEXfilterDrill 2 2 7 2" xfId="25707" xr:uid="{00000000-0005-0000-0000-00008E8A0000}"/>
    <cellStyle name="SAPBEXfilterDrill 2 2 8" xfId="15963" xr:uid="{00000000-0005-0000-0000-00008F8A0000}"/>
    <cellStyle name="SAPBEXfilterDrill 2 2 8 2" xfId="28603" xr:uid="{00000000-0005-0000-0000-0000908A0000}"/>
    <cellStyle name="SAPBEXfilterDrill 2 2 9" xfId="23565" xr:uid="{00000000-0005-0000-0000-0000918A0000}"/>
    <cellStyle name="SAPBEXfilterDrill 2 20" xfId="36620" xr:uid="{00000000-0005-0000-0000-0000928A0000}"/>
    <cellStyle name="SAPBEXfilterDrill 2 3" xfId="7745" xr:uid="{00000000-0005-0000-0000-0000938A0000}"/>
    <cellStyle name="SAPBEXfilterDrill 2 3 10" xfId="17425" xr:uid="{00000000-0005-0000-0000-0000948A0000}"/>
    <cellStyle name="SAPBEXfilterDrill 2 3 10 2" xfId="29956" xr:uid="{00000000-0005-0000-0000-0000958A0000}"/>
    <cellStyle name="SAPBEXfilterDrill 2 3 11" xfId="22467" xr:uid="{00000000-0005-0000-0000-0000968A0000}"/>
    <cellStyle name="SAPBEXfilterDrill 2 3 2" xfId="14246" xr:uid="{00000000-0005-0000-0000-0000978A0000}"/>
    <cellStyle name="SAPBEXfilterDrill 2 3 2 2" xfId="26972" xr:uid="{00000000-0005-0000-0000-0000988A0000}"/>
    <cellStyle name="SAPBEXfilterDrill 2 3 3" xfId="17176" xr:uid="{00000000-0005-0000-0000-0000998A0000}"/>
    <cellStyle name="SAPBEXfilterDrill 2 3 3 2" xfId="29707" xr:uid="{00000000-0005-0000-0000-00009A8A0000}"/>
    <cellStyle name="SAPBEXfilterDrill 2 3 4" xfId="17192" xr:uid="{00000000-0005-0000-0000-00009B8A0000}"/>
    <cellStyle name="SAPBEXfilterDrill 2 3 4 2" xfId="29723" xr:uid="{00000000-0005-0000-0000-00009C8A0000}"/>
    <cellStyle name="SAPBEXfilterDrill 2 3 5" xfId="17400" xr:uid="{00000000-0005-0000-0000-00009D8A0000}"/>
    <cellStyle name="SAPBEXfilterDrill 2 3 5 2" xfId="29931" xr:uid="{00000000-0005-0000-0000-00009E8A0000}"/>
    <cellStyle name="SAPBEXfilterDrill 2 3 6" xfId="17405" xr:uid="{00000000-0005-0000-0000-00009F8A0000}"/>
    <cellStyle name="SAPBEXfilterDrill 2 3 6 2" xfId="29936" xr:uid="{00000000-0005-0000-0000-0000A08A0000}"/>
    <cellStyle name="SAPBEXfilterDrill 2 3 7" xfId="17295" xr:uid="{00000000-0005-0000-0000-0000A18A0000}"/>
    <cellStyle name="SAPBEXfilterDrill 2 3 7 2" xfId="29826" xr:uid="{00000000-0005-0000-0000-0000A28A0000}"/>
    <cellStyle name="SAPBEXfilterDrill 2 3 8" xfId="12548" xr:uid="{00000000-0005-0000-0000-0000A38A0000}"/>
    <cellStyle name="SAPBEXfilterDrill 2 3 8 2" xfId="25294" xr:uid="{00000000-0005-0000-0000-0000A48A0000}"/>
    <cellStyle name="SAPBEXfilterDrill 2 3 9" xfId="17419" xr:uid="{00000000-0005-0000-0000-0000A58A0000}"/>
    <cellStyle name="SAPBEXfilterDrill 2 3 9 2" xfId="29950" xr:uid="{00000000-0005-0000-0000-0000A68A0000}"/>
    <cellStyle name="SAPBEXfilterDrill 2 4" xfId="11520" xr:uid="{00000000-0005-0000-0000-0000A78A0000}"/>
    <cellStyle name="SAPBEXfilterDrill 2 4 10" xfId="16642" xr:uid="{00000000-0005-0000-0000-0000A88A0000}"/>
    <cellStyle name="SAPBEXfilterDrill 2 4 10 2" xfId="29177" xr:uid="{00000000-0005-0000-0000-0000A98A0000}"/>
    <cellStyle name="SAPBEXfilterDrill 2 4 11" xfId="12091" xr:uid="{00000000-0005-0000-0000-0000AA8A0000}"/>
    <cellStyle name="SAPBEXfilterDrill 2 4 11 2" xfId="24837" xr:uid="{00000000-0005-0000-0000-0000AB8A0000}"/>
    <cellStyle name="SAPBEXfilterDrill 2 4 12" xfId="17359" xr:uid="{00000000-0005-0000-0000-0000AC8A0000}"/>
    <cellStyle name="SAPBEXfilterDrill 2 4 12 2" xfId="29890" xr:uid="{00000000-0005-0000-0000-0000AD8A0000}"/>
    <cellStyle name="SAPBEXfilterDrill 2 4 13" xfId="24278" xr:uid="{00000000-0005-0000-0000-0000AE8A0000}"/>
    <cellStyle name="SAPBEXfilterDrill 2 4 2" xfId="16809" xr:uid="{00000000-0005-0000-0000-0000AF8A0000}"/>
    <cellStyle name="SAPBEXfilterDrill 2 4 2 2" xfId="29344" xr:uid="{00000000-0005-0000-0000-0000B08A0000}"/>
    <cellStyle name="SAPBEXfilterDrill 2 4 3" xfId="17370" xr:uid="{00000000-0005-0000-0000-0000B18A0000}"/>
    <cellStyle name="SAPBEXfilterDrill 2 4 3 2" xfId="29901" xr:uid="{00000000-0005-0000-0000-0000B28A0000}"/>
    <cellStyle name="SAPBEXfilterDrill 2 4 4" xfId="12991" xr:uid="{00000000-0005-0000-0000-0000B38A0000}"/>
    <cellStyle name="SAPBEXfilterDrill 2 4 4 2" xfId="25737" xr:uid="{00000000-0005-0000-0000-0000B48A0000}"/>
    <cellStyle name="SAPBEXfilterDrill 2 4 5" xfId="15980" xr:uid="{00000000-0005-0000-0000-0000B58A0000}"/>
    <cellStyle name="SAPBEXfilterDrill 2 4 5 2" xfId="28616" xr:uid="{00000000-0005-0000-0000-0000B68A0000}"/>
    <cellStyle name="SAPBEXfilterDrill 2 4 6" xfId="12076" xr:uid="{00000000-0005-0000-0000-0000B78A0000}"/>
    <cellStyle name="SAPBEXfilterDrill 2 4 6 2" xfId="24822" xr:uid="{00000000-0005-0000-0000-0000B88A0000}"/>
    <cellStyle name="SAPBEXfilterDrill 2 4 7" xfId="15966" xr:uid="{00000000-0005-0000-0000-0000B98A0000}"/>
    <cellStyle name="SAPBEXfilterDrill 2 4 7 2" xfId="28606" xr:uid="{00000000-0005-0000-0000-0000BA8A0000}"/>
    <cellStyle name="SAPBEXfilterDrill 2 4 8" xfId="16079" xr:uid="{00000000-0005-0000-0000-0000BB8A0000}"/>
    <cellStyle name="SAPBEXfilterDrill 2 4 8 2" xfId="28706" xr:uid="{00000000-0005-0000-0000-0000BC8A0000}"/>
    <cellStyle name="SAPBEXfilterDrill 2 4 9" xfId="17318" xr:uid="{00000000-0005-0000-0000-0000BD8A0000}"/>
    <cellStyle name="SAPBEXfilterDrill 2 4 9 2" xfId="29849" xr:uid="{00000000-0005-0000-0000-0000BE8A0000}"/>
    <cellStyle name="SAPBEXfilterDrill 2 5" xfId="13027" xr:uid="{00000000-0005-0000-0000-0000BF8A0000}"/>
    <cellStyle name="SAPBEXfilterDrill 2 5 2" xfId="25773" xr:uid="{00000000-0005-0000-0000-0000C08A0000}"/>
    <cellStyle name="SAPBEXfilterDrill 2 6" xfId="12219" xr:uid="{00000000-0005-0000-0000-0000C18A0000}"/>
    <cellStyle name="SAPBEXfilterDrill 2 6 2" xfId="24965" xr:uid="{00000000-0005-0000-0000-0000C28A0000}"/>
    <cellStyle name="SAPBEXfilterDrill 2 7" xfId="12336" xr:uid="{00000000-0005-0000-0000-0000C38A0000}"/>
    <cellStyle name="SAPBEXfilterDrill 2 7 2" xfId="25082" xr:uid="{00000000-0005-0000-0000-0000C48A0000}"/>
    <cellStyle name="SAPBEXfilterDrill 2 8" xfId="16167" xr:uid="{00000000-0005-0000-0000-0000C58A0000}"/>
    <cellStyle name="SAPBEXfilterDrill 2 8 2" xfId="28789" xr:uid="{00000000-0005-0000-0000-0000C68A0000}"/>
    <cellStyle name="SAPBEXfilterDrill 2 9" xfId="12089" xr:uid="{00000000-0005-0000-0000-0000C78A0000}"/>
    <cellStyle name="SAPBEXfilterDrill 2 9 2" xfId="24835" xr:uid="{00000000-0005-0000-0000-0000C88A0000}"/>
    <cellStyle name="SAPBEXfilterDrill 20" xfId="36592" xr:uid="{00000000-0005-0000-0000-0000C98A0000}"/>
    <cellStyle name="SAPBEXfilterDrill 21" xfId="34456" xr:uid="{00000000-0005-0000-0000-0000CA8A0000}"/>
    <cellStyle name="SAPBEXfilterDrill 3" xfId="9492" xr:uid="{00000000-0005-0000-0000-0000CB8A0000}"/>
    <cellStyle name="SAPBEXfilterDrill 3 2" xfId="11746" xr:uid="{00000000-0005-0000-0000-0000CC8A0000}"/>
    <cellStyle name="SAPBEXfilterDrill 3 2 10" xfId="17285" xr:uid="{00000000-0005-0000-0000-0000CD8A0000}"/>
    <cellStyle name="SAPBEXfilterDrill 3 2 10 2" xfId="29816" xr:uid="{00000000-0005-0000-0000-0000CE8A0000}"/>
    <cellStyle name="SAPBEXfilterDrill 3 2 11" xfId="16648" xr:uid="{00000000-0005-0000-0000-0000CF8A0000}"/>
    <cellStyle name="SAPBEXfilterDrill 3 2 11 2" xfId="29183" xr:uid="{00000000-0005-0000-0000-0000D08A0000}"/>
    <cellStyle name="SAPBEXfilterDrill 3 2 12" xfId="17333" xr:uid="{00000000-0005-0000-0000-0000D18A0000}"/>
    <cellStyle name="SAPBEXfilterDrill 3 2 12 2" xfId="29864" xr:uid="{00000000-0005-0000-0000-0000D28A0000}"/>
    <cellStyle name="SAPBEXfilterDrill 3 2 13" xfId="24498" xr:uid="{00000000-0005-0000-0000-0000D38A0000}"/>
    <cellStyle name="SAPBEXfilterDrill 3 2 2" xfId="16986" xr:uid="{00000000-0005-0000-0000-0000D48A0000}"/>
    <cellStyle name="SAPBEXfilterDrill 3 2 2 2" xfId="29519" xr:uid="{00000000-0005-0000-0000-0000D58A0000}"/>
    <cellStyle name="SAPBEXfilterDrill 3 2 3" xfId="17380" xr:uid="{00000000-0005-0000-0000-0000D68A0000}"/>
    <cellStyle name="SAPBEXfilterDrill 3 2 3 2" xfId="29911" xr:uid="{00000000-0005-0000-0000-0000D78A0000}"/>
    <cellStyle name="SAPBEXfilterDrill 3 2 4" xfId="12993" xr:uid="{00000000-0005-0000-0000-0000D88A0000}"/>
    <cellStyle name="SAPBEXfilterDrill 3 2 4 2" xfId="25739" xr:uid="{00000000-0005-0000-0000-0000D98A0000}"/>
    <cellStyle name="SAPBEXfilterDrill 3 2 5" xfId="17347" xr:uid="{00000000-0005-0000-0000-0000DA8A0000}"/>
    <cellStyle name="SAPBEXfilterDrill 3 2 5 2" xfId="29878" xr:uid="{00000000-0005-0000-0000-0000DB8A0000}"/>
    <cellStyle name="SAPBEXfilterDrill 3 2 6" xfId="16705" xr:uid="{00000000-0005-0000-0000-0000DC8A0000}"/>
    <cellStyle name="SAPBEXfilterDrill 3 2 6 2" xfId="29240" xr:uid="{00000000-0005-0000-0000-0000DD8A0000}"/>
    <cellStyle name="SAPBEXfilterDrill 3 2 7" xfId="16105" xr:uid="{00000000-0005-0000-0000-0000DE8A0000}"/>
    <cellStyle name="SAPBEXfilterDrill 3 2 7 2" xfId="28732" xr:uid="{00000000-0005-0000-0000-0000DF8A0000}"/>
    <cellStyle name="SAPBEXfilterDrill 3 2 8" xfId="17180" xr:uid="{00000000-0005-0000-0000-0000E08A0000}"/>
    <cellStyle name="SAPBEXfilterDrill 3 2 8 2" xfId="29711" xr:uid="{00000000-0005-0000-0000-0000E18A0000}"/>
    <cellStyle name="SAPBEXfilterDrill 3 2 9" xfId="17412" xr:uid="{00000000-0005-0000-0000-0000E28A0000}"/>
    <cellStyle name="SAPBEXfilterDrill 3 2 9 2" xfId="29943" xr:uid="{00000000-0005-0000-0000-0000E38A0000}"/>
    <cellStyle name="SAPBEXfilterDrill 3 3" xfId="11840" xr:uid="{00000000-0005-0000-0000-0000E48A0000}"/>
    <cellStyle name="SAPBEXfilterDrill 3 3 10" xfId="17242" xr:uid="{00000000-0005-0000-0000-0000E58A0000}"/>
    <cellStyle name="SAPBEXfilterDrill 3 3 10 2" xfId="29773" xr:uid="{00000000-0005-0000-0000-0000E68A0000}"/>
    <cellStyle name="SAPBEXfilterDrill 3 3 11" xfId="16125" xr:uid="{00000000-0005-0000-0000-0000E78A0000}"/>
    <cellStyle name="SAPBEXfilterDrill 3 3 11 2" xfId="28748" xr:uid="{00000000-0005-0000-0000-0000E88A0000}"/>
    <cellStyle name="SAPBEXfilterDrill 3 3 12" xfId="12271" xr:uid="{00000000-0005-0000-0000-0000E98A0000}"/>
    <cellStyle name="SAPBEXfilterDrill 3 3 12 2" xfId="25017" xr:uid="{00000000-0005-0000-0000-0000EA8A0000}"/>
    <cellStyle name="SAPBEXfilterDrill 3 3 13" xfId="24590" xr:uid="{00000000-0005-0000-0000-0000EB8A0000}"/>
    <cellStyle name="SAPBEXfilterDrill 3 3 2" xfId="17055" xr:uid="{00000000-0005-0000-0000-0000EC8A0000}"/>
    <cellStyle name="SAPBEXfilterDrill 3 3 2 2" xfId="29586" xr:uid="{00000000-0005-0000-0000-0000ED8A0000}"/>
    <cellStyle name="SAPBEXfilterDrill 3 3 3" xfId="17394" xr:uid="{00000000-0005-0000-0000-0000EE8A0000}"/>
    <cellStyle name="SAPBEXfilterDrill 3 3 3 2" xfId="29925" xr:uid="{00000000-0005-0000-0000-0000EF8A0000}"/>
    <cellStyle name="SAPBEXfilterDrill 3 3 4" xfId="17213" xr:uid="{00000000-0005-0000-0000-0000F08A0000}"/>
    <cellStyle name="SAPBEXfilterDrill 3 3 4 2" xfId="29744" xr:uid="{00000000-0005-0000-0000-0000F18A0000}"/>
    <cellStyle name="SAPBEXfilterDrill 3 3 5" xfId="15988" xr:uid="{00000000-0005-0000-0000-0000F28A0000}"/>
    <cellStyle name="SAPBEXfilterDrill 3 3 5 2" xfId="28624" xr:uid="{00000000-0005-0000-0000-0000F38A0000}"/>
    <cellStyle name="SAPBEXfilterDrill 3 3 6" xfId="12277" xr:uid="{00000000-0005-0000-0000-0000F48A0000}"/>
    <cellStyle name="SAPBEXfilterDrill 3 3 6 2" xfId="25023" xr:uid="{00000000-0005-0000-0000-0000F58A0000}"/>
    <cellStyle name="SAPBEXfilterDrill 3 3 7" xfId="12087" xr:uid="{00000000-0005-0000-0000-0000F68A0000}"/>
    <cellStyle name="SAPBEXfilterDrill 3 3 7 2" xfId="24833" xr:uid="{00000000-0005-0000-0000-0000F78A0000}"/>
    <cellStyle name="SAPBEXfilterDrill 3 3 8" xfId="17237" xr:uid="{00000000-0005-0000-0000-0000F88A0000}"/>
    <cellStyle name="SAPBEXfilterDrill 3 3 8 2" xfId="29768" xr:uid="{00000000-0005-0000-0000-0000F98A0000}"/>
    <cellStyle name="SAPBEXfilterDrill 3 3 9" xfId="12738" xr:uid="{00000000-0005-0000-0000-0000FA8A0000}"/>
    <cellStyle name="SAPBEXfilterDrill 3 3 9 2" xfId="25484" xr:uid="{00000000-0005-0000-0000-0000FB8A0000}"/>
    <cellStyle name="SAPBEXfilterDrill 3 4" xfId="17253" xr:uid="{00000000-0005-0000-0000-0000FC8A0000}"/>
    <cellStyle name="SAPBEXfilterDrill 3 4 2" xfId="29784" xr:uid="{00000000-0005-0000-0000-0000FD8A0000}"/>
    <cellStyle name="SAPBEXfilterDrill 3 5" xfId="16347" xr:uid="{00000000-0005-0000-0000-0000FE8A0000}"/>
    <cellStyle name="SAPBEXfilterDrill 3 5 2" xfId="28889" xr:uid="{00000000-0005-0000-0000-0000FF8A0000}"/>
    <cellStyle name="SAPBEXfilterDrill 3 6" xfId="12274" xr:uid="{00000000-0005-0000-0000-0000008B0000}"/>
    <cellStyle name="SAPBEXfilterDrill 3 6 2" xfId="25020" xr:uid="{00000000-0005-0000-0000-0000018B0000}"/>
    <cellStyle name="SAPBEXfilterDrill 3 7" xfId="12075" xr:uid="{00000000-0005-0000-0000-0000028B0000}"/>
    <cellStyle name="SAPBEXfilterDrill 3 7 2" xfId="24821" xr:uid="{00000000-0005-0000-0000-0000038B0000}"/>
    <cellStyle name="SAPBEXfilterDrill 3 8" xfId="12262" xr:uid="{00000000-0005-0000-0000-0000048B0000}"/>
    <cellStyle name="SAPBEXfilterDrill 3 8 2" xfId="25008" xr:uid="{00000000-0005-0000-0000-0000058B0000}"/>
    <cellStyle name="SAPBEXfilterDrill 3 9" xfId="23485" xr:uid="{00000000-0005-0000-0000-0000068B0000}"/>
    <cellStyle name="SAPBEXfilterDrill 4" xfId="7623" xr:uid="{00000000-0005-0000-0000-0000078B0000}"/>
    <cellStyle name="SAPBEXfilterDrill 4 10" xfId="17191" xr:uid="{00000000-0005-0000-0000-0000088B0000}"/>
    <cellStyle name="SAPBEXfilterDrill 4 10 2" xfId="29722" xr:uid="{00000000-0005-0000-0000-0000098B0000}"/>
    <cellStyle name="SAPBEXfilterDrill 4 11" xfId="22353" xr:uid="{00000000-0005-0000-0000-00000A8B0000}"/>
    <cellStyle name="SAPBEXfilterDrill 4 2" xfId="14133" xr:uid="{00000000-0005-0000-0000-00000B8B0000}"/>
    <cellStyle name="SAPBEXfilterDrill 4 2 2" xfId="26863" xr:uid="{00000000-0005-0000-0000-00000C8B0000}"/>
    <cellStyle name="SAPBEXfilterDrill 4 3" xfId="17162" xr:uid="{00000000-0005-0000-0000-00000D8B0000}"/>
    <cellStyle name="SAPBEXfilterDrill 4 3 2" xfId="29693" xr:uid="{00000000-0005-0000-0000-00000E8B0000}"/>
    <cellStyle name="SAPBEXfilterDrill 4 4" xfId="12368" xr:uid="{00000000-0005-0000-0000-00000F8B0000}"/>
    <cellStyle name="SAPBEXfilterDrill 4 4 2" xfId="25114" xr:uid="{00000000-0005-0000-0000-0000108B0000}"/>
    <cellStyle name="SAPBEXfilterDrill 4 5" xfId="17212" xr:uid="{00000000-0005-0000-0000-0000118B0000}"/>
    <cellStyle name="SAPBEXfilterDrill 4 5 2" xfId="29743" xr:uid="{00000000-0005-0000-0000-0000128B0000}"/>
    <cellStyle name="SAPBEXfilterDrill 4 6" xfId="12101" xr:uid="{00000000-0005-0000-0000-0000138B0000}"/>
    <cellStyle name="SAPBEXfilterDrill 4 6 2" xfId="24847" xr:uid="{00000000-0005-0000-0000-0000148B0000}"/>
    <cellStyle name="SAPBEXfilterDrill 4 7" xfId="17395" xr:uid="{00000000-0005-0000-0000-0000158B0000}"/>
    <cellStyle name="SAPBEXfilterDrill 4 7 2" xfId="29926" xr:uid="{00000000-0005-0000-0000-0000168B0000}"/>
    <cellStyle name="SAPBEXfilterDrill 4 8" xfId="17249" xr:uid="{00000000-0005-0000-0000-0000178B0000}"/>
    <cellStyle name="SAPBEXfilterDrill 4 8 2" xfId="29780" xr:uid="{00000000-0005-0000-0000-0000188B0000}"/>
    <cellStyle name="SAPBEXfilterDrill 4 9" xfId="12260" xr:uid="{00000000-0005-0000-0000-0000198B0000}"/>
    <cellStyle name="SAPBEXfilterDrill 4 9 2" xfId="25006" xr:uid="{00000000-0005-0000-0000-00001A8B0000}"/>
    <cellStyle name="SAPBEXfilterDrill 5" xfId="11446" xr:uid="{00000000-0005-0000-0000-00001B8B0000}"/>
    <cellStyle name="SAPBEXfilterDrill 5 10" xfId="12968" xr:uid="{00000000-0005-0000-0000-00001C8B0000}"/>
    <cellStyle name="SAPBEXfilterDrill 5 10 2" xfId="25714" xr:uid="{00000000-0005-0000-0000-00001D8B0000}"/>
    <cellStyle name="SAPBEXfilterDrill 5 11" xfId="17215" xr:uid="{00000000-0005-0000-0000-00001E8B0000}"/>
    <cellStyle name="SAPBEXfilterDrill 5 11 2" xfId="29746" xr:uid="{00000000-0005-0000-0000-00001F8B0000}"/>
    <cellStyle name="SAPBEXfilterDrill 5 12" xfId="17319" xr:uid="{00000000-0005-0000-0000-0000208B0000}"/>
    <cellStyle name="SAPBEXfilterDrill 5 12 2" xfId="29850" xr:uid="{00000000-0005-0000-0000-0000218B0000}"/>
    <cellStyle name="SAPBEXfilterDrill 5 13" xfId="24204" xr:uid="{00000000-0005-0000-0000-0000228B0000}"/>
    <cellStyle name="SAPBEXfilterDrill 5 2" xfId="16750" xr:uid="{00000000-0005-0000-0000-0000238B0000}"/>
    <cellStyle name="SAPBEXfilterDrill 5 2 2" xfId="29285" xr:uid="{00000000-0005-0000-0000-0000248B0000}"/>
    <cellStyle name="SAPBEXfilterDrill 5 3" xfId="17358" xr:uid="{00000000-0005-0000-0000-0000258B0000}"/>
    <cellStyle name="SAPBEXfilterDrill 5 3 2" xfId="29889" xr:uid="{00000000-0005-0000-0000-0000268B0000}"/>
    <cellStyle name="SAPBEXfilterDrill 5 4" xfId="12256" xr:uid="{00000000-0005-0000-0000-0000278B0000}"/>
    <cellStyle name="SAPBEXfilterDrill 5 4 2" xfId="25002" xr:uid="{00000000-0005-0000-0000-0000288B0000}"/>
    <cellStyle name="SAPBEXfilterDrill 5 5" xfId="12983" xr:uid="{00000000-0005-0000-0000-0000298B0000}"/>
    <cellStyle name="SAPBEXfilterDrill 5 5 2" xfId="25729" xr:uid="{00000000-0005-0000-0000-00002A8B0000}"/>
    <cellStyle name="SAPBEXfilterDrill 5 6" xfId="15964" xr:uid="{00000000-0005-0000-0000-00002B8B0000}"/>
    <cellStyle name="SAPBEXfilterDrill 5 6 2" xfId="28604" xr:uid="{00000000-0005-0000-0000-00002C8B0000}"/>
    <cellStyle name="SAPBEXfilterDrill 5 7" xfId="17315" xr:uid="{00000000-0005-0000-0000-00002D8B0000}"/>
    <cellStyle name="SAPBEXfilterDrill 5 7 2" xfId="29846" xr:uid="{00000000-0005-0000-0000-00002E8B0000}"/>
    <cellStyle name="SAPBEXfilterDrill 5 8" xfId="16185" xr:uid="{00000000-0005-0000-0000-00002F8B0000}"/>
    <cellStyle name="SAPBEXfilterDrill 5 8 2" xfId="28807" xr:uid="{00000000-0005-0000-0000-0000308B0000}"/>
    <cellStyle name="SAPBEXfilterDrill 5 9" xfId="17348" xr:uid="{00000000-0005-0000-0000-0000318B0000}"/>
    <cellStyle name="SAPBEXfilterDrill 5 9 2" xfId="29879" xr:uid="{00000000-0005-0000-0000-0000328B0000}"/>
    <cellStyle name="SAPBEXfilterDrill 6" xfId="12960" xr:uid="{00000000-0005-0000-0000-0000338B0000}"/>
    <cellStyle name="SAPBEXfilterDrill 6 2" xfId="25706" xr:uid="{00000000-0005-0000-0000-0000348B0000}"/>
    <cellStyle name="SAPBEXfilterDrill 7" xfId="16309" xr:uid="{00000000-0005-0000-0000-0000358B0000}"/>
    <cellStyle name="SAPBEXfilterDrill 7 2" xfId="28871" xr:uid="{00000000-0005-0000-0000-0000368B0000}"/>
    <cellStyle name="SAPBEXfilterDrill 8" xfId="17244" xr:uid="{00000000-0005-0000-0000-0000378B0000}"/>
    <cellStyle name="SAPBEXfilterDrill 8 2" xfId="29775" xr:uid="{00000000-0005-0000-0000-0000388B0000}"/>
    <cellStyle name="SAPBEXfilterDrill 9" xfId="16094" xr:uid="{00000000-0005-0000-0000-0000398B0000}"/>
    <cellStyle name="SAPBEXfilterDrill 9 2" xfId="28721" xr:uid="{00000000-0005-0000-0000-00003A8B0000}"/>
    <cellStyle name="SAPBEXfilterItem" xfId="5957" xr:uid="{00000000-0005-0000-0000-00003B8B0000}"/>
    <cellStyle name="SAPBEXfilterText" xfId="5958" xr:uid="{00000000-0005-0000-0000-00003C8B0000}"/>
    <cellStyle name="SAPBEXformats" xfId="5959" xr:uid="{00000000-0005-0000-0000-00003D8B0000}"/>
    <cellStyle name="SAPBEXformats 10" xfId="33811" xr:uid="{00000000-0005-0000-0000-00003E8B0000}"/>
    <cellStyle name="SAPBEXformats 11" xfId="31955" xr:uid="{00000000-0005-0000-0000-00003F8B0000}"/>
    <cellStyle name="SAPBEXformats 2" xfId="9493" xr:uid="{00000000-0005-0000-0000-0000408B0000}"/>
    <cellStyle name="SAPBEXformats 2 10" xfId="31965" xr:uid="{00000000-0005-0000-0000-0000418B0000}"/>
    <cellStyle name="SAPBEXformats 2 2" xfId="11747" xr:uid="{00000000-0005-0000-0000-0000428B0000}"/>
    <cellStyle name="SAPBEXformats 2 2 2" xfId="16987" xr:uid="{00000000-0005-0000-0000-0000438B0000}"/>
    <cellStyle name="SAPBEXformats 2 2 2 2" xfId="29520" xr:uid="{00000000-0005-0000-0000-0000448B0000}"/>
    <cellStyle name="SAPBEXformats 2 2 3" xfId="24499" xr:uid="{00000000-0005-0000-0000-0000458B0000}"/>
    <cellStyle name="SAPBEXformats 2 3" xfId="11503" xr:uid="{00000000-0005-0000-0000-0000468B0000}"/>
    <cellStyle name="SAPBEXformats 2 3 2" xfId="16796" xr:uid="{00000000-0005-0000-0000-0000478B0000}"/>
    <cellStyle name="SAPBEXformats 2 3 2 2" xfId="29331" xr:uid="{00000000-0005-0000-0000-0000488B0000}"/>
    <cellStyle name="SAPBEXformats 2 3 3" xfId="24261" xr:uid="{00000000-0005-0000-0000-0000498B0000}"/>
    <cellStyle name="SAPBEXformats 2 4" xfId="11899" xr:uid="{00000000-0005-0000-0000-00004A8B0000}"/>
    <cellStyle name="SAPBEXformats 2 4 2" xfId="24649" xr:uid="{00000000-0005-0000-0000-00004B8B0000}"/>
    <cellStyle name="SAPBEXformats 2 5" xfId="19841" xr:uid="{00000000-0005-0000-0000-00004C8B0000}"/>
    <cellStyle name="SAPBEXformats 2 5 2" xfId="30169" xr:uid="{00000000-0005-0000-0000-00004D8B0000}"/>
    <cellStyle name="SAPBEXformats 2 6" xfId="20707" xr:uid="{00000000-0005-0000-0000-00004E8B0000}"/>
    <cellStyle name="SAPBEXformats 2 6 2" xfId="30385" xr:uid="{00000000-0005-0000-0000-00004F8B0000}"/>
    <cellStyle name="SAPBEXformats 2 7" xfId="23486" xr:uid="{00000000-0005-0000-0000-0000508B0000}"/>
    <cellStyle name="SAPBEXformats 2 8" xfId="32955" xr:uid="{00000000-0005-0000-0000-0000518B0000}"/>
    <cellStyle name="SAPBEXformats 2 9" xfId="34028" xr:uid="{00000000-0005-0000-0000-0000528B0000}"/>
    <cellStyle name="SAPBEXformats 3" xfId="7624" xr:uid="{00000000-0005-0000-0000-0000538B0000}"/>
    <cellStyle name="SAPBEXformats 3 2" xfId="14134" xr:uid="{00000000-0005-0000-0000-0000548B0000}"/>
    <cellStyle name="SAPBEXformats 3 2 2" xfId="26864" xr:uid="{00000000-0005-0000-0000-0000558B0000}"/>
    <cellStyle name="SAPBEXformats 3 3" xfId="22354" xr:uid="{00000000-0005-0000-0000-0000568B0000}"/>
    <cellStyle name="SAPBEXformats 4" xfId="11447" xr:uid="{00000000-0005-0000-0000-0000578B0000}"/>
    <cellStyle name="SAPBEXformats 4 2" xfId="16751" xr:uid="{00000000-0005-0000-0000-0000588B0000}"/>
    <cellStyle name="SAPBEXformats 4 2 2" xfId="29286" xr:uid="{00000000-0005-0000-0000-0000598B0000}"/>
    <cellStyle name="SAPBEXformats 4 3" xfId="24205" xr:uid="{00000000-0005-0000-0000-00005A8B0000}"/>
    <cellStyle name="SAPBEXformats 5" xfId="11618" xr:uid="{00000000-0005-0000-0000-00005B8B0000}"/>
    <cellStyle name="SAPBEXformats 5 2" xfId="16880" xr:uid="{00000000-0005-0000-0000-00005C8B0000}"/>
    <cellStyle name="SAPBEXformats 5 2 2" xfId="29414" xr:uid="{00000000-0005-0000-0000-00005D8B0000}"/>
    <cellStyle name="SAPBEXformats 5 3" xfId="24373" xr:uid="{00000000-0005-0000-0000-00005E8B0000}"/>
    <cellStyle name="SAPBEXformats 6" xfId="11866" xr:uid="{00000000-0005-0000-0000-00005F8B0000}"/>
    <cellStyle name="SAPBEXformats 6 2" xfId="24616" xr:uid="{00000000-0005-0000-0000-0000608B0000}"/>
    <cellStyle name="SAPBEXformats 7" xfId="18556" xr:uid="{00000000-0005-0000-0000-0000618B0000}"/>
    <cellStyle name="SAPBEXformats 7 2" xfId="30096" xr:uid="{00000000-0005-0000-0000-0000628B0000}"/>
    <cellStyle name="SAPBEXformats 8" xfId="20556" xr:uid="{00000000-0005-0000-0000-0000638B0000}"/>
    <cellStyle name="SAPBEXformats 8 2" xfId="30236" xr:uid="{00000000-0005-0000-0000-0000648B0000}"/>
    <cellStyle name="SAPBEXformats 9" xfId="31924" xr:uid="{00000000-0005-0000-0000-0000658B0000}"/>
    <cellStyle name="SAPBEXheaderItem" xfId="5960" xr:uid="{00000000-0005-0000-0000-0000668B0000}"/>
    <cellStyle name="SAPBEXheaderText" xfId="5961" xr:uid="{00000000-0005-0000-0000-0000678B0000}"/>
    <cellStyle name="SAPBEXHLevel0" xfId="5962" xr:uid="{00000000-0005-0000-0000-0000688B0000}"/>
    <cellStyle name="SAPBEXHLevel0 10" xfId="33812" xr:uid="{00000000-0005-0000-0000-0000698B0000}"/>
    <cellStyle name="SAPBEXHLevel0 11" xfId="31956" xr:uid="{00000000-0005-0000-0000-00006A8B0000}"/>
    <cellStyle name="SAPBEXHLevel0 2" xfId="9494" xr:uid="{00000000-0005-0000-0000-00006B8B0000}"/>
    <cellStyle name="SAPBEXHLevel0 2 10" xfId="30660" xr:uid="{00000000-0005-0000-0000-00006C8B0000}"/>
    <cellStyle name="SAPBEXHLevel0 2 2" xfId="11748" xr:uid="{00000000-0005-0000-0000-00006D8B0000}"/>
    <cellStyle name="SAPBEXHLevel0 2 2 2" xfId="16988" xr:uid="{00000000-0005-0000-0000-00006E8B0000}"/>
    <cellStyle name="SAPBEXHLevel0 2 2 2 2" xfId="29521" xr:uid="{00000000-0005-0000-0000-00006F8B0000}"/>
    <cellStyle name="SAPBEXHLevel0 2 2 3" xfId="24500" xr:uid="{00000000-0005-0000-0000-0000708B0000}"/>
    <cellStyle name="SAPBEXHLevel0 2 3" xfId="6900" xr:uid="{00000000-0005-0000-0000-0000718B0000}"/>
    <cellStyle name="SAPBEXHLevel0 2 3 2" xfId="13457" xr:uid="{00000000-0005-0000-0000-0000728B0000}"/>
    <cellStyle name="SAPBEXHLevel0 2 3 2 2" xfId="26192" xr:uid="{00000000-0005-0000-0000-0000738B0000}"/>
    <cellStyle name="SAPBEXHLevel0 2 3 3" xfId="21636" xr:uid="{00000000-0005-0000-0000-0000748B0000}"/>
    <cellStyle name="SAPBEXHLevel0 2 4" xfId="11894" xr:uid="{00000000-0005-0000-0000-0000758B0000}"/>
    <cellStyle name="SAPBEXHLevel0 2 4 2" xfId="24644" xr:uid="{00000000-0005-0000-0000-0000768B0000}"/>
    <cellStyle name="SAPBEXHLevel0 2 5" xfId="19842" xr:uid="{00000000-0005-0000-0000-0000778B0000}"/>
    <cellStyle name="SAPBEXHLevel0 2 5 2" xfId="30170" xr:uid="{00000000-0005-0000-0000-0000788B0000}"/>
    <cellStyle name="SAPBEXHLevel0 2 6" xfId="20708" xr:uid="{00000000-0005-0000-0000-0000798B0000}"/>
    <cellStyle name="SAPBEXHLevel0 2 6 2" xfId="30386" xr:uid="{00000000-0005-0000-0000-00007A8B0000}"/>
    <cellStyle name="SAPBEXHLevel0 2 7" xfId="23487" xr:uid="{00000000-0005-0000-0000-00007B8B0000}"/>
    <cellStyle name="SAPBEXHLevel0 2 8" xfId="32956" xr:uid="{00000000-0005-0000-0000-00007C8B0000}"/>
    <cellStyle name="SAPBEXHLevel0 2 9" xfId="34029" xr:uid="{00000000-0005-0000-0000-00007D8B0000}"/>
    <cellStyle name="SAPBEXHLevel0 3" xfId="7626" xr:uid="{00000000-0005-0000-0000-00007E8B0000}"/>
    <cellStyle name="SAPBEXHLevel0 3 2" xfId="14135" xr:uid="{00000000-0005-0000-0000-00007F8B0000}"/>
    <cellStyle name="SAPBEXHLevel0 3 2 2" xfId="26865" xr:uid="{00000000-0005-0000-0000-0000808B0000}"/>
    <cellStyle name="SAPBEXHLevel0 3 3" xfId="22356" xr:uid="{00000000-0005-0000-0000-0000818B0000}"/>
    <cellStyle name="SAPBEXHLevel0 4" xfId="11448" xr:uid="{00000000-0005-0000-0000-0000828B0000}"/>
    <cellStyle name="SAPBEXHLevel0 4 2" xfId="16752" xr:uid="{00000000-0005-0000-0000-0000838B0000}"/>
    <cellStyle name="SAPBEXHLevel0 4 2 2" xfId="29287" xr:uid="{00000000-0005-0000-0000-0000848B0000}"/>
    <cellStyle name="SAPBEXHLevel0 4 3" xfId="24206" xr:uid="{00000000-0005-0000-0000-0000858B0000}"/>
    <cellStyle name="SAPBEXHLevel0 5" xfId="11544" xr:uid="{00000000-0005-0000-0000-0000868B0000}"/>
    <cellStyle name="SAPBEXHLevel0 5 2" xfId="16822" xr:uid="{00000000-0005-0000-0000-0000878B0000}"/>
    <cellStyle name="SAPBEXHLevel0 5 2 2" xfId="29357" xr:uid="{00000000-0005-0000-0000-0000888B0000}"/>
    <cellStyle name="SAPBEXHLevel0 5 3" xfId="24302" xr:uid="{00000000-0005-0000-0000-0000898B0000}"/>
    <cellStyle name="SAPBEXHLevel0 6" xfId="6497" xr:uid="{00000000-0005-0000-0000-00008A8B0000}"/>
    <cellStyle name="SAPBEXHLevel0 6 2" xfId="21247" xr:uid="{00000000-0005-0000-0000-00008B8B0000}"/>
    <cellStyle name="SAPBEXHLevel0 7" xfId="18557" xr:uid="{00000000-0005-0000-0000-00008C8B0000}"/>
    <cellStyle name="SAPBEXHLevel0 7 2" xfId="30097" xr:uid="{00000000-0005-0000-0000-00008D8B0000}"/>
    <cellStyle name="SAPBEXHLevel0 8" xfId="20557" xr:uid="{00000000-0005-0000-0000-00008E8B0000}"/>
    <cellStyle name="SAPBEXHLevel0 8 2" xfId="30237" xr:uid="{00000000-0005-0000-0000-00008F8B0000}"/>
    <cellStyle name="SAPBEXHLevel0 9" xfId="31925" xr:uid="{00000000-0005-0000-0000-0000908B0000}"/>
    <cellStyle name="SAPBEXHLevel0X" xfId="5963" xr:uid="{00000000-0005-0000-0000-0000918B0000}"/>
    <cellStyle name="SAPBEXHLevel0X 10" xfId="33813" xr:uid="{00000000-0005-0000-0000-0000928B0000}"/>
    <cellStyle name="SAPBEXHLevel0X 11" xfId="31050" xr:uid="{00000000-0005-0000-0000-0000938B0000}"/>
    <cellStyle name="SAPBEXHLevel0X 2" xfId="9495" xr:uid="{00000000-0005-0000-0000-0000948B0000}"/>
    <cellStyle name="SAPBEXHLevel0X 2 10" xfId="30647" xr:uid="{00000000-0005-0000-0000-0000958B0000}"/>
    <cellStyle name="SAPBEXHLevel0X 2 2" xfId="11749" xr:uid="{00000000-0005-0000-0000-0000968B0000}"/>
    <cellStyle name="SAPBEXHLevel0X 2 2 2" xfId="16989" xr:uid="{00000000-0005-0000-0000-0000978B0000}"/>
    <cellStyle name="SAPBEXHLevel0X 2 2 2 2" xfId="29522" xr:uid="{00000000-0005-0000-0000-0000988B0000}"/>
    <cellStyle name="SAPBEXHLevel0X 2 2 3" xfId="24501" xr:uid="{00000000-0005-0000-0000-0000998B0000}"/>
    <cellStyle name="SAPBEXHLevel0X 2 3" xfId="6870" xr:uid="{00000000-0005-0000-0000-00009A8B0000}"/>
    <cellStyle name="SAPBEXHLevel0X 2 3 2" xfId="13427" xr:uid="{00000000-0005-0000-0000-00009B8B0000}"/>
    <cellStyle name="SAPBEXHLevel0X 2 3 2 2" xfId="26162" xr:uid="{00000000-0005-0000-0000-00009C8B0000}"/>
    <cellStyle name="SAPBEXHLevel0X 2 3 3" xfId="21606" xr:uid="{00000000-0005-0000-0000-00009D8B0000}"/>
    <cellStyle name="SAPBEXHLevel0X 2 4" xfId="7085" xr:uid="{00000000-0005-0000-0000-00009E8B0000}"/>
    <cellStyle name="SAPBEXHLevel0X 2 4 2" xfId="21817" xr:uid="{00000000-0005-0000-0000-00009F8B0000}"/>
    <cellStyle name="SAPBEXHLevel0X 2 5" xfId="19843" xr:uid="{00000000-0005-0000-0000-0000A08B0000}"/>
    <cellStyle name="SAPBEXHLevel0X 2 5 2" xfId="30171" xr:uid="{00000000-0005-0000-0000-0000A18B0000}"/>
    <cellStyle name="SAPBEXHLevel0X 2 6" xfId="20709" xr:uid="{00000000-0005-0000-0000-0000A28B0000}"/>
    <cellStyle name="SAPBEXHLevel0X 2 6 2" xfId="30387" xr:uid="{00000000-0005-0000-0000-0000A38B0000}"/>
    <cellStyle name="SAPBEXHLevel0X 2 7" xfId="23488" xr:uid="{00000000-0005-0000-0000-0000A48B0000}"/>
    <cellStyle name="SAPBEXHLevel0X 2 8" xfId="32957" xr:uid="{00000000-0005-0000-0000-0000A58B0000}"/>
    <cellStyle name="SAPBEXHLevel0X 2 9" xfId="34030" xr:uid="{00000000-0005-0000-0000-0000A68B0000}"/>
    <cellStyle name="SAPBEXHLevel0X 3" xfId="7627" xr:uid="{00000000-0005-0000-0000-0000A78B0000}"/>
    <cellStyle name="SAPBEXHLevel0X 3 2" xfId="14136" xr:uid="{00000000-0005-0000-0000-0000A88B0000}"/>
    <cellStyle name="SAPBEXHLevel0X 3 2 2" xfId="26866" xr:uid="{00000000-0005-0000-0000-0000A98B0000}"/>
    <cellStyle name="SAPBEXHLevel0X 3 3" xfId="22357" xr:uid="{00000000-0005-0000-0000-0000AA8B0000}"/>
    <cellStyle name="SAPBEXHLevel0X 4" xfId="11449" xr:uid="{00000000-0005-0000-0000-0000AB8B0000}"/>
    <cellStyle name="SAPBEXHLevel0X 4 2" xfId="16753" xr:uid="{00000000-0005-0000-0000-0000AC8B0000}"/>
    <cellStyle name="SAPBEXHLevel0X 4 2 2" xfId="29288" xr:uid="{00000000-0005-0000-0000-0000AD8B0000}"/>
    <cellStyle name="SAPBEXHLevel0X 4 3" xfId="24207" xr:uid="{00000000-0005-0000-0000-0000AE8B0000}"/>
    <cellStyle name="SAPBEXHLevel0X 5" xfId="11507" xr:uid="{00000000-0005-0000-0000-0000AF8B0000}"/>
    <cellStyle name="SAPBEXHLevel0X 5 2" xfId="16799" xr:uid="{00000000-0005-0000-0000-0000B08B0000}"/>
    <cellStyle name="SAPBEXHLevel0X 5 2 2" xfId="29334" xr:uid="{00000000-0005-0000-0000-0000B18B0000}"/>
    <cellStyle name="SAPBEXHLevel0X 5 3" xfId="24265" xr:uid="{00000000-0005-0000-0000-0000B28B0000}"/>
    <cellStyle name="SAPBEXHLevel0X 6" xfId="6473" xr:uid="{00000000-0005-0000-0000-0000B38B0000}"/>
    <cellStyle name="SAPBEXHLevel0X 6 2" xfId="21223" xr:uid="{00000000-0005-0000-0000-0000B48B0000}"/>
    <cellStyle name="SAPBEXHLevel0X 7" xfId="18558" xr:uid="{00000000-0005-0000-0000-0000B58B0000}"/>
    <cellStyle name="SAPBEXHLevel0X 7 2" xfId="30098" xr:uid="{00000000-0005-0000-0000-0000B68B0000}"/>
    <cellStyle name="SAPBEXHLevel0X 8" xfId="20558" xr:uid="{00000000-0005-0000-0000-0000B78B0000}"/>
    <cellStyle name="SAPBEXHLevel0X 8 2" xfId="30238" xr:uid="{00000000-0005-0000-0000-0000B88B0000}"/>
    <cellStyle name="SAPBEXHLevel0X 9" xfId="31926" xr:uid="{00000000-0005-0000-0000-0000B98B0000}"/>
    <cellStyle name="SAPBEXHLevel1" xfId="5964" xr:uid="{00000000-0005-0000-0000-0000BA8B0000}"/>
    <cellStyle name="SAPBEXHLevel1 10" xfId="33814" xr:uid="{00000000-0005-0000-0000-0000BB8B0000}"/>
    <cellStyle name="SAPBEXHLevel1 11" xfId="31051" xr:uid="{00000000-0005-0000-0000-0000BC8B0000}"/>
    <cellStyle name="SAPBEXHLevel1 2" xfId="9496" xr:uid="{00000000-0005-0000-0000-0000BD8B0000}"/>
    <cellStyle name="SAPBEXHLevel1 2 10" xfId="31526" xr:uid="{00000000-0005-0000-0000-0000BE8B0000}"/>
    <cellStyle name="SAPBEXHLevel1 2 2" xfId="11750" xr:uid="{00000000-0005-0000-0000-0000BF8B0000}"/>
    <cellStyle name="SAPBEXHLevel1 2 2 2" xfId="16990" xr:uid="{00000000-0005-0000-0000-0000C08B0000}"/>
    <cellStyle name="SAPBEXHLevel1 2 2 2 2" xfId="29523" xr:uid="{00000000-0005-0000-0000-0000C18B0000}"/>
    <cellStyle name="SAPBEXHLevel1 2 2 3" xfId="24502" xr:uid="{00000000-0005-0000-0000-0000C28B0000}"/>
    <cellStyle name="SAPBEXHLevel1 2 3" xfId="6871" xr:uid="{00000000-0005-0000-0000-0000C38B0000}"/>
    <cellStyle name="SAPBEXHLevel1 2 3 2" xfId="13428" xr:uid="{00000000-0005-0000-0000-0000C48B0000}"/>
    <cellStyle name="SAPBEXHLevel1 2 3 2 2" xfId="26163" xr:uid="{00000000-0005-0000-0000-0000C58B0000}"/>
    <cellStyle name="SAPBEXHLevel1 2 3 3" xfId="21607" xr:uid="{00000000-0005-0000-0000-0000C68B0000}"/>
    <cellStyle name="SAPBEXHLevel1 2 4" xfId="11825" xr:uid="{00000000-0005-0000-0000-0000C78B0000}"/>
    <cellStyle name="SAPBEXHLevel1 2 4 2" xfId="24575" xr:uid="{00000000-0005-0000-0000-0000C88B0000}"/>
    <cellStyle name="SAPBEXHLevel1 2 5" xfId="19844" xr:uid="{00000000-0005-0000-0000-0000C98B0000}"/>
    <cellStyle name="SAPBEXHLevel1 2 5 2" xfId="30172" xr:uid="{00000000-0005-0000-0000-0000CA8B0000}"/>
    <cellStyle name="SAPBEXHLevel1 2 6" xfId="20710" xr:uid="{00000000-0005-0000-0000-0000CB8B0000}"/>
    <cellStyle name="SAPBEXHLevel1 2 6 2" xfId="30388" xr:uid="{00000000-0005-0000-0000-0000CC8B0000}"/>
    <cellStyle name="SAPBEXHLevel1 2 7" xfId="23489" xr:uid="{00000000-0005-0000-0000-0000CD8B0000}"/>
    <cellStyle name="SAPBEXHLevel1 2 8" xfId="32958" xr:uid="{00000000-0005-0000-0000-0000CE8B0000}"/>
    <cellStyle name="SAPBEXHLevel1 2 9" xfId="34031" xr:uid="{00000000-0005-0000-0000-0000CF8B0000}"/>
    <cellStyle name="SAPBEXHLevel1 3" xfId="7628" xr:uid="{00000000-0005-0000-0000-0000D08B0000}"/>
    <cellStyle name="SAPBEXHLevel1 3 2" xfId="14137" xr:uid="{00000000-0005-0000-0000-0000D18B0000}"/>
    <cellStyle name="SAPBEXHLevel1 3 2 2" xfId="26867" xr:uid="{00000000-0005-0000-0000-0000D28B0000}"/>
    <cellStyle name="SAPBEXHLevel1 3 3" xfId="22358" xr:uid="{00000000-0005-0000-0000-0000D38B0000}"/>
    <cellStyle name="SAPBEXHLevel1 4" xfId="11450" xr:uid="{00000000-0005-0000-0000-0000D48B0000}"/>
    <cellStyle name="SAPBEXHLevel1 4 2" xfId="16754" xr:uid="{00000000-0005-0000-0000-0000D58B0000}"/>
    <cellStyle name="SAPBEXHLevel1 4 2 2" xfId="29289" xr:uid="{00000000-0005-0000-0000-0000D68B0000}"/>
    <cellStyle name="SAPBEXHLevel1 4 3" xfId="24208" xr:uid="{00000000-0005-0000-0000-0000D78B0000}"/>
    <cellStyle name="SAPBEXHLevel1 5" xfId="6700" xr:uid="{00000000-0005-0000-0000-0000D88B0000}"/>
    <cellStyle name="SAPBEXHLevel1 5 2" xfId="13289" xr:uid="{00000000-0005-0000-0000-0000D98B0000}"/>
    <cellStyle name="SAPBEXHLevel1 5 2 2" xfId="26031" xr:uid="{00000000-0005-0000-0000-0000DA8B0000}"/>
    <cellStyle name="SAPBEXHLevel1 5 3" xfId="21443" xr:uid="{00000000-0005-0000-0000-0000DB8B0000}"/>
    <cellStyle name="SAPBEXHLevel1 6" xfId="6926" xr:uid="{00000000-0005-0000-0000-0000DC8B0000}"/>
    <cellStyle name="SAPBEXHLevel1 6 2" xfId="21659" xr:uid="{00000000-0005-0000-0000-0000DD8B0000}"/>
    <cellStyle name="SAPBEXHLevel1 7" xfId="18559" xr:uid="{00000000-0005-0000-0000-0000DE8B0000}"/>
    <cellStyle name="SAPBEXHLevel1 7 2" xfId="30099" xr:uid="{00000000-0005-0000-0000-0000DF8B0000}"/>
    <cellStyle name="SAPBEXHLevel1 8" xfId="20559" xr:uid="{00000000-0005-0000-0000-0000E08B0000}"/>
    <cellStyle name="SAPBEXHLevel1 8 2" xfId="30239" xr:uid="{00000000-0005-0000-0000-0000E18B0000}"/>
    <cellStyle name="SAPBEXHLevel1 9" xfId="31927" xr:uid="{00000000-0005-0000-0000-0000E28B0000}"/>
    <cellStyle name="SAPBEXHLevel1X" xfId="5965" xr:uid="{00000000-0005-0000-0000-0000E38B0000}"/>
    <cellStyle name="SAPBEXHLevel1X 10" xfId="33815" xr:uid="{00000000-0005-0000-0000-0000E48B0000}"/>
    <cellStyle name="SAPBEXHLevel1X 11" xfId="33320" xr:uid="{00000000-0005-0000-0000-0000E58B0000}"/>
    <cellStyle name="SAPBEXHLevel1X 2" xfId="9497" xr:uid="{00000000-0005-0000-0000-0000E68B0000}"/>
    <cellStyle name="SAPBEXHLevel1X 2 10" xfId="30889" xr:uid="{00000000-0005-0000-0000-0000E78B0000}"/>
    <cellStyle name="SAPBEXHLevel1X 2 2" xfId="11751" xr:uid="{00000000-0005-0000-0000-0000E88B0000}"/>
    <cellStyle name="SAPBEXHLevel1X 2 2 2" xfId="16991" xr:uid="{00000000-0005-0000-0000-0000E98B0000}"/>
    <cellStyle name="SAPBEXHLevel1X 2 2 2 2" xfId="29524" xr:uid="{00000000-0005-0000-0000-0000EA8B0000}"/>
    <cellStyle name="SAPBEXHLevel1X 2 2 3" xfId="24503" xr:uid="{00000000-0005-0000-0000-0000EB8B0000}"/>
    <cellStyle name="SAPBEXHLevel1X 2 3" xfId="6872" xr:uid="{00000000-0005-0000-0000-0000EC8B0000}"/>
    <cellStyle name="SAPBEXHLevel1X 2 3 2" xfId="13429" xr:uid="{00000000-0005-0000-0000-0000ED8B0000}"/>
    <cellStyle name="SAPBEXHLevel1X 2 3 2 2" xfId="26164" xr:uid="{00000000-0005-0000-0000-0000EE8B0000}"/>
    <cellStyle name="SAPBEXHLevel1X 2 3 3" xfId="21608" xr:uid="{00000000-0005-0000-0000-0000EF8B0000}"/>
    <cellStyle name="SAPBEXHLevel1X 2 4" xfId="11731" xr:uid="{00000000-0005-0000-0000-0000F08B0000}"/>
    <cellStyle name="SAPBEXHLevel1X 2 4 2" xfId="24483" xr:uid="{00000000-0005-0000-0000-0000F18B0000}"/>
    <cellStyle name="SAPBEXHLevel1X 2 5" xfId="19845" xr:uid="{00000000-0005-0000-0000-0000F28B0000}"/>
    <cellStyle name="SAPBEXHLevel1X 2 5 2" xfId="30173" xr:uid="{00000000-0005-0000-0000-0000F38B0000}"/>
    <cellStyle name="SAPBEXHLevel1X 2 6" xfId="20711" xr:uid="{00000000-0005-0000-0000-0000F48B0000}"/>
    <cellStyle name="SAPBEXHLevel1X 2 6 2" xfId="30389" xr:uid="{00000000-0005-0000-0000-0000F58B0000}"/>
    <cellStyle name="SAPBEXHLevel1X 2 7" xfId="23490" xr:uid="{00000000-0005-0000-0000-0000F68B0000}"/>
    <cellStyle name="SAPBEXHLevel1X 2 8" xfId="32959" xr:uid="{00000000-0005-0000-0000-0000F78B0000}"/>
    <cellStyle name="SAPBEXHLevel1X 2 9" xfId="34032" xr:uid="{00000000-0005-0000-0000-0000F88B0000}"/>
    <cellStyle name="SAPBEXHLevel1X 3" xfId="7629" xr:uid="{00000000-0005-0000-0000-0000F98B0000}"/>
    <cellStyle name="SAPBEXHLevel1X 3 2" xfId="14138" xr:uid="{00000000-0005-0000-0000-0000FA8B0000}"/>
    <cellStyle name="SAPBEXHLevel1X 3 2 2" xfId="26868" xr:uid="{00000000-0005-0000-0000-0000FB8B0000}"/>
    <cellStyle name="SAPBEXHLevel1X 3 3" xfId="22359" xr:uid="{00000000-0005-0000-0000-0000FC8B0000}"/>
    <cellStyle name="SAPBEXHLevel1X 4" xfId="11451" xr:uid="{00000000-0005-0000-0000-0000FD8B0000}"/>
    <cellStyle name="SAPBEXHLevel1X 4 2" xfId="16755" xr:uid="{00000000-0005-0000-0000-0000FE8B0000}"/>
    <cellStyle name="SAPBEXHLevel1X 4 2 2" xfId="29290" xr:uid="{00000000-0005-0000-0000-0000FF8B0000}"/>
    <cellStyle name="SAPBEXHLevel1X 4 3" xfId="24209" xr:uid="{00000000-0005-0000-0000-0000008C0000}"/>
    <cellStyle name="SAPBEXHLevel1X 5" xfId="11890" xr:uid="{00000000-0005-0000-0000-0000018C0000}"/>
    <cellStyle name="SAPBEXHLevel1X 5 2" xfId="17089" xr:uid="{00000000-0005-0000-0000-0000028C0000}"/>
    <cellStyle name="SAPBEXHLevel1X 5 2 2" xfId="29620" xr:uid="{00000000-0005-0000-0000-0000038C0000}"/>
    <cellStyle name="SAPBEXHLevel1X 5 3" xfId="24640" xr:uid="{00000000-0005-0000-0000-0000048C0000}"/>
    <cellStyle name="SAPBEXHLevel1X 6" xfId="11818" xr:uid="{00000000-0005-0000-0000-0000058C0000}"/>
    <cellStyle name="SAPBEXHLevel1X 6 2" xfId="24568" xr:uid="{00000000-0005-0000-0000-0000068C0000}"/>
    <cellStyle name="SAPBEXHLevel1X 7" xfId="18560" xr:uid="{00000000-0005-0000-0000-0000078C0000}"/>
    <cellStyle name="SAPBEXHLevel1X 7 2" xfId="30100" xr:uid="{00000000-0005-0000-0000-0000088C0000}"/>
    <cellStyle name="SAPBEXHLevel1X 8" xfId="20560" xr:uid="{00000000-0005-0000-0000-0000098C0000}"/>
    <cellStyle name="SAPBEXHLevel1X 8 2" xfId="30240" xr:uid="{00000000-0005-0000-0000-00000A8C0000}"/>
    <cellStyle name="SAPBEXHLevel1X 9" xfId="31928" xr:uid="{00000000-0005-0000-0000-00000B8C0000}"/>
    <cellStyle name="SAPBEXHLevel2" xfId="5966" xr:uid="{00000000-0005-0000-0000-00000C8C0000}"/>
    <cellStyle name="SAPBEXHLevel2 10" xfId="33816" xr:uid="{00000000-0005-0000-0000-00000D8C0000}"/>
    <cellStyle name="SAPBEXHLevel2 11" xfId="30627" xr:uid="{00000000-0005-0000-0000-00000E8C0000}"/>
    <cellStyle name="SAPBEXHLevel2 2" xfId="9498" xr:uid="{00000000-0005-0000-0000-00000F8C0000}"/>
    <cellStyle name="SAPBEXHLevel2 2 10" xfId="31966" xr:uid="{00000000-0005-0000-0000-0000108C0000}"/>
    <cellStyle name="SAPBEXHLevel2 2 2" xfId="11752" xr:uid="{00000000-0005-0000-0000-0000118C0000}"/>
    <cellStyle name="SAPBEXHLevel2 2 2 2" xfId="16992" xr:uid="{00000000-0005-0000-0000-0000128C0000}"/>
    <cellStyle name="SAPBEXHLevel2 2 2 2 2" xfId="29525" xr:uid="{00000000-0005-0000-0000-0000138C0000}"/>
    <cellStyle name="SAPBEXHLevel2 2 2 3" xfId="24504" xr:uid="{00000000-0005-0000-0000-0000148C0000}"/>
    <cellStyle name="SAPBEXHLevel2 2 3" xfId="6873" xr:uid="{00000000-0005-0000-0000-0000158C0000}"/>
    <cellStyle name="SAPBEXHLevel2 2 3 2" xfId="13430" xr:uid="{00000000-0005-0000-0000-0000168C0000}"/>
    <cellStyle name="SAPBEXHLevel2 2 3 2 2" xfId="26165" xr:uid="{00000000-0005-0000-0000-0000178C0000}"/>
    <cellStyle name="SAPBEXHLevel2 2 3 3" xfId="21609" xr:uid="{00000000-0005-0000-0000-0000188C0000}"/>
    <cellStyle name="SAPBEXHLevel2 2 4" xfId="6925" xr:uid="{00000000-0005-0000-0000-0000198C0000}"/>
    <cellStyle name="SAPBEXHLevel2 2 4 2" xfId="21658" xr:uid="{00000000-0005-0000-0000-00001A8C0000}"/>
    <cellStyle name="SAPBEXHLevel2 2 5" xfId="19846" xr:uid="{00000000-0005-0000-0000-00001B8C0000}"/>
    <cellStyle name="SAPBEXHLevel2 2 5 2" xfId="30174" xr:uid="{00000000-0005-0000-0000-00001C8C0000}"/>
    <cellStyle name="SAPBEXHLevel2 2 6" xfId="20712" xr:uid="{00000000-0005-0000-0000-00001D8C0000}"/>
    <cellStyle name="SAPBEXHLevel2 2 6 2" xfId="30390" xr:uid="{00000000-0005-0000-0000-00001E8C0000}"/>
    <cellStyle name="SAPBEXHLevel2 2 7" xfId="23491" xr:uid="{00000000-0005-0000-0000-00001F8C0000}"/>
    <cellStyle name="SAPBEXHLevel2 2 8" xfId="32960" xr:uid="{00000000-0005-0000-0000-0000208C0000}"/>
    <cellStyle name="SAPBEXHLevel2 2 9" xfId="34033" xr:uid="{00000000-0005-0000-0000-0000218C0000}"/>
    <cellStyle name="SAPBEXHLevel2 3" xfId="7630" xr:uid="{00000000-0005-0000-0000-0000228C0000}"/>
    <cellStyle name="SAPBEXHLevel2 3 2" xfId="14139" xr:uid="{00000000-0005-0000-0000-0000238C0000}"/>
    <cellStyle name="SAPBEXHLevel2 3 2 2" xfId="26869" xr:uid="{00000000-0005-0000-0000-0000248C0000}"/>
    <cellStyle name="SAPBEXHLevel2 3 3" xfId="22360" xr:uid="{00000000-0005-0000-0000-0000258C0000}"/>
    <cellStyle name="SAPBEXHLevel2 4" xfId="11452" xr:uid="{00000000-0005-0000-0000-0000268C0000}"/>
    <cellStyle name="SAPBEXHLevel2 4 2" xfId="16756" xr:uid="{00000000-0005-0000-0000-0000278C0000}"/>
    <cellStyle name="SAPBEXHLevel2 4 2 2" xfId="29291" xr:uid="{00000000-0005-0000-0000-0000288C0000}"/>
    <cellStyle name="SAPBEXHLevel2 4 3" xfId="24210" xr:uid="{00000000-0005-0000-0000-0000298C0000}"/>
    <cellStyle name="SAPBEXHLevel2 5" xfId="11665" xr:uid="{00000000-0005-0000-0000-00002A8C0000}"/>
    <cellStyle name="SAPBEXHLevel2 5 2" xfId="16927" xr:uid="{00000000-0005-0000-0000-00002B8C0000}"/>
    <cellStyle name="SAPBEXHLevel2 5 2 2" xfId="29461" xr:uid="{00000000-0005-0000-0000-00002C8C0000}"/>
    <cellStyle name="SAPBEXHLevel2 5 3" xfId="24420" xr:uid="{00000000-0005-0000-0000-00002D8C0000}"/>
    <cellStyle name="SAPBEXHLevel2 6" xfId="7372" xr:uid="{00000000-0005-0000-0000-00002E8C0000}"/>
    <cellStyle name="SAPBEXHLevel2 6 2" xfId="22104" xr:uid="{00000000-0005-0000-0000-00002F8C0000}"/>
    <cellStyle name="SAPBEXHLevel2 7" xfId="18561" xr:uid="{00000000-0005-0000-0000-0000308C0000}"/>
    <cellStyle name="SAPBEXHLevel2 7 2" xfId="30101" xr:uid="{00000000-0005-0000-0000-0000318C0000}"/>
    <cellStyle name="SAPBEXHLevel2 8" xfId="20561" xr:uid="{00000000-0005-0000-0000-0000328C0000}"/>
    <cellStyle name="SAPBEXHLevel2 8 2" xfId="30241" xr:uid="{00000000-0005-0000-0000-0000338C0000}"/>
    <cellStyle name="SAPBEXHLevel2 9" xfId="31929" xr:uid="{00000000-0005-0000-0000-0000348C0000}"/>
    <cellStyle name="SAPBEXHLevel2X" xfId="5967" xr:uid="{00000000-0005-0000-0000-0000358C0000}"/>
    <cellStyle name="SAPBEXHLevel2X 10" xfId="33817" xr:uid="{00000000-0005-0000-0000-0000368C0000}"/>
    <cellStyle name="SAPBEXHLevel2X 11" xfId="31957" xr:uid="{00000000-0005-0000-0000-0000378C0000}"/>
    <cellStyle name="SAPBEXHLevel2X 2" xfId="9499" xr:uid="{00000000-0005-0000-0000-0000388C0000}"/>
    <cellStyle name="SAPBEXHLevel2X 2 10" xfId="30870" xr:uid="{00000000-0005-0000-0000-0000398C0000}"/>
    <cellStyle name="SAPBEXHLevel2X 2 2" xfId="11753" xr:uid="{00000000-0005-0000-0000-00003A8C0000}"/>
    <cellStyle name="SAPBEXHLevel2X 2 2 2" xfId="16993" xr:uid="{00000000-0005-0000-0000-00003B8C0000}"/>
    <cellStyle name="SAPBEXHLevel2X 2 2 2 2" xfId="29526" xr:uid="{00000000-0005-0000-0000-00003C8C0000}"/>
    <cellStyle name="SAPBEXHLevel2X 2 2 3" xfId="24505" xr:uid="{00000000-0005-0000-0000-00003D8C0000}"/>
    <cellStyle name="SAPBEXHLevel2X 2 3" xfId="6874" xr:uid="{00000000-0005-0000-0000-00003E8C0000}"/>
    <cellStyle name="SAPBEXHLevel2X 2 3 2" xfId="13431" xr:uid="{00000000-0005-0000-0000-00003F8C0000}"/>
    <cellStyle name="SAPBEXHLevel2X 2 3 2 2" xfId="26166" xr:uid="{00000000-0005-0000-0000-0000408C0000}"/>
    <cellStyle name="SAPBEXHLevel2X 2 3 3" xfId="21610" xr:uid="{00000000-0005-0000-0000-0000418C0000}"/>
    <cellStyle name="SAPBEXHLevel2X 2 4" xfId="6707" xr:uid="{00000000-0005-0000-0000-0000428C0000}"/>
    <cellStyle name="SAPBEXHLevel2X 2 4 2" xfId="21450" xr:uid="{00000000-0005-0000-0000-0000438C0000}"/>
    <cellStyle name="SAPBEXHLevel2X 2 5" xfId="19847" xr:uid="{00000000-0005-0000-0000-0000448C0000}"/>
    <cellStyle name="SAPBEXHLevel2X 2 5 2" xfId="30175" xr:uid="{00000000-0005-0000-0000-0000458C0000}"/>
    <cellStyle name="SAPBEXHLevel2X 2 6" xfId="20713" xr:uid="{00000000-0005-0000-0000-0000468C0000}"/>
    <cellStyle name="SAPBEXHLevel2X 2 6 2" xfId="30391" xr:uid="{00000000-0005-0000-0000-0000478C0000}"/>
    <cellStyle name="SAPBEXHLevel2X 2 7" xfId="23492" xr:uid="{00000000-0005-0000-0000-0000488C0000}"/>
    <cellStyle name="SAPBEXHLevel2X 2 8" xfId="32961" xr:uid="{00000000-0005-0000-0000-0000498C0000}"/>
    <cellStyle name="SAPBEXHLevel2X 2 9" xfId="34034" xr:uid="{00000000-0005-0000-0000-00004A8C0000}"/>
    <cellStyle name="SAPBEXHLevel2X 3" xfId="7631" xr:uid="{00000000-0005-0000-0000-00004B8C0000}"/>
    <cellStyle name="SAPBEXHLevel2X 3 2" xfId="14140" xr:uid="{00000000-0005-0000-0000-00004C8C0000}"/>
    <cellStyle name="SAPBEXHLevel2X 3 2 2" xfId="26870" xr:uid="{00000000-0005-0000-0000-00004D8C0000}"/>
    <cellStyle name="SAPBEXHLevel2X 3 3" xfId="22361" xr:uid="{00000000-0005-0000-0000-00004E8C0000}"/>
    <cellStyle name="SAPBEXHLevel2X 4" xfId="11453" xr:uid="{00000000-0005-0000-0000-00004F8C0000}"/>
    <cellStyle name="SAPBEXHLevel2X 4 2" xfId="16757" xr:uid="{00000000-0005-0000-0000-0000508C0000}"/>
    <cellStyle name="SAPBEXHLevel2X 4 2 2" xfId="29292" xr:uid="{00000000-0005-0000-0000-0000518C0000}"/>
    <cellStyle name="SAPBEXHLevel2X 4 3" xfId="24211" xr:uid="{00000000-0005-0000-0000-0000528C0000}"/>
    <cellStyle name="SAPBEXHLevel2X 5" xfId="11972" xr:uid="{00000000-0005-0000-0000-0000538C0000}"/>
    <cellStyle name="SAPBEXHLevel2X 5 2" xfId="17134" xr:uid="{00000000-0005-0000-0000-0000548C0000}"/>
    <cellStyle name="SAPBEXHLevel2X 5 2 2" xfId="29665" xr:uid="{00000000-0005-0000-0000-0000558C0000}"/>
    <cellStyle name="SAPBEXHLevel2X 5 3" xfId="24722" xr:uid="{00000000-0005-0000-0000-0000568C0000}"/>
    <cellStyle name="SAPBEXHLevel2X 6" xfId="6797" xr:uid="{00000000-0005-0000-0000-0000578C0000}"/>
    <cellStyle name="SAPBEXHLevel2X 6 2" xfId="21533" xr:uid="{00000000-0005-0000-0000-0000588C0000}"/>
    <cellStyle name="SAPBEXHLevel2X 7" xfId="18562" xr:uid="{00000000-0005-0000-0000-0000598C0000}"/>
    <cellStyle name="SAPBEXHLevel2X 7 2" xfId="30102" xr:uid="{00000000-0005-0000-0000-00005A8C0000}"/>
    <cellStyle name="SAPBEXHLevel2X 8" xfId="20562" xr:uid="{00000000-0005-0000-0000-00005B8C0000}"/>
    <cellStyle name="SAPBEXHLevel2X 8 2" xfId="30242" xr:uid="{00000000-0005-0000-0000-00005C8C0000}"/>
    <cellStyle name="SAPBEXHLevel2X 9" xfId="31930" xr:uid="{00000000-0005-0000-0000-00005D8C0000}"/>
    <cellStyle name="SAPBEXHLevel3" xfId="5968" xr:uid="{00000000-0005-0000-0000-00005E8C0000}"/>
    <cellStyle name="SAPBEXHLevel3 10" xfId="33818" xr:uid="{00000000-0005-0000-0000-00005F8C0000}"/>
    <cellStyle name="SAPBEXHLevel3 11" xfId="31895" xr:uid="{00000000-0005-0000-0000-0000608C0000}"/>
    <cellStyle name="SAPBEXHLevel3 2" xfId="9500" xr:uid="{00000000-0005-0000-0000-0000618C0000}"/>
    <cellStyle name="SAPBEXHLevel3 2 10" xfId="30661" xr:uid="{00000000-0005-0000-0000-0000628C0000}"/>
    <cellStyle name="SAPBEXHLevel3 2 2" xfId="11754" xr:uid="{00000000-0005-0000-0000-0000638C0000}"/>
    <cellStyle name="SAPBEXHLevel3 2 2 2" xfId="16994" xr:uid="{00000000-0005-0000-0000-0000648C0000}"/>
    <cellStyle name="SAPBEXHLevel3 2 2 2 2" xfId="29527" xr:uid="{00000000-0005-0000-0000-0000658C0000}"/>
    <cellStyle name="SAPBEXHLevel3 2 2 3" xfId="24506" xr:uid="{00000000-0005-0000-0000-0000668C0000}"/>
    <cellStyle name="SAPBEXHLevel3 2 3" xfId="6875" xr:uid="{00000000-0005-0000-0000-0000678C0000}"/>
    <cellStyle name="SAPBEXHLevel3 2 3 2" xfId="13432" xr:uid="{00000000-0005-0000-0000-0000688C0000}"/>
    <cellStyle name="SAPBEXHLevel3 2 3 2 2" xfId="26167" xr:uid="{00000000-0005-0000-0000-0000698C0000}"/>
    <cellStyle name="SAPBEXHLevel3 2 3 3" xfId="21611" xr:uid="{00000000-0005-0000-0000-00006A8C0000}"/>
    <cellStyle name="SAPBEXHLevel3 2 4" xfId="11828" xr:uid="{00000000-0005-0000-0000-00006B8C0000}"/>
    <cellStyle name="SAPBEXHLevel3 2 4 2" xfId="24578" xr:uid="{00000000-0005-0000-0000-00006C8C0000}"/>
    <cellStyle name="SAPBEXHLevel3 2 5" xfId="19848" xr:uid="{00000000-0005-0000-0000-00006D8C0000}"/>
    <cellStyle name="SAPBEXHLevel3 2 5 2" xfId="30176" xr:uid="{00000000-0005-0000-0000-00006E8C0000}"/>
    <cellStyle name="SAPBEXHLevel3 2 6" xfId="20714" xr:uid="{00000000-0005-0000-0000-00006F8C0000}"/>
    <cellStyle name="SAPBEXHLevel3 2 6 2" xfId="30392" xr:uid="{00000000-0005-0000-0000-0000708C0000}"/>
    <cellStyle name="SAPBEXHLevel3 2 7" xfId="23493" xr:uid="{00000000-0005-0000-0000-0000718C0000}"/>
    <cellStyle name="SAPBEXHLevel3 2 8" xfId="32962" xr:uid="{00000000-0005-0000-0000-0000728C0000}"/>
    <cellStyle name="SAPBEXHLevel3 2 9" xfId="34035" xr:uid="{00000000-0005-0000-0000-0000738C0000}"/>
    <cellStyle name="SAPBEXHLevel3 3" xfId="7632" xr:uid="{00000000-0005-0000-0000-0000748C0000}"/>
    <cellStyle name="SAPBEXHLevel3 3 2" xfId="14141" xr:uid="{00000000-0005-0000-0000-0000758C0000}"/>
    <cellStyle name="SAPBEXHLevel3 3 2 2" xfId="26871" xr:uid="{00000000-0005-0000-0000-0000768C0000}"/>
    <cellStyle name="SAPBEXHLevel3 3 3" xfId="22362" xr:uid="{00000000-0005-0000-0000-0000778C0000}"/>
    <cellStyle name="SAPBEXHLevel3 4" xfId="11454" xr:uid="{00000000-0005-0000-0000-0000788C0000}"/>
    <cellStyle name="SAPBEXHLevel3 4 2" xfId="16758" xr:uid="{00000000-0005-0000-0000-0000798C0000}"/>
    <cellStyle name="SAPBEXHLevel3 4 2 2" xfId="29293" xr:uid="{00000000-0005-0000-0000-00007A8C0000}"/>
    <cellStyle name="SAPBEXHLevel3 4 3" xfId="24212" xr:uid="{00000000-0005-0000-0000-00007B8C0000}"/>
    <cellStyle name="SAPBEXHLevel3 5" xfId="11530" xr:uid="{00000000-0005-0000-0000-00007C8C0000}"/>
    <cellStyle name="SAPBEXHLevel3 5 2" xfId="16815" xr:uid="{00000000-0005-0000-0000-00007D8C0000}"/>
    <cellStyle name="SAPBEXHLevel3 5 2 2" xfId="29350" xr:uid="{00000000-0005-0000-0000-00007E8C0000}"/>
    <cellStyle name="SAPBEXHLevel3 5 3" xfId="24288" xr:uid="{00000000-0005-0000-0000-00007F8C0000}"/>
    <cellStyle name="SAPBEXHLevel3 6" xfId="6745" xr:uid="{00000000-0005-0000-0000-0000808C0000}"/>
    <cellStyle name="SAPBEXHLevel3 6 2" xfId="21485" xr:uid="{00000000-0005-0000-0000-0000818C0000}"/>
    <cellStyle name="SAPBEXHLevel3 7" xfId="18563" xr:uid="{00000000-0005-0000-0000-0000828C0000}"/>
    <cellStyle name="SAPBEXHLevel3 7 2" xfId="30103" xr:uid="{00000000-0005-0000-0000-0000838C0000}"/>
    <cellStyle name="SAPBEXHLevel3 8" xfId="20563" xr:uid="{00000000-0005-0000-0000-0000848C0000}"/>
    <cellStyle name="SAPBEXHLevel3 8 2" xfId="30243" xr:uid="{00000000-0005-0000-0000-0000858C0000}"/>
    <cellStyle name="SAPBEXHLevel3 9" xfId="31931" xr:uid="{00000000-0005-0000-0000-0000868C0000}"/>
    <cellStyle name="SAPBEXHLevel3X" xfId="5969" xr:uid="{00000000-0005-0000-0000-0000878C0000}"/>
    <cellStyle name="SAPBEXHLevel3X 10" xfId="33819" xr:uid="{00000000-0005-0000-0000-0000888C0000}"/>
    <cellStyle name="SAPBEXHLevel3X 11" xfId="31896" xr:uid="{00000000-0005-0000-0000-0000898C0000}"/>
    <cellStyle name="SAPBEXHLevel3X 2" xfId="9501" xr:uid="{00000000-0005-0000-0000-00008A8C0000}"/>
    <cellStyle name="SAPBEXHLevel3X 2 10" xfId="33857" xr:uid="{00000000-0005-0000-0000-00008B8C0000}"/>
    <cellStyle name="SAPBEXHLevel3X 2 2" xfId="11755" xr:uid="{00000000-0005-0000-0000-00008C8C0000}"/>
    <cellStyle name="SAPBEXHLevel3X 2 2 2" xfId="16995" xr:uid="{00000000-0005-0000-0000-00008D8C0000}"/>
    <cellStyle name="SAPBEXHLevel3X 2 2 2 2" xfId="29528" xr:uid="{00000000-0005-0000-0000-00008E8C0000}"/>
    <cellStyle name="SAPBEXHLevel3X 2 2 3" xfId="24507" xr:uid="{00000000-0005-0000-0000-00008F8C0000}"/>
    <cellStyle name="SAPBEXHLevel3X 2 3" xfId="6876" xr:uid="{00000000-0005-0000-0000-0000908C0000}"/>
    <cellStyle name="SAPBEXHLevel3X 2 3 2" xfId="13433" xr:uid="{00000000-0005-0000-0000-0000918C0000}"/>
    <cellStyle name="SAPBEXHLevel3X 2 3 2 2" xfId="26168" xr:uid="{00000000-0005-0000-0000-0000928C0000}"/>
    <cellStyle name="SAPBEXHLevel3X 2 3 3" xfId="21612" xr:uid="{00000000-0005-0000-0000-0000938C0000}"/>
    <cellStyle name="SAPBEXHLevel3X 2 4" xfId="11888" xr:uid="{00000000-0005-0000-0000-0000948C0000}"/>
    <cellStyle name="SAPBEXHLevel3X 2 4 2" xfId="24638" xr:uid="{00000000-0005-0000-0000-0000958C0000}"/>
    <cellStyle name="SAPBEXHLevel3X 2 5" xfId="19849" xr:uid="{00000000-0005-0000-0000-0000968C0000}"/>
    <cellStyle name="SAPBEXHLevel3X 2 5 2" xfId="30177" xr:uid="{00000000-0005-0000-0000-0000978C0000}"/>
    <cellStyle name="SAPBEXHLevel3X 2 6" xfId="20715" xr:uid="{00000000-0005-0000-0000-0000988C0000}"/>
    <cellStyle name="SAPBEXHLevel3X 2 6 2" xfId="30393" xr:uid="{00000000-0005-0000-0000-0000998C0000}"/>
    <cellStyle name="SAPBEXHLevel3X 2 7" xfId="23494" xr:uid="{00000000-0005-0000-0000-00009A8C0000}"/>
    <cellStyle name="SAPBEXHLevel3X 2 8" xfId="32963" xr:uid="{00000000-0005-0000-0000-00009B8C0000}"/>
    <cellStyle name="SAPBEXHLevel3X 2 9" xfId="34036" xr:uid="{00000000-0005-0000-0000-00009C8C0000}"/>
    <cellStyle name="SAPBEXHLevel3X 3" xfId="7633" xr:uid="{00000000-0005-0000-0000-00009D8C0000}"/>
    <cellStyle name="SAPBEXHLevel3X 3 2" xfId="14142" xr:uid="{00000000-0005-0000-0000-00009E8C0000}"/>
    <cellStyle name="SAPBEXHLevel3X 3 2 2" xfId="26872" xr:uid="{00000000-0005-0000-0000-00009F8C0000}"/>
    <cellStyle name="SAPBEXHLevel3X 3 3" xfId="22363" xr:uid="{00000000-0005-0000-0000-0000A08C0000}"/>
    <cellStyle name="SAPBEXHLevel3X 4" xfId="11455" xr:uid="{00000000-0005-0000-0000-0000A18C0000}"/>
    <cellStyle name="SAPBEXHLevel3X 4 2" xfId="16759" xr:uid="{00000000-0005-0000-0000-0000A28C0000}"/>
    <cellStyle name="SAPBEXHLevel3X 4 2 2" xfId="29294" xr:uid="{00000000-0005-0000-0000-0000A38C0000}"/>
    <cellStyle name="SAPBEXHLevel3X 4 3" xfId="24213" xr:uid="{00000000-0005-0000-0000-0000A48C0000}"/>
    <cellStyle name="SAPBEXHLevel3X 5" xfId="11917" xr:uid="{00000000-0005-0000-0000-0000A58C0000}"/>
    <cellStyle name="SAPBEXHLevel3X 5 2" xfId="17103" xr:uid="{00000000-0005-0000-0000-0000A68C0000}"/>
    <cellStyle name="SAPBEXHLevel3X 5 2 2" xfId="29634" xr:uid="{00000000-0005-0000-0000-0000A78C0000}"/>
    <cellStyle name="SAPBEXHLevel3X 5 3" xfId="24667" xr:uid="{00000000-0005-0000-0000-0000A88C0000}"/>
    <cellStyle name="SAPBEXHLevel3X 6" xfId="6709" xr:uid="{00000000-0005-0000-0000-0000A98C0000}"/>
    <cellStyle name="SAPBEXHLevel3X 6 2" xfId="21452" xr:uid="{00000000-0005-0000-0000-0000AA8C0000}"/>
    <cellStyle name="SAPBEXHLevel3X 7" xfId="18564" xr:uid="{00000000-0005-0000-0000-0000AB8C0000}"/>
    <cellStyle name="SAPBEXHLevel3X 7 2" xfId="30104" xr:uid="{00000000-0005-0000-0000-0000AC8C0000}"/>
    <cellStyle name="SAPBEXHLevel3X 8" xfId="20564" xr:uid="{00000000-0005-0000-0000-0000AD8C0000}"/>
    <cellStyle name="SAPBEXHLevel3X 8 2" xfId="30244" xr:uid="{00000000-0005-0000-0000-0000AE8C0000}"/>
    <cellStyle name="SAPBEXHLevel3X 9" xfId="31932" xr:uid="{00000000-0005-0000-0000-0000AF8C0000}"/>
    <cellStyle name="SAPBEXresData" xfId="5970" xr:uid="{00000000-0005-0000-0000-0000B08C0000}"/>
    <cellStyle name="SAPBEXresData 10" xfId="33820" xr:uid="{00000000-0005-0000-0000-0000B18C0000}"/>
    <cellStyle name="SAPBEXresData 11" xfId="31897" xr:uid="{00000000-0005-0000-0000-0000B28C0000}"/>
    <cellStyle name="SAPBEXresData 2" xfId="9502" xr:uid="{00000000-0005-0000-0000-0000B38C0000}"/>
    <cellStyle name="SAPBEXresData 2 10" xfId="31528" xr:uid="{00000000-0005-0000-0000-0000B48C0000}"/>
    <cellStyle name="SAPBEXresData 2 2" xfId="11756" xr:uid="{00000000-0005-0000-0000-0000B58C0000}"/>
    <cellStyle name="SAPBEXresData 2 2 2" xfId="16996" xr:uid="{00000000-0005-0000-0000-0000B68C0000}"/>
    <cellStyle name="SAPBEXresData 2 2 2 2" xfId="29529" xr:uid="{00000000-0005-0000-0000-0000B78C0000}"/>
    <cellStyle name="SAPBEXresData 2 2 3" xfId="24508" xr:uid="{00000000-0005-0000-0000-0000B88C0000}"/>
    <cellStyle name="SAPBEXresData 2 3" xfId="6877" xr:uid="{00000000-0005-0000-0000-0000B98C0000}"/>
    <cellStyle name="SAPBEXresData 2 3 2" xfId="13434" xr:uid="{00000000-0005-0000-0000-0000BA8C0000}"/>
    <cellStyle name="SAPBEXresData 2 3 2 2" xfId="26169" xr:uid="{00000000-0005-0000-0000-0000BB8C0000}"/>
    <cellStyle name="SAPBEXresData 2 3 3" xfId="21613" xr:uid="{00000000-0005-0000-0000-0000BC8C0000}"/>
    <cellStyle name="SAPBEXresData 2 4" xfId="7707" xr:uid="{00000000-0005-0000-0000-0000BD8C0000}"/>
    <cellStyle name="SAPBEXresData 2 4 2" xfId="22431" xr:uid="{00000000-0005-0000-0000-0000BE8C0000}"/>
    <cellStyle name="SAPBEXresData 2 5" xfId="19850" xr:uid="{00000000-0005-0000-0000-0000BF8C0000}"/>
    <cellStyle name="SAPBEXresData 2 5 2" xfId="30178" xr:uid="{00000000-0005-0000-0000-0000C08C0000}"/>
    <cellStyle name="SAPBEXresData 2 6" xfId="20716" xr:uid="{00000000-0005-0000-0000-0000C18C0000}"/>
    <cellStyle name="SAPBEXresData 2 6 2" xfId="30394" xr:uid="{00000000-0005-0000-0000-0000C28C0000}"/>
    <cellStyle name="SAPBEXresData 2 7" xfId="23495" xr:uid="{00000000-0005-0000-0000-0000C38C0000}"/>
    <cellStyle name="SAPBEXresData 2 8" xfId="32964" xr:uid="{00000000-0005-0000-0000-0000C48C0000}"/>
    <cellStyle name="SAPBEXresData 2 9" xfId="34037" xr:uid="{00000000-0005-0000-0000-0000C58C0000}"/>
    <cellStyle name="SAPBEXresData 3" xfId="7634" xr:uid="{00000000-0005-0000-0000-0000C68C0000}"/>
    <cellStyle name="SAPBEXresData 3 2" xfId="14143" xr:uid="{00000000-0005-0000-0000-0000C78C0000}"/>
    <cellStyle name="SAPBEXresData 3 2 2" xfId="26873" xr:uid="{00000000-0005-0000-0000-0000C88C0000}"/>
    <cellStyle name="SAPBEXresData 3 3" xfId="22364" xr:uid="{00000000-0005-0000-0000-0000C98C0000}"/>
    <cellStyle name="SAPBEXresData 4" xfId="11456" xr:uid="{00000000-0005-0000-0000-0000CA8C0000}"/>
    <cellStyle name="SAPBEXresData 4 2" xfId="16760" xr:uid="{00000000-0005-0000-0000-0000CB8C0000}"/>
    <cellStyle name="SAPBEXresData 4 2 2" xfId="29295" xr:uid="{00000000-0005-0000-0000-0000CC8C0000}"/>
    <cellStyle name="SAPBEXresData 4 3" xfId="24214" xr:uid="{00000000-0005-0000-0000-0000CD8C0000}"/>
    <cellStyle name="SAPBEXresData 5" xfId="11691" xr:uid="{00000000-0005-0000-0000-0000CE8C0000}"/>
    <cellStyle name="SAPBEXresData 5 2" xfId="16948" xr:uid="{00000000-0005-0000-0000-0000CF8C0000}"/>
    <cellStyle name="SAPBEXresData 5 2 2" xfId="29481" xr:uid="{00000000-0005-0000-0000-0000D08C0000}"/>
    <cellStyle name="SAPBEXresData 5 3" xfId="24445" xr:uid="{00000000-0005-0000-0000-0000D18C0000}"/>
    <cellStyle name="SAPBEXresData 6" xfId="6471" xr:uid="{00000000-0005-0000-0000-0000D28C0000}"/>
    <cellStyle name="SAPBEXresData 6 2" xfId="21222" xr:uid="{00000000-0005-0000-0000-0000D38C0000}"/>
    <cellStyle name="SAPBEXresData 7" xfId="18565" xr:uid="{00000000-0005-0000-0000-0000D48C0000}"/>
    <cellStyle name="SAPBEXresData 7 2" xfId="30105" xr:uid="{00000000-0005-0000-0000-0000D58C0000}"/>
    <cellStyle name="SAPBEXresData 8" xfId="20565" xr:uid="{00000000-0005-0000-0000-0000D68C0000}"/>
    <cellStyle name="SAPBEXresData 8 2" xfId="30245" xr:uid="{00000000-0005-0000-0000-0000D78C0000}"/>
    <cellStyle name="SAPBEXresData 9" xfId="31933" xr:uid="{00000000-0005-0000-0000-0000D88C0000}"/>
    <cellStyle name="SAPBEXresDataEmph" xfId="5971" xr:uid="{00000000-0005-0000-0000-0000D98C0000}"/>
    <cellStyle name="SAPBEXresDataEmph 10" xfId="33821" xr:uid="{00000000-0005-0000-0000-0000DA8C0000}"/>
    <cellStyle name="SAPBEXresDataEmph 11" xfId="31898" xr:uid="{00000000-0005-0000-0000-0000DB8C0000}"/>
    <cellStyle name="SAPBEXresDataEmph 2" xfId="9503" xr:uid="{00000000-0005-0000-0000-0000DC8C0000}"/>
    <cellStyle name="SAPBEXresDataEmph 2 10" xfId="31527" xr:uid="{00000000-0005-0000-0000-0000DD8C0000}"/>
    <cellStyle name="SAPBEXresDataEmph 2 2" xfId="11757" xr:uid="{00000000-0005-0000-0000-0000DE8C0000}"/>
    <cellStyle name="SAPBEXresDataEmph 2 2 2" xfId="16997" xr:uid="{00000000-0005-0000-0000-0000DF8C0000}"/>
    <cellStyle name="SAPBEXresDataEmph 2 2 2 2" xfId="29530" xr:uid="{00000000-0005-0000-0000-0000E08C0000}"/>
    <cellStyle name="SAPBEXresDataEmph 2 2 3" xfId="24509" xr:uid="{00000000-0005-0000-0000-0000E18C0000}"/>
    <cellStyle name="SAPBEXresDataEmph 2 3" xfId="6878" xr:uid="{00000000-0005-0000-0000-0000E28C0000}"/>
    <cellStyle name="SAPBEXresDataEmph 2 3 2" xfId="13435" xr:uid="{00000000-0005-0000-0000-0000E38C0000}"/>
    <cellStyle name="SAPBEXresDataEmph 2 3 2 2" xfId="26170" xr:uid="{00000000-0005-0000-0000-0000E48C0000}"/>
    <cellStyle name="SAPBEXresDataEmph 2 3 3" xfId="21614" xr:uid="{00000000-0005-0000-0000-0000E58C0000}"/>
    <cellStyle name="SAPBEXresDataEmph 2 4" xfId="11392" xr:uid="{00000000-0005-0000-0000-0000E68C0000}"/>
    <cellStyle name="SAPBEXresDataEmph 2 4 2" xfId="24150" xr:uid="{00000000-0005-0000-0000-0000E78C0000}"/>
    <cellStyle name="SAPBEXresDataEmph 2 5" xfId="19851" xr:uid="{00000000-0005-0000-0000-0000E88C0000}"/>
    <cellStyle name="SAPBEXresDataEmph 2 5 2" xfId="30179" xr:uid="{00000000-0005-0000-0000-0000E98C0000}"/>
    <cellStyle name="SAPBEXresDataEmph 2 6" xfId="20717" xr:uid="{00000000-0005-0000-0000-0000EA8C0000}"/>
    <cellStyle name="SAPBEXresDataEmph 2 6 2" xfId="30395" xr:uid="{00000000-0005-0000-0000-0000EB8C0000}"/>
    <cellStyle name="SAPBEXresDataEmph 2 7" xfId="23496" xr:uid="{00000000-0005-0000-0000-0000EC8C0000}"/>
    <cellStyle name="SAPBEXresDataEmph 2 8" xfId="32965" xr:uid="{00000000-0005-0000-0000-0000ED8C0000}"/>
    <cellStyle name="SAPBEXresDataEmph 2 9" xfId="34038" xr:uid="{00000000-0005-0000-0000-0000EE8C0000}"/>
    <cellStyle name="SAPBEXresDataEmph 3" xfId="7635" xr:uid="{00000000-0005-0000-0000-0000EF8C0000}"/>
    <cellStyle name="SAPBEXresDataEmph 3 2" xfId="14144" xr:uid="{00000000-0005-0000-0000-0000F08C0000}"/>
    <cellStyle name="SAPBEXresDataEmph 3 2 2" xfId="26874" xr:uid="{00000000-0005-0000-0000-0000F18C0000}"/>
    <cellStyle name="SAPBEXresDataEmph 3 3" xfId="22365" xr:uid="{00000000-0005-0000-0000-0000F28C0000}"/>
    <cellStyle name="SAPBEXresDataEmph 4" xfId="11457" xr:uid="{00000000-0005-0000-0000-0000F38C0000}"/>
    <cellStyle name="SAPBEXresDataEmph 4 2" xfId="16761" xr:uid="{00000000-0005-0000-0000-0000F48C0000}"/>
    <cellStyle name="SAPBEXresDataEmph 4 2 2" xfId="29296" xr:uid="{00000000-0005-0000-0000-0000F58C0000}"/>
    <cellStyle name="SAPBEXresDataEmph 4 3" xfId="24215" xr:uid="{00000000-0005-0000-0000-0000F68C0000}"/>
    <cellStyle name="SAPBEXresDataEmph 5" xfId="11953" xr:uid="{00000000-0005-0000-0000-0000F78C0000}"/>
    <cellStyle name="SAPBEXresDataEmph 5 2" xfId="17122" xr:uid="{00000000-0005-0000-0000-0000F88C0000}"/>
    <cellStyle name="SAPBEXresDataEmph 5 2 2" xfId="29653" xr:uid="{00000000-0005-0000-0000-0000F98C0000}"/>
    <cellStyle name="SAPBEXresDataEmph 5 3" xfId="24703" xr:uid="{00000000-0005-0000-0000-0000FA8C0000}"/>
    <cellStyle name="SAPBEXresDataEmph 6" xfId="7478" xr:uid="{00000000-0005-0000-0000-0000FB8C0000}"/>
    <cellStyle name="SAPBEXresDataEmph 6 2" xfId="22209" xr:uid="{00000000-0005-0000-0000-0000FC8C0000}"/>
    <cellStyle name="SAPBEXresDataEmph 7" xfId="18566" xr:uid="{00000000-0005-0000-0000-0000FD8C0000}"/>
    <cellStyle name="SAPBEXresDataEmph 7 2" xfId="30106" xr:uid="{00000000-0005-0000-0000-0000FE8C0000}"/>
    <cellStyle name="SAPBEXresDataEmph 8" xfId="20566" xr:uid="{00000000-0005-0000-0000-0000FF8C0000}"/>
    <cellStyle name="SAPBEXresDataEmph 8 2" xfId="30246" xr:uid="{00000000-0005-0000-0000-0000008D0000}"/>
    <cellStyle name="SAPBEXresDataEmph 9" xfId="31934" xr:uid="{00000000-0005-0000-0000-0000018D0000}"/>
    <cellStyle name="SAPBEXresItem" xfId="5972" xr:uid="{00000000-0005-0000-0000-0000028D0000}"/>
    <cellStyle name="SAPBEXresItem 10" xfId="33822" xr:uid="{00000000-0005-0000-0000-0000038D0000}"/>
    <cellStyle name="SAPBEXresItem 11" xfId="31899" xr:uid="{00000000-0005-0000-0000-0000048D0000}"/>
    <cellStyle name="SAPBEXresItem 2" xfId="9504" xr:uid="{00000000-0005-0000-0000-0000058D0000}"/>
    <cellStyle name="SAPBEXresItem 2 10" xfId="30648" xr:uid="{00000000-0005-0000-0000-0000068D0000}"/>
    <cellStyle name="SAPBEXresItem 2 2" xfId="11758" xr:uid="{00000000-0005-0000-0000-0000078D0000}"/>
    <cellStyle name="SAPBEXresItem 2 2 2" xfId="16998" xr:uid="{00000000-0005-0000-0000-0000088D0000}"/>
    <cellStyle name="SAPBEXresItem 2 2 2 2" xfId="29531" xr:uid="{00000000-0005-0000-0000-0000098D0000}"/>
    <cellStyle name="SAPBEXresItem 2 2 3" xfId="24510" xr:uid="{00000000-0005-0000-0000-00000A8D0000}"/>
    <cellStyle name="SAPBEXresItem 2 3" xfId="11977" xr:uid="{00000000-0005-0000-0000-00000B8D0000}"/>
    <cellStyle name="SAPBEXresItem 2 3 2" xfId="17137" xr:uid="{00000000-0005-0000-0000-00000C8D0000}"/>
    <cellStyle name="SAPBEXresItem 2 3 2 2" xfId="29668" xr:uid="{00000000-0005-0000-0000-00000D8D0000}"/>
    <cellStyle name="SAPBEXresItem 2 3 3" xfId="24727" xr:uid="{00000000-0005-0000-0000-00000E8D0000}"/>
    <cellStyle name="SAPBEXresItem 2 4" xfId="11562" xr:uid="{00000000-0005-0000-0000-00000F8D0000}"/>
    <cellStyle name="SAPBEXresItem 2 4 2" xfId="24317" xr:uid="{00000000-0005-0000-0000-0000108D0000}"/>
    <cellStyle name="SAPBEXresItem 2 5" xfId="19852" xr:uid="{00000000-0005-0000-0000-0000118D0000}"/>
    <cellStyle name="SAPBEXresItem 2 5 2" xfId="30180" xr:uid="{00000000-0005-0000-0000-0000128D0000}"/>
    <cellStyle name="SAPBEXresItem 2 6" xfId="20718" xr:uid="{00000000-0005-0000-0000-0000138D0000}"/>
    <cellStyle name="SAPBEXresItem 2 6 2" xfId="30396" xr:uid="{00000000-0005-0000-0000-0000148D0000}"/>
    <cellStyle name="SAPBEXresItem 2 7" xfId="23497" xr:uid="{00000000-0005-0000-0000-0000158D0000}"/>
    <cellStyle name="SAPBEXresItem 2 8" xfId="32966" xr:uid="{00000000-0005-0000-0000-0000168D0000}"/>
    <cellStyle name="SAPBEXresItem 2 9" xfId="34039" xr:uid="{00000000-0005-0000-0000-0000178D0000}"/>
    <cellStyle name="SAPBEXresItem 3" xfId="7636" xr:uid="{00000000-0005-0000-0000-0000188D0000}"/>
    <cellStyle name="SAPBEXresItem 3 2" xfId="14145" xr:uid="{00000000-0005-0000-0000-0000198D0000}"/>
    <cellStyle name="SAPBEXresItem 3 2 2" xfId="26875" xr:uid="{00000000-0005-0000-0000-00001A8D0000}"/>
    <cellStyle name="SAPBEXresItem 3 3" xfId="22366" xr:uid="{00000000-0005-0000-0000-00001B8D0000}"/>
    <cellStyle name="SAPBEXresItem 4" xfId="11458" xr:uid="{00000000-0005-0000-0000-00001C8D0000}"/>
    <cellStyle name="SAPBEXresItem 4 2" xfId="16762" xr:uid="{00000000-0005-0000-0000-00001D8D0000}"/>
    <cellStyle name="SAPBEXresItem 4 2 2" xfId="29297" xr:uid="{00000000-0005-0000-0000-00001E8D0000}"/>
    <cellStyle name="SAPBEXresItem 4 3" xfId="24216" xr:uid="{00000000-0005-0000-0000-00001F8D0000}"/>
    <cellStyle name="SAPBEXresItem 5" xfId="11548" xr:uid="{00000000-0005-0000-0000-0000208D0000}"/>
    <cellStyle name="SAPBEXresItem 5 2" xfId="16826" xr:uid="{00000000-0005-0000-0000-0000218D0000}"/>
    <cellStyle name="SAPBEXresItem 5 2 2" xfId="29361" xr:uid="{00000000-0005-0000-0000-0000228D0000}"/>
    <cellStyle name="SAPBEXresItem 5 3" xfId="24306" xr:uid="{00000000-0005-0000-0000-0000238D0000}"/>
    <cellStyle name="SAPBEXresItem 6" xfId="11873" xr:uid="{00000000-0005-0000-0000-0000248D0000}"/>
    <cellStyle name="SAPBEXresItem 6 2" xfId="24623" xr:uid="{00000000-0005-0000-0000-0000258D0000}"/>
    <cellStyle name="SAPBEXresItem 7" xfId="18567" xr:uid="{00000000-0005-0000-0000-0000268D0000}"/>
    <cellStyle name="SAPBEXresItem 7 2" xfId="30107" xr:uid="{00000000-0005-0000-0000-0000278D0000}"/>
    <cellStyle name="SAPBEXresItem 8" xfId="20567" xr:uid="{00000000-0005-0000-0000-0000288D0000}"/>
    <cellStyle name="SAPBEXresItem 8 2" xfId="30247" xr:uid="{00000000-0005-0000-0000-0000298D0000}"/>
    <cellStyle name="SAPBEXresItem 9" xfId="31935" xr:uid="{00000000-0005-0000-0000-00002A8D0000}"/>
    <cellStyle name="SAPBEXresItemX" xfId="5973" xr:uid="{00000000-0005-0000-0000-00002B8D0000}"/>
    <cellStyle name="SAPBEXresItemX 10" xfId="33823" xr:uid="{00000000-0005-0000-0000-00002C8D0000}"/>
    <cellStyle name="SAPBEXresItemX 11" xfId="31900" xr:uid="{00000000-0005-0000-0000-00002D8D0000}"/>
    <cellStyle name="SAPBEXresItemX 2" xfId="9505" xr:uid="{00000000-0005-0000-0000-00002E8D0000}"/>
    <cellStyle name="SAPBEXresItemX 2 10" xfId="30890" xr:uid="{00000000-0005-0000-0000-00002F8D0000}"/>
    <cellStyle name="SAPBEXresItemX 2 2" xfId="11759" xr:uid="{00000000-0005-0000-0000-0000308D0000}"/>
    <cellStyle name="SAPBEXresItemX 2 2 2" xfId="16999" xr:uid="{00000000-0005-0000-0000-0000318D0000}"/>
    <cellStyle name="SAPBEXresItemX 2 2 2 2" xfId="29532" xr:uid="{00000000-0005-0000-0000-0000328D0000}"/>
    <cellStyle name="SAPBEXresItemX 2 2 3" xfId="24511" xr:uid="{00000000-0005-0000-0000-0000338D0000}"/>
    <cellStyle name="SAPBEXresItemX 2 3" xfId="6892" xr:uid="{00000000-0005-0000-0000-0000348D0000}"/>
    <cellStyle name="SAPBEXresItemX 2 3 2" xfId="13449" xr:uid="{00000000-0005-0000-0000-0000358D0000}"/>
    <cellStyle name="SAPBEXresItemX 2 3 2 2" xfId="26184" xr:uid="{00000000-0005-0000-0000-0000368D0000}"/>
    <cellStyle name="SAPBEXresItemX 2 3 3" xfId="21628" xr:uid="{00000000-0005-0000-0000-0000378D0000}"/>
    <cellStyle name="SAPBEXresItemX 2 4" xfId="11948" xr:uid="{00000000-0005-0000-0000-0000388D0000}"/>
    <cellStyle name="SAPBEXresItemX 2 4 2" xfId="24698" xr:uid="{00000000-0005-0000-0000-0000398D0000}"/>
    <cellStyle name="SAPBEXresItemX 2 5" xfId="19853" xr:uid="{00000000-0005-0000-0000-00003A8D0000}"/>
    <cellStyle name="SAPBEXresItemX 2 5 2" xfId="30181" xr:uid="{00000000-0005-0000-0000-00003B8D0000}"/>
    <cellStyle name="SAPBEXresItemX 2 6" xfId="20719" xr:uid="{00000000-0005-0000-0000-00003C8D0000}"/>
    <cellStyle name="SAPBEXresItemX 2 6 2" xfId="30397" xr:uid="{00000000-0005-0000-0000-00003D8D0000}"/>
    <cellStyle name="SAPBEXresItemX 2 7" xfId="23498" xr:uid="{00000000-0005-0000-0000-00003E8D0000}"/>
    <cellStyle name="SAPBEXresItemX 2 8" xfId="32967" xr:uid="{00000000-0005-0000-0000-00003F8D0000}"/>
    <cellStyle name="SAPBEXresItemX 2 9" xfId="34040" xr:uid="{00000000-0005-0000-0000-0000408D0000}"/>
    <cellStyle name="SAPBEXresItemX 3" xfId="7637" xr:uid="{00000000-0005-0000-0000-0000418D0000}"/>
    <cellStyle name="SAPBEXresItemX 3 2" xfId="14146" xr:uid="{00000000-0005-0000-0000-0000428D0000}"/>
    <cellStyle name="SAPBEXresItemX 3 2 2" xfId="26876" xr:uid="{00000000-0005-0000-0000-0000438D0000}"/>
    <cellStyle name="SAPBEXresItemX 3 3" xfId="22367" xr:uid="{00000000-0005-0000-0000-0000448D0000}"/>
    <cellStyle name="SAPBEXresItemX 4" xfId="11459" xr:uid="{00000000-0005-0000-0000-0000458D0000}"/>
    <cellStyle name="SAPBEXresItemX 4 2" xfId="16763" xr:uid="{00000000-0005-0000-0000-0000468D0000}"/>
    <cellStyle name="SAPBEXresItemX 4 2 2" xfId="29298" xr:uid="{00000000-0005-0000-0000-0000478D0000}"/>
    <cellStyle name="SAPBEXresItemX 4 3" xfId="24217" xr:uid="{00000000-0005-0000-0000-0000488D0000}"/>
    <cellStyle name="SAPBEXresItemX 5" xfId="6698" xr:uid="{00000000-0005-0000-0000-0000498D0000}"/>
    <cellStyle name="SAPBEXresItemX 5 2" xfId="13287" xr:uid="{00000000-0005-0000-0000-00004A8D0000}"/>
    <cellStyle name="SAPBEXresItemX 5 2 2" xfId="26029" xr:uid="{00000000-0005-0000-0000-00004B8D0000}"/>
    <cellStyle name="SAPBEXresItemX 5 3" xfId="21441" xr:uid="{00000000-0005-0000-0000-00004C8D0000}"/>
    <cellStyle name="SAPBEXresItemX 6" xfId="11996" xr:uid="{00000000-0005-0000-0000-00004D8D0000}"/>
    <cellStyle name="SAPBEXresItemX 6 2" xfId="24745" xr:uid="{00000000-0005-0000-0000-00004E8D0000}"/>
    <cellStyle name="SAPBEXresItemX 7" xfId="18568" xr:uid="{00000000-0005-0000-0000-00004F8D0000}"/>
    <cellStyle name="SAPBEXresItemX 7 2" xfId="30108" xr:uid="{00000000-0005-0000-0000-0000508D0000}"/>
    <cellStyle name="SAPBEXresItemX 8" xfId="20568" xr:uid="{00000000-0005-0000-0000-0000518D0000}"/>
    <cellStyle name="SAPBEXresItemX 8 2" xfId="30248" xr:uid="{00000000-0005-0000-0000-0000528D0000}"/>
    <cellStyle name="SAPBEXresItemX 9" xfId="31936" xr:uid="{00000000-0005-0000-0000-0000538D0000}"/>
    <cellStyle name="SAPBEXstdData" xfId="5974" xr:uid="{00000000-0005-0000-0000-0000548D0000}"/>
    <cellStyle name="SAPBEXstdData 10" xfId="33824" xr:uid="{00000000-0005-0000-0000-0000558D0000}"/>
    <cellStyle name="SAPBEXstdData 11" xfId="31901" xr:uid="{00000000-0005-0000-0000-0000568D0000}"/>
    <cellStyle name="SAPBEXstdData 2" xfId="9506" xr:uid="{00000000-0005-0000-0000-0000578D0000}"/>
    <cellStyle name="SAPBEXstdData 2 10" xfId="31529" xr:uid="{00000000-0005-0000-0000-0000588D0000}"/>
    <cellStyle name="SAPBEXstdData 2 2" xfId="11760" xr:uid="{00000000-0005-0000-0000-0000598D0000}"/>
    <cellStyle name="SAPBEXstdData 2 2 2" xfId="17000" xr:uid="{00000000-0005-0000-0000-00005A8D0000}"/>
    <cellStyle name="SAPBEXstdData 2 2 2 2" xfId="29533" xr:uid="{00000000-0005-0000-0000-00005B8D0000}"/>
    <cellStyle name="SAPBEXstdData 2 2 3" xfId="24512" xr:uid="{00000000-0005-0000-0000-00005C8D0000}"/>
    <cellStyle name="SAPBEXstdData 2 3" xfId="6879" xr:uid="{00000000-0005-0000-0000-00005D8D0000}"/>
    <cellStyle name="SAPBEXstdData 2 3 2" xfId="13436" xr:uid="{00000000-0005-0000-0000-00005E8D0000}"/>
    <cellStyle name="SAPBEXstdData 2 3 2 2" xfId="26171" xr:uid="{00000000-0005-0000-0000-00005F8D0000}"/>
    <cellStyle name="SAPBEXstdData 2 3 3" xfId="21615" xr:uid="{00000000-0005-0000-0000-0000608D0000}"/>
    <cellStyle name="SAPBEXstdData 2 4" xfId="11870" xr:uid="{00000000-0005-0000-0000-0000618D0000}"/>
    <cellStyle name="SAPBEXstdData 2 4 2" xfId="24620" xr:uid="{00000000-0005-0000-0000-0000628D0000}"/>
    <cellStyle name="SAPBEXstdData 2 5" xfId="19854" xr:uid="{00000000-0005-0000-0000-0000638D0000}"/>
    <cellStyle name="SAPBEXstdData 2 5 2" xfId="30182" xr:uid="{00000000-0005-0000-0000-0000648D0000}"/>
    <cellStyle name="SAPBEXstdData 2 6" xfId="20720" xr:uid="{00000000-0005-0000-0000-0000658D0000}"/>
    <cellStyle name="SAPBEXstdData 2 6 2" xfId="30398" xr:uid="{00000000-0005-0000-0000-0000668D0000}"/>
    <cellStyle name="SAPBEXstdData 2 7" xfId="23499" xr:uid="{00000000-0005-0000-0000-0000678D0000}"/>
    <cellStyle name="SAPBEXstdData 2 8" xfId="32968" xr:uid="{00000000-0005-0000-0000-0000688D0000}"/>
    <cellStyle name="SAPBEXstdData 2 9" xfId="34041" xr:uid="{00000000-0005-0000-0000-0000698D0000}"/>
    <cellStyle name="SAPBEXstdData 3" xfId="7638" xr:uid="{00000000-0005-0000-0000-00006A8D0000}"/>
    <cellStyle name="SAPBEXstdData 3 2" xfId="14147" xr:uid="{00000000-0005-0000-0000-00006B8D0000}"/>
    <cellStyle name="SAPBEXstdData 3 2 2" xfId="26877" xr:uid="{00000000-0005-0000-0000-00006C8D0000}"/>
    <cellStyle name="SAPBEXstdData 3 3" xfId="22368" xr:uid="{00000000-0005-0000-0000-00006D8D0000}"/>
    <cellStyle name="SAPBEXstdData 4" xfId="11460" xr:uid="{00000000-0005-0000-0000-00006E8D0000}"/>
    <cellStyle name="SAPBEXstdData 4 2" xfId="16764" xr:uid="{00000000-0005-0000-0000-00006F8D0000}"/>
    <cellStyle name="SAPBEXstdData 4 2 2" xfId="29299" xr:uid="{00000000-0005-0000-0000-0000708D0000}"/>
    <cellStyle name="SAPBEXstdData 4 3" xfId="24218" xr:uid="{00000000-0005-0000-0000-0000718D0000}"/>
    <cellStyle name="SAPBEXstdData 5" xfId="7151" xr:uid="{00000000-0005-0000-0000-0000728D0000}"/>
    <cellStyle name="SAPBEXstdData 5 2" xfId="13690" xr:uid="{00000000-0005-0000-0000-0000738D0000}"/>
    <cellStyle name="SAPBEXstdData 5 2 2" xfId="26421" xr:uid="{00000000-0005-0000-0000-0000748D0000}"/>
    <cellStyle name="SAPBEXstdData 5 3" xfId="21883" xr:uid="{00000000-0005-0000-0000-0000758D0000}"/>
    <cellStyle name="SAPBEXstdData 6" xfId="7689" xr:uid="{00000000-0005-0000-0000-0000768D0000}"/>
    <cellStyle name="SAPBEXstdData 6 2" xfId="22416" xr:uid="{00000000-0005-0000-0000-0000778D0000}"/>
    <cellStyle name="SAPBEXstdData 7" xfId="18569" xr:uid="{00000000-0005-0000-0000-0000788D0000}"/>
    <cellStyle name="SAPBEXstdData 7 2" xfId="30109" xr:uid="{00000000-0005-0000-0000-0000798D0000}"/>
    <cellStyle name="SAPBEXstdData 8" xfId="20569" xr:uid="{00000000-0005-0000-0000-00007A8D0000}"/>
    <cellStyle name="SAPBEXstdData 8 2" xfId="30249" xr:uid="{00000000-0005-0000-0000-00007B8D0000}"/>
    <cellStyle name="SAPBEXstdData 9" xfId="31937" xr:uid="{00000000-0005-0000-0000-00007C8D0000}"/>
    <cellStyle name="SAPBEXstdDataEmph" xfId="5975" xr:uid="{00000000-0005-0000-0000-00007D8D0000}"/>
    <cellStyle name="SAPBEXstdDataEmph 10" xfId="33825" xr:uid="{00000000-0005-0000-0000-00007E8D0000}"/>
    <cellStyle name="SAPBEXstdDataEmph 11" xfId="31902" xr:uid="{00000000-0005-0000-0000-00007F8D0000}"/>
    <cellStyle name="SAPBEXstdDataEmph 2" xfId="9507" xr:uid="{00000000-0005-0000-0000-0000808D0000}"/>
    <cellStyle name="SAPBEXstdDataEmph 2 10" xfId="31530" xr:uid="{00000000-0005-0000-0000-0000818D0000}"/>
    <cellStyle name="SAPBEXstdDataEmph 2 2" xfId="11761" xr:uid="{00000000-0005-0000-0000-0000828D0000}"/>
    <cellStyle name="SAPBEXstdDataEmph 2 2 2" xfId="17001" xr:uid="{00000000-0005-0000-0000-0000838D0000}"/>
    <cellStyle name="SAPBEXstdDataEmph 2 2 2 2" xfId="29534" xr:uid="{00000000-0005-0000-0000-0000848D0000}"/>
    <cellStyle name="SAPBEXstdDataEmph 2 2 3" xfId="24513" xr:uid="{00000000-0005-0000-0000-0000858D0000}"/>
    <cellStyle name="SAPBEXstdDataEmph 2 3" xfId="6880" xr:uid="{00000000-0005-0000-0000-0000868D0000}"/>
    <cellStyle name="SAPBEXstdDataEmph 2 3 2" xfId="13437" xr:uid="{00000000-0005-0000-0000-0000878D0000}"/>
    <cellStyle name="SAPBEXstdDataEmph 2 3 2 2" xfId="26172" xr:uid="{00000000-0005-0000-0000-0000888D0000}"/>
    <cellStyle name="SAPBEXstdDataEmph 2 3 3" xfId="21616" xr:uid="{00000000-0005-0000-0000-0000898D0000}"/>
    <cellStyle name="SAPBEXstdDataEmph 2 4" xfId="11711" xr:uid="{00000000-0005-0000-0000-00008A8D0000}"/>
    <cellStyle name="SAPBEXstdDataEmph 2 4 2" xfId="24463" xr:uid="{00000000-0005-0000-0000-00008B8D0000}"/>
    <cellStyle name="SAPBEXstdDataEmph 2 5" xfId="19855" xr:uid="{00000000-0005-0000-0000-00008C8D0000}"/>
    <cellStyle name="SAPBEXstdDataEmph 2 5 2" xfId="30183" xr:uid="{00000000-0005-0000-0000-00008D8D0000}"/>
    <cellStyle name="SAPBEXstdDataEmph 2 6" xfId="20721" xr:uid="{00000000-0005-0000-0000-00008E8D0000}"/>
    <cellStyle name="SAPBEXstdDataEmph 2 6 2" xfId="30399" xr:uid="{00000000-0005-0000-0000-00008F8D0000}"/>
    <cellStyle name="SAPBEXstdDataEmph 2 7" xfId="23500" xr:uid="{00000000-0005-0000-0000-0000908D0000}"/>
    <cellStyle name="SAPBEXstdDataEmph 2 8" xfId="32969" xr:uid="{00000000-0005-0000-0000-0000918D0000}"/>
    <cellStyle name="SAPBEXstdDataEmph 2 9" xfId="34042" xr:uid="{00000000-0005-0000-0000-0000928D0000}"/>
    <cellStyle name="SAPBEXstdDataEmph 3" xfId="7639" xr:uid="{00000000-0005-0000-0000-0000938D0000}"/>
    <cellStyle name="SAPBEXstdDataEmph 3 2" xfId="14148" xr:uid="{00000000-0005-0000-0000-0000948D0000}"/>
    <cellStyle name="SAPBEXstdDataEmph 3 2 2" xfId="26878" xr:uid="{00000000-0005-0000-0000-0000958D0000}"/>
    <cellStyle name="SAPBEXstdDataEmph 3 3" xfId="22369" xr:uid="{00000000-0005-0000-0000-0000968D0000}"/>
    <cellStyle name="SAPBEXstdDataEmph 4" xfId="11461" xr:uid="{00000000-0005-0000-0000-0000978D0000}"/>
    <cellStyle name="SAPBEXstdDataEmph 4 2" xfId="16765" xr:uid="{00000000-0005-0000-0000-0000988D0000}"/>
    <cellStyle name="SAPBEXstdDataEmph 4 2 2" xfId="29300" xr:uid="{00000000-0005-0000-0000-0000998D0000}"/>
    <cellStyle name="SAPBEXstdDataEmph 4 3" xfId="24219" xr:uid="{00000000-0005-0000-0000-00009A8D0000}"/>
    <cellStyle name="SAPBEXstdDataEmph 5" xfId="11690" xr:uid="{00000000-0005-0000-0000-00009B8D0000}"/>
    <cellStyle name="SAPBEXstdDataEmph 5 2" xfId="16947" xr:uid="{00000000-0005-0000-0000-00009C8D0000}"/>
    <cellStyle name="SAPBEXstdDataEmph 5 2 2" xfId="29480" xr:uid="{00000000-0005-0000-0000-00009D8D0000}"/>
    <cellStyle name="SAPBEXstdDataEmph 5 3" xfId="24444" xr:uid="{00000000-0005-0000-0000-00009E8D0000}"/>
    <cellStyle name="SAPBEXstdDataEmph 6" xfId="11788" xr:uid="{00000000-0005-0000-0000-00009F8D0000}"/>
    <cellStyle name="SAPBEXstdDataEmph 6 2" xfId="24540" xr:uid="{00000000-0005-0000-0000-0000A08D0000}"/>
    <cellStyle name="SAPBEXstdDataEmph 7" xfId="18570" xr:uid="{00000000-0005-0000-0000-0000A18D0000}"/>
    <cellStyle name="SAPBEXstdDataEmph 7 2" xfId="30110" xr:uid="{00000000-0005-0000-0000-0000A28D0000}"/>
    <cellStyle name="SAPBEXstdDataEmph 8" xfId="20570" xr:uid="{00000000-0005-0000-0000-0000A38D0000}"/>
    <cellStyle name="SAPBEXstdDataEmph 8 2" xfId="30250" xr:uid="{00000000-0005-0000-0000-0000A48D0000}"/>
    <cellStyle name="SAPBEXstdDataEmph 9" xfId="31938" xr:uid="{00000000-0005-0000-0000-0000A58D0000}"/>
    <cellStyle name="SAPBEXstdItem" xfId="5976" xr:uid="{00000000-0005-0000-0000-0000A68D0000}"/>
    <cellStyle name="SAPBEXstdItem 10" xfId="33826" xr:uid="{00000000-0005-0000-0000-0000A78D0000}"/>
    <cellStyle name="SAPBEXstdItem 11" xfId="31903" xr:uid="{00000000-0005-0000-0000-0000A88D0000}"/>
    <cellStyle name="SAPBEXstdItem 2" xfId="9508" xr:uid="{00000000-0005-0000-0000-0000A98D0000}"/>
    <cellStyle name="SAPBEXstdItem 2 10" xfId="31531" xr:uid="{00000000-0005-0000-0000-0000AA8D0000}"/>
    <cellStyle name="SAPBEXstdItem 2 2" xfId="11762" xr:uid="{00000000-0005-0000-0000-0000AB8D0000}"/>
    <cellStyle name="SAPBEXstdItem 2 2 2" xfId="17002" xr:uid="{00000000-0005-0000-0000-0000AC8D0000}"/>
    <cellStyle name="SAPBEXstdItem 2 2 2 2" xfId="29535" xr:uid="{00000000-0005-0000-0000-0000AD8D0000}"/>
    <cellStyle name="SAPBEXstdItem 2 2 3" xfId="24514" xr:uid="{00000000-0005-0000-0000-0000AE8D0000}"/>
    <cellStyle name="SAPBEXstdItem 2 3" xfId="6881" xr:uid="{00000000-0005-0000-0000-0000AF8D0000}"/>
    <cellStyle name="SAPBEXstdItem 2 3 2" xfId="13438" xr:uid="{00000000-0005-0000-0000-0000B08D0000}"/>
    <cellStyle name="SAPBEXstdItem 2 3 2 2" xfId="26173" xr:uid="{00000000-0005-0000-0000-0000B18D0000}"/>
    <cellStyle name="SAPBEXstdItem 2 3 3" xfId="21617" xr:uid="{00000000-0005-0000-0000-0000B28D0000}"/>
    <cellStyle name="SAPBEXstdItem 2 4" xfId="11944" xr:uid="{00000000-0005-0000-0000-0000B38D0000}"/>
    <cellStyle name="SAPBEXstdItem 2 4 2" xfId="24694" xr:uid="{00000000-0005-0000-0000-0000B48D0000}"/>
    <cellStyle name="SAPBEXstdItem 2 5" xfId="19856" xr:uid="{00000000-0005-0000-0000-0000B58D0000}"/>
    <cellStyle name="SAPBEXstdItem 2 5 2" xfId="30184" xr:uid="{00000000-0005-0000-0000-0000B68D0000}"/>
    <cellStyle name="SAPBEXstdItem 2 6" xfId="20722" xr:uid="{00000000-0005-0000-0000-0000B78D0000}"/>
    <cellStyle name="SAPBEXstdItem 2 6 2" xfId="30400" xr:uid="{00000000-0005-0000-0000-0000B88D0000}"/>
    <cellStyle name="SAPBEXstdItem 2 7" xfId="23501" xr:uid="{00000000-0005-0000-0000-0000B98D0000}"/>
    <cellStyle name="SAPBEXstdItem 2 8" xfId="32970" xr:uid="{00000000-0005-0000-0000-0000BA8D0000}"/>
    <cellStyle name="SAPBEXstdItem 2 9" xfId="34043" xr:uid="{00000000-0005-0000-0000-0000BB8D0000}"/>
    <cellStyle name="SAPBEXstdItem 3" xfId="7640" xr:uid="{00000000-0005-0000-0000-0000BC8D0000}"/>
    <cellStyle name="SAPBEXstdItem 3 2" xfId="14149" xr:uid="{00000000-0005-0000-0000-0000BD8D0000}"/>
    <cellStyle name="SAPBEXstdItem 3 2 2" xfId="26879" xr:uid="{00000000-0005-0000-0000-0000BE8D0000}"/>
    <cellStyle name="SAPBEXstdItem 3 3" xfId="22370" xr:uid="{00000000-0005-0000-0000-0000BF8D0000}"/>
    <cellStyle name="SAPBEXstdItem 4" xfId="11462" xr:uid="{00000000-0005-0000-0000-0000C08D0000}"/>
    <cellStyle name="SAPBEXstdItem 4 2" xfId="16766" xr:uid="{00000000-0005-0000-0000-0000C18D0000}"/>
    <cellStyle name="SAPBEXstdItem 4 2 2" xfId="29301" xr:uid="{00000000-0005-0000-0000-0000C28D0000}"/>
    <cellStyle name="SAPBEXstdItem 4 3" xfId="24220" xr:uid="{00000000-0005-0000-0000-0000C38D0000}"/>
    <cellStyle name="SAPBEXstdItem 5" xfId="11547" xr:uid="{00000000-0005-0000-0000-0000C48D0000}"/>
    <cellStyle name="SAPBEXstdItem 5 2" xfId="16825" xr:uid="{00000000-0005-0000-0000-0000C58D0000}"/>
    <cellStyle name="SAPBEXstdItem 5 2 2" xfId="29360" xr:uid="{00000000-0005-0000-0000-0000C68D0000}"/>
    <cellStyle name="SAPBEXstdItem 5 3" xfId="24305" xr:uid="{00000000-0005-0000-0000-0000C78D0000}"/>
    <cellStyle name="SAPBEXstdItem 6" xfId="11813" xr:uid="{00000000-0005-0000-0000-0000C88D0000}"/>
    <cellStyle name="SAPBEXstdItem 6 2" xfId="24564" xr:uid="{00000000-0005-0000-0000-0000C98D0000}"/>
    <cellStyle name="SAPBEXstdItem 7" xfId="18571" xr:uid="{00000000-0005-0000-0000-0000CA8D0000}"/>
    <cellStyle name="SAPBEXstdItem 7 2" xfId="30111" xr:uid="{00000000-0005-0000-0000-0000CB8D0000}"/>
    <cellStyle name="SAPBEXstdItem 8" xfId="20571" xr:uid="{00000000-0005-0000-0000-0000CC8D0000}"/>
    <cellStyle name="SAPBEXstdItem 8 2" xfId="30251" xr:uid="{00000000-0005-0000-0000-0000CD8D0000}"/>
    <cellStyle name="SAPBEXstdItem 9" xfId="31939" xr:uid="{00000000-0005-0000-0000-0000CE8D0000}"/>
    <cellStyle name="SAPBEXstdItemX" xfId="5977" xr:uid="{00000000-0005-0000-0000-0000CF8D0000}"/>
    <cellStyle name="SAPBEXstdItemX 10" xfId="33827" xr:uid="{00000000-0005-0000-0000-0000D08D0000}"/>
    <cellStyle name="SAPBEXstdItemX 11" xfId="31904" xr:uid="{00000000-0005-0000-0000-0000D18D0000}"/>
    <cellStyle name="SAPBEXstdItemX 2" xfId="9509" xr:uid="{00000000-0005-0000-0000-0000D28D0000}"/>
    <cellStyle name="SAPBEXstdItemX 2 10" xfId="31532" xr:uid="{00000000-0005-0000-0000-0000D38D0000}"/>
    <cellStyle name="SAPBEXstdItemX 2 2" xfId="11763" xr:uid="{00000000-0005-0000-0000-0000D48D0000}"/>
    <cellStyle name="SAPBEXstdItemX 2 2 2" xfId="17003" xr:uid="{00000000-0005-0000-0000-0000D58D0000}"/>
    <cellStyle name="SAPBEXstdItemX 2 2 2 2" xfId="29536" xr:uid="{00000000-0005-0000-0000-0000D68D0000}"/>
    <cellStyle name="SAPBEXstdItemX 2 2 3" xfId="24515" xr:uid="{00000000-0005-0000-0000-0000D78D0000}"/>
    <cellStyle name="SAPBEXstdItemX 2 3" xfId="6882" xr:uid="{00000000-0005-0000-0000-0000D88D0000}"/>
    <cellStyle name="SAPBEXstdItemX 2 3 2" xfId="13439" xr:uid="{00000000-0005-0000-0000-0000D98D0000}"/>
    <cellStyle name="SAPBEXstdItemX 2 3 2 2" xfId="26174" xr:uid="{00000000-0005-0000-0000-0000DA8D0000}"/>
    <cellStyle name="SAPBEXstdItemX 2 3 3" xfId="21618" xr:uid="{00000000-0005-0000-0000-0000DB8D0000}"/>
    <cellStyle name="SAPBEXstdItemX 2 4" xfId="11900" xr:uid="{00000000-0005-0000-0000-0000DC8D0000}"/>
    <cellStyle name="SAPBEXstdItemX 2 4 2" xfId="24650" xr:uid="{00000000-0005-0000-0000-0000DD8D0000}"/>
    <cellStyle name="SAPBEXstdItemX 2 5" xfId="19857" xr:uid="{00000000-0005-0000-0000-0000DE8D0000}"/>
    <cellStyle name="SAPBEXstdItemX 2 5 2" xfId="30185" xr:uid="{00000000-0005-0000-0000-0000DF8D0000}"/>
    <cellStyle name="SAPBEXstdItemX 2 6" xfId="20723" xr:uid="{00000000-0005-0000-0000-0000E08D0000}"/>
    <cellStyle name="SAPBEXstdItemX 2 6 2" xfId="30401" xr:uid="{00000000-0005-0000-0000-0000E18D0000}"/>
    <cellStyle name="SAPBEXstdItemX 2 7" xfId="23502" xr:uid="{00000000-0005-0000-0000-0000E28D0000}"/>
    <cellStyle name="SAPBEXstdItemX 2 8" xfId="32971" xr:uid="{00000000-0005-0000-0000-0000E38D0000}"/>
    <cellStyle name="SAPBEXstdItemX 2 9" xfId="34044" xr:uid="{00000000-0005-0000-0000-0000E48D0000}"/>
    <cellStyle name="SAPBEXstdItemX 3" xfId="7641" xr:uid="{00000000-0005-0000-0000-0000E58D0000}"/>
    <cellStyle name="SAPBEXstdItemX 3 2" xfId="14150" xr:uid="{00000000-0005-0000-0000-0000E68D0000}"/>
    <cellStyle name="SAPBEXstdItemX 3 2 2" xfId="26880" xr:uid="{00000000-0005-0000-0000-0000E78D0000}"/>
    <cellStyle name="SAPBEXstdItemX 3 3" xfId="22371" xr:uid="{00000000-0005-0000-0000-0000E88D0000}"/>
    <cellStyle name="SAPBEXstdItemX 4" xfId="11463" xr:uid="{00000000-0005-0000-0000-0000E98D0000}"/>
    <cellStyle name="SAPBEXstdItemX 4 2" xfId="16767" xr:uid="{00000000-0005-0000-0000-0000EA8D0000}"/>
    <cellStyle name="SAPBEXstdItemX 4 2 2" xfId="29302" xr:uid="{00000000-0005-0000-0000-0000EB8D0000}"/>
    <cellStyle name="SAPBEXstdItemX 4 3" xfId="24221" xr:uid="{00000000-0005-0000-0000-0000EC8D0000}"/>
    <cellStyle name="SAPBEXstdItemX 5" xfId="6699" xr:uid="{00000000-0005-0000-0000-0000ED8D0000}"/>
    <cellStyle name="SAPBEXstdItemX 5 2" xfId="13288" xr:uid="{00000000-0005-0000-0000-0000EE8D0000}"/>
    <cellStyle name="SAPBEXstdItemX 5 2 2" xfId="26030" xr:uid="{00000000-0005-0000-0000-0000EF8D0000}"/>
    <cellStyle name="SAPBEXstdItemX 5 3" xfId="21442" xr:uid="{00000000-0005-0000-0000-0000F08D0000}"/>
    <cellStyle name="SAPBEXstdItemX 6" xfId="11983" xr:uid="{00000000-0005-0000-0000-0000F18D0000}"/>
    <cellStyle name="SAPBEXstdItemX 6 2" xfId="24733" xr:uid="{00000000-0005-0000-0000-0000F28D0000}"/>
    <cellStyle name="SAPBEXstdItemX 7" xfId="18572" xr:uid="{00000000-0005-0000-0000-0000F38D0000}"/>
    <cellStyle name="SAPBEXstdItemX 7 2" xfId="30112" xr:uid="{00000000-0005-0000-0000-0000F48D0000}"/>
    <cellStyle name="SAPBEXstdItemX 8" xfId="20572" xr:uid="{00000000-0005-0000-0000-0000F58D0000}"/>
    <cellStyle name="SAPBEXstdItemX 8 2" xfId="30252" xr:uid="{00000000-0005-0000-0000-0000F68D0000}"/>
    <cellStyle name="SAPBEXstdItemX 9" xfId="31940" xr:uid="{00000000-0005-0000-0000-0000F78D0000}"/>
    <cellStyle name="SAPBEXtitle" xfId="5978" xr:uid="{00000000-0005-0000-0000-0000F88D0000}"/>
    <cellStyle name="SAPBEXtitle 10" xfId="33828" xr:uid="{00000000-0005-0000-0000-0000F98D0000}"/>
    <cellStyle name="SAPBEXtitle 11" xfId="30712" xr:uid="{00000000-0005-0000-0000-0000FA8D0000}"/>
    <cellStyle name="SAPBEXtitle 2" xfId="9510" xr:uid="{00000000-0005-0000-0000-0000FB8D0000}"/>
    <cellStyle name="SAPBEXtitle 2 10" xfId="31533" xr:uid="{00000000-0005-0000-0000-0000FC8D0000}"/>
    <cellStyle name="SAPBEXtitle 2 2" xfId="11764" xr:uid="{00000000-0005-0000-0000-0000FD8D0000}"/>
    <cellStyle name="SAPBEXtitle 2 2 2" xfId="17004" xr:uid="{00000000-0005-0000-0000-0000FE8D0000}"/>
    <cellStyle name="SAPBEXtitle 2 2 2 2" xfId="29537" xr:uid="{00000000-0005-0000-0000-0000FF8D0000}"/>
    <cellStyle name="SAPBEXtitle 2 2 3" xfId="24516" xr:uid="{00000000-0005-0000-0000-0000008E0000}"/>
    <cellStyle name="SAPBEXtitle 2 3" xfId="6883" xr:uid="{00000000-0005-0000-0000-0000018E0000}"/>
    <cellStyle name="SAPBEXtitle 2 3 2" xfId="13440" xr:uid="{00000000-0005-0000-0000-0000028E0000}"/>
    <cellStyle name="SAPBEXtitle 2 3 2 2" xfId="26175" xr:uid="{00000000-0005-0000-0000-0000038E0000}"/>
    <cellStyle name="SAPBEXtitle 2 3 3" xfId="21619" xr:uid="{00000000-0005-0000-0000-0000048E0000}"/>
    <cellStyle name="SAPBEXtitle 2 4" xfId="12001" xr:uid="{00000000-0005-0000-0000-0000058E0000}"/>
    <cellStyle name="SAPBEXtitle 2 4 2" xfId="24750" xr:uid="{00000000-0005-0000-0000-0000068E0000}"/>
    <cellStyle name="SAPBEXtitle 2 5" xfId="19858" xr:uid="{00000000-0005-0000-0000-0000078E0000}"/>
    <cellStyle name="SAPBEXtitle 2 5 2" xfId="30186" xr:uid="{00000000-0005-0000-0000-0000088E0000}"/>
    <cellStyle name="SAPBEXtitle 2 6" xfId="20724" xr:uid="{00000000-0005-0000-0000-0000098E0000}"/>
    <cellStyle name="SAPBEXtitle 2 6 2" xfId="30402" xr:uid="{00000000-0005-0000-0000-00000A8E0000}"/>
    <cellStyle name="SAPBEXtitle 2 7" xfId="23503" xr:uid="{00000000-0005-0000-0000-00000B8E0000}"/>
    <cellStyle name="SAPBEXtitle 2 8" xfId="32972" xr:uid="{00000000-0005-0000-0000-00000C8E0000}"/>
    <cellStyle name="SAPBEXtitle 2 9" xfId="34045" xr:uid="{00000000-0005-0000-0000-00000D8E0000}"/>
    <cellStyle name="SAPBEXtitle 3" xfId="7642" xr:uid="{00000000-0005-0000-0000-00000E8E0000}"/>
    <cellStyle name="SAPBEXtitle 3 2" xfId="14151" xr:uid="{00000000-0005-0000-0000-00000F8E0000}"/>
    <cellStyle name="SAPBEXtitle 3 2 2" xfId="26881" xr:uid="{00000000-0005-0000-0000-0000108E0000}"/>
    <cellStyle name="SAPBEXtitle 3 3" xfId="22372" xr:uid="{00000000-0005-0000-0000-0000118E0000}"/>
    <cellStyle name="SAPBEXtitle 4" xfId="11464" xr:uid="{00000000-0005-0000-0000-0000128E0000}"/>
    <cellStyle name="SAPBEXtitle 4 2" xfId="16768" xr:uid="{00000000-0005-0000-0000-0000138E0000}"/>
    <cellStyle name="SAPBEXtitle 4 2 2" xfId="29303" xr:uid="{00000000-0005-0000-0000-0000148E0000}"/>
    <cellStyle name="SAPBEXtitle 4 3" xfId="24222" xr:uid="{00000000-0005-0000-0000-0000158E0000}"/>
    <cellStyle name="SAPBEXtitle 5" xfId="11689" xr:uid="{00000000-0005-0000-0000-0000168E0000}"/>
    <cellStyle name="SAPBEXtitle 5 2" xfId="16946" xr:uid="{00000000-0005-0000-0000-0000178E0000}"/>
    <cellStyle name="SAPBEXtitle 5 2 2" xfId="29479" xr:uid="{00000000-0005-0000-0000-0000188E0000}"/>
    <cellStyle name="SAPBEXtitle 5 3" xfId="24443" xr:uid="{00000000-0005-0000-0000-0000198E0000}"/>
    <cellStyle name="SAPBEXtitle 6" xfId="6496" xr:uid="{00000000-0005-0000-0000-00001A8E0000}"/>
    <cellStyle name="SAPBEXtitle 6 2" xfId="21246" xr:uid="{00000000-0005-0000-0000-00001B8E0000}"/>
    <cellStyle name="SAPBEXtitle 7" xfId="18573" xr:uid="{00000000-0005-0000-0000-00001C8E0000}"/>
    <cellStyle name="SAPBEXtitle 7 2" xfId="30113" xr:uid="{00000000-0005-0000-0000-00001D8E0000}"/>
    <cellStyle name="SAPBEXtitle 8" xfId="20573" xr:uid="{00000000-0005-0000-0000-00001E8E0000}"/>
    <cellStyle name="SAPBEXtitle 8 2" xfId="30253" xr:uid="{00000000-0005-0000-0000-00001F8E0000}"/>
    <cellStyle name="SAPBEXtitle 9" xfId="31941" xr:uid="{00000000-0005-0000-0000-0000208E0000}"/>
    <cellStyle name="SAPBEXundefined" xfId="5979" xr:uid="{00000000-0005-0000-0000-0000218E0000}"/>
    <cellStyle name="SAPBEXundefined 10" xfId="33829" xr:uid="{00000000-0005-0000-0000-0000228E0000}"/>
    <cellStyle name="SAPBEXundefined 11" xfId="31958" xr:uid="{00000000-0005-0000-0000-0000238E0000}"/>
    <cellStyle name="SAPBEXundefined 2" xfId="9511" xr:uid="{00000000-0005-0000-0000-0000248E0000}"/>
    <cellStyle name="SAPBEXundefined 2 10" xfId="31534" xr:uid="{00000000-0005-0000-0000-0000258E0000}"/>
    <cellStyle name="SAPBEXundefined 2 2" xfId="11765" xr:uid="{00000000-0005-0000-0000-0000268E0000}"/>
    <cellStyle name="SAPBEXundefined 2 2 2" xfId="17005" xr:uid="{00000000-0005-0000-0000-0000278E0000}"/>
    <cellStyle name="SAPBEXundefined 2 2 2 2" xfId="29538" xr:uid="{00000000-0005-0000-0000-0000288E0000}"/>
    <cellStyle name="SAPBEXundefined 2 2 3" xfId="24517" xr:uid="{00000000-0005-0000-0000-0000298E0000}"/>
    <cellStyle name="SAPBEXundefined 2 3" xfId="6884" xr:uid="{00000000-0005-0000-0000-00002A8E0000}"/>
    <cellStyle name="SAPBEXundefined 2 3 2" xfId="13441" xr:uid="{00000000-0005-0000-0000-00002B8E0000}"/>
    <cellStyle name="SAPBEXundefined 2 3 2 2" xfId="26176" xr:uid="{00000000-0005-0000-0000-00002C8E0000}"/>
    <cellStyle name="SAPBEXundefined 2 3 3" xfId="21620" xr:uid="{00000000-0005-0000-0000-00002D8E0000}"/>
    <cellStyle name="SAPBEXundefined 2 4" xfId="11473" xr:uid="{00000000-0005-0000-0000-00002E8E0000}"/>
    <cellStyle name="SAPBEXundefined 2 4 2" xfId="24231" xr:uid="{00000000-0005-0000-0000-00002F8E0000}"/>
    <cellStyle name="SAPBEXundefined 2 5" xfId="19859" xr:uid="{00000000-0005-0000-0000-0000308E0000}"/>
    <cellStyle name="SAPBEXundefined 2 5 2" xfId="30187" xr:uid="{00000000-0005-0000-0000-0000318E0000}"/>
    <cellStyle name="SAPBEXundefined 2 6" xfId="20725" xr:uid="{00000000-0005-0000-0000-0000328E0000}"/>
    <cellStyle name="SAPBEXundefined 2 6 2" xfId="30403" xr:uid="{00000000-0005-0000-0000-0000338E0000}"/>
    <cellStyle name="SAPBEXundefined 2 7" xfId="23504" xr:uid="{00000000-0005-0000-0000-0000348E0000}"/>
    <cellStyle name="SAPBEXundefined 2 8" xfId="32973" xr:uid="{00000000-0005-0000-0000-0000358E0000}"/>
    <cellStyle name="SAPBEXundefined 2 9" xfId="34046" xr:uid="{00000000-0005-0000-0000-0000368E0000}"/>
    <cellStyle name="SAPBEXundefined 3" xfId="7643" xr:uid="{00000000-0005-0000-0000-0000378E0000}"/>
    <cellStyle name="SAPBEXundefined 3 2" xfId="14152" xr:uid="{00000000-0005-0000-0000-0000388E0000}"/>
    <cellStyle name="SAPBEXundefined 3 2 2" xfId="26882" xr:uid="{00000000-0005-0000-0000-0000398E0000}"/>
    <cellStyle name="SAPBEXundefined 3 3" xfId="22373" xr:uid="{00000000-0005-0000-0000-00003A8E0000}"/>
    <cellStyle name="SAPBEXundefined 4" xfId="11465" xr:uid="{00000000-0005-0000-0000-00003B8E0000}"/>
    <cellStyle name="SAPBEXundefined 4 2" xfId="16769" xr:uid="{00000000-0005-0000-0000-00003C8E0000}"/>
    <cellStyle name="SAPBEXundefined 4 2 2" xfId="29304" xr:uid="{00000000-0005-0000-0000-00003D8E0000}"/>
    <cellStyle name="SAPBEXundefined 4 3" xfId="24223" xr:uid="{00000000-0005-0000-0000-00003E8E0000}"/>
    <cellStyle name="SAPBEXundefined 5" xfId="11546" xr:uid="{00000000-0005-0000-0000-00003F8E0000}"/>
    <cellStyle name="SAPBEXundefined 5 2" xfId="16824" xr:uid="{00000000-0005-0000-0000-0000408E0000}"/>
    <cellStyle name="SAPBEXundefined 5 2 2" xfId="29359" xr:uid="{00000000-0005-0000-0000-0000418E0000}"/>
    <cellStyle name="SAPBEXundefined 5 3" xfId="24304" xr:uid="{00000000-0005-0000-0000-0000428E0000}"/>
    <cellStyle name="SAPBEXundefined 6" xfId="7726" xr:uid="{00000000-0005-0000-0000-0000438E0000}"/>
    <cellStyle name="SAPBEXundefined 6 2" xfId="22450" xr:uid="{00000000-0005-0000-0000-0000448E0000}"/>
    <cellStyle name="SAPBEXundefined 7" xfId="18574" xr:uid="{00000000-0005-0000-0000-0000458E0000}"/>
    <cellStyle name="SAPBEXundefined 7 2" xfId="30114" xr:uid="{00000000-0005-0000-0000-0000468E0000}"/>
    <cellStyle name="SAPBEXundefined 8" xfId="20574" xr:uid="{00000000-0005-0000-0000-0000478E0000}"/>
    <cellStyle name="SAPBEXundefined 8 2" xfId="30254" xr:uid="{00000000-0005-0000-0000-0000488E0000}"/>
    <cellStyle name="SAPBEXundefined 9" xfId="31942" xr:uid="{00000000-0005-0000-0000-0000498E0000}"/>
    <cellStyle name="Standard_1999-2003 tools set plan 01- Nov PO präsent" xfId="5980" xr:uid="{00000000-0005-0000-0000-00004A8E0000}"/>
    <cellStyle name="StandardizedData" xfId="6223" xr:uid="{00000000-0005-0000-0000-00004B8E0000}"/>
    <cellStyle name="StandardizedPullDown" xfId="6224" xr:uid="{00000000-0005-0000-0000-00004C8E0000}"/>
    <cellStyle name="Style 1" xfId="2079" xr:uid="{00000000-0005-0000-0000-00004D8E0000}"/>
    <cellStyle name="Style 1 2" xfId="2080" xr:uid="{00000000-0005-0000-0000-00004E8E0000}"/>
    <cellStyle name="Style 1 2 2" xfId="6226" xr:uid="{00000000-0005-0000-0000-00004F8E0000}"/>
    <cellStyle name="Style 1 2 3" xfId="10969" xr:uid="{00000000-0005-0000-0000-0000508E0000}"/>
    <cellStyle name="Style 1 2 4" xfId="5981" xr:uid="{00000000-0005-0000-0000-0000518E0000}"/>
    <cellStyle name="Style 1 3" xfId="2081" xr:uid="{00000000-0005-0000-0000-0000528E0000}"/>
    <cellStyle name="Style 1 3 2" xfId="6228" xr:uid="{00000000-0005-0000-0000-0000538E0000}"/>
    <cellStyle name="Style 1 3 3" xfId="11098" xr:uid="{00000000-0005-0000-0000-0000548E0000}"/>
    <cellStyle name="Style 1 3 4" xfId="6227" xr:uid="{00000000-0005-0000-0000-0000558E0000}"/>
    <cellStyle name="Style 1 3_ACCRUAL WORKSHEET Apr 2012" xfId="6229" xr:uid="{00000000-0005-0000-0000-0000568E0000}"/>
    <cellStyle name="Style 1 4" xfId="2082" xr:uid="{00000000-0005-0000-0000-0000578E0000}"/>
    <cellStyle name="Style 1 4 2" xfId="10859" xr:uid="{00000000-0005-0000-0000-0000588E0000}"/>
    <cellStyle name="Style 1 4 3" xfId="6230" xr:uid="{00000000-0005-0000-0000-0000598E0000}"/>
    <cellStyle name="Style 1 5" xfId="6225" xr:uid="{00000000-0005-0000-0000-00005A8E0000}"/>
    <cellStyle name="Style 2" xfId="2083" xr:uid="{00000000-0005-0000-0000-00005B8E0000}"/>
    <cellStyle name="Style 2 2" xfId="2084" xr:uid="{00000000-0005-0000-0000-00005C8E0000}"/>
    <cellStyle name="Style 2 2 2" xfId="10101" xr:uid="{00000000-0005-0000-0000-00005D8E0000}"/>
    <cellStyle name="Style 2 2 3" xfId="5982" xr:uid="{00000000-0005-0000-0000-00005E8E0000}"/>
    <cellStyle name="Style 2 3" xfId="2085" xr:uid="{00000000-0005-0000-0000-00005F8E0000}"/>
    <cellStyle name="Style 2 4" xfId="2086" xr:uid="{00000000-0005-0000-0000-0000608E0000}"/>
    <cellStyle name="Style 27" xfId="1075" xr:uid="{00000000-0005-0000-0000-0000618E0000}"/>
    <cellStyle name="Style 3" xfId="2087" xr:uid="{00000000-0005-0000-0000-0000628E0000}"/>
    <cellStyle name="Style 3 2" xfId="2088" xr:uid="{00000000-0005-0000-0000-0000638E0000}"/>
    <cellStyle name="Style 4" xfId="2089" xr:uid="{00000000-0005-0000-0000-0000648E0000}"/>
    <cellStyle name="SUB_CALCULATED" xfId="6168" xr:uid="{00000000-0005-0000-0000-0000658E0000}"/>
    <cellStyle name="Subheading" xfId="5983" xr:uid="{00000000-0005-0000-0000-0000668E0000}"/>
    <cellStyle name="Subtotal" xfId="5984" xr:uid="{00000000-0005-0000-0000-0000678E0000}"/>
    <cellStyle name="t3" xfId="6169" xr:uid="{00000000-0005-0000-0000-0000688E0000}"/>
    <cellStyle name="Table" xfId="5985" xr:uid="{00000000-0005-0000-0000-0000698E0000}"/>
    <cellStyle name="Table  - Draw shadow and lines within range" xfId="5986" xr:uid="{00000000-0005-0000-0000-00006A8E0000}"/>
    <cellStyle name="Table  - Draw shadow and lines within range 2" xfId="8554" xr:uid="{00000000-0005-0000-0000-00006B8E0000}"/>
    <cellStyle name="Table  - Draw shadow and lines within range 2 2" xfId="6759" xr:uid="{00000000-0005-0000-0000-00006C8E0000}"/>
    <cellStyle name="Table  - Draw shadow and lines within range 2 2 2" xfId="13328" xr:uid="{00000000-0005-0000-0000-00006D8E0000}"/>
    <cellStyle name="Table  - Draw shadow and lines within range 2 3" xfId="6467" xr:uid="{00000000-0005-0000-0000-00006E8E0000}"/>
    <cellStyle name="Table  - Draw shadow and lines within range 3" xfId="7645" xr:uid="{00000000-0005-0000-0000-00006F8E0000}"/>
    <cellStyle name="Table  - Draw shadow and lines within range 3 2" xfId="14154" xr:uid="{00000000-0005-0000-0000-0000708E0000}"/>
    <cellStyle name="Table  - Draw shadow and lines within range 4" xfId="6472" xr:uid="{00000000-0005-0000-0000-0000718E0000}"/>
    <cellStyle name="Table  - Draw shadow and lines within range 4 2" xfId="13084" xr:uid="{00000000-0005-0000-0000-0000728E0000}"/>
    <cellStyle name="Table  - Draw shadow and lines within range 5" xfId="35105" xr:uid="{00000000-0005-0000-0000-0000738E0000}"/>
    <cellStyle name="Table  - Style5" xfId="5987" xr:uid="{00000000-0005-0000-0000-0000748E0000}"/>
    <cellStyle name="Table  - Style5 10" xfId="33830" xr:uid="{00000000-0005-0000-0000-0000758E0000}"/>
    <cellStyle name="Table  - Style5 11" xfId="31905" xr:uid="{00000000-0005-0000-0000-0000768E0000}"/>
    <cellStyle name="Table  - Style5 2" xfId="9512" xr:uid="{00000000-0005-0000-0000-0000778E0000}"/>
    <cellStyle name="Table  - Style5 2 2" xfId="11766" xr:uid="{00000000-0005-0000-0000-0000788E0000}"/>
    <cellStyle name="Table  - Style5 2 2 2" xfId="17006" xr:uid="{00000000-0005-0000-0000-0000798E0000}"/>
    <cellStyle name="Table  - Style5 2 2 2 2" xfId="29539" xr:uid="{00000000-0005-0000-0000-00007A8E0000}"/>
    <cellStyle name="Table  - Style5 2 2 3" xfId="24518" xr:uid="{00000000-0005-0000-0000-00007B8E0000}"/>
    <cellStyle name="Table  - Style5 2 3" xfId="6885" xr:uid="{00000000-0005-0000-0000-00007C8E0000}"/>
    <cellStyle name="Table  - Style5 2 3 2" xfId="13442" xr:uid="{00000000-0005-0000-0000-00007D8E0000}"/>
    <cellStyle name="Table  - Style5 2 3 2 2" xfId="26177" xr:uid="{00000000-0005-0000-0000-00007E8E0000}"/>
    <cellStyle name="Table  - Style5 2 3 3" xfId="21621" xr:uid="{00000000-0005-0000-0000-00007F8E0000}"/>
    <cellStyle name="Table  - Style5 2 4" xfId="11969" xr:uid="{00000000-0005-0000-0000-0000808E0000}"/>
    <cellStyle name="Table  - Style5 2 4 2" xfId="24719" xr:uid="{00000000-0005-0000-0000-0000818E0000}"/>
    <cellStyle name="Table  - Style5 2 5" xfId="19860" xr:uid="{00000000-0005-0000-0000-0000828E0000}"/>
    <cellStyle name="Table  - Style5 2 5 2" xfId="30188" xr:uid="{00000000-0005-0000-0000-0000838E0000}"/>
    <cellStyle name="Table  - Style5 2 6" xfId="20726" xr:uid="{00000000-0005-0000-0000-0000848E0000}"/>
    <cellStyle name="Table  - Style5 2 6 2" xfId="30404" xr:uid="{00000000-0005-0000-0000-0000858E0000}"/>
    <cellStyle name="Table  - Style5 2 7" xfId="32974" xr:uid="{00000000-0005-0000-0000-0000868E0000}"/>
    <cellStyle name="Table  - Style5 2 8" xfId="34047" xr:uid="{00000000-0005-0000-0000-0000878E0000}"/>
    <cellStyle name="Table  - Style5 2 9" xfId="31535" xr:uid="{00000000-0005-0000-0000-0000888E0000}"/>
    <cellStyle name="Table  - Style5 3" xfId="7646" xr:uid="{00000000-0005-0000-0000-0000898E0000}"/>
    <cellStyle name="Table  - Style5 3 2" xfId="14155" xr:uid="{00000000-0005-0000-0000-00008A8E0000}"/>
    <cellStyle name="Table  - Style5 3 2 2" xfId="26884" xr:uid="{00000000-0005-0000-0000-00008B8E0000}"/>
    <cellStyle name="Table  - Style5 3 3" xfId="22375" xr:uid="{00000000-0005-0000-0000-00008C8E0000}"/>
    <cellStyle name="Table  - Style5 4" xfId="11466" xr:uid="{00000000-0005-0000-0000-00008D8E0000}"/>
    <cellStyle name="Table  - Style5 4 2" xfId="16770" xr:uid="{00000000-0005-0000-0000-00008E8E0000}"/>
    <cellStyle name="Table  - Style5 4 2 2" xfId="29305" xr:uid="{00000000-0005-0000-0000-00008F8E0000}"/>
    <cellStyle name="Table  - Style5 4 3" xfId="24224" xr:uid="{00000000-0005-0000-0000-0000908E0000}"/>
    <cellStyle name="Table  - Style5 5" xfId="11688" xr:uid="{00000000-0005-0000-0000-0000918E0000}"/>
    <cellStyle name="Table  - Style5 5 2" xfId="16945" xr:uid="{00000000-0005-0000-0000-0000928E0000}"/>
    <cellStyle name="Table  - Style5 5 2 2" xfId="29478" xr:uid="{00000000-0005-0000-0000-0000938E0000}"/>
    <cellStyle name="Table  - Style5 5 3" xfId="24442" xr:uid="{00000000-0005-0000-0000-0000948E0000}"/>
    <cellStyle name="Table  - Style5 6" xfId="6798" xr:uid="{00000000-0005-0000-0000-0000958E0000}"/>
    <cellStyle name="Table  - Style5 6 2" xfId="21534" xr:uid="{00000000-0005-0000-0000-0000968E0000}"/>
    <cellStyle name="Table  - Style5 7" xfId="18575" xr:uid="{00000000-0005-0000-0000-0000978E0000}"/>
    <cellStyle name="Table  - Style5 7 2" xfId="30115" xr:uid="{00000000-0005-0000-0000-0000988E0000}"/>
    <cellStyle name="Table  - Style5 8" xfId="20575" xr:uid="{00000000-0005-0000-0000-0000998E0000}"/>
    <cellStyle name="Table  - Style5 8 2" xfId="30255" xr:uid="{00000000-0005-0000-0000-00009A8E0000}"/>
    <cellStyle name="Table  - Style5 9" xfId="31943" xr:uid="{00000000-0005-0000-0000-00009B8E0000}"/>
    <cellStyle name="Table  - Style6" xfId="5988" xr:uid="{00000000-0005-0000-0000-00009C8E0000}"/>
    <cellStyle name="Table  - Style6 10" xfId="33831" xr:uid="{00000000-0005-0000-0000-00009D8E0000}"/>
    <cellStyle name="Table  - Style6 11" xfId="31906" xr:uid="{00000000-0005-0000-0000-00009E8E0000}"/>
    <cellStyle name="Table  - Style6 2" xfId="9513" xr:uid="{00000000-0005-0000-0000-00009F8E0000}"/>
    <cellStyle name="Table  - Style6 2 2" xfId="11767" xr:uid="{00000000-0005-0000-0000-0000A08E0000}"/>
    <cellStyle name="Table  - Style6 2 2 2" xfId="17007" xr:uid="{00000000-0005-0000-0000-0000A18E0000}"/>
    <cellStyle name="Table  - Style6 2 2 2 2" xfId="29540" xr:uid="{00000000-0005-0000-0000-0000A28E0000}"/>
    <cellStyle name="Table  - Style6 2 2 3" xfId="24519" xr:uid="{00000000-0005-0000-0000-0000A38E0000}"/>
    <cellStyle name="Table  - Style6 2 3" xfId="7702" xr:uid="{00000000-0005-0000-0000-0000A48E0000}"/>
    <cellStyle name="Table  - Style6 2 3 2" xfId="14205" xr:uid="{00000000-0005-0000-0000-0000A58E0000}"/>
    <cellStyle name="Table  - Style6 2 3 2 2" xfId="26931" xr:uid="{00000000-0005-0000-0000-0000A68E0000}"/>
    <cellStyle name="Table  - Style6 2 3 3" xfId="22426" xr:uid="{00000000-0005-0000-0000-0000A78E0000}"/>
    <cellStyle name="Table  - Style6 2 4" xfId="11826" xr:uid="{00000000-0005-0000-0000-0000A88E0000}"/>
    <cellStyle name="Table  - Style6 2 4 2" xfId="24576" xr:uid="{00000000-0005-0000-0000-0000A98E0000}"/>
    <cellStyle name="Table  - Style6 2 5" xfId="19861" xr:uid="{00000000-0005-0000-0000-0000AA8E0000}"/>
    <cellStyle name="Table  - Style6 2 5 2" xfId="30189" xr:uid="{00000000-0005-0000-0000-0000AB8E0000}"/>
    <cellStyle name="Table  - Style6 2 6" xfId="20727" xr:uid="{00000000-0005-0000-0000-0000AC8E0000}"/>
    <cellStyle name="Table  - Style6 2 6 2" xfId="30405" xr:uid="{00000000-0005-0000-0000-0000AD8E0000}"/>
    <cellStyle name="Table  - Style6 2 7" xfId="32975" xr:uid="{00000000-0005-0000-0000-0000AE8E0000}"/>
    <cellStyle name="Table  - Style6 2 8" xfId="34048" xr:uid="{00000000-0005-0000-0000-0000AF8E0000}"/>
    <cellStyle name="Table  - Style6 2 9" xfId="31536" xr:uid="{00000000-0005-0000-0000-0000B08E0000}"/>
    <cellStyle name="Table  - Style6 3" xfId="7647" xr:uid="{00000000-0005-0000-0000-0000B18E0000}"/>
    <cellStyle name="Table  - Style6 3 2" xfId="14156" xr:uid="{00000000-0005-0000-0000-0000B28E0000}"/>
    <cellStyle name="Table  - Style6 3 2 2" xfId="26885" xr:uid="{00000000-0005-0000-0000-0000B38E0000}"/>
    <cellStyle name="Table  - Style6 3 3" xfId="22376" xr:uid="{00000000-0005-0000-0000-0000B48E0000}"/>
    <cellStyle name="Table  - Style6 4" xfId="11467" xr:uid="{00000000-0005-0000-0000-0000B58E0000}"/>
    <cellStyle name="Table  - Style6 4 2" xfId="16771" xr:uid="{00000000-0005-0000-0000-0000B68E0000}"/>
    <cellStyle name="Table  - Style6 4 2 2" xfId="29306" xr:uid="{00000000-0005-0000-0000-0000B78E0000}"/>
    <cellStyle name="Table  - Style6 4 3" xfId="24225" xr:uid="{00000000-0005-0000-0000-0000B88E0000}"/>
    <cellStyle name="Table  - Style6 5" xfId="11545" xr:uid="{00000000-0005-0000-0000-0000B98E0000}"/>
    <cellStyle name="Table  - Style6 5 2" xfId="16823" xr:uid="{00000000-0005-0000-0000-0000BA8E0000}"/>
    <cellStyle name="Table  - Style6 5 2 2" xfId="29358" xr:uid="{00000000-0005-0000-0000-0000BB8E0000}"/>
    <cellStyle name="Table  - Style6 5 3" xfId="24303" xr:uid="{00000000-0005-0000-0000-0000BC8E0000}"/>
    <cellStyle name="Table  - Style6 6" xfId="6747" xr:uid="{00000000-0005-0000-0000-0000BD8E0000}"/>
    <cellStyle name="Table  - Style6 6 2" xfId="21486" xr:uid="{00000000-0005-0000-0000-0000BE8E0000}"/>
    <cellStyle name="Table  - Style6 7" xfId="18576" xr:uid="{00000000-0005-0000-0000-0000BF8E0000}"/>
    <cellStyle name="Table  - Style6 7 2" xfId="30116" xr:uid="{00000000-0005-0000-0000-0000C08E0000}"/>
    <cellStyle name="Table  - Style6 8" xfId="20576" xr:uid="{00000000-0005-0000-0000-0000C18E0000}"/>
    <cellStyle name="Table  - Style6 8 2" xfId="30256" xr:uid="{00000000-0005-0000-0000-0000C28E0000}"/>
    <cellStyle name="Table  - Style6 9" xfId="31944" xr:uid="{00000000-0005-0000-0000-0000C38E0000}"/>
    <cellStyle name="Text" xfId="5989" xr:uid="{00000000-0005-0000-0000-0000C48E0000}"/>
    <cellStyle name="Text Indent A" xfId="5990" xr:uid="{00000000-0005-0000-0000-0000C58E0000}"/>
    <cellStyle name="Text Indent B" xfId="5991" xr:uid="{00000000-0005-0000-0000-0000C68E0000}"/>
    <cellStyle name="Text Indent B 2" xfId="5992" xr:uid="{00000000-0005-0000-0000-0000C78E0000}"/>
    <cellStyle name="Text Indent B_13A.Recv-08" xfId="5993" xr:uid="{00000000-0005-0000-0000-0000C88E0000}"/>
    <cellStyle name="Text Indent C" xfId="5994" xr:uid="{00000000-0005-0000-0000-0000C98E0000}"/>
    <cellStyle name="Text Indent C 2" xfId="5995" xr:uid="{00000000-0005-0000-0000-0000CA8E0000}"/>
    <cellStyle name="Text Indent C_13A.Recv-08" xfId="5996" xr:uid="{00000000-0005-0000-0000-0000CB8E0000}"/>
    <cellStyle name="times" xfId="5997" xr:uid="{00000000-0005-0000-0000-0000CC8E0000}"/>
    <cellStyle name="Times new roman" xfId="5998" xr:uid="{00000000-0005-0000-0000-0000CD8E0000}"/>
    <cellStyle name="Title" xfId="651" builtinId="15" customBuiltin="1"/>
    <cellStyle name="Title  - Enlarge title text, yellow on blue" xfId="5999" xr:uid="{00000000-0005-0000-0000-0000CF8E0000}"/>
    <cellStyle name="Title  - Style1" xfId="6000" xr:uid="{00000000-0005-0000-0000-0000D08E0000}"/>
    <cellStyle name="Title  - Style6" xfId="6001" xr:uid="{00000000-0005-0000-0000-0000D18E0000}"/>
    <cellStyle name="Title 10" xfId="3077" xr:uid="{00000000-0005-0000-0000-0000D28E0000}"/>
    <cellStyle name="Title 10 2" xfId="37254" xr:uid="{00000000-0005-0000-0000-0000D38E0000}"/>
    <cellStyle name="Title 11" xfId="3078" xr:uid="{00000000-0005-0000-0000-0000D48E0000}"/>
    <cellStyle name="Title 11 2" xfId="37255" xr:uid="{00000000-0005-0000-0000-0000D58E0000}"/>
    <cellStyle name="Title 12" xfId="3079" xr:uid="{00000000-0005-0000-0000-0000D68E0000}"/>
    <cellStyle name="Title 12 2" xfId="37256" xr:uid="{00000000-0005-0000-0000-0000D78E0000}"/>
    <cellStyle name="Title 13" xfId="37257" xr:uid="{00000000-0005-0000-0000-0000D88E0000}"/>
    <cellStyle name="Title 14" xfId="37258" xr:uid="{00000000-0005-0000-0000-0000D98E0000}"/>
    <cellStyle name="Title 15" xfId="37259" xr:uid="{00000000-0005-0000-0000-0000DA8E0000}"/>
    <cellStyle name="Title 16" xfId="37260" xr:uid="{00000000-0005-0000-0000-0000DB8E0000}"/>
    <cellStyle name="Title 17" xfId="37261" xr:uid="{00000000-0005-0000-0000-0000DC8E0000}"/>
    <cellStyle name="Title 2" xfId="1076" xr:uid="{00000000-0005-0000-0000-0000DD8E0000}"/>
    <cellStyle name="Title 2 2" xfId="1269" xr:uid="{00000000-0005-0000-0000-0000DE8E0000}"/>
    <cellStyle name="Title 2 2 2" xfId="3081" xr:uid="{00000000-0005-0000-0000-0000DF8E0000}"/>
    <cellStyle name="Title 2 3" xfId="10639" xr:uid="{00000000-0005-0000-0000-0000E08E0000}"/>
    <cellStyle name="Title 2 4" xfId="37262" xr:uid="{00000000-0005-0000-0000-0000E18E0000}"/>
    <cellStyle name="Title 2 5" xfId="3080" xr:uid="{00000000-0005-0000-0000-0000E28E0000}"/>
    <cellStyle name="Title 3" xfId="1077" xr:uid="{00000000-0005-0000-0000-0000E38E0000}"/>
    <cellStyle name="Title 3 2" xfId="37263" xr:uid="{00000000-0005-0000-0000-0000E48E0000}"/>
    <cellStyle name="Title 4" xfId="1078" xr:uid="{00000000-0005-0000-0000-0000E58E0000}"/>
    <cellStyle name="Title 4 2" xfId="37264" xr:uid="{00000000-0005-0000-0000-0000E68E0000}"/>
    <cellStyle name="Title 5" xfId="1079" xr:uid="{00000000-0005-0000-0000-0000E78E0000}"/>
    <cellStyle name="Title 5 2" xfId="37265" xr:uid="{00000000-0005-0000-0000-0000E88E0000}"/>
    <cellStyle name="Title 6" xfId="3082" xr:uid="{00000000-0005-0000-0000-0000E98E0000}"/>
    <cellStyle name="Title 6 2" xfId="37266" xr:uid="{00000000-0005-0000-0000-0000EA8E0000}"/>
    <cellStyle name="Title 7" xfId="3083" xr:uid="{00000000-0005-0000-0000-0000EB8E0000}"/>
    <cellStyle name="Title 7 2" xfId="37267" xr:uid="{00000000-0005-0000-0000-0000EC8E0000}"/>
    <cellStyle name="Title 8" xfId="3084" xr:uid="{00000000-0005-0000-0000-0000ED8E0000}"/>
    <cellStyle name="Title 8 2" xfId="37268" xr:uid="{00000000-0005-0000-0000-0000EE8E0000}"/>
    <cellStyle name="Title 9" xfId="3085" xr:uid="{00000000-0005-0000-0000-0000EF8E0000}"/>
    <cellStyle name="Title 9 2" xfId="37269" xr:uid="{00000000-0005-0000-0000-0000F08E0000}"/>
    <cellStyle name="Total" xfId="666" builtinId="25" customBuiltin="1"/>
    <cellStyle name="Total 10" xfId="3086" xr:uid="{00000000-0005-0000-0000-0000F28E0000}"/>
    <cellStyle name="Total 10 10" xfId="30682" xr:uid="{00000000-0005-0000-0000-0000F38E0000}"/>
    <cellStyle name="Total 10 11" xfId="30771" xr:uid="{00000000-0005-0000-0000-0000F48E0000}"/>
    <cellStyle name="Total 10 12" xfId="37270" xr:uid="{00000000-0005-0000-0000-0000F58E0000}"/>
    <cellStyle name="Total 10 2" xfId="8735" xr:uid="{00000000-0005-0000-0000-0000F68E0000}"/>
    <cellStyle name="Total 10 2 2" xfId="11649" xr:uid="{00000000-0005-0000-0000-0000F78E0000}"/>
    <cellStyle name="Total 10 2 2 2" xfId="16911" xr:uid="{00000000-0005-0000-0000-0000F88E0000}"/>
    <cellStyle name="Total 10 2 2 2 2" xfId="29445" xr:uid="{00000000-0005-0000-0000-0000F98E0000}"/>
    <cellStyle name="Total 10 2 2 3" xfId="20811" xr:uid="{00000000-0005-0000-0000-0000FA8E0000}"/>
    <cellStyle name="Total 10 2 2 3 2" xfId="30489" xr:uid="{00000000-0005-0000-0000-0000FB8E0000}"/>
    <cellStyle name="Total 10 2 2 4" xfId="24404" xr:uid="{00000000-0005-0000-0000-0000FC8E0000}"/>
    <cellStyle name="Total 10 2 2 5" xfId="33090" xr:uid="{00000000-0005-0000-0000-0000FD8E0000}"/>
    <cellStyle name="Total 10 2 2 6" xfId="34132" xr:uid="{00000000-0005-0000-0000-0000FE8E0000}"/>
    <cellStyle name="Total 10 2 2 7" xfId="31583" xr:uid="{00000000-0005-0000-0000-0000FF8E0000}"/>
    <cellStyle name="Total 10 2 3" xfId="11532" xr:uid="{00000000-0005-0000-0000-0000008F0000}"/>
    <cellStyle name="Total 10 2 3 2" xfId="16816" xr:uid="{00000000-0005-0000-0000-0000018F0000}"/>
    <cellStyle name="Total 10 2 3 2 2" xfId="29351" xr:uid="{00000000-0005-0000-0000-0000028F0000}"/>
    <cellStyle name="Total 10 2 3 3" xfId="24290" xr:uid="{00000000-0005-0000-0000-0000038F0000}"/>
    <cellStyle name="Total 10 2 4" xfId="6701" xr:uid="{00000000-0005-0000-0000-0000048F0000}"/>
    <cellStyle name="Total 10 2 4 2" xfId="21444" xr:uid="{00000000-0005-0000-0000-0000058F0000}"/>
    <cellStyle name="Total 10 2 5" xfId="20660" xr:uid="{00000000-0005-0000-0000-0000068F0000}"/>
    <cellStyle name="Total 10 2 5 2" xfId="30338" xr:uid="{00000000-0005-0000-0000-0000078F0000}"/>
    <cellStyle name="Total 10 2 6" xfId="22795" xr:uid="{00000000-0005-0000-0000-0000088F0000}"/>
    <cellStyle name="Total 10 2 7" xfId="32110" xr:uid="{00000000-0005-0000-0000-0000098F0000}"/>
    <cellStyle name="Total 10 2 8" xfId="33949" xr:uid="{00000000-0005-0000-0000-00000A8F0000}"/>
    <cellStyle name="Total 10 2 9" xfId="33836" xr:uid="{00000000-0005-0000-0000-00000B8F0000}"/>
    <cellStyle name="Total 10 3" xfId="6585" xr:uid="{00000000-0005-0000-0000-00000C8F0000}"/>
    <cellStyle name="Total 10 3 2" xfId="13180" xr:uid="{00000000-0005-0000-0000-00000D8F0000}"/>
    <cellStyle name="Total 10 3 2 2" xfId="25925" xr:uid="{00000000-0005-0000-0000-00000E8F0000}"/>
    <cellStyle name="Total 10 3 3" xfId="20904" xr:uid="{00000000-0005-0000-0000-00000F8F0000}"/>
    <cellStyle name="Total 10 3 3 2" xfId="30582" xr:uid="{00000000-0005-0000-0000-0000108F0000}"/>
    <cellStyle name="Total 10 3 4" xfId="21334" xr:uid="{00000000-0005-0000-0000-0000118F0000}"/>
    <cellStyle name="Total 10 3 5" xfId="33230" xr:uid="{00000000-0005-0000-0000-0000128F0000}"/>
    <cellStyle name="Total 10 3 6" xfId="34227" xr:uid="{00000000-0005-0000-0000-0000138F0000}"/>
    <cellStyle name="Total 10 3 7" xfId="30901" xr:uid="{00000000-0005-0000-0000-0000148F0000}"/>
    <cellStyle name="Total 10 4" xfId="7193" xr:uid="{00000000-0005-0000-0000-0000158F0000}"/>
    <cellStyle name="Total 10 4 2" xfId="13732" xr:uid="{00000000-0005-0000-0000-0000168F0000}"/>
    <cellStyle name="Total 10 4 2 2" xfId="26463" xr:uid="{00000000-0005-0000-0000-0000178F0000}"/>
    <cellStyle name="Total 10 4 3" xfId="21925" xr:uid="{00000000-0005-0000-0000-0000188F0000}"/>
    <cellStyle name="Total 10 5" xfId="11407" xr:uid="{00000000-0005-0000-0000-0000198F0000}"/>
    <cellStyle name="Total 10 5 2" xfId="16713" xr:uid="{00000000-0005-0000-0000-00001A8F0000}"/>
    <cellStyle name="Total 10 5 2 2" xfId="29248" xr:uid="{00000000-0005-0000-0000-00001B8F0000}"/>
    <cellStyle name="Total 10 5 3" xfId="24165" xr:uid="{00000000-0005-0000-0000-00001C8F0000}"/>
    <cellStyle name="Total 10 6" xfId="11868" xr:uid="{00000000-0005-0000-0000-00001D8F0000}"/>
    <cellStyle name="Total 10 6 2" xfId="24618" xr:uid="{00000000-0005-0000-0000-00001E8F0000}"/>
    <cellStyle name="Total 10 7" xfId="17492" xr:uid="{00000000-0005-0000-0000-00001F8F0000}"/>
    <cellStyle name="Total 10 7 2" xfId="29991" xr:uid="{00000000-0005-0000-0000-0000208F0000}"/>
    <cellStyle name="Total 10 8" xfId="20996" xr:uid="{00000000-0005-0000-0000-0000218F0000}"/>
    <cellStyle name="Total 10 9" xfId="30937" xr:uid="{00000000-0005-0000-0000-0000228F0000}"/>
    <cellStyle name="Total 11" xfId="3087" xr:uid="{00000000-0005-0000-0000-0000238F0000}"/>
    <cellStyle name="Total 11 10" xfId="30815" xr:uid="{00000000-0005-0000-0000-0000248F0000}"/>
    <cellStyle name="Total 11 11" xfId="30673" xr:uid="{00000000-0005-0000-0000-0000258F0000}"/>
    <cellStyle name="Total 11 12" xfId="37271" xr:uid="{00000000-0005-0000-0000-0000268F0000}"/>
    <cellStyle name="Total 11 2" xfId="8736" xr:uid="{00000000-0005-0000-0000-0000278F0000}"/>
    <cellStyle name="Total 11 2 2" xfId="11650" xr:uid="{00000000-0005-0000-0000-0000288F0000}"/>
    <cellStyle name="Total 11 2 2 2" xfId="16912" xr:uid="{00000000-0005-0000-0000-0000298F0000}"/>
    <cellStyle name="Total 11 2 2 2 2" xfId="29446" xr:uid="{00000000-0005-0000-0000-00002A8F0000}"/>
    <cellStyle name="Total 11 2 2 3" xfId="20812" xr:uid="{00000000-0005-0000-0000-00002B8F0000}"/>
    <cellStyle name="Total 11 2 2 3 2" xfId="30490" xr:uid="{00000000-0005-0000-0000-00002C8F0000}"/>
    <cellStyle name="Total 11 2 2 4" xfId="24405" xr:uid="{00000000-0005-0000-0000-00002D8F0000}"/>
    <cellStyle name="Total 11 2 2 5" xfId="33091" xr:uid="{00000000-0005-0000-0000-00002E8F0000}"/>
    <cellStyle name="Total 11 2 2 6" xfId="34133" xr:uid="{00000000-0005-0000-0000-00002F8F0000}"/>
    <cellStyle name="Total 11 2 2 7" xfId="31711" xr:uid="{00000000-0005-0000-0000-0000308F0000}"/>
    <cellStyle name="Total 11 2 3" xfId="11477" xr:uid="{00000000-0005-0000-0000-0000318F0000}"/>
    <cellStyle name="Total 11 2 3 2" xfId="16775" xr:uid="{00000000-0005-0000-0000-0000328F0000}"/>
    <cellStyle name="Total 11 2 3 2 2" xfId="29310" xr:uid="{00000000-0005-0000-0000-0000338F0000}"/>
    <cellStyle name="Total 11 2 3 3" xfId="24235" xr:uid="{00000000-0005-0000-0000-0000348F0000}"/>
    <cellStyle name="Total 11 2 4" xfId="11774" xr:uid="{00000000-0005-0000-0000-0000358F0000}"/>
    <cellStyle name="Total 11 2 4 2" xfId="24526" xr:uid="{00000000-0005-0000-0000-0000368F0000}"/>
    <cellStyle name="Total 11 2 5" xfId="20661" xr:uid="{00000000-0005-0000-0000-0000378F0000}"/>
    <cellStyle name="Total 11 2 5 2" xfId="30339" xr:uid="{00000000-0005-0000-0000-0000388F0000}"/>
    <cellStyle name="Total 11 2 6" xfId="22796" xr:uid="{00000000-0005-0000-0000-0000398F0000}"/>
    <cellStyle name="Total 11 2 7" xfId="32111" xr:uid="{00000000-0005-0000-0000-00003A8F0000}"/>
    <cellStyle name="Total 11 2 8" xfId="33950" xr:uid="{00000000-0005-0000-0000-00003B8F0000}"/>
    <cellStyle name="Total 11 2 9" xfId="31125" xr:uid="{00000000-0005-0000-0000-00003C8F0000}"/>
    <cellStyle name="Total 11 3" xfId="6586" xr:uid="{00000000-0005-0000-0000-00003D8F0000}"/>
    <cellStyle name="Total 11 3 2" xfId="13181" xr:uid="{00000000-0005-0000-0000-00003E8F0000}"/>
    <cellStyle name="Total 11 3 2 2" xfId="25926" xr:uid="{00000000-0005-0000-0000-00003F8F0000}"/>
    <cellStyle name="Total 11 3 3" xfId="20905" xr:uid="{00000000-0005-0000-0000-0000408F0000}"/>
    <cellStyle name="Total 11 3 3 2" xfId="30583" xr:uid="{00000000-0005-0000-0000-0000418F0000}"/>
    <cellStyle name="Total 11 3 4" xfId="21335" xr:uid="{00000000-0005-0000-0000-0000428F0000}"/>
    <cellStyle name="Total 11 3 5" xfId="33231" xr:uid="{00000000-0005-0000-0000-0000438F0000}"/>
    <cellStyle name="Total 11 3 6" xfId="34228" xr:uid="{00000000-0005-0000-0000-0000448F0000}"/>
    <cellStyle name="Total 11 3 7" xfId="30654" xr:uid="{00000000-0005-0000-0000-0000458F0000}"/>
    <cellStyle name="Total 11 4" xfId="7209" xr:uid="{00000000-0005-0000-0000-0000468F0000}"/>
    <cellStyle name="Total 11 4 2" xfId="13747" xr:uid="{00000000-0005-0000-0000-0000478F0000}"/>
    <cellStyle name="Total 11 4 2 2" xfId="26478" xr:uid="{00000000-0005-0000-0000-0000488F0000}"/>
    <cellStyle name="Total 11 4 3" xfId="21941" xr:uid="{00000000-0005-0000-0000-0000498F0000}"/>
    <cellStyle name="Total 11 5" xfId="11720" xr:uid="{00000000-0005-0000-0000-00004A8F0000}"/>
    <cellStyle name="Total 11 5 2" xfId="16961" xr:uid="{00000000-0005-0000-0000-00004B8F0000}"/>
    <cellStyle name="Total 11 5 2 2" xfId="29494" xr:uid="{00000000-0005-0000-0000-00004C8F0000}"/>
    <cellStyle name="Total 11 5 3" xfId="24472" xr:uid="{00000000-0005-0000-0000-00004D8F0000}"/>
    <cellStyle name="Total 11 6" xfId="6839" xr:uid="{00000000-0005-0000-0000-00004E8F0000}"/>
    <cellStyle name="Total 11 6 2" xfId="21575" xr:uid="{00000000-0005-0000-0000-00004F8F0000}"/>
    <cellStyle name="Total 11 7" xfId="17491" xr:uid="{00000000-0005-0000-0000-0000508F0000}"/>
    <cellStyle name="Total 11 7 2" xfId="29990" xr:uid="{00000000-0005-0000-0000-0000518F0000}"/>
    <cellStyle name="Total 11 8" xfId="20997" xr:uid="{00000000-0005-0000-0000-0000528F0000}"/>
    <cellStyle name="Total 11 9" xfId="30938" xr:uid="{00000000-0005-0000-0000-0000538F0000}"/>
    <cellStyle name="Total 12" xfId="3088" xr:uid="{00000000-0005-0000-0000-0000548F0000}"/>
    <cellStyle name="Total 12 10" xfId="30686" xr:uid="{00000000-0005-0000-0000-0000558F0000}"/>
    <cellStyle name="Total 12 11" xfId="30772" xr:uid="{00000000-0005-0000-0000-0000568F0000}"/>
    <cellStyle name="Total 12 12" xfId="37272" xr:uid="{00000000-0005-0000-0000-0000578F0000}"/>
    <cellStyle name="Total 12 2" xfId="8737" xr:uid="{00000000-0005-0000-0000-0000588F0000}"/>
    <cellStyle name="Total 12 2 2" xfId="11651" xr:uid="{00000000-0005-0000-0000-0000598F0000}"/>
    <cellStyle name="Total 12 2 2 2" xfId="16913" xr:uid="{00000000-0005-0000-0000-00005A8F0000}"/>
    <cellStyle name="Total 12 2 2 2 2" xfId="29447" xr:uid="{00000000-0005-0000-0000-00005B8F0000}"/>
    <cellStyle name="Total 12 2 2 3" xfId="20813" xr:uid="{00000000-0005-0000-0000-00005C8F0000}"/>
    <cellStyle name="Total 12 2 2 3 2" xfId="30491" xr:uid="{00000000-0005-0000-0000-00005D8F0000}"/>
    <cellStyle name="Total 12 2 2 4" xfId="24406" xr:uid="{00000000-0005-0000-0000-00005E8F0000}"/>
    <cellStyle name="Total 12 2 2 5" xfId="33092" xr:uid="{00000000-0005-0000-0000-00005F8F0000}"/>
    <cellStyle name="Total 12 2 2 6" xfId="34134" xr:uid="{00000000-0005-0000-0000-0000608F0000}"/>
    <cellStyle name="Total 12 2 2 7" xfId="33848" xr:uid="{00000000-0005-0000-0000-0000618F0000}"/>
    <cellStyle name="Total 12 2 3" xfId="6531" xr:uid="{00000000-0005-0000-0000-0000628F0000}"/>
    <cellStyle name="Total 12 2 3 2" xfId="13130" xr:uid="{00000000-0005-0000-0000-0000638F0000}"/>
    <cellStyle name="Total 12 2 3 2 2" xfId="25875" xr:uid="{00000000-0005-0000-0000-0000648F0000}"/>
    <cellStyle name="Total 12 2 3 3" xfId="21281" xr:uid="{00000000-0005-0000-0000-0000658F0000}"/>
    <cellStyle name="Total 12 2 4" xfId="11401" xr:uid="{00000000-0005-0000-0000-0000668F0000}"/>
    <cellStyle name="Total 12 2 4 2" xfId="24159" xr:uid="{00000000-0005-0000-0000-0000678F0000}"/>
    <cellStyle name="Total 12 2 5" xfId="20662" xr:uid="{00000000-0005-0000-0000-0000688F0000}"/>
    <cellStyle name="Total 12 2 5 2" xfId="30340" xr:uid="{00000000-0005-0000-0000-0000698F0000}"/>
    <cellStyle name="Total 12 2 6" xfId="22797" xr:uid="{00000000-0005-0000-0000-00006A8F0000}"/>
    <cellStyle name="Total 12 2 7" xfId="32112" xr:uid="{00000000-0005-0000-0000-00006B8F0000}"/>
    <cellStyle name="Total 12 2 8" xfId="33951" xr:uid="{00000000-0005-0000-0000-00006C8F0000}"/>
    <cellStyle name="Total 12 2 9" xfId="30802" xr:uid="{00000000-0005-0000-0000-00006D8F0000}"/>
    <cellStyle name="Total 12 3" xfId="6587" xr:uid="{00000000-0005-0000-0000-00006E8F0000}"/>
    <cellStyle name="Total 12 3 2" xfId="13182" xr:uid="{00000000-0005-0000-0000-00006F8F0000}"/>
    <cellStyle name="Total 12 3 2 2" xfId="25927" xr:uid="{00000000-0005-0000-0000-0000708F0000}"/>
    <cellStyle name="Total 12 3 3" xfId="20906" xr:uid="{00000000-0005-0000-0000-0000718F0000}"/>
    <cellStyle name="Total 12 3 3 2" xfId="30584" xr:uid="{00000000-0005-0000-0000-0000728F0000}"/>
    <cellStyle name="Total 12 3 4" xfId="21336" xr:uid="{00000000-0005-0000-0000-0000738F0000}"/>
    <cellStyle name="Total 12 3 5" xfId="33232" xr:uid="{00000000-0005-0000-0000-0000748F0000}"/>
    <cellStyle name="Total 12 3 6" xfId="34229" xr:uid="{00000000-0005-0000-0000-0000758F0000}"/>
    <cellStyle name="Total 12 3 7" xfId="30878" xr:uid="{00000000-0005-0000-0000-0000768F0000}"/>
    <cellStyle name="Total 12 4" xfId="7208" xr:uid="{00000000-0005-0000-0000-0000778F0000}"/>
    <cellStyle name="Total 12 4 2" xfId="13746" xr:uid="{00000000-0005-0000-0000-0000788F0000}"/>
    <cellStyle name="Total 12 4 2 2" xfId="26477" xr:uid="{00000000-0005-0000-0000-0000798F0000}"/>
    <cellStyle name="Total 12 4 3" xfId="21940" xr:uid="{00000000-0005-0000-0000-00007A8F0000}"/>
    <cellStyle name="Total 12 5" xfId="11567" xr:uid="{00000000-0005-0000-0000-00007B8F0000}"/>
    <cellStyle name="Total 12 5 2" xfId="16835" xr:uid="{00000000-0005-0000-0000-00007C8F0000}"/>
    <cellStyle name="Total 12 5 2 2" xfId="29369" xr:uid="{00000000-0005-0000-0000-00007D8F0000}"/>
    <cellStyle name="Total 12 5 3" xfId="24322" xr:uid="{00000000-0005-0000-0000-00007E8F0000}"/>
    <cellStyle name="Total 12 6" xfId="6756" xr:uid="{00000000-0005-0000-0000-00007F8F0000}"/>
    <cellStyle name="Total 12 6 2" xfId="21494" xr:uid="{00000000-0005-0000-0000-0000808F0000}"/>
    <cellStyle name="Total 12 7" xfId="17490" xr:uid="{00000000-0005-0000-0000-0000818F0000}"/>
    <cellStyle name="Total 12 7 2" xfId="29989" xr:uid="{00000000-0005-0000-0000-0000828F0000}"/>
    <cellStyle name="Total 12 8" xfId="20998" xr:uid="{00000000-0005-0000-0000-0000838F0000}"/>
    <cellStyle name="Total 12 9" xfId="30939" xr:uid="{00000000-0005-0000-0000-0000848F0000}"/>
    <cellStyle name="Total 13" xfId="37273" xr:uid="{00000000-0005-0000-0000-0000858F0000}"/>
    <cellStyle name="Total 14" xfId="37274" xr:uid="{00000000-0005-0000-0000-0000868F0000}"/>
    <cellStyle name="Total 15" xfId="37275" xr:uid="{00000000-0005-0000-0000-0000878F0000}"/>
    <cellStyle name="Total 16" xfId="37276" xr:uid="{00000000-0005-0000-0000-0000888F0000}"/>
    <cellStyle name="Total 17" xfId="37277" xr:uid="{00000000-0005-0000-0000-0000898F0000}"/>
    <cellStyle name="Total 2" xfId="1080" xr:uid="{00000000-0005-0000-0000-00008A8F0000}"/>
    <cellStyle name="Total 2 10" xfId="20999" xr:uid="{00000000-0005-0000-0000-00008B8F0000}"/>
    <cellStyle name="Total 2 11" xfId="37278" xr:uid="{00000000-0005-0000-0000-00008C8F0000}"/>
    <cellStyle name="Total 2 12" xfId="3089" xr:uid="{00000000-0005-0000-0000-00008D8F0000}"/>
    <cellStyle name="Total 2 13" xfId="37811" xr:uid="{00000000-0005-0000-0000-00008E8F0000}"/>
    <cellStyle name="Total 2 2" xfId="3090" xr:uid="{00000000-0005-0000-0000-00008F8F0000}"/>
    <cellStyle name="Total 2 2 10" xfId="30941" xr:uid="{00000000-0005-0000-0000-0000908F0000}"/>
    <cellStyle name="Total 2 2 11" xfId="30814" xr:uid="{00000000-0005-0000-0000-0000918F0000}"/>
    <cellStyle name="Total 2 2 12" xfId="30774" xr:uid="{00000000-0005-0000-0000-0000928F0000}"/>
    <cellStyle name="Total 2 2 2" xfId="8739" xr:uid="{00000000-0005-0000-0000-0000938F0000}"/>
    <cellStyle name="Total 2 2 2 2" xfId="11653" xr:uid="{00000000-0005-0000-0000-0000948F0000}"/>
    <cellStyle name="Total 2 2 2 2 2" xfId="16915" xr:uid="{00000000-0005-0000-0000-0000958F0000}"/>
    <cellStyle name="Total 2 2 2 2 2 2" xfId="29449" xr:uid="{00000000-0005-0000-0000-0000968F0000}"/>
    <cellStyle name="Total 2 2 2 2 3" xfId="20815" xr:uid="{00000000-0005-0000-0000-0000978F0000}"/>
    <cellStyle name="Total 2 2 2 2 3 2" xfId="30493" xr:uid="{00000000-0005-0000-0000-0000988F0000}"/>
    <cellStyle name="Total 2 2 2 2 4" xfId="24408" xr:uid="{00000000-0005-0000-0000-0000998F0000}"/>
    <cellStyle name="Total 2 2 2 2 5" xfId="33094" xr:uid="{00000000-0005-0000-0000-00009A8F0000}"/>
    <cellStyle name="Total 2 2 2 2 6" xfId="34136" xr:uid="{00000000-0005-0000-0000-00009B8F0000}"/>
    <cellStyle name="Total 2 2 2 2 7" xfId="31584" xr:uid="{00000000-0005-0000-0000-00009C8F0000}"/>
    <cellStyle name="Total 2 2 2 3" xfId="7102" xr:uid="{00000000-0005-0000-0000-00009D8F0000}"/>
    <cellStyle name="Total 2 2 2 3 2" xfId="13641" xr:uid="{00000000-0005-0000-0000-00009E8F0000}"/>
    <cellStyle name="Total 2 2 2 3 2 2" xfId="26372" xr:uid="{00000000-0005-0000-0000-00009F8F0000}"/>
    <cellStyle name="Total 2 2 2 3 3" xfId="21834" xr:uid="{00000000-0005-0000-0000-0000A08F0000}"/>
    <cellStyle name="Total 2 2 2 4" xfId="11841" xr:uid="{00000000-0005-0000-0000-0000A18F0000}"/>
    <cellStyle name="Total 2 2 2 4 2" xfId="24591" xr:uid="{00000000-0005-0000-0000-0000A28F0000}"/>
    <cellStyle name="Total 2 2 2 5" xfId="20664" xr:uid="{00000000-0005-0000-0000-0000A38F0000}"/>
    <cellStyle name="Total 2 2 2 5 2" xfId="30342" xr:uid="{00000000-0005-0000-0000-0000A48F0000}"/>
    <cellStyle name="Total 2 2 2 6" xfId="22799" xr:uid="{00000000-0005-0000-0000-0000A58F0000}"/>
    <cellStyle name="Total 2 2 2 7" xfId="32114" xr:uid="{00000000-0005-0000-0000-0000A68F0000}"/>
    <cellStyle name="Total 2 2 2 8" xfId="33953" xr:uid="{00000000-0005-0000-0000-0000A78F0000}"/>
    <cellStyle name="Total 2 2 2 9" xfId="30714" xr:uid="{00000000-0005-0000-0000-0000A88F0000}"/>
    <cellStyle name="Total 2 2 3" xfId="11337" xr:uid="{00000000-0005-0000-0000-0000A98F0000}"/>
    <cellStyle name="Total 2 2 3 2" xfId="19979" xr:uid="{00000000-0005-0000-0000-0000AA8F0000}"/>
    <cellStyle name="Total 2 2 3 2 2" xfId="30219" xr:uid="{00000000-0005-0000-0000-0000AB8F0000}"/>
    <cellStyle name="Total 2 2 3 3" xfId="20908" xr:uid="{00000000-0005-0000-0000-0000AC8F0000}"/>
    <cellStyle name="Total 2 2 3 3 2" xfId="30586" xr:uid="{00000000-0005-0000-0000-0000AD8F0000}"/>
    <cellStyle name="Total 2 2 3 4" xfId="33234" xr:uid="{00000000-0005-0000-0000-0000AE8F0000}"/>
    <cellStyle name="Total 2 2 3 5" xfId="34231" xr:uid="{00000000-0005-0000-0000-0000AF8F0000}"/>
    <cellStyle name="Total 2 2 3 6" xfId="31973" xr:uid="{00000000-0005-0000-0000-0000B08F0000}"/>
    <cellStyle name="Total 2 2 4" xfId="6589" xr:uid="{00000000-0005-0000-0000-0000B18F0000}"/>
    <cellStyle name="Total 2 2 4 2" xfId="13184" xr:uid="{00000000-0005-0000-0000-0000B28F0000}"/>
    <cellStyle name="Total 2 2 4 2 2" xfId="25929" xr:uid="{00000000-0005-0000-0000-0000B38F0000}"/>
    <cellStyle name="Total 2 2 4 3" xfId="21338" xr:uid="{00000000-0005-0000-0000-0000B48F0000}"/>
    <cellStyle name="Total 2 2 5" xfId="7206" xr:uid="{00000000-0005-0000-0000-0000B58F0000}"/>
    <cellStyle name="Total 2 2 5 2" xfId="13744" xr:uid="{00000000-0005-0000-0000-0000B68F0000}"/>
    <cellStyle name="Total 2 2 5 2 2" xfId="26475" xr:uid="{00000000-0005-0000-0000-0000B78F0000}"/>
    <cellStyle name="Total 2 2 5 3" xfId="21938" xr:uid="{00000000-0005-0000-0000-0000B88F0000}"/>
    <cellStyle name="Total 2 2 6" xfId="7239" xr:uid="{00000000-0005-0000-0000-0000B98F0000}"/>
    <cellStyle name="Total 2 2 6 2" xfId="13775" xr:uid="{00000000-0005-0000-0000-0000BA8F0000}"/>
    <cellStyle name="Total 2 2 6 2 2" xfId="26506" xr:uid="{00000000-0005-0000-0000-0000BB8F0000}"/>
    <cellStyle name="Total 2 2 6 3" xfId="21971" xr:uid="{00000000-0005-0000-0000-0000BC8F0000}"/>
    <cellStyle name="Total 2 2 7" xfId="6838" xr:uid="{00000000-0005-0000-0000-0000BD8F0000}"/>
    <cellStyle name="Total 2 2 7 2" xfId="21574" xr:uid="{00000000-0005-0000-0000-0000BE8F0000}"/>
    <cellStyle name="Total 2 2 8" xfId="17488" xr:uid="{00000000-0005-0000-0000-0000BF8F0000}"/>
    <cellStyle name="Total 2 2 8 2" xfId="29987" xr:uid="{00000000-0005-0000-0000-0000C08F0000}"/>
    <cellStyle name="Total 2 2 9" xfId="21000" xr:uid="{00000000-0005-0000-0000-0000C18F0000}"/>
    <cellStyle name="Total 2 3" xfId="3091" xr:uid="{00000000-0005-0000-0000-0000C28F0000}"/>
    <cellStyle name="Total 2 3 10" xfId="30942" xr:uid="{00000000-0005-0000-0000-0000C38F0000}"/>
    <cellStyle name="Total 2 3 11" xfId="30685" xr:uid="{00000000-0005-0000-0000-0000C48F0000}"/>
    <cellStyle name="Total 2 3 12" xfId="30775" xr:uid="{00000000-0005-0000-0000-0000C58F0000}"/>
    <cellStyle name="Total 2 3 2" xfId="8740" xr:uid="{00000000-0005-0000-0000-0000C68F0000}"/>
    <cellStyle name="Total 2 3 2 2" xfId="11654" xr:uid="{00000000-0005-0000-0000-0000C78F0000}"/>
    <cellStyle name="Total 2 3 2 2 2" xfId="16916" xr:uid="{00000000-0005-0000-0000-0000C88F0000}"/>
    <cellStyle name="Total 2 3 2 2 2 2" xfId="29450" xr:uid="{00000000-0005-0000-0000-0000C98F0000}"/>
    <cellStyle name="Total 2 3 2 2 3" xfId="20816" xr:uid="{00000000-0005-0000-0000-0000CA8F0000}"/>
    <cellStyle name="Total 2 3 2 2 3 2" xfId="30494" xr:uid="{00000000-0005-0000-0000-0000CB8F0000}"/>
    <cellStyle name="Total 2 3 2 2 4" xfId="24409" xr:uid="{00000000-0005-0000-0000-0000CC8F0000}"/>
    <cellStyle name="Total 2 3 2 2 5" xfId="33095" xr:uid="{00000000-0005-0000-0000-0000CD8F0000}"/>
    <cellStyle name="Total 2 3 2 2 6" xfId="34137" xr:uid="{00000000-0005-0000-0000-0000CE8F0000}"/>
    <cellStyle name="Total 2 3 2 2 7" xfId="31585" xr:uid="{00000000-0005-0000-0000-0000CF8F0000}"/>
    <cellStyle name="Total 2 3 2 3" xfId="6781" xr:uid="{00000000-0005-0000-0000-0000D08F0000}"/>
    <cellStyle name="Total 2 3 2 3 2" xfId="13350" xr:uid="{00000000-0005-0000-0000-0000D18F0000}"/>
    <cellStyle name="Total 2 3 2 3 2 2" xfId="26085" xr:uid="{00000000-0005-0000-0000-0000D28F0000}"/>
    <cellStyle name="Total 2 3 2 3 3" xfId="21517" xr:uid="{00000000-0005-0000-0000-0000D38F0000}"/>
    <cellStyle name="Total 2 3 2 4" xfId="6452" xr:uid="{00000000-0005-0000-0000-0000D48F0000}"/>
    <cellStyle name="Total 2 3 2 4 2" xfId="21207" xr:uid="{00000000-0005-0000-0000-0000D58F0000}"/>
    <cellStyle name="Total 2 3 2 5" xfId="20665" xr:uid="{00000000-0005-0000-0000-0000D68F0000}"/>
    <cellStyle name="Total 2 3 2 5 2" xfId="30343" xr:uid="{00000000-0005-0000-0000-0000D78F0000}"/>
    <cellStyle name="Total 2 3 2 6" xfId="22800" xr:uid="{00000000-0005-0000-0000-0000D88F0000}"/>
    <cellStyle name="Total 2 3 2 7" xfId="32115" xr:uid="{00000000-0005-0000-0000-0000D98F0000}"/>
    <cellStyle name="Total 2 3 2 8" xfId="33954" xr:uid="{00000000-0005-0000-0000-0000DA8F0000}"/>
    <cellStyle name="Total 2 3 2 9" xfId="31126" xr:uid="{00000000-0005-0000-0000-0000DB8F0000}"/>
    <cellStyle name="Total 2 3 3" xfId="10397" xr:uid="{00000000-0005-0000-0000-0000DC8F0000}"/>
    <cellStyle name="Total 2 3 3 2" xfId="19980" xr:uid="{00000000-0005-0000-0000-0000DD8F0000}"/>
    <cellStyle name="Total 2 3 3 2 2" xfId="30220" xr:uid="{00000000-0005-0000-0000-0000DE8F0000}"/>
    <cellStyle name="Total 2 3 3 3" xfId="20909" xr:uid="{00000000-0005-0000-0000-0000DF8F0000}"/>
    <cellStyle name="Total 2 3 3 3 2" xfId="30587" xr:uid="{00000000-0005-0000-0000-0000E08F0000}"/>
    <cellStyle name="Total 2 3 3 4" xfId="33235" xr:uid="{00000000-0005-0000-0000-0000E18F0000}"/>
    <cellStyle name="Total 2 3 3 5" xfId="34232" xr:uid="{00000000-0005-0000-0000-0000E28F0000}"/>
    <cellStyle name="Total 2 3 3 6" xfId="31661" xr:uid="{00000000-0005-0000-0000-0000E38F0000}"/>
    <cellStyle name="Total 2 3 4" xfId="6590" xr:uid="{00000000-0005-0000-0000-0000E48F0000}"/>
    <cellStyle name="Total 2 3 4 2" xfId="13185" xr:uid="{00000000-0005-0000-0000-0000E58F0000}"/>
    <cellStyle name="Total 2 3 4 2 2" xfId="25930" xr:uid="{00000000-0005-0000-0000-0000E68F0000}"/>
    <cellStyle name="Total 2 3 4 3" xfId="21339" xr:uid="{00000000-0005-0000-0000-0000E78F0000}"/>
    <cellStyle name="Total 2 3 5" xfId="7205" xr:uid="{00000000-0005-0000-0000-0000E88F0000}"/>
    <cellStyle name="Total 2 3 5 2" xfId="13743" xr:uid="{00000000-0005-0000-0000-0000E98F0000}"/>
    <cellStyle name="Total 2 3 5 2 2" xfId="26474" xr:uid="{00000000-0005-0000-0000-0000EA8F0000}"/>
    <cellStyle name="Total 2 3 5 3" xfId="21937" xr:uid="{00000000-0005-0000-0000-0000EB8F0000}"/>
    <cellStyle name="Total 2 3 6" xfId="11797" xr:uid="{00000000-0005-0000-0000-0000EC8F0000}"/>
    <cellStyle name="Total 2 3 6 2" xfId="17030" xr:uid="{00000000-0005-0000-0000-0000ED8F0000}"/>
    <cellStyle name="Total 2 3 6 2 2" xfId="29563" xr:uid="{00000000-0005-0000-0000-0000EE8F0000}"/>
    <cellStyle name="Total 2 3 6 3" xfId="24549" xr:uid="{00000000-0005-0000-0000-0000EF8F0000}"/>
    <cellStyle name="Total 2 3 7" xfId="6755" xr:uid="{00000000-0005-0000-0000-0000F08F0000}"/>
    <cellStyle name="Total 2 3 7 2" xfId="21493" xr:uid="{00000000-0005-0000-0000-0000F18F0000}"/>
    <cellStyle name="Total 2 3 8" xfId="17487" xr:uid="{00000000-0005-0000-0000-0000F28F0000}"/>
    <cellStyle name="Total 2 3 8 2" xfId="29986" xr:uid="{00000000-0005-0000-0000-0000F38F0000}"/>
    <cellStyle name="Total 2 3 9" xfId="21001" xr:uid="{00000000-0005-0000-0000-0000F48F0000}"/>
    <cellStyle name="Total 2 4" xfId="8738" xr:uid="{00000000-0005-0000-0000-0000F58F0000}"/>
    <cellStyle name="Total 2 4 2" xfId="11652" xr:uid="{00000000-0005-0000-0000-0000F68F0000}"/>
    <cellStyle name="Total 2 4 2 2" xfId="16914" xr:uid="{00000000-0005-0000-0000-0000F78F0000}"/>
    <cellStyle name="Total 2 4 2 2 2" xfId="20814" xr:uid="{00000000-0005-0000-0000-0000F88F0000}"/>
    <cellStyle name="Total 2 4 2 2 2 2" xfId="30492" xr:uid="{00000000-0005-0000-0000-0000F98F0000}"/>
    <cellStyle name="Total 2 4 2 2 3" xfId="29448" xr:uid="{00000000-0005-0000-0000-0000FA8F0000}"/>
    <cellStyle name="Total 2 4 2 2 4" xfId="33093" xr:uid="{00000000-0005-0000-0000-0000FB8F0000}"/>
    <cellStyle name="Total 2 4 2 2 5" xfId="34135" xr:uid="{00000000-0005-0000-0000-0000FC8F0000}"/>
    <cellStyle name="Total 2 4 2 2 6" xfId="31586" xr:uid="{00000000-0005-0000-0000-0000FD8F0000}"/>
    <cellStyle name="Total 2 4 2 3" xfId="20663" xr:uid="{00000000-0005-0000-0000-0000FE8F0000}"/>
    <cellStyle name="Total 2 4 2 3 2" xfId="30341" xr:uid="{00000000-0005-0000-0000-0000FF8F0000}"/>
    <cellStyle name="Total 2 4 2 4" xfId="24407" xr:uid="{00000000-0005-0000-0000-000000900000}"/>
    <cellStyle name="Total 2 4 2 5" xfId="32113" xr:uid="{00000000-0005-0000-0000-000001900000}"/>
    <cellStyle name="Total 2 4 2 6" xfId="33952" xr:uid="{00000000-0005-0000-0000-000002900000}"/>
    <cellStyle name="Total 2 4 2 7" xfId="32040" xr:uid="{00000000-0005-0000-0000-000003900000}"/>
    <cellStyle name="Total 2 4 3" xfId="11471" xr:uid="{00000000-0005-0000-0000-000004900000}"/>
    <cellStyle name="Total 2 4 3 2" xfId="16774" xr:uid="{00000000-0005-0000-0000-000005900000}"/>
    <cellStyle name="Total 2 4 3 2 2" xfId="29309" xr:uid="{00000000-0005-0000-0000-000006900000}"/>
    <cellStyle name="Total 2 4 3 3" xfId="20907" xr:uid="{00000000-0005-0000-0000-000007900000}"/>
    <cellStyle name="Total 2 4 3 3 2" xfId="30585" xr:uid="{00000000-0005-0000-0000-000008900000}"/>
    <cellStyle name="Total 2 4 3 4" xfId="24229" xr:uid="{00000000-0005-0000-0000-000009900000}"/>
    <cellStyle name="Total 2 4 3 5" xfId="33233" xr:uid="{00000000-0005-0000-0000-00000A900000}"/>
    <cellStyle name="Total 2 4 3 6" xfId="34230" xr:uid="{00000000-0005-0000-0000-00000B900000}"/>
    <cellStyle name="Total 2 4 3 7" xfId="32068" xr:uid="{00000000-0005-0000-0000-00000C900000}"/>
    <cellStyle name="Total 2 4 4" xfId="11533" xr:uid="{00000000-0005-0000-0000-00000D900000}"/>
    <cellStyle name="Total 2 4 4 2" xfId="24291" xr:uid="{00000000-0005-0000-0000-00000E900000}"/>
    <cellStyle name="Total 2 4 5" xfId="17489" xr:uid="{00000000-0005-0000-0000-00000F900000}"/>
    <cellStyle name="Total 2 4 5 2" xfId="29988" xr:uid="{00000000-0005-0000-0000-000010900000}"/>
    <cellStyle name="Total 2 4 6" xfId="22798" xr:uid="{00000000-0005-0000-0000-000011900000}"/>
    <cellStyle name="Total 2 4 7" xfId="30940" xr:uid="{00000000-0005-0000-0000-000012900000}"/>
    <cellStyle name="Total 2 4 8" xfId="30813" xr:uid="{00000000-0005-0000-0000-000013900000}"/>
    <cellStyle name="Total 2 4 9" xfId="30773" xr:uid="{00000000-0005-0000-0000-000014900000}"/>
    <cellStyle name="Total 2 5" xfId="10032" xr:uid="{00000000-0005-0000-0000-000015900000}"/>
    <cellStyle name="Total 2 6" xfId="6588" xr:uid="{00000000-0005-0000-0000-000016900000}"/>
    <cellStyle name="Total 2 6 2" xfId="13183" xr:uid="{00000000-0005-0000-0000-000017900000}"/>
    <cellStyle name="Total 2 6 2 2" xfId="19862" xr:uid="{00000000-0005-0000-0000-000018900000}"/>
    <cellStyle name="Total 2 6 2 2 2" xfId="30190" xr:uid="{00000000-0005-0000-0000-000019900000}"/>
    <cellStyle name="Total 2 6 2 3" xfId="20728" xr:uid="{00000000-0005-0000-0000-00001A900000}"/>
    <cellStyle name="Total 2 6 2 3 2" xfId="30406" xr:uid="{00000000-0005-0000-0000-00001B900000}"/>
    <cellStyle name="Total 2 6 2 4" xfId="25928" xr:uid="{00000000-0005-0000-0000-00001C900000}"/>
    <cellStyle name="Total 2 6 2 5" xfId="32976" xr:uid="{00000000-0005-0000-0000-00001D900000}"/>
    <cellStyle name="Total 2 6 2 6" xfId="34049" xr:uid="{00000000-0005-0000-0000-00001E900000}"/>
    <cellStyle name="Total 2 6 2 7" xfId="30891" xr:uid="{00000000-0005-0000-0000-00001F900000}"/>
    <cellStyle name="Total 2 6 3" xfId="18577" xr:uid="{00000000-0005-0000-0000-000020900000}"/>
    <cellStyle name="Total 2 6 3 2" xfId="30117" xr:uid="{00000000-0005-0000-0000-000021900000}"/>
    <cellStyle name="Total 2 6 4" xfId="20577" xr:uid="{00000000-0005-0000-0000-000022900000}"/>
    <cellStyle name="Total 2 6 4 2" xfId="30257" xr:uid="{00000000-0005-0000-0000-000023900000}"/>
    <cellStyle name="Total 2 6 5" xfId="21337" xr:uid="{00000000-0005-0000-0000-000024900000}"/>
    <cellStyle name="Total 2 6 6" xfId="31945" xr:uid="{00000000-0005-0000-0000-000025900000}"/>
    <cellStyle name="Total 2 6 7" xfId="33832" xr:uid="{00000000-0005-0000-0000-000026900000}"/>
    <cellStyle name="Total 2 6 8" xfId="30628" xr:uid="{00000000-0005-0000-0000-000027900000}"/>
    <cellStyle name="Total 2 7" xfId="7207" xr:uid="{00000000-0005-0000-0000-000028900000}"/>
    <cellStyle name="Total 2 7 2" xfId="13745" xr:uid="{00000000-0005-0000-0000-000029900000}"/>
    <cellStyle name="Total 2 7 2 2" xfId="26476" xr:uid="{00000000-0005-0000-0000-00002A900000}"/>
    <cellStyle name="Total 2 7 3" xfId="21939" xr:uid="{00000000-0005-0000-0000-00002B900000}"/>
    <cellStyle name="Total 2 8" xfId="11406" xr:uid="{00000000-0005-0000-0000-00002C900000}"/>
    <cellStyle name="Total 2 8 2" xfId="16712" xr:uid="{00000000-0005-0000-0000-00002D900000}"/>
    <cellStyle name="Total 2 8 2 2" xfId="29247" xr:uid="{00000000-0005-0000-0000-00002E900000}"/>
    <cellStyle name="Total 2 8 3" xfId="24164" xr:uid="{00000000-0005-0000-0000-00002F900000}"/>
    <cellStyle name="Total 2 9" xfId="11865" xr:uid="{00000000-0005-0000-0000-000030900000}"/>
    <cellStyle name="Total 2 9 2" xfId="24615" xr:uid="{00000000-0005-0000-0000-000031900000}"/>
    <cellStyle name="Total 3" xfId="1081" xr:uid="{00000000-0005-0000-0000-000032900000}"/>
    <cellStyle name="Total 3 10" xfId="37279" xr:uid="{00000000-0005-0000-0000-000033900000}"/>
    <cellStyle name="Total 3 11" xfId="3092" xr:uid="{00000000-0005-0000-0000-000034900000}"/>
    <cellStyle name="Total 3 12" xfId="37812" xr:uid="{00000000-0005-0000-0000-000035900000}"/>
    <cellStyle name="Total 3 2" xfId="3093" xr:uid="{00000000-0005-0000-0000-000036900000}"/>
    <cellStyle name="Total 3 2 10" xfId="30812" xr:uid="{00000000-0005-0000-0000-000037900000}"/>
    <cellStyle name="Total 3 2 11" xfId="33998" xr:uid="{00000000-0005-0000-0000-000038900000}"/>
    <cellStyle name="Total 3 2 2" xfId="8742" xr:uid="{00000000-0005-0000-0000-000039900000}"/>
    <cellStyle name="Total 3 2 2 2" xfId="11656" xr:uid="{00000000-0005-0000-0000-00003A900000}"/>
    <cellStyle name="Total 3 2 2 2 2" xfId="16918" xr:uid="{00000000-0005-0000-0000-00003B900000}"/>
    <cellStyle name="Total 3 2 2 2 2 2" xfId="29452" xr:uid="{00000000-0005-0000-0000-00003C900000}"/>
    <cellStyle name="Total 3 2 2 2 3" xfId="20818" xr:uid="{00000000-0005-0000-0000-00003D900000}"/>
    <cellStyle name="Total 3 2 2 2 3 2" xfId="30496" xr:uid="{00000000-0005-0000-0000-00003E900000}"/>
    <cellStyle name="Total 3 2 2 2 4" xfId="24411" xr:uid="{00000000-0005-0000-0000-00003F900000}"/>
    <cellStyle name="Total 3 2 2 2 5" xfId="33097" xr:uid="{00000000-0005-0000-0000-000040900000}"/>
    <cellStyle name="Total 3 2 2 2 6" xfId="34139" xr:uid="{00000000-0005-0000-0000-000041900000}"/>
    <cellStyle name="Total 3 2 2 2 7" xfId="30875" xr:uid="{00000000-0005-0000-0000-000042900000}"/>
    <cellStyle name="Total 3 2 2 3" xfId="6783" xr:uid="{00000000-0005-0000-0000-000043900000}"/>
    <cellStyle name="Total 3 2 2 3 2" xfId="13352" xr:uid="{00000000-0005-0000-0000-000044900000}"/>
    <cellStyle name="Total 3 2 2 3 2 2" xfId="26087" xr:uid="{00000000-0005-0000-0000-000045900000}"/>
    <cellStyle name="Total 3 2 2 3 3" xfId="21519" xr:uid="{00000000-0005-0000-0000-000046900000}"/>
    <cellStyle name="Total 3 2 2 4" xfId="11687" xr:uid="{00000000-0005-0000-0000-000047900000}"/>
    <cellStyle name="Total 3 2 2 4 2" xfId="24441" xr:uid="{00000000-0005-0000-0000-000048900000}"/>
    <cellStyle name="Total 3 2 2 5" xfId="20667" xr:uid="{00000000-0005-0000-0000-000049900000}"/>
    <cellStyle name="Total 3 2 2 5 2" xfId="30345" xr:uid="{00000000-0005-0000-0000-00004A900000}"/>
    <cellStyle name="Total 3 2 2 6" xfId="22802" xr:uid="{00000000-0005-0000-0000-00004B900000}"/>
    <cellStyle name="Total 3 2 2 7" xfId="32117" xr:uid="{00000000-0005-0000-0000-00004C900000}"/>
    <cellStyle name="Total 3 2 2 8" xfId="33956" xr:uid="{00000000-0005-0000-0000-00004D900000}"/>
    <cellStyle name="Total 3 2 2 9" xfId="31127" xr:uid="{00000000-0005-0000-0000-00004E900000}"/>
    <cellStyle name="Total 3 2 3" xfId="6592" xr:uid="{00000000-0005-0000-0000-00004F900000}"/>
    <cellStyle name="Total 3 2 3 2" xfId="13187" xr:uid="{00000000-0005-0000-0000-000050900000}"/>
    <cellStyle name="Total 3 2 3 2 2" xfId="25932" xr:uid="{00000000-0005-0000-0000-000051900000}"/>
    <cellStyle name="Total 3 2 3 3" xfId="20911" xr:uid="{00000000-0005-0000-0000-000052900000}"/>
    <cellStyle name="Total 3 2 3 3 2" xfId="30589" xr:uid="{00000000-0005-0000-0000-000053900000}"/>
    <cellStyle name="Total 3 2 3 4" xfId="21341" xr:uid="{00000000-0005-0000-0000-000054900000}"/>
    <cellStyle name="Total 3 2 3 5" xfId="33237" xr:uid="{00000000-0005-0000-0000-000055900000}"/>
    <cellStyle name="Total 3 2 3 6" xfId="34234" xr:uid="{00000000-0005-0000-0000-000056900000}"/>
    <cellStyle name="Total 3 2 3 7" xfId="30879" xr:uid="{00000000-0005-0000-0000-000057900000}"/>
    <cellStyle name="Total 3 2 4" xfId="7203" xr:uid="{00000000-0005-0000-0000-000058900000}"/>
    <cellStyle name="Total 3 2 4 2" xfId="13741" xr:uid="{00000000-0005-0000-0000-000059900000}"/>
    <cellStyle name="Total 3 2 4 2 2" xfId="26472" xr:uid="{00000000-0005-0000-0000-00005A900000}"/>
    <cellStyle name="Total 3 2 4 3" xfId="21935" xr:uid="{00000000-0005-0000-0000-00005B900000}"/>
    <cellStyle name="Total 3 2 5" xfId="11526" xr:uid="{00000000-0005-0000-0000-00005C900000}"/>
    <cellStyle name="Total 3 2 5 2" xfId="16812" xr:uid="{00000000-0005-0000-0000-00005D900000}"/>
    <cellStyle name="Total 3 2 5 2 2" xfId="29347" xr:uid="{00000000-0005-0000-0000-00005E900000}"/>
    <cellStyle name="Total 3 2 5 3" xfId="24284" xr:uid="{00000000-0005-0000-0000-00005F900000}"/>
    <cellStyle name="Total 3 2 6" xfId="6837" xr:uid="{00000000-0005-0000-0000-000060900000}"/>
    <cellStyle name="Total 3 2 6 2" xfId="21573" xr:uid="{00000000-0005-0000-0000-000061900000}"/>
    <cellStyle name="Total 3 2 7" xfId="17486" xr:uid="{00000000-0005-0000-0000-000062900000}"/>
    <cellStyle name="Total 3 2 7 2" xfId="29985" xr:uid="{00000000-0005-0000-0000-000063900000}"/>
    <cellStyle name="Total 3 2 8" xfId="21003" xr:uid="{00000000-0005-0000-0000-000064900000}"/>
    <cellStyle name="Total 3 2 9" xfId="30944" xr:uid="{00000000-0005-0000-0000-000065900000}"/>
    <cellStyle name="Total 3 3" xfId="8741" xr:uid="{00000000-0005-0000-0000-000066900000}"/>
    <cellStyle name="Total 3 3 2" xfId="11655" xr:uid="{00000000-0005-0000-0000-000067900000}"/>
    <cellStyle name="Total 3 3 2 2" xfId="16917" xr:uid="{00000000-0005-0000-0000-000068900000}"/>
    <cellStyle name="Total 3 3 2 2 2" xfId="20817" xr:uid="{00000000-0005-0000-0000-000069900000}"/>
    <cellStyle name="Total 3 3 2 2 2 2" xfId="30495" xr:uid="{00000000-0005-0000-0000-00006A900000}"/>
    <cellStyle name="Total 3 3 2 2 3" xfId="29451" xr:uid="{00000000-0005-0000-0000-00006B900000}"/>
    <cellStyle name="Total 3 3 2 2 4" xfId="33096" xr:uid="{00000000-0005-0000-0000-00006C900000}"/>
    <cellStyle name="Total 3 3 2 2 5" xfId="34138" xr:uid="{00000000-0005-0000-0000-00006D900000}"/>
    <cellStyle name="Total 3 3 2 2 6" xfId="31712" xr:uid="{00000000-0005-0000-0000-00006E900000}"/>
    <cellStyle name="Total 3 3 2 3" xfId="20666" xr:uid="{00000000-0005-0000-0000-00006F900000}"/>
    <cellStyle name="Total 3 3 2 3 2" xfId="30344" xr:uid="{00000000-0005-0000-0000-000070900000}"/>
    <cellStyle name="Total 3 3 2 4" xfId="24410" xr:uid="{00000000-0005-0000-0000-000071900000}"/>
    <cellStyle name="Total 3 3 2 5" xfId="32116" xr:uid="{00000000-0005-0000-0000-000072900000}"/>
    <cellStyle name="Total 3 3 2 6" xfId="33955" xr:uid="{00000000-0005-0000-0000-000073900000}"/>
    <cellStyle name="Total 3 3 2 7" xfId="34255" xr:uid="{00000000-0005-0000-0000-000074900000}"/>
    <cellStyle name="Total 3 3 3" xfId="6782" xr:uid="{00000000-0005-0000-0000-000075900000}"/>
    <cellStyle name="Total 3 3 3 2" xfId="13351" xr:uid="{00000000-0005-0000-0000-000076900000}"/>
    <cellStyle name="Total 3 3 3 2 2" xfId="26086" xr:uid="{00000000-0005-0000-0000-000077900000}"/>
    <cellStyle name="Total 3 3 3 3" xfId="20910" xr:uid="{00000000-0005-0000-0000-000078900000}"/>
    <cellStyle name="Total 3 3 3 3 2" xfId="30588" xr:uid="{00000000-0005-0000-0000-000079900000}"/>
    <cellStyle name="Total 3 3 3 4" xfId="21518" xr:uid="{00000000-0005-0000-0000-00007A900000}"/>
    <cellStyle name="Total 3 3 3 5" xfId="33236" xr:uid="{00000000-0005-0000-0000-00007B900000}"/>
    <cellStyle name="Total 3 3 3 6" xfId="34233" xr:uid="{00000000-0005-0000-0000-00007C900000}"/>
    <cellStyle name="Total 3 3 3 7" xfId="30655" xr:uid="{00000000-0005-0000-0000-00007D900000}"/>
    <cellStyle name="Total 3 3 4" xfId="11886" xr:uid="{00000000-0005-0000-0000-00007E900000}"/>
    <cellStyle name="Total 3 3 4 2" xfId="24636" xr:uid="{00000000-0005-0000-0000-00007F900000}"/>
    <cellStyle name="Total 3 3 5" xfId="17453" xr:uid="{00000000-0005-0000-0000-000080900000}"/>
    <cellStyle name="Total 3 3 5 2" xfId="29970" xr:uid="{00000000-0005-0000-0000-000081900000}"/>
    <cellStyle name="Total 3 3 6" xfId="22801" xr:uid="{00000000-0005-0000-0000-000082900000}"/>
    <cellStyle name="Total 3 3 7" xfId="30943" xr:uid="{00000000-0005-0000-0000-000083900000}"/>
    <cellStyle name="Total 3 3 8" xfId="30811" xr:uid="{00000000-0005-0000-0000-000084900000}"/>
    <cellStyle name="Total 3 3 9" xfId="31948" xr:uid="{00000000-0005-0000-0000-000085900000}"/>
    <cellStyle name="Total 3 4" xfId="10033" xr:uid="{00000000-0005-0000-0000-000086900000}"/>
    <cellStyle name="Total 3 5" xfId="6591" xr:uid="{00000000-0005-0000-0000-000087900000}"/>
    <cellStyle name="Total 3 5 2" xfId="13186" xr:uid="{00000000-0005-0000-0000-000088900000}"/>
    <cellStyle name="Total 3 5 2 2" xfId="25931" xr:uid="{00000000-0005-0000-0000-000089900000}"/>
    <cellStyle name="Total 3 5 3" xfId="21340" xr:uid="{00000000-0005-0000-0000-00008A900000}"/>
    <cellStyle name="Total 3 6" xfId="7204" xr:uid="{00000000-0005-0000-0000-00008B900000}"/>
    <cellStyle name="Total 3 6 2" xfId="13742" xr:uid="{00000000-0005-0000-0000-00008C900000}"/>
    <cellStyle name="Total 3 6 2 2" xfId="26473" xr:uid="{00000000-0005-0000-0000-00008D900000}"/>
    <cellStyle name="Total 3 6 3" xfId="21936" xr:uid="{00000000-0005-0000-0000-00008E900000}"/>
    <cellStyle name="Total 3 7" xfId="11586" xr:uid="{00000000-0005-0000-0000-00008F900000}"/>
    <cellStyle name="Total 3 7 2" xfId="16848" xr:uid="{00000000-0005-0000-0000-000090900000}"/>
    <cellStyle name="Total 3 7 2 2" xfId="29382" xr:uid="{00000000-0005-0000-0000-000091900000}"/>
    <cellStyle name="Total 3 7 3" xfId="24341" xr:uid="{00000000-0005-0000-0000-000092900000}"/>
    <cellStyle name="Total 3 8" xfId="7332" xr:uid="{00000000-0005-0000-0000-000093900000}"/>
    <cellStyle name="Total 3 8 2" xfId="22064" xr:uid="{00000000-0005-0000-0000-000094900000}"/>
    <cellStyle name="Total 3 9" xfId="21002" xr:uid="{00000000-0005-0000-0000-000095900000}"/>
    <cellStyle name="Total 4" xfId="1082" xr:uid="{00000000-0005-0000-0000-000096900000}"/>
    <cellStyle name="Total 4 10" xfId="18312" xr:uid="{00000000-0005-0000-0000-000097900000}"/>
    <cellStyle name="Total 4 10 2" xfId="30069" xr:uid="{00000000-0005-0000-0000-000098900000}"/>
    <cellStyle name="Total 4 11" xfId="21004" xr:uid="{00000000-0005-0000-0000-000099900000}"/>
    <cellStyle name="Total 4 12" xfId="30715" xr:uid="{00000000-0005-0000-0000-00009A900000}"/>
    <cellStyle name="Total 4 13" xfId="31669" xr:uid="{00000000-0005-0000-0000-00009B900000}"/>
    <cellStyle name="Total 4 14" xfId="30735" xr:uid="{00000000-0005-0000-0000-00009C900000}"/>
    <cellStyle name="Total 4 15" xfId="37280" xr:uid="{00000000-0005-0000-0000-00009D900000}"/>
    <cellStyle name="Total 4 16" xfId="3094" xr:uid="{00000000-0005-0000-0000-00009E900000}"/>
    <cellStyle name="Total 4 2" xfId="3095" xr:uid="{00000000-0005-0000-0000-00009F900000}"/>
    <cellStyle name="Total 4 2 10" xfId="31986" xr:uid="{00000000-0005-0000-0000-0000A0900000}"/>
    <cellStyle name="Total 4 2 11" xfId="33997" xr:uid="{00000000-0005-0000-0000-0000A1900000}"/>
    <cellStyle name="Total 4 2 2" xfId="8744" xr:uid="{00000000-0005-0000-0000-0000A2900000}"/>
    <cellStyle name="Total 4 2 2 2" xfId="11658" xr:uid="{00000000-0005-0000-0000-0000A3900000}"/>
    <cellStyle name="Total 4 2 2 2 2" xfId="16920" xr:uid="{00000000-0005-0000-0000-0000A4900000}"/>
    <cellStyle name="Total 4 2 2 2 2 2" xfId="29454" xr:uid="{00000000-0005-0000-0000-0000A5900000}"/>
    <cellStyle name="Total 4 2 2 2 3" xfId="20820" xr:uid="{00000000-0005-0000-0000-0000A6900000}"/>
    <cellStyle name="Total 4 2 2 2 3 2" xfId="30498" xr:uid="{00000000-0005-0000-0000-0000A7900000}"/>
    <cellStyle name="Total 4 2 2 2 4" xfId="24413" xr:uid="{00000000-0005-0000-0000-0000A8900000}"/>
    <cellStyle name="Total 4 2 2 2 5" xfId="33099" xr:uid="{00000000-0005-0000-0000-0000A9900000}"/>
    <cellStyle name="Total 4 2 2 2 6" xfId="34141" xr:uid="{00000000-0005-0000-0000-0000AA900000}"/>
    <cellStyle name="Total 4 2 2 2 7" xfId="32067" xr:uid="{00000000-0005-0000-0000-0000AB900000}"/>
    <cellStyle name="Total 4 2 2 3" xfId="6785" xr:uid="{00000000-0005-0000-0000-0000AC900000}"/>
    <cellStyle name="Total 4 2 2 3 2" xfId="13354" xr:uid="{00000000-0005-0000-0000-0000AD900000}"/>
    <cellStyle name="Total 4 2 2 3 2 2" xfId="26089" xr:uid="{00000000-0005-0000-0000-0000AE900000}"/>
    <cellStyle name="Total 4 2 2 3 3" xfId="21521" xr:uid="{00000000-0005-0000-0000-0000AF900000}"/>
    <cellStyle name="Total 4 2 2 4" xfId="11513" xr:uid="{00000000-0005-0000-0000-0000B0900000}"/>
    <cellStyle name="Total 4 2 2 4 2" xfId="24271" xr:uid="{00000000-0005-0000-0000-0000B1900000}"/>
    <cellStyle name="Total 4 2 2 5" xfId="20669" xr:uid="{00000000-0005-0000-0000-0000B2900000}"/>
    <cellStyle name="Total 4 2 2 5 2" xfId="30347" xr:uid="{00000000-0005-0000-0000-0000B3900000}"/>
    <cellStyle name="Total 4 2 2 6" xfId="22804" xr:uid="{00000000-0005-0000-0000-0000B4900000}"/>
    <cellStyle name="Total 4 2 2 7" xfId="32119" xr:uid="{00000000-0005-0000-0000-0000B5900000}"/>
    <cellStyle name="Total 4 2 2 8" xfId="33958" xr:uid="{00000000-0005-0000-0000-0000B6900000}"/>
    <cellStyle name="Total 4 2 2 9" xfId="34260" xr:uid="{00000000-0005-0000-0000-0000B7900000}"/>
    <cellStyle name="Total 4 2 3" xfId="6594" xr:uid="{00000000-0005-0000-0000-0000B8900000}"/>
    <cellStyle name="Total 4 2 3 2" xfId="13189" xr:uid="{00000000-0005-0000-0000-0000B9900000}"/>
    <cellStyle name="Total 4 2 3 2 2" xfId="25934" xr:uid="{00000000-0005-0000-0000-0000BA900000}"/>
    <cellStyle name="Total 4 2 3 3" xfId="20913" xr:uid="{00000000-0005-0000-0000-0000BB900000}"/>
    <cellStyle name="Total 4 2 3 3 2" xfId="30591" xr:uid="{00000000-0005-0000-0000-0000BC900000}"/>
    <cellStyle name="Total 4 2 3 4" xfId="21343" xr:uid="{00000000-0005-0000-0000-0000BD900000}"/>
    <cellStyle name="Total 4 2 3 5" xfId="33239" xr:uid="{00000000-0005-0000-0000-0000BE900000}"/>
    <cellStyle name="Total 4 2 3 6" xfId="34236" xr:uid="{00000000-0005-0000-0000-0000BF900000}"/>
    <cellStyle name="Total 4 2 3 7" xfId="30730" xr:uid="{00000000-0005-0000-0000-0000C0900000}"/>
    <cellStyle name="Total 4 2 4" xfId="7201" xr:uid="{00000000-0005-0000-0000-0000C1900000}"/>
    <cellStyle name="Total 4 2 4 2" xfId="13739" xr:uid="{00000000-0005-0000-0000-0000C2900000}"/>
    <cellStyle name="Total 4 2 4 2 2" xfId="26470" xr:uid="{00000000-0005-0000-0000-0000C3900000}"/>
    <cellStyle name="Total 4 2 4 3" xfId="21933" xr:uid="{00000000-0005-0000-0000-0000C4900000}"/>
    <cellStyle name="Total 4 2 5" xfId="11403" xr:uid="{00000000-0005-0000-0000-0000C5900000}"/>
    <cellStyle name="Total 4 2 5 2" xfId="16709" xr:uid="{00000000-0005-0000-0000-0000C6900000}"/>
    <cellStyle name="Total 4 2 5 2 2" xfId="29244" xr:uid="{00000000-0005-0000-0000-0000C7900000}"/>
    <cellStyle name="Total 4 2 5 3" xfId="24161" xr:uid="{00000000-0005-0000-0000-0000C8900000}"/>
    <cellStyle name="Total 4 2 6" xfId="11913" xr:uid="{00000000-0005-0000-0000-0000C9900000}"/>
    <cellStyle name="Total 4 2 6 2" xfId="24663" xr:uid="{00000000-0005-0000-0000-0000CA900000}"/>
    <cellStyle name="Total 4 2 7" xfId="17484" xr:uid="{00000000-0005-0000-0000-0000CB900000}"/>
    <cellStyle name="Total 4 2 7 2" xfId="29983" xr:uid="{00000000-0005-0000-0000-0000CC900000}"/>
    <cellStyle name="Total 4 2 8" xfId="21005" xr:uid="{00000000-0005-0000-0000-0000CD900000}"/>
    <cellStyle name="Total 4 2 9" xfId="30946" xr:uid="{00000000-0005-0000-0000-0000CE900000}"/>
    <cellStyle name="Total 4 3" xfId="8743" xr:uid="{00000000-0005-0000-0000-0000CF900000}"/>
    <cellStyle name="Total 4 3 2" xfId="11657" xr:uid="{00000000-0005-0000-0000-0000D0900000}"/>
    <cellStyle name="Total 4 3 2 2" xfId="16919" xr:uid="{00000000-0005-0000-0000-0000D1900000}"/>
    <cellStyle name="Total 4 3 2 2 2" xfId="20819" xr:uid="{00000000-0005-0000-0000-0000D2900000}"/>
    <cellStyle name="Total 4 3 2 2 2 2" xfId="30497" xr:uid="{00000000-0005-0000-0000-0000D3900000}"/>
    <cellStyle name="Total 4 3 2 2 3" xfId="29453" xr:uid="{00000000-0005-0000-0000-0000D4900000}"/>
    <cellStyle name="Total 4 3 2 2 4" xfId="33098" xr:uid="{00000000-0005-0000-0000-0000D5900000}"/>
    <cellStyle name="Total 4 3 2 2 5" xfId="34140" xr:uid="{00000000-0005-0000-0000-0000D6900000}"/>
    <cellStyle name="Total 4 3 2 2 6" xfId="31588" xr:uid="{00000000-0005-0000-0000-0000D7900000}"/>
    <cellStyle name="Total 4 3 2 3" xfId="20668" xr:uid="{00000000-0005-0000-0000-0000D8900000}"/>
    <cellStyle name="Total 4 3 2 3 2" xfId="30346" xr:uid="{00000000-0005-0000-0000-0000D9900000}"/>
    <cellStyle name="Total 4 3 2 4" xfId="24412" xr:uid="{00000000-0005-0000-0000-0000DA900000}"/>
    <cellStyle name="Total 4 3 2 5" xfId="32118" xr:uid="{00000000-0005-0000-0000-0000DB900000}"/>
    <cellStyle name="Total 4 3 2 6" xfId="33957" xr:uid="{00000000-0005-0000-0000-0000DC900000}"/>
    <cellStyle name="Total 4 3 2 7" xfId="34247" xr:uid="{00000000-0005-0000-0000-0000DD900000}"/>
    <cellStyle name="Total 4 3 3" xfId="6784" xr:uid="{00000000-0005-0000-0000-0000DE900000}"/>
    <cellStyle name="Total 4 3 3 2" xfId="13353" xr:uid="{00000000-0005-0000-0000-0000DF900000}"/>
    <cellStyle name="Total 4 3 3 2 2" xfId="26088" xr:uid="{00000000-0005-0000-0000-0000E0900000}"/>
    <cellStyle name="Total 4 3 3 3" xfId="20912" xr:uid="{00000000-0005-0000-0000-0000E1900000}"/>
    <cellStyle name="Total 4 3 3 3 2" xfId="30590" xr:uid="{00000000-0005-0000-0000-0000E2900000}"/>
    <cellStyle name="Total 4 3 3 4" xfId="21520" xr:uid="{00000000-0005-0000-0000-0000E3900000}"/>
    <cellStyle name="Total 4 3 3 5" xfId="33238" xr:uid="{00000000-0005-0000-0000-0000E4900000}"/>
    <cellStyle name="Total 4 3 3 6" xfId="34235" xr:uid="{00000000-0005-0000-0000-0000E5900000}"/>
    <cellStyle name="Total 4 3 3 7" xfId="30731" xr:uid="{00000000-0005-0000-0000-0000E6900000}"/>
    <cellStyle name="Total 4 3 4" xfId="11400" xr:uid="{00000000-0005-0000-0000-0000E7900000}"/>
    <cellStyle name="Total 4 3 4 2" xfId="24158" xr:uid="{00000000-0005-0000-0000-0000E8900000}"/>
    <cellStyle name="Total 4 3 5" xfId="17456" xr:uid="{00000000-0005-0000-0000-0000E9900000}"/>
    <cellStyle name="Total 4 3 5 2" xfId="29973" xr:uid="{00000000-0005-0000-0000-0000EA900000}"/>
    <cellStyle name="Total 4 3 6" xfId="22803" xr:uid="{00000000-0005-0000-0000-0000EB900000}"/>
    <cellStyle name="Total 4 3 7" xfId="30945" xr:uid="{00000000-0005-0000-0000-0000EC900000}"/>
    <cellStyle name="Total 4 3 8" xfId="30684" xr:uid="{00000000-0005-0000-0000-0000ED900000}"/>
    <cellStyle name="Total 4 3 9" xfId="30776" xr:uid="{00000000-0005-0000-0000-0000EE900000}"/>
    <cellStyle name="Total 4 4" xfId="10034" xr:uid="{00000000-0005-0000-0000-0000EF900000}"/>
    <cellStyle name="Total 4 4 2" xfId="11858" xr:uid="{00000000-0005-0000-0000-0000F0900000}"/>
    <cellStyle name="Total 4 4 2 2" xfId="17071" xr:uid="{00000000-0005-0000-0000-0000F1900000}"/>
    <cellStyle name="Total 4 4 2 2 2" xfId="29602" xr:uid="{00000000-0005-0000-0000-0000F2900000}"/>
    <cellStyle name="Total 4 4 2 3" xfId="20748" xr:uid="{00000000-0005-0000-0000-0000F3900000}"/>
    <cellStyle name="Total 4 4 2 3 2" xfId="30426" xr:uid="{00000000-0005-0000-0000-0000F4900000}"/>
    <cellStyle name="Total 4 4 2 4" xfId="24608" xr:uid="{00000000-0005-0000-0000-0000F5900000}"/>
    <cellStyle name="Total 4 4 2 5" xfId="33002" xr:uid="{00000000-0005-0000-0000-0000F6900000}"/>
    <cellStyle name="Total 4 4 2 6" xfId="34069" xr:uid="{00000000-0005-0000-0000-0000F7900000}"/>
    <cellStyle name="Total 4 4 2 7" xfId="30650" xr:uid="{00000000-0005-0000-0000-0000F8900000}"/>
    <cellStyle name="Total 4 4 3" xfId="6525" xr:uid="{00000000-0005-0000-0000-0000F9900000}"/>
    <cellStyle name="Total 4 4 3 2" xfId="13126" xr:uid="{00000000-0005-0000-0000-0000FA900000}"/>
    <cellStyle name="Total 4 4 3 2 2" xfId="25871" xr:uid="{00000000-0005-0000-0000-0000FB900000}"/>
    <cellStyle name="Total 4 4 3 3" xfId="21275" xr:uid="{00000000-0005-0000-0000-0000FC900000}"/>
    <cellStyle name="Total 4 4 4" xfId="7088" xr:uid="{00000000-0005-0000-0000-0000FD900000}"/>
    <cellStyle name="Total 4 4 4 2" xfId="21820" xr:uid="{00000000-0005-0000-0000-0000FE900000}"/>
    <cellStyle name="Total 4 4 5" xfId="20598" xr:uid="{00000000-0005-0000-0000-0000FF900000}"/>
    <cellStyle name="Total 4 4 5 2" xfId="30276" xr:uid="{00000000-0005-0000-0000-000000910000}"/>
    <cellStyle name="Total 4 4 6" xfId="23608" xr:uid="{00000000-0005-0000-0000-000001910000}"/>
    <cellStyle name="Total 4 4 7" xfId="32007" xr:uid="{00000000-0005-0000-0000-000002910000}"/>
    <cellStyle name="Total 4 4 8" xfId="33881" xr:uid="{00000000-0005-0000-0000-000003910000}"/>
    <cellStyle name="Total 4 4 9" xfId="34252" xr:uid="{00000000-0005-0000-0000-000004910000}"/>
    <cellStyle name="Total 4 5" xfId="10570" xr:uid="{00000000-0005-0000-0000-000005910000}"/>
    <cellStyle name="Total 4 5 2" xfId="11902" xr:uid="{00000000-0005-0000-0000-000006910000}"/>
    <cellStyle name="Total 4 5 2 2" xfId="17093" xr:uid="{00000000-0005-0000-0000-000007910000}"/>
    <cellStyle name="Total 4 5 2 2 2" xfId="29624" xr:uid="{00000000-0005-0000-0000-000008910000}"/>
    <cellStyle name="Total 4 5 2 3" xfId="24652" xr:uid="{00000000-0005-0000-0000-000009910000}"/>
    <cellStyle name="Total 4 5 3" xfId="7554" xr:uid="{00000000-0005-0000-0000-00000A910000}"/>
    <cellStyle name="Total 4 5 3 2" xfId="14071" xr:uid="{00000000-0005-0000-0000-00000B910000}"/>
    <cellStyle name="Total 4 5 3 2 2" xfId="26801" xr:uid="{00000000-0005-0000-0000-00000C910000}"/>
    <cellStyle name="Total 4 5 3 3" xfId="22285" xr:uid="{00000000-0005-0000-0000-00000D910000}"/>
    <cellStyle name="Total 4 5 4" xfId="11871" xr:uid="{00000000-0005-0000-0000-00000E910000}"/>
    <cellStyle name="Total 4 5 4 2" xfId="24621" xr:uid="{00000000-0005-0000-0000-00000F910000}"/>
    <cellStyle name="Total 4 5 5" xfId="20842" xr:uid="{00000000-0005-0000-0000-000010910000}"/>
    <cellStyle name="Total 4 5 5 2" xfId="30520" xr:uid="{00000000-0005-0000-0000-000011910000}"/>
    <cellStyle name="Total 4 5 6" xfId="23760" xr:uid="{00000000-0005-0000-0000-000012910000}"/>
    <cellStyle name="Total 4 5 7" xfId="33139" xr:uid="{00000000-0005-0000-0000-000013910000}"/>
    <cellStyle name="Total 4 5 8" xfId="34164" xr:uid="{00000000-0005-0000-0000-000014910000}"/>
    <cellStyle name="Total 4 5 9" xfId="31627" xr:uid="{00000000-0005-0000-0000-000015910000}"/>
    <cellStyle name="Total 4 6" xfId="6593" xr:uid="{00000000-0005-0000-0000-000016910000}"/>
    <cellStyle name="Total 4 6 2" xfId="13188" xr:uid="{00000000-0005-0000-0000-000017910000}"/>
    <cellStyle name="Total 4 6 2 2" xfId="25933" xr:uid="{00000000-0005-0000-0000-000018910000}"/>
    <cellStyle name="Total 4 6 3" xfId="21342" xr:uid="{00000000-0005-0000-0000-000019910000}"/>
    <cellStyle name="Total 4 7" xfId="7202" xr:uid="{00000000-0005-0000-0000-00001A910000}"/>
    <cellStyle name="Total 4 7 2" xfId="13740" xr:uid="{00000000-0005-0000-0000-00001B910000}"/>
    <cellStyle name="Total 4 7 2 2" xfId="26471" xr:uid="{00000000-0005-0000-0000-00001C910000}"/>
    <cellStyle name="Total 4 7 3" xfId="21934" xr:uid="{00000000-0005-0000-0000-00001D910000}"/>
    <cellStyle name="Total 4 8" xfId="11404" xr:uid="{00000000-0005-0000-0000-00001E910000}"/>
    <cellStyle name="Total 4 8 2" xfId="16710" xr:uid="{00000000-0005-0000-0000-00001F910000}"/>
    <cellStyle name="Total 4 8 2 2" xfId="29245" xr:uid="{00000000-0005-0000-0000-000020910000}"/>
    <cellStyle name="Total 4 8 3" xfId="24162" xr:uid="{00000000-0005-0000-0000-000021910000}"/>
    <cellStyle name="Total 4 9" xfId="6754" xr:uid="{00000000-0005-0000-0000-000022910000}"/>
    <cellStyle name="Total 4 9 2" xfId="21492" xr:uid="{00000000-0005-0000-0000-000023910000}"/>
    <cellStyle name="Total 5" xfId="1083" xr:uid="{00000000-0005-0000-0000-000024910000}"/>
    <cellStyle name="Total 5 10" xfId="21006" xr:uid="{00000000-0005-0000-0000-000025910000}"/>
    <cellStyle name="Total 5 11" xfId="30716" xr:uid="{00000000-0005-0000-0000-000026910000}"/>
    <cellStyle name="Total 5 12" xfId="31668" xr:uid="{00000000-0005-0000-0000-000027910000}"/>
    <cellStyle name="Total 5 13" xfId="34006" xr:uid="{00000000-0005-0000-0000-000028910000}"/>
    <cellStyle name="Total 5 14" xfId="37281" xr:uid="{00000000-0005-0000-0000-000029910000}"/>
    <cellStyle name="Total 5 15" xfId="3096" xr:uid="{00000000-0005-0000-0000-00002A910000}"/>
    <cellStyle name="Total 5 2" xfId="8745" xr:uid="{00000000-0005-0000-0000-00002B910000}"/>
    <cellStyle name="Total 5 2 2" xfId="11659" xr:uid="{00000000-0005-0000-0000-00002C910000}"/>
    <cellStyle name="Total 5 2 2 2" xfId="16921" xr:uid="{00000000-0005-0000-0000-00002D910000}"/>
    <cellStyle name="Total 5 2 2 2 2" xfId="20821" xr:uid="{00000000-0005-0000-0000-00002E910000}"/>
    <cellStyle name="Total 5 2 2 2 2 2" xfId="30499" xr:uid="{00000000-0005-0000-0000-00002F910000}"/>
    <cellStyle name="Total 5 2 2 2 3" xfId="29455" xr:uid="{00000000-0005-0000-0000-000030910000}"/>
    <cellStyle name="Total 5 2 2 2 4" xfId="33100" xr:uid="{00000000-0005-0000-0000-000031910000}"/>
    <cellStyle name="Total 5 2 2 2 5" xfId="34142" xr:uid="{00000000-0005-0000-0000-000032910000}"/>
    <cellStyle name="Total 5 2 2 2 6" xfId="31587" xr:uid="{00000000-0005-0000-0000-000033910000}"/>
    <cellStyle name="Total 5 2 2 3" xfId="20670" xr:uid="{00000000-0005-0000-0000-000034910000}"/>
    <cellStyle name="Total 5 2 2 3 2" xfId="30348" xr:uid="{00000000-0005-0000-0000-000035910000}"/>
    <cellStyle name="Total 5 2 2 4" xfId="24414" xr:uid="{00000000-0005-0000-0000-000036910000}"/>
    <cellStyle name="Total 5 2 2 5" xfId="32120" xr:uid="{00000000-0005-0000-0000-000037910000}"/>
    <cellStyle name="Total 5 2 2 6" xfId="33959" xr:uid="{00000000-0005-0000-0000-000038910000}"/>
    <cellStyle name="Total 5 2 2 7" xfId="31959" xr:uid="{00000000-0005-0000-0000-000039910000}"/>
    <cellStyle name="Total 5 2 3" xfId="6786" xr:uid="{00000000-0005-0000-0000-00003A910000}"/>
    <cellStyle name="Total 5 2 3 2" xfId="13355" xr:uid="{00000000-0005-0000-0000-00003B910000}"/>
    <cellStyle name="Total 5 2 3 2 2" xfId="26090" xr:uid="{00000000-0005-0000-0000-00003C910000}"/>
    <cellStyle name="Total 5 2 3 3" xfId="20914" xr:uid="{00000000-0005-0000-0000-00003D910000}"/>
    <cellStyle name="Total 5 2 3 3 2" xfId="30592" xr:uid="{00000000-0005-0000-0000-00003E910000}"/>
    <cellStyle name="Total 5 2 3 4" xfId="21522" xr:uid="{00000000-0005-0000-0000-00003F910000}"/>
    <cellStyle name="Total 5 2 3 5" xfId="33240" xr:uid="{00000000-0005-0000-0000-000040910000}"/>
    <cellStyle name="Total 5 2 3 6" xfId="34237" xr:uid="{00000000-0005-0000-0000-000041910000}"/>
    <cellStyle name="Total 5 2 3 7" xfId="30656" xr:uid="{00000000-0005-0000-0000-000042910000}"/>
    <cellStyle name="Total 5 2 4" xfId="11399" xr:uid="{00000000-0005-0000-0000-000043910000}"/>
    <cellStyle name="Total 5 2 4 2" xfId="24157" xr:uid="{00000000-0005-0000-0000-000044910000}"/>
    <cellStyle name="Total 5 2 5" xfId="17485" xr:uid="{00000000-0005-0000-0000-000045910000}"/>
    <cellStyle name="Total 5 2 5 2" xfId="29984" xr:uid="{00000000-0005-0000-0000-000046910000}"/>
    <cellStyle name="Total 5 2 6" xfId="22805" xr:uid="{00000000-0005-0000-0000-000047910000}"/>
    <cellStyle name="Total 5 2 7" xfId="30947" xr:uid="{00000000-0005-0000-0000-000048910000}"/>
    <cellStyle name="Total 5 2 8" xfId="30808" xr:uid="{00000000-0005-0000-0000-000049910000}"/>
    <cellStyle name="Total 5 2 9" xfId="30777" xr:uid="{00000000-0005-0000-0000-00004A910000}"/>
    <cellStyle name="Total 5 3" xfId="10035" xr:uid="{00000000-0005-0000-0000-00004B910000}"/>
    <cellStyle name="Total 5 3 2" xfId="11859" xr:uid="{00000000-0005-0000-0000-00004C910000}"/>
    <cellStyle name="Total 5 3 2 2" xfId="17072" xr:uid="{00000000-0005-0000-0000-00004D910000}"/>
    <cellStyle name="Total 5 3 2 2 2" xfId="29603" xr:uid="{00000000-0005-0000-0000-00004E910000}"/>
    <cellStyle name="Total 5 3 2 3" xfId="20749" xr:uid="{00000000-0005-0000-0000-00004F910000}"/>
    <cellStyle name="Total 5 3 2 3 2" xfId="30427" xr:uid="{00000000-0005-0000-0000-000050910000}"/>
    <cellStyle name="Total 5 3 2 4" xfId="24609" xr:uid="{00000000-0005-0000-0000-000051910000}"/>
    <cellStyle name="Total 5 3 2 5" xfId="33003" xr:uid="{00000000-0005-0000-0000-000052910000}"/>
    <cellStyle name="Total 5 3 2 6" xfId="34070" xr:uid="{00000000-0005-0000-0000-000053910000}"/>
    <cellStyle name="Total 5 3 2 7" xfId="31546" xr:uid="{00000000-0005-0000-0000-000054910000}"/>
    <cellStyle name="Total 5 3 3" xfId="6930" xr:uid="{00000000-0005-0000-0000-000055910000}"/>
    <cellStyle name="Total 5 3 3 2" xfId="13474" xr:uid="{00000000-0005-0000-0000-000056910000}"/>
    <cellStyle name="Total 5 3 3 2 2" xfId="26206" xr:uid="{00000000-0005-0000-0000-000057910000}"/>
    <cellStyle name="Total 5 3 3 3" xfId="21663" xr:uid="{00000000-0005-0000-0000-000058910000}"/>
    <cellStyle name="Total 5 3 4" xfId="11833" xr:uid="{00000000-0005-0000-0000-000059910000}"/>
    <cellStyle name="Total 5 3 4 2" xfId="24583" xr:uid="{00000000-0005-0000-0000-00005A910000}"/>
    <cellStyle name="Total 5 3 5" xfId="20599" xr:uid="{00000000-0005-0000-0000-00005B910000}"/>
    <cellStyle name="Total 5 3 5 2" xfId="30277" xr:uid="{00000000-0005-0000-0000-00005C910000}"/>
    <cellStyle name="Total 5 3 6" xfId="23609" xr:uid="{00000000-0005-0000-0000-00005D910000}"/>
    <cellStyle name="Total 5 3 7" xfId="32008" xr:uid="{00000000-0005-0000-0000-00005E910000}"/>
    <cellStyle name="Total 5 3 8" xfId="33882" xr:uid="{00000000-0005-0000-0000-00005F910000}"/>
    <cellStyle name="Total 5 3 9" xfId="31085" xr:uid="{00000000-0005-0000-0000-000060910000}"/>
    <cellStyle name="Total 5 4" xfId="11021" xr:uid="{00000000-0005-0000-0000-000061910000}"/>
    <cellStyle name="Total 5 4 2" xfId="11942" xr:uid="{00000000-0005-0000-0000-000062910000}"/>
    <cellStyle name="Total 5 4 2 2" xfId="17116" xr:uid="{00000000-0005-0000-0000-000063910000}"/>
    <cellStyle name="Total 5 4 2 2 2" xfId="29647" xr:uid="{00000000-0005-0000-0000-000064910000}"/>
    <cellStyle name="Total 5 4 2 3" xfId="24692" xr:uid="{00000000-0005-0000-0000-000065910000}"/>
    <cellStyle name="Total 5 4 3" xfId="7644" xr:uid="{00000000-0005-0000-0000-000066910000}"/>
    <cellStyle name="Total 5 4 3 2" xfId="14153" xr:uid="{00000000-0005-0000-0000-000067910000}"/>
    <cellStyle name="Total 5 4 3 2 2" xfId="26883" xr:uid="{00000000-0005-0000-0000-000068910000}"/>
    <cellStyle name="Total 5 4 3 3" xfId="22374" xr:uid="{00000000-0005-0000-0000-000069910000}"/>
    <cellStyle name="Total 5 4 4" xfId="6504" xr:uid="{00000000-0005-0000-0000-00006A910000}"/>
    <cellStyle name="Total 5 4 4 2" xfId="21254" xr:uid="{00000000-0005-0000-0000-00006B910000}"/>
    <cellStyle name="Total 5 4 5" xfId="20843" xr:uid="{00000000-0005-0000-0000-00006C910000}"/>
    <cellStyle name="Total 5 4 5 2" xfId="30521" xr:uid="{00000000-0005-0000-0000-00006D910000}"/>
    <cellStyle name="Total 5 4 6" xfId="23919" xr:uid="{00000000-0005-0000-0000-00006E910000}"/>
    <cellStyle name="Total 5 4 7" xfId="33140" xr:uid="{00000000-0005-0000-0000-00006F910000}"/>
    <cellStyle name="Total 5 4 8" xfId="34165" xr:uid="{00000000-0005-0000-0000-000070910000}"/>
    <cellStyle name="Total 5 4 9" xfId="31628" xr:uid="{00000000-0005-0000-0000-000071910000}"/>
    <cellStyle name="Total 5 5" xfId="6595" xr:uid="{00000000-0005-0000-0000-000072910000}"/>
    <cellStyle name="Total 5 5 2" xfId="13190" xr:uid="{00000000-0005-0000-0000-000073910000}"/>
    <cellStyle name="Total 5 5 2 2" xfId="25935" xr:uid="{00000000-0005-0000-0000-000074910000}"/>
    <cellStyle name="Total 5 5 3" xfId="21344" xr:uid="{00000000-0005-0000-0000-000075910000}"/>
    <cellStyle name="Total 5 6" xfId="7200" xr:uid="{00000000-0005-0000-0000-000076910000}"/>
    <cellStyle name="Total 5 6 2" xfId="13738" xr:uid="{00000000-0005-0000-0000-000077910000}"/>
    <cellStyle name="Total 5 6 2 2" xfId="26469" xr:uid="{00000000-0005-0000-0000-000078910000}"/>
    <cellStyle name="Total 5 6 3" xfId="21932" xr:uid="{00000000-0005-0000-0000-000079910000}"/>
    <cellStyle name="Total 5 7" xfId="11718" xr:uid="{00000000-0005-0000-0000-00007A910000}"/>
    <cellStyle name="Total 5 7 2" xfId="16959" xr:uid="{00000000-0005-0000-0000-00007B910000}"/>
    <cellStyle name="Total 5 7 2 2" xfId="29492" xr:uid="{00000000-0005-0000-0000-00007C910000}"/>
    <cellStyle name="Total 5 7 3" xfId="24470" xr:uid="{00000000-0005-0000-0000-00007D910000}"/>
    <cellStyle name="Total 5 8" xfId="7238" xr:uid="{00000000-0005-0000-0000-00007E910000}"/>
    <cellStyle name="Total 5 8 2" xfId="21970" xr:uid="{00000000-0005-0000-0000-00007F910000}"/>
    <cellStyle name="Total 5 9" xfId="18311" xr:uid="{00000000-0005-0000-0000-000080910000}"/>
    <cellStyle name="Total 5 9 2" xfId="30068" xr:uid="{00000000-0005-0000-0000-000081910000}"/>
    <cellStyle name="Total 6" xfId="1345" xr:uid="{00000000-0005-0000-0000-000082910000}"/>
    <cellStyle name="Total 6 10" xfId="3097" xr:uid="{00000000-0005-0000-0000-000083910000}"/>
    <cellStyle name="Total 6 2" xfId="8746" xr:uid="{00000000-0005-0000-0000-000084910000}"/>
    <cellStyle name="Total 6 2 2" xfId="11660" xr:uid="{00000000-0005-0000-0000-000085910000}"/>
    <cellStyle name="Total 6 2 2 2" xfId="16922" xr:uid="{00000000-0005-0000-0000-000086910000}"/>
    <cellStyle name="Total 6 2 2 2 2" xfId="20822" xr:uid="{00000000-0005-0000-0000-000087910000}"/>
    <cellStyle name="Total 6 2 2 2 2 2" xfId="30500" xr:uid="{00000000-0005-0000-0000-000088910000}"/>
    <cellStyle name="Total 6 2 2 2 3" xfId="29456" xr:uid="{00000000-0005-0000-0000-000089910000}"/>
    <cellStyle name="Total 6 2 2 2 4" xfId="33101" xr:uid="{00000000-0005-0000-0000-00008A910000}"/>
    <cellStyle name="Total 6 2 2 2 5" xfId="34143" xr:uid="{00000000-0005-0000-0000-00008B910000}"/>
    <cellStyle name="Total 6 2 2 2 6" xfId="32180" xr:uid="{00000000-0005-0000-0000-00008C910000}"/>
    <cellStyle name="Total 6 2 2 3" xfId="20671" xr:uid="{00000000-0005-0000-0000-00008D910000}"/>
    <cellStyle name="Total 6 2 2 3 2" xfId="30349" xr:uid="{00000000-0005-0000-0000-00008E910000}"/>
    <cellStyle name="Total 6 2 2 4" xfId="24415" xr:uid="{00000000-0005-0000-0000-00008F910000}"/>
    <cellStyle name="Total 6 2 2 5" xfId="32121" xr:uid="{00000000-0005-0000-0000-000090910000}"/>
    <cellStyle name="Total 6 2 2 6" xfId="33960" xr:uid="{00000000-0005-0000-0000-000091910000}"/>
    <cellStyle name="Total 6 2 2 7" xfId="34245" xr:uid="{00000000-0005-0000-0000-000092910000}"/>
    <cellStyle name="Total 6 2 3" xfId="6787" xr:uid="{00000000-0005-0000-0000-000093910000}"/>
    <cellStyle name="Total 6 2 3 2" xfId="13356" xr:uid="{00000000-0005-0000-0000-000094910000}"/>
    <cellStyle name="Total 6 2 3 2 2" xfId="26091" xr:uid="{00000000-0005-0000-0000-000095910000}"/>
    <cellStyle name="Total 6 2 3 3" xfId="20915" xr:uid="{00000000-0005-0000-0000-000096910000}"/>
    <cellStyle name="Total 6 2 3 3 2" xfId="30593" xr:uid="{00000000-0005-0000-0000-000097910000}"/>
    <cellStyle name="Total 6 2 3 4" xfId="21523" xr:uid="{00000000-0005-0000-0000-000098910000}"/>
    <cellStyle name="Total 6 2 3 5" xfId="33241" xr:uid="{00000000-0005-0000-0000-000099910000}"/>
    <cellStyle name="Total 6 2 3 6" xfId="34238" xr:uid="{00000000-0005-0000-0000-00009A910000}"/>
    <cellStyle name="Total 6 2 3 7" xfId="31974" xr:uid="{00000000-0005-0000-0000-00009B910000}"/>
    <cellStyle name="Total 6 2 4" xfId="6584" xr:uid="{00000000-0005-0000-0000-00009C910000}"/>
    <cellStyle name="Total 6 2 4 2" xfId="21333" xr:uid="{00000000-0005-0000-0000-00009D910000}"/>
    <cellStyle name="Total 6 2 5" xfId="17455" xr:uid="{00000000-0005-0000-0000-00009E910000}"/>
    <cellStyle name="Total 6 2 5 2" xfId="29972" xr:uid="{00000000-0005-0000-0000-00009F910000}"/>
    <cellStyle name="Total 6 2 6" xfId="22806" xr:uid="{00000000-0005-0000-0000-0000A0910000}"/>
    <cellStyle name="Total 6 2 7" xfId="30948" xr:uid="{00000000-0005-0000-0000-0000A1910000}"/>
    <cellStyle name="Total 6 2 8" xfId="30810" xr:uid="{00000000-0005-0000-0000-0000A2910000}"/>
    <cellStyle name="Total 6 2 9" xfId="33996" xr:uid="{00000000-0005-0000-0000-0000A3910000}"/>
    <cellStyle name="Total 6 3" xfId="10031" xr:uid="{00000000-0005-0000-0000-0000A4910000}"/>
    <cellStyle name="Total 6 4" xfId="6596" xr:uid="{00000000-0005-0000-0000-0000A5910000}"/>
    <cellStyle name="Total 6 4 2" xfId="13191" xr:uid="{00000000-0005-0000-0000-0000A6910000}"/>
    <cellStyle name="Total 6 4 2 2" xfId="25936" xr:uid="{00000000-0005-0000-0000-0000A7910000}"/>
    <cellStyle name="Total 6 4 3" xfId="21345" xr:uid="{00000000-0005-0000-0000-0000A8910000}"/>
    <cellStyle name="Total 6 5" xfId="7199" xr:uid="{00000000-0005-0000-0000-0000A9910000}"/>
    <cellStyle name="Total 6 5 2" xfId="13737" xr:uid="{00000000-0005-0000-0000-0000AA910000}"/>
    <cellStyle name="Total 6 5 2 2" xfId="26468" xr:uid="{00000000-0005-0000-0000-0000AB910000}"/>
    <cellStyle name="Total 6 5 3" xfId="21931" xr:uid="{00000000-0005-0000-0000-0000AC910000}"/>
    <cellStyle name="Total 6 6" xfId="11565" xr:uid="{00000000-0005-0000-0000-0000AD910000}"/>
    <cellStyle name="Total 6 6 2" xfId="16833" xr:uid="{00000000-0005-0000-0000-0000AE910000}"/>
    <cellStyle name="Total 6 6 2 2" xfId="29367" xr:uid="{00000000-0005-0000-0000-0000AF910000}"/>
    <cellStyle name="Total 6 6 3" xfId="24320" xr:uid="{00000000-0005-0000-0000-0000B0910000}"/>
    <cellStyle name="Total 6 7" xfId="6902" xr:uid="{00000000-0005-0000-0000-0000B1910000}"/>
    <cellStyle name="Total 6 7 2" xfId="21638" xr:uid="{00000000-0005-0000-0000-0000B2910000}"/>
    <cellStyle name="Total 6 8" xfId="21007" xr:uid="{00000000-0005-0000-0000-0000B3910000}"/>
    <cellStyle name="Total 6 9" xfId="37282" xr:uid="{00000000-0005-0000-0000-0000B4910000}"/>
    <cellStyle name="Total 7" xfId="3098" xr:uid="{00000000-0005-0000-0000-0000B5910000}"/>
    <cellStyle name="Total 7 10" xfId="30809" xr:uid="{00000000-0005-0000-0000-0000B6910000}"/>
    <cellStyle name="Total 7 11" xfId="30778" xr:uid="{00000000-0005-0000-0000-0000B7910000}"/>
    <cellStyle name="Total 7 12" xfId="37283" xr:uid="{00000000-0005-0000-0000-0000B8910000}"/>
    <cellStyle name="Total 7 2" xfId="8747" xr:uid="{00000000-0005-0000-0000-0000B9910000}"/>
    <cellStyle name="Total 7 2 2" xfId="11661" xr:uid="{00000000-0005-0000-0000-0000BA910000}"/>
    <cellStyle name="Total 7 2 2 2" xfId="16923" xr:uid="{00000000-0005-0000-0000-0000BB910000}"/>
    <cellStyle name="Total 7 2 2 2 2" xfId="29457" xr:uid="{00000000-0005-0000-0000-0000BC910000}"/>
    <cellStyle name="Total 7 2 2 3" xfId="20823" xr:uid="{00000000-0005-0000-0000-0000BD910000}"/>
    <cellStyle name="Total 7 2 2 3 2" xfId="30501" xr:uid="{00000000-0005-0000-0000-0000BE910000}"/>
    <cellStyle name="Total 7 2 2 4" xfId="24416" xr:uid="{00000000-0005-0000-0000-0000BF910000}"/>
    <cellStyle name="Total 7 2 2 5" xfId="33102" xr:uid="{00000000-0005-0000-0000-0000C0910000}"/>
    <cellStyle name="Total 7 2 2 6" xfId="34144" xr:uid="{00000000-0005-0000-0000-0000C1910000}"/>
    <cellStyle name="Total 7 2 2 7" xfId="31608" xr:uid="{00000000-0005-0000-0000-0000C2910000}"/>
    <cellStyle name="Total 7 2 3" xfId="6501" xr:uid="{00000000-0005-0000-0000-0000C3910000}"/>
    <cellStyle name="Total 7 2 3 2" xfId="13105" xr:uid="{00000000-0005-0000-0000-0000C4910000}"/>
    <cellStyle name="Total 7 2 3 2 2" xfId="25850" xr:uid="{00000000-0005-0000-0000-0000C5910000}"/>
    <cellStyle name="Total 7 2 3 3" xfId="21251" xr:uid="{00000000-0005-0000-0000-0000C6910000}"/>
    <cellStyle name="Total 7 2 4" xfId="7299" xr:uid="{00000000-0005-0000-0000-0000C7910000}"/>
    <cellStyle name="Total 7 2 4 2" xfId="22031" xr:uid="{00000000-0005-0000-0000-0000C8910000}"/>
    <cellStyle name="Total 7 2 5" xfId="20672" xr:uid="{00000000-0005-0000-0000-0000C9910000}"/>
    <cellStyle name="Total 7 2 5 2" xfId="30350" xr:uid="{00000000-0005-0000-0000-0000CA910000}"/>
    <cellStyle name="Total 7 2 6" xfId="22807" xr:uid="{00000000-0005-0000-0000-0000CB910000}"/>
    <cellStyle name="Total 7 2 7" xfId="32122" xr:uid="{00000000-0005-0000-0000-0000CC910000}"/>
    <cellStyle name="Total 7 2 8" xfId="33961" xr:uid="{00000000-0005-0000-0000-0000CD910000}"/>
    <cellStyle name="Total 7 2 9" xfId="34259" xr:uid="{00000000-0005-0000-0000-0000CE910000}"/>
    <cellStyle name="Total 7 3" xfId="6597" xr:uid="{00000000-0005-0000-0000-0000CF910000}"/>
    <cellStyle name="Total 7 3 2" xfId="13192" xr:uid="{00000000-0005-0000-0000-0000D0910000}"/>
    <cellStyle name="Total 7 3 2 2" xfId="25937" xr:uid="{00000000-0005-0000-0000-0000D1910000}"/>
    <cellStyle name="Total 7 3 3" xfId="20916" xr:uid="{00000000-0005-0000-0000-0000D2910000}"/>
    <cellStyle name="Total 7 3 3 2" xfId="30594" xr:uid="{00000000-0005-0000-0000-0000D3910000}"/>
    <cellStyle name="Total 7 3 4" xfId="21346" xr:uid="{00000000-0005-0000-0000-0000D4910000}"/>
    <cellStyle name="Total 7 3 5" xfId="33242" xr:uid="{00000000-0005-0000-0000-0000D5910000}"/>
    <cellStyle name="Total 7 3 6" xfId="34239" xr:uid="{00000000-0005-0000-0000-0000D6910000}"/>
    <cellStyle name="Total 7 3 7" xfId="30902" xr:uid="{00000000-0005-0000-0000-0000D7910000}"/>
    <cellStyle name="Total 7 4" xfId="7198" xr:uid="{00000000-0005-0000-0000-0000D8910000}"/>
    <cellStyle name="Total 7 4 2" xfId="13736" xr:uid="{00000000-0005-0000-0000-0000D9910000}"/>
    <cellStyle name="Total 7 4 2 2" xfId="26467" xr:uid="{00000000-0005-0000-0000-0000DA910000}"/>
    <cellStyle name="Total 7 4 3" xfId="21930" xr:uid="{00000000-0005-0000-0000-0000DB910000}"/>
    <cellStyle name="Total 7 5" xfId="11402" xr:uid="{00000000-0005-0000-0000-0000DC910000}"/>
    <cellStyle name="Total 7 5 2" xfId="16708" xr:uid="{00000000-0005-0000-0000-0000DD910000}"/>
    <cellStyle name="Total 7 5 2 2" xfId="29243" xr:uid="{00000000-0005-0000-0000-0000DE910000}"/>
    <cellStyle name="Total 7 5 3" xfId="24160" xr:uid="{00000000-0005-0000-0000-0000DF910000}"/>
    <cellStyle name="Total 7 6" xfId="11959" xr:uid="{00000000-0005-0000-0000-0000E0910000}"/>
    <cellStyle name="Total 7 6 2" xfId="24709" xr:uid="{00000000-0005-0000-0000-0000E1910000}"/>
    <cellStyle name="Total 7 7" xfId="17482" xr:uid="{00000000-0005-0000-0000-0000E2910000}"/>
    <cellStyle name="Total 7 7 2" xfId="29981" xr:uid="{00000000-0005-0000-0000-0000E3910000}"/>
    <cellStyle name="Total 7 8" xfId="21008" xr:uid="{00000000-0005-0000-0000-0000E4910000}"/>
    <cellStyle name="Total 7 9" xfId="30949" xr:uid="{00000000-0005-0000-0000-0000E5910000}"/>
    <cellStyle name="Total 8" xfId="3099" xr:uid="{00000000-0005-0000-0000-0000E6910000}"/>
    <cellStyle name="Total 8 10" xfId="30683" xr:uid="{00000000-0005-0000-0000-0000E7910000}"/>
    <cellStyle name="Total 8 11" xfId="33995" xr:uid="{00000000-0005-0000-0000-0000E8910000}"/>
    <cellStyle name="Total 8 12" xfId="37284" xr:uid="{00000000-0005-0000-0000-0000E9910000}"/>
    <cellStyle name="Total 8 2" xfId="8748" xr:uid="{00000000-0005-0000-0000-0000EA910000}"/>
    <cellStyle name="Total 8 2 2" xfId="11662" xr:uid="{00000000-0005-0000-0000-0000EB910000}"/>
    <cellStyle name="Total 8 2 2 2" xfId="16924" xr:uid="{00000000-0005-0000-0000-0000EC910000}"/>
    <cellStyle name="Total 8 2 2 2 2" xfId="29458" xr:uid="{00000000-0005-0000-0000-0000ED910000}"/>
    <cellStyle name="Total 8 2 2 3" xfId="20824" xr:uid="{00000000-0005-0000-0000-0000EE910000}"/>
    <cellStyle name="Total 8 2 2 3 2" xfId="30502" xr:uid="{00000000-0005-0000-0000-0000EF910000}"/>
    <cellStyle name="Total 8 2 2 4" xfId="24417" xr:uid="{00000000-0005-0000-0000-0000F0910000}"/>
    <cellStyle name="Total 8 2 2 5" xfId="33103" xr:uid="{00000000-0005-0000-0000-0000F1910000}"/>
    <cellStyle name="Total 8 2 2 6" xfId="34145" xr:uid="{00000000-0005-0000-0000-0000F2910000}"/>
    <cellStyle name="Total 8 2 2 7" xfId="31609" xr:uid="{00000000-0005-0000-0000-0000F3910000}"/>
    <cellStyle name="Total 8 2 3" xfId="6789" xr:uid="{00000000-0005-0000-0000-0000F4910000}"/>
    <cellStyle name="Total 8 2 3 2" xfId="13358" xr:uid="{00000000-0005-0000-0000-0000F5910000}"/>
    <cellStyle name="Total 8 2 3 2 2" xfId="26093" xr:uid="{00000000-0005-0000-0000-0000F6910000}"/>
    <cellStyle name="Total 8 2 3 3" xfId="21525" xr:uid="{00000000-0005-0000-0000-0000F7910000}"/>
    <cellStyle name="Total 8 2 4" xfId="6458" xr:uid="{00000000-0005-0000-0000-0000F8910000}"/>
    <cellStyle name="Total 8 2 4 2" xfId="21212" xr:uid="{00000000-0005-0000-0000-0000F9910000}"/>
    <cellStyle name="Total 8 2 5" xfId="20673" xr:uid="{00000000-0005-0000-0000-0000FA910000}"/>
    <cellStyle name="Total 8 2 5 2" xfId="30351" xr:uid="{00000000-0005-0000-0000-0000FB910000}"/>
    <cellStyle name="Total 8 2 6" xfId="22808" xr:uid="{00000000-0005-0000-0000-0000FC910000}"/>
    <cellStyle name="Total 8 2 7" xfId="32123" xr:uid="{00000000-0005-0000-0000-0000FD910000}"/>
    <cellStyle name="Total 8 2 8" xfId="33962" xr:uid="{00000000-0005-0000-0000-0000FE910000}"/>
    <cellStyle name="Total 8 2 9" xfId="34264" xr:uid="{00000000-0005-0000-0000-0000FF910000}"/>
    <cellStyle name="Total 8 3" xfId="6598" xr:uid="{00000000-0005-0000-0000-000000920000}"/>
    <cellStyle name="Total 8 3 2" xfId="13193" xr:uid="{00000000-0005-0000-0000-000001920000}"/>
    <cellStyle name="Total 8 3 2 2" xfId="25938" xr:uid="{00000000-0005-0000-0000-000002920000}"/>
    <cellStyle name="Total 8 3 3" xfId="20917" xr:uid="{00000000-0005-0000-0000-000003920000}"/>
    <cellStyle name="Total 8 3 3 2" xfId="30595" xr:uid="{00000000-0005-0000-0000-000004920000}"/>
    <cellStyle name="Total 8 3 4" xfId="21347" xr:uid="{00000000-0005-0000-0000-000005920000}"/>
    <cellStyle name="Total 8 3 5" xfId="33243" xr:uid="{00000000-0005-0000-0000-000006920000}"/>
    <cellStyle name="Total 8 3 6" xfId="34240" xr:uid="{00000000-0005-0000-0000-000007920000}"/>
    <cellStyle name="Total 8 3 7" xfId="33972" xr:uid="{00000000-0005-0000-0000-000008920000}"/>
    <cellStyle name="Total 8 4" xfId="7197" xr:uid="{00000000-0005-0000-0000-000009920000}"/>
    <cellStyle name="Total 8 4 2" xfId="13735" xr:uid="{00000000-0005-0000-0000-00000A920000}"/>
    <cellStyle name="Total 8 4 2 2" xfId="26466" xr:uid="{00000000-0005-0000-0000-00000B920000}"/>
    <cellStyle name="Total 8 4 3" xfId="21929" xr:uid="{00000000-0005-0000-0000-00000C920000}"/>
    <cellStyle name="Total 8 5" xfId="11717" xr:uid="{00000000-0005-0000-0000-00000D920000}"/>
    <cellStyle name="Total 8 5 2" xfId="16958" xr:uid="{00000000-0005-0000-0000-00000E920000}"/>
    <cellStyle name="Total 8 5 2 2" xfId="29491" xr:uid="{00000000-0005-0000-0000-00000F920000}"/>
    <cellStyle name="Total 8 5 3" xfId="24469" xr:uid="{00000000-0005-0000-0000-000010920000}"/>
    <cellStyle name="Total 8 6" xfId="7371" xr:uid="{00000000-0005-0000-0000-000011920000}"/>
    <cellStyle name="Total 8 6 2" xfId="22103" xr:uid="{00000000-0005-0000-0000-000012920000}"/>
    <cellStyle name="Total 8 7" xfId="17483" xr:uid="{00000000-0005-0000-0000-000013920000}"/>
    <cellStyle name="Total 8 7 2" xfId="29982" xr:uid="{00000000-0005-0000-0000-000014920000}"/>
    <cellStyle name="Total 8 8" xfId="21009" xr:uid="{00000000-0005-0000-0000-000015920000}"/>
    <cellStyle name="Total 8 9" xfId="30950" xr:uid="{00000000-0005-0000-0000-000016920000}"/>
    <cellStyle name="Total 9" xfId="3100" xr:uid="{00000000-0005-0000-0000-000017920000}"/>
    <cellStyle name="Total 9 10" xfId="30807" xr:uid="{00000000-0005-0000-0000-000018920000}"/>
    <cellStyle name="Total 9 11" xfId="30779" xr:uid="{00000000-0005-0000-0000-000019920000}"/>
    <cellStyle name="Total 9 12" xfId="37285" xr:uid="{00000000-0005-0000-0000-00001A920000}"/>
    <cellStyle name="Total 9 2" xfId="8749" xr:uid="{00000000-0005-0000-0000-00001B920000}"/>
    <cellStyle name="Total 9 2 2" xfId="11663" xr:uid="{00000000-0005-0000-0000-00001C920000}"/>
    <cellStyle name="Total 9 2 2 2" xfId="16925" xr:uid="{00000000-0005-0000-0000-00001D920000}"/>
    <cellStyle name="Total 9 2 2 2 2" xfId="29459" xr:uid="{00000000-0005-0000-0000-00001E920000}"/>
    <cellStyle name="Total 9 2 2 3" xfId="20825" xr:uid="{00000000-0005-0000-0000-00001F920000}"/>
    <cellStyle name="Total 9 2 2 3 2" xfId="30503" xr:uid="{00000000-0005-0000-0000-000020920000}"/>
    <cellStyle name="Total 9 2 2 4" xfId="24418" xr:uid="{00000000-0005-0000-0000-000021920000}"/>
    <cellStyle name="Total 9 2 2 5" xfId="33104" xr:uid="{00000000-0005-0000-0000-000022920000}"/>
    <cellStyle name="Total 9 2 2 6" xfId="34146" xr:uid="{00000000-0005-0000-0000-000023920000}"/>
    <cellStyle name="Total 9 2 2 7" xfId="31610" xr:uid="{00000000-0005-0000-0000-000024920000}"/>
    <cellStyle name="Total 9 2 3" xfId="11957" xr:uid="{00000000-0005-0000-0000-000025920000}"/>
    <cellStyle name="Total 9 2 3 2" xfId="17125" xr:uid="{00000000-0005-0000-0000-000026920000}"/>
    <cellStyle name="Total 9 2 3 2 2" xfId="29656" xr:uid="{00000000-0005-0000-0000-000027920000}"/>
    <cellStyle name="Total 9 2 3 3" xfId="24707" xr:uid="{00000000-0005-0000-0000-000028920000}"/>
    <cellStyle name="Total 9 2 4" xfId="6457" xr:uid="{00000000-0005-0000-0000-000029920000}"/>
    <cellStyle name="Total 9 2 4 2" xfId="21211" xr:uid="{00000000-0005-0000-0000-00002A920000}"/>
    <cellStyle name="Total 9 2 5" xfId="20674" xr:uid="{00000000-0005-0000-0000-00002B920000}"/>
    <cellStyle name="Total 9 2 5 2" xfId="30352" xr:uid="{00000000-0005-0000-0000-00002C920000}"/>
    <cellStyle name="Total 9 2 6" xfId="22809" xr:uid="{00000000-0005-0000-0000-00002D920000}"/>
    <cellStyle name="Total 9 2 7" xfId="32124" xr:uid="{00000000-0005-0000-0000-00002E920000}"/>
    <cellStyle name="Total 9 2 8" xfId="33963" xr:uid="{00000000-0005-0000-0000-00002F920000}"/>
    <cellStyle name="Total 9 2 9" xfId="34251" xr:uid="{00000000-0005-0000-0000-000030920000}"/>
    <cellStyle name="Total 9 3" xfId="6599" xr:uid="{00000000-0005-0000-0000-000031920000}"/>
    <cellStyle name="Total 9 3 2" xfId="13194" xr:uid="{00000000-0005-0000-0000-000032920000}"/>
    <cellStyle name="Total 9 3 2 2" xfId="25939" xr:uid="{00000000-0005-0000-0000-000033920000}"/>
    <cellStyle name="Total 9 3 3" xfId="20918" xr:uid="{00000000-0005-0000-0000-000034920000}"/>
    <cellStyle name="Total 9 3 3 2" xfId="30596" xr:uid="{00000000-0005-0000-0000-000035920000}"/>
    <cellStyle name="Total 9 3 4" xfId="21348" xr:uid="{00000000-0005-0000-0000-000036920000}"/>
    <cellStyle name="Total 9 3 5" xfId="33244" xr:uid="{00000000-0005-0000-0000-000037920000}"/>
    <cellStyle name="Total 9 3 6" xfId="34241" xr:uid="{00000000-0005-0000-0000-000038920000}"/>
    <cellStyle name="Total 9 3 7" xfId="30805" xr:uid="{00000000-0005-0000-0000-000039920000}"/>
    <cellStyle name="Total 9 4" xfId="7196" xr:uid="{00000000-0005-0000-0000-00003A920000}"/>
    <cellStyle name="Total 9 4 2" xfId="13734" xr:uid="{00000000-0005-0000-0000-00003B920000}"/>
    <cellStyle name="Total 9 4 2 2" xfId="26465" xr:uid="{00000000-0005-0000-0000-00003C920000}"/>
    <cellStyle name="Total 9 4 3" xfId="21928" xr:uid="{00000000-0005-0000-0000-00003D920000}"/>
    <cellStyle name="Total 9 5" xfId="11564" xr:uid="{00000000-0005-0000-0000-00003E920000}"/>
    <cellStyle name="Total 9 5 2" xfId="16832" xr:uid="{00000000-0005-0000-0000-00003F920000}"/>
    <cellStyle name="Total 9 5 2 2" xfId="29366" xr:uid="{00000000-0005-0000-0000-000040920000}"/>
    <cellStyle name="Total 9 5 3" xfId="24319" xr:uid="{00000000-0005-0000-0000-000041920000}"/>
    <cellStyle name="Total 9 6" xfId="11555" xr:uid="{00000000-0005-0000-0000-000042920000}"/>
    <cellStyle name="Total 9 6 2" xfId="24313" xr:uid="{00000000-0005-0000-0000-000043920000}"/>
    <cellStyle name="Total 9 7" xfId="17454" xr:uid="{00000000-0005-0000-0000-000044920000}"/>
    <cellStyle name="Total 9 7 2" xfId="29971" xr:uid="{00000000-0005-0000-0000-000045920000}"/>
    <cellStyle name="Total 9 8" xfId="21010" xr:uid="{00000000-0005-0000-0000-000046920000}"/>
    <cellStyle name="Total 9 9" xfId="30951" xr:uid="{00000000-0005-0000-0000-000047920000}"/>
    <cellStyle name="TotCol - Format a column of totals" xfId="6003" xr:uid="{00000000-0005-0000-0000-000048920000}"/>
    <cellStyle name="TotCol - Format a column of totals 2" xfId="35106" xr:uid="{00000000-0005-0000-0000-000049920000}"/>
    <cellStyle name="TotCol - Style5" xfId="6004" xr:uid="{00000000-0005-0000-0000-00004A920000}"/>
    <cellStyle name="TotCol - Style7" xfId="6005" xr:uid="{00000000-0005-0000-0000-00004B920000}"/>
    <cellStyle name="TotRow - Format a row of totals" xfId="6006" xr:uid="{00000000-0005-0000-0000-00004C920000}"/>
    <cellStyle name="TotRow - Format a row of totals 2" xfId="8555" xr:uid="{00000000-0005-0000-0000-00004D920000}"/>
    <cellStyle name="TotRow - Format a row of totals 2 2" xfId="6760" xr:uid="{00000000-0005-0000-0000-00004E920000}"/>
    <cellStyle name="TotRow - Format a row of totals 2 2 2" xfId="13329" xr:uid="{00000000-0005-0000-0000-00004F920000}"/>
    <cellStyle name="TotRow - Format a row of totals 2 3" xfId="11994" xr:uid="{00000000-0005-0000-0000-000050920000}"/>
    <cellStyle name="TotRow - Format a row of totals 3" xfId="7649" xr:uid="{00000000-0005-0000-0000-000051920000}"/>
    <cellStyle name="TotRow - Format a row of totals 3 2" xfId="14158" xr:uid="{00000000-0005-0000-0000-000052920000}"/>
    <cellStyle name="TotRow - Format a row of totals 4" xfId="6746" xr:uid="{00000000-0005-0000-0000-000053920000}"/>
    <cellStyle name="TotRow - Format a row of totals 4 2" xfId="13326" xr:uid="{00000000-0005-0000-0000-000054920000}"/>
    <cellStyle name="TotRow - Format a row of totals 5" xfId="35107" xr:uid="{00000000-0005-0000-0000-000055920000}"/>
    <cellStyle name="TotRow - Style4" xfId="6007" xr:uid="{00000000-0005-0000-0000-000056920000}"/>
    <cellStyle name="TotRow - Style4 10" xfId="33833" xr:uid="{00000000-0005-0000-0000-000057920000}"/>
    <cellStyle name="TotRow - Style4 11" xfId="31053" xr:uid="{00000000-0005-0000-0000-000058920000}"/>
    <cellStyle name="TotRow - Style4 2" xfId="9514" xr:uid="{00000000-0005-0000-0000-000059920000}"/>
    <cellStyle name="TotRow - Style4 2 2" xfId="11768" xr:uid="{00000000-0005-0000-0000-00005A920000}"/>
    <cellStyle name="TotRow - Style4 2 2 2" xfId="17008" xr:uid="{00000000-0005-0000-0000-00005B920000}"/>
    <cellStyle name="TotRow - Style4 2 2 2 2" xfId="29541" xr:uid="{00000000-0005-0000-0000-00005C920000}"/>
    <cellStyle name="TotRow - Style4 2 2 3" xfId="24520" xr:uid="{00000000-0005-0000-0000-00005D920000}"/>
    <cellStyle name="TotRow - Style4 2 3" xfId="7675" xr:uid="{00000000-0005-0000-0000-00005E920000}"/>
    <cellStyle name="TotRow - Style4 2 3 2" xfId="14181" xr:uid="{00000000-0005-0000-0000-00005F920000}"/>
    <cellStyle name="TotRow - Style4 2 3 2 2" xfId="26909" xr:uid="{00000000-0005-0000-0000-000060920000}"/>
    <cellStyle name="TotRow - Style4 2 3 3" xfId="22403" xr:uid="{00000000-0005-0000-0000-000061920000}"/>
    <cellStyle name="TotRow - Style4 2 4" xfId="11971" xr:uid="{00000000-0005-0000-0000-000062920000}"/>
    <cellStyle name="TotRow - Style4 2 4 2" xfId="24721" xr:uid="{00000000-0005-0000-0000-000063920000}"/>
    <cellStyle name="TotRow - Style4 2 5" xfId="19863" xr:uid="{00000000-0005-0000-0000-000064920000}"/>
    <cellStyle name="TotRow - Style4 2 5 2" xfId="30191" xr:uid="{00000000-0005-0000-0000-000065920000}"/>
    <cellStyle name="TotRow - Style4 2 6" xfId="20729" xr:uid="{00000000-0005-0000-0000-000066920000}"/>
    <cellStyle name="TotRow - Style4 2 6 2" xfId="30407" xr:uid="{00000000-0005-0000-0000-000067920000}"/>
    <cellStyle name="TotRow - Style4 2 7" xfId="32977" xr:uid="{00000000-0005-0000-0000-000068920000}"/>
    <cellStyle name="TotRow - Style4 2 8" xfId="34050" xr:uid="{00000000-0005-0000-0000-000069920000}"/>
    <cellStyle name="TotRow - Style4 2 9" xfId="30871" xr:uid="{00000000-0005-0000-0000-00006A920000}"/>
    <cellStyle name="TotRow - Style4 3" xfId="7650" xr:uid="{00000000-0005-0000-0000-00006B920000}"/>
    <cellStyle name="TotRow - Style4 3 2" xfId="14159" xr:uid="{00000000-0005-0000-0000-00006C920000}"/>
    <cellStyle name="TotRow - Style4 3 2 2" xfId="26887" xr:uid="{00000000-0005-0000-0000-00006D920000}"/>
    <cellStyle name="TotRow - Style4 3 3" xfId="22378" xr:uid="{00000000-0005-0000-0000-00006E920000}"/>
    <cellStyle name="TotRow - Style4 4" xfId="11468" xr:uid="{00000000-0005-0000-0000-00006F920000}"/>
    <cellStyle name="TotRow - Style4 4 2" xfId="16772" xr:uid="{00000000-0005-0000-0000-000070920000}"/>
    <cellStyle name="TotRow - Style4 4 2 2" xfId="29307" xr:uid="{00000000-0005-0000-0000-000071920000}"/>
    <cellStyle name="TotRow - Style4 4 3" xfId="24226" xr:uid="{00000000-0005-0000-0000-000072920000}"/>
    <cellStyle name="TotRow - Style4 5" xfId="11543" xr:uid="{00000000-0005-0000-0000-000073920000}"/>
    <cellStyle name="TotRow - Style4 5 2" xfId="16821" xr:uid="{00000000-0005-0000-0000-000074920000}"/>
    <cellStyle name="TotRow - Style4 5 2 2" xfId="29356" xr:uid="{00000000-0005-0000-0000-000075920000}"/>
    <cellStyle name="TotRow - Style4 5 3" xfId="24301" xr:uid="{00000000-0005-0000-0000-000076920000}"/>
    <cellStyle name="TotRow - Style4 6" xfId="7302" xr:uid="{00000000-0005-0000-0000-000077920000}"/>
    <cellStyle name="TotRow - Style4 6 2" xfId="22034" xr:uid="{00000000-0005-0000-0000-000078920000}"/>
    <cellStyle name="TotRow - Style4 7" xfId="18578" xr:uid="{00000000-0005-0000-0000-000079920000}"/>
    <cellStyle name="TotRow - Style4 7 2" xfId="30118" xr:uid="{00000000-0005-0000-0000-00007A920000}"/>
    <cellStyle name="TotRow - Style4 8" xfId="20578" xr:uid="{00000000-0005-0000-0000-00007B920000}"/>
    <cellStyle name="TotRow - Style4 8 2" xfId="30258" xr:uid="{00000000-0005-0000-0000-00007C920000}"/>
    <cellStyle name="TotRow - Style4 9" xfId="31946" xr:uid="{00000000-0005-0000-0000-00007D920000}"/>
    <cellStyle name="TotRow - Style8" xfId="6008" xr:uid="{00000000-0005-0000-0000-00007E920000}"/>
    <cellStyle name="TotRow - Style8 10" xfId="33834" xr:uid="{00000000-0005-0000-0000-00007F920000}"/>
    <cellStyle name="TotRow - Style8 11" xfId="30629" xr:uid="{00000000-0005-0000-0000-000080920000}"/>
    <cellStyle name="TotRow - Style8 2" xfId="9515" xr:uid="{00000000-0005-0000-0000-000081920000}"/>
    <cellStyle name="TotRow - Style8 2 2" xfId="11769" xr:uid="{00000000-0005-0000-0000-000082920000}"/>
    <cellStyle name="TotRow - Style8 2 2 2" xfId="17009" xr:uid="{00000000-0005-0000-0000-000083920000}"/>
    <cellStyle name="TotRow - Style8 2 2 2 2" xfId="29542" xr:uid="{00000000-0005-0000-0000-000084920000}"/>
    <cellStyle name="TotRow - Style8 2 2 3" xfId="24521" xr:uid="{00000000-0005-0000-0000-000085920000}"/>
    <cellStyle name="TotRow - Style8 2 3" xfId="6887" xr:uid="{00000000-0005-0000-0000-000086920000}"/>
    <cellStyle name="TotRow - Style8 2 3 2" xfId="13444" xr:uid="{00000000-0005-0000-0000-000087920000}"/>
    <cellStyle name="TotRow - Style8 2 3 2 2" xfId="26179" xr:uid="{00000000-0005-0000-0000-000088920000}"/>
    <cellStyle name="TotRow - Style8 2 3 3" xfId="21623" xr:uid="{00000000-0005-0000-0000-000089920000}"/>
    <cellStyle name="TotRow - Style8 2 4" xfId="11935" xr:uid="{00000000-0005-0000-0000-00008A920000}"/>
    <cellStyle name="TotRow - Style8 2 4 2" xfId="24685" xr:uid="{00000000-0005-0000-0000-00008B920000}"/>
    <cellStyle name="TotRow - Style8 2 5" xfId="19864" xr:uid="{00000000-0005-0000-0000-00008C920000}"/>
    <cellStyle name="TotRow - Style8 2 5 2" xfId="30192" xr:uid="{00000000-0005-0000-0000-00008D920000}"/>
    <cellStyle name="TotRow - Style8 2 6" xfId="20730" xr:uid="{00000000-0005-0000-0000-00008E920000}"/>
    <cellStyle name="TotRow - Style8 2 6 2" xfId="30408" xr:uid="{00000000-0005-0000-0000-00008F920000}"/>
    <cellStyle name="TotRow - Style8 2 7" xfId="32978" xr:uid="{00000000-0005-0000-0000-000090920000}"/>
    <cellStyle name="TotRow - Style8 2 8" xfId="34051" xr:uid="{00000000-0005-0000-0000-000091920000}"/>
    <cellStyle name="TotRow - Style8 2 9" xfId="31537" xr:uid="{00000000-0005-0000-0000-000092920000}"/>
    <cellStyle name="TotRow - Style8 3" xfId="7651" xr:uid="{00000000-0005-0000-0000-000093920000}"/>
    <cellStyle name="TotRow - Style8 3 2" xfId="14160" xr:uid="{00000000-0005-0000-0000-000094920000}"/>
    <cellStyle name="TotRow - Style8 3 2 2" xfId="26888" xr:uid="{00000000-0005-0000-0000-000095920000}"/>
    <cellStyle name="TotRow - Style8 3 3" xfId="22379" xr:uid="{00000000-0005-0000-0000-000096920000}"/>
    <cellStyle name="TotRow - Style8 4" xfId="11469" xr:uid="{00000000-0005-0000-0000-000097920000}"/>
    <cellStyle name="TotRow - Style8 4 2" xfId="16773" xr:uid="{00000000-0005-0000-0000-000098920000}"/>
    <cellStyle name="TotRow - Style8 4 2 2" xfId="29308" xr:uid="{00000000-0005-0000-0000-000099920000}"/>
    <cellStyle name="TotRow - Style8 4 3" xfId="24227" xr:uid="{00000000-0005-0000-0000-00009A920000}"/>
    <cellStyle name="TotRow - Style8 5" xfId="6494" xr:uid="{00000000-0005-0000-0000-00009B920000}"/>
    <cellStyle name="TotRow - Style8 5 2" xfId="13101" xr:uid="{00000000-0005-0000-0000-00009C920000}"/>
    <cellStyle name="TotRow - Style8 5 2 2" xfId="25846" xr:uid="{00000000-0005-0000-0000-00009D920000}"/>
    <cellStyle name="TotRow - Style8 5 3" xfId="21244" xr:uid="{00000000-0005-0000-0000-00009E920000}"/>
    <cellStyle name="TotRow - Style8 6" xfId="11919" xr:uid="{00000000-0005-0000-0000-00009F920000}"/>
    <cellStyle name="TotRow - Style8 6 2" xfId="24669" xr:uid="{00000000-0005-0000-0000-0000A0920000}"/>
    <cellStyle name="TotRow - Style8 7" xfId="18579" xr:uid="{00000000-0005-0000-0000-0000A1920000}"/>
    <cellStyle name="TotRow - Style8 7 2" xfId="30119" xr:uid="{00000000-0005-0000-0000-0000A2920000}"/>
    <cellStyle name="TotRow - Style8 8" xfId="20579" xr:uid="{00000000-0005-0000-0000-0000A3920000}"/>
    <cellStyle name="TotRow - Style8 8 2" xfId="30259" xr:uid="{00000000-0005-0000-0000-0000A4920000}"/>
    <cellStyle name="TotRow - Style8 9" xfId="31947" xr:uid="{00000000-0005-0000-0000-0000A5920000}"/>
    <cellStyle name="User Normal" xfId="6231" xr:uid="{00000000-0005-0000-0000-0000A6920000}"/>
    <cellStyle name="User_Defined_A" xfId="6009" xr:uid="{00000000-0005-0000-0000-0000A7920000}"/>
    <cellStyle name="UserInput" xfId="6232" xr:uid="{00000000-0005-0000-0000-0000A8920000}"/>
    <cellStyle name="Währung [0]_1999-2003 tools set plan 01- Nov PO präsent" xfId="6010" xr:uid="{00000000-0005-0000-0000-0000A9920000}"/>
    <cellStyle name="Wahrung [0]_EjZL1p5cbwD9GdswfqamdXpJJ" xfId="2090" xr:uid="{00000000-0005-0000-0000-0000AA920000}"/>
    <cellStyle name="Währung [0]_EjZL1p5cbwD9GdswfqamdXpJJ" xfId="2091" xr:uid="{00000000-0005-0000-0000-0000AB920000}"/>
    <cellStyle name="Wahrung [0]_EjZL1p5cbwD9GdswfqamdXpJJ 10" xfId="2092" xr:uid="{00000000-0005-0000-0000-0000AC920000}"/>
    <cellStyle name="Währung [0]_EjZL1p5cbwD9GdswfqamdXpJJ 10" xfId="2093" xr:uid="{00000000-0005-0000-0000-0000AD920000}"/>
    <cellStyle name="Wahrung [0]_EjZL1p5cbwD9GdswfqamdXpJJ 11" xfId="2094" xr:uid="{00000000-0005-0000-0000-0000AE920000}"/>
    <cellStyle name="Währung [0]_EjZL1p5cbwD9GdswfqamdXpJJ 11" xfId="2095" xr:uid="{00000000-0005-0000-0000-0000AF920000}"/>
    <cellStyle name="Wahrung [0]_EjZL1p5cbwD9GdswfqamdXpJJ 12" xfId="2096" xr:uid="{00000000-0005-0000-0000-0000B0920000}"/>
    <cellStyle name="Währung [0]_EjZL1p5cbwD9GdswfqamdXpJJ 12" xfId="2097" xr:uid="{00000000-0005-0000-0000-0000B1920000}"/>
    <cellStyle name="Wahrung [0]_EjZL1p5cbwD9GdswfqamdXpJJ 13" xfId="2098" xr:uid="{00000000-0005-0000-0000-0000B2920000}"/>
    <cellStyle name="Währung [0]_EjZL1p5cbwD9GdswfqamdXpJJ 13" xfId="2099" xr:uid="{00000000-0005-0000-0000-0000B3920000}"/>
    <cellStyle name="Wahrung [0]_EjZL1p5cbwD9GdswfqamdXpJJ 14" xfId="2100" xr:uid="{00000000-0005-0000-0000-0000B4920000}"/>
    <cellStyle name="Währung [0]_EjZL1p5cbwD9GdswfqamdXpJJ 14" xfId="2101" xr:uid="{00000000-0005-0000-0000-0000B5920000}"/>
    <cellStyle name="Wahrung [0]_EjZL1p5cbwD9GdswfqamdXpJJ 15" xfId="2102" xr:uid="{00000000-0005-0000-0000-0000B6920000}"/>
    <cellStyle name="Währung [0]_EjZL1p5cbwD9GdswfqamdXpJJ 15" xfId="2103" xr:uid="{00000000-0005-0000-0000-0000B7920000}"/>
    <cellStyle name="Wahrung [0]_EjZL1p5cbwD9GdswfqamdXpJJ 16" xfId="2104" xr:uid="{00000000-0005-0000-0000-0000B8920000}"/>
    <cellStyle name="Währung [0]_EjZL1p5cbwD9GdswfqamdXpJJ 16" xfId="2105" xr:uid="{00000000-0005-0000-0000-0000B9920000}"/>
    <cellStyle name="Wahrung [0]_EjZL1p5cbwD9GdswfqamdXpJJ 17" xfId="2106" xr:uid="{00000000-0005-0000-0000-0000BA920000}"/>
    <cellStyle name="Währung [0]_EjZL1p5cbwD9GdswfqamdXpJJ 17" xfId="2107" xr:uid="{00000000-0005-0000-0000-0000BB920000}"/>
    <cellStyle name="Wahrung [0]_EjZL1p5cbwD9GdswfqamdXpJJ 18" xfId="2108" xr:uid="{00000000-0005-0000-0000-0000BC920000}"/>
    <cellStyle name="Währung [0]_EjZL1p5cbwD9GdswfqamdXpJJ 18" xfId="2109" xr:uid="{00000000-0005-0000-0000-0000BD920000}"/>
    <cellStyle name="Wahrung [0]_EjZL1p5cbwD9GdswfqamdXpJJ 19" xfId="20580" xr:uid="{00000000-0005-0000-0000-0000BE920000}"/>
    <cellStyle name="Währung [0]_EjZL1p5cbwD9GdswfqamdXpJJ 2" xfId="2110" xr:uid="{00000000-0005-0000-0000-0000BF920000}"/>
    <cellStyle name="Wahrung [0]_EjZL1p5cbwD9GdswfqamdXpJJ 2 2" xfId="10381" xr:uid="{00000000-0005-0000-0000-0000C0920000}"/>
    <cellStyle name="Währung [0]_EjZL1p5cbwD9GdswfqamdXpJJ 3" xfId="2111" xr:uid="{00000000-0005-0000-0000-0000C1920000}"/>
    <cellStyle name="Wahrung [0]_EjZL1p5cbwD9GdswfqamdXpJJ 4" xfId="2112" xr:uid="{00000000-0005-0000-0000-0000C2920000}"/>
    <cellStyle name="Währung [0]_EjZL1p5cbwD9GdswfqamdXpJJ 4" xfId="2113" xr:uid="{00000000-0005-0000-0000-0000C3920000}"/>
    <cellStyle name="Wahrung [0]_EjZL1p5cbwD9GdswfqamdXpJJ 5" xfId="2114" xr:uid="{00000000-0005-0000-0000-0000C4920000}"/>
    <cellStyle name="Währung [0]_EjZL1p5cbwD9GdswfqamdXpJJ 5" xfId="2115" xr:uid="{00000000-0005-0000-0000-0000C5920000}"/>
    <cellStyle name="Wahrung [0]_EjZL1p5cbwD9GdswfqamdXpJJ 6" xfId="2116" xr:uid="{00000000-0005-0000-0000-0000C6920000}"/>
    <cellStyle name="Währung [0]_EjZL1p5cbwD9GdswfqamdXpJJ 6" xfId="2117" xr:uid="{00000000-0005-0000-0000-0000C7920000}"/>
    <cellStyle name="Wahrung [0]_EjZL1p5cbwD9GdswfqamdXpJJ 7" xfId="2118" xr:uid="{00000000-0005-0000-0000-0000C8920000}"/>
    <cellStyle name="Währung [0]_EjZL1p5cbwD9GdswfqamdXpJJ 7" xfId="2119" xr:uid="{00000000-0005-0000-0000-0000C9920000}"/>
    <cellStyle name="Wahrung [0]_EjZL1p5cbwD9GdswfqamdXpJJ 8" xfId="2120" xr:uid="{00000000-0005-0000-0000-0000CA920000}"/>
    <cellStyle name="Währung [0]_EjZL1p5cbwD9GdswfqamdXpJJ 8" xfId="2121" xr:uid="{00000000-0005-0000-0000-0000CB920000}"/>
    <cellStyle name="Wahrung [0]_EjZL1p5cbwD9GdswfqamdXpJJ 9" xfId="2122" xr:uid="{00000000-0005-0000-0000-0000CC920000}"/>
    <cellStyle name="Währung [0]_EjZL1p5cbwD9GdswfqamdXpJJ 9" xfId="2123" xr:uid="{00000000-0005-0000-0000-0000CD920000}"/>
    <cellStyle name="Währung_1999-2003 tools set plan 01- Nov PO präsent" xfId="6011" xr:uid="{00000000-0005-0000-0000-0000CE920000}"/>
    <cellStyle name="Wahrung_EjZL1p5cbwD9GdswfqamdXpJJ" xfId="2124" xr:uid="{00000000-0005-0000-0000-0000CF920000}"/>
    <cellStyle name="Währung_EjZL1p5cbwD9GdswfqamdXpJJ" xfId="2125" xr:uid="{00000000-0005-0000-0000-0000D0920000}"/>
    <cellStyle name="Wahrung_EjZL1p5cbwD9GdswfqamdXpJJ 10" xfId="2126" xr:uid="{00000000-0005-0000-0000-0000D1920000}"/>
    <cellStyle name="Währung_EjZL1p5cbwD9GdswfqamdXpJJ 10" xfId="2127" xr:uid="{00000000-0005-0000-0000-0000D2920000}"/>
    <cellStyle name="Wahrung_EjZL1p5cbwD9GdswfqamdXpJJ 11" xfId="2128" xr:uid="{00000000-0005-0000-0000-0000D3920000}"/>
    <cellStyle name="Währung_EjZL1p5cbwD9GdswfqamdXpJJ 11" xfId="2129" xr:uid="{00000000-0005-0000-0000-0000D4920000}"/>
    <cellStyle name="Wahrung_EjZL1p5cbwD9GdswfqamdXpJJ 12" xfId="2130" xr:uid="{00000000-0005-0000-0000-0000D5920000}"/>
    <cellStyle name="Währung_EjZL1p5cbwD9GdswfqamdXpJJ 12" xfId="2131" xr:uid="{00000000-0005-0000-0000-0000D6920000}"/>
    <cellStyle name="Wahrung_EjZL1p5cbwD9GdswfqamdXpJJ 13" xfId="2132" xr:uid="{00000000-0005-0000-0000-0000D7920000}"/>
    <cellStyle name="Währung_EjZL1p5cbwD9GdswfqamdXpJJ 13" xfId="2133" xr:uid="{00000000-0005-0000-0000-0000D8920000}"/>
    <cellStyle name="Wahrung_EjZL1p5cbwD9GdswfqamdXpJJ 14" xfId="2134" xr:uid="{00000000-0005-0000-0000-0000D9920000}"/>
    <cellStyle name="Währung_EjZL1p5cbwD9GdswfqamdXpJJ 14" xfId="2135" xr:uid="{00000000-0005-0000-0000-0000DA920000}"/>
    <cellStyle name="Wahrung_EjZL1p5cbwD9GdswfqamdXpJJ 15" xfId="2136" xr:uid="{00000000-0005-0000-0000-0000DB920000}"/>
    <cellStyle name="Währung_EjZL1p5cbwD9GdswfqamdXpJJ 15" xfId="2137" xr:uid="{00000000-0005-0000-0000-0000DC920000}"/>
    <cellStyle name="Wahrung_EjZL1p5cbwD9GdswfqamdXpJJ 16" xfId="2138" xr:uid="{00000000-0005-0000-0000-0000DD920000}"/>
    <cellStyle name="Währung_EjZL1p5cbwD9GdswfqamdXpJJ 16" xfId="2139" xr:uid="{00000000-0005-0000-0000-0000DE920000}"/>
    <cellStyle name="Wahrung_EjZL1p5cbwD9GdswfqamdXpJJ 17" xfId="2140" xr:uid="{00000000-0005-0000-0000-0000DF920000}"/>
    <cellStyle name="Währung_EjZL1p5cbwD9GdswfqamdXpJJ 17" xfId="2141" xr:uid="{00000000-0005-0000-0000-0000E0920000}"/>
    <cellStyle name="Wahrung_EjZL1p5cbwD9GdswfqamdXpJJ 18" xfId="2142" xr:uid="{00000000-0005-0000-0000-0000E1920000}"/>
    <cellStyle name="Währung_EjZL1p5cbwD9GdswfqamdXpJJ 18" xfId="2143" xr:uid="{00000000-0005-0000-0000-0000E2920000}"/>
    <cellStyle name="Wahrung_EjZL1p5cbwD9GdswfqamdXpJJ 19" xfId="20581" xr:uid="{00000000-0005-0000-0000-0000E3920000}"/>
    <cellStyle name="Währung_EjZL1p5cbwD9GdswfqamdXpJJ 2" xfId="2144" xr:uid="{00000000-0005-0000-0000-0000E4920000}"/>
    <cellStyle name="Wahrung_EjZL1p5cbwD9GdswfqamdXpJJ 2 2" xfId="10493" xr:uid="{00000000-0005-0000-0000-0000E5920000}"/>
    <cellStyle name="Währung_EjZL1p5cbwD9GdswfqamdXpJJ 3" xfId="2145" xr:uid="{00000000-0005-0000-0000-0000E6920000}"/>
    <cellStyle name="Wahrung_EjZL1p5cbwD9GdswfqamdXpJJ 4" xfId="2146" xr:uid="{00000000-0005-0000-0000-0000E7920000}"/>
    <cellStyle name="Währung_EjZL1p5cbwD9GdswfqamdXpJJ 4" xfId="2147" xr:uid="{00000000-0005-0000-0000-0000E8920000}"/>
    <cellStyle name="Wahrung_EjZL1p5cbwD9GdswfqamdXpJJ 5" xfId="2148" xr:uid="{00000000-0005-0000-0000-0000E9920000}"/>
    <cellStyle name="Währung_EjZL1p5cbwD9GdswfqamdXpJJ 5" xfId="2149" xr:uid="{00000000-0005-0000-0000-0000EA920000}"/>
    <cellStyle name="Wahrung_EjZL1p5cbwD9GdswfqamdXpJJ 6" xfId="2150" xr:uid="{00000000-0005-0000-0000-0000EB920000}"/>
    <cellStyle name="Währung_EjZL1p5cbwD9GdswfqamdXpJJ 6" xfId="2151" xr:uid="{00000000-0005-0000-0000-0000EC920000}"/>
    <cellStyle name="Wahrung_EjZL1p5cbwD9GdswfqamdXpJJ 7" xfId="2152" xr:uid="{00000000-0005-0000-0000-0000ED920000}"/>
    <cellStyle name="Währung_EjZL1p5cbwD9GdswfqamdXpJJ 7" xfId="2153" xr:uid="{00000000-0005-0000-0000-0000EE920000}"/>
    <cellStyle name="Wahrung_EjZL1p5cbwD9GdswfqamdXpJJ 8" xfId="2154" xr:uid="{00000000-0005-0000-0000-0000EF920000}"/>
    <cellStyle name="Währung_EjZL1p5cbwD9GdswfqamdXpJJ 8" xfId="2155" xr:uid="{00000000-0005-0000-0000-0000F0920000}"/>
    <cellStyle name="Wahrung_EjZL1p5cbwD9GdswfqamdXpJJ 9" xfId="2156" xr:uid="{00000000-0005-0000-0000-0000F1920000}"/>
    <cellStyle name="Währung_EjZL1p5cbwD9GdswfqamdXpJJ 9" xfId="2157" xr:uid="{00000000-0005-0000-0000-0000F2920000}"/>
    <cellStyle name="Warning Text" xfId="664" builtinId="11" customBuiltin="1"/>
    <cellStyle name="Warning Text 10" xfId="3101" xr:uid="{00000000-0005-0000-0000-0000F4920000}"/>
    <cellStyle name="Warning Text 10 2" xfId="37286" xr:uid="{00000000-0005-0000-0000-0000F5920000}"/>
    <cellStyle name="Warning Text 11" xfId="3102" xr:uid="{00000000-0005-0000-0000-0000F6920000}"/>
    <cellStyle name="Warning Text 11 2" xfId="37287" xr:uid="{00000000-0005-0000-0000-0000F7920000}"/>
    <cellStyle name="Warning Text 12" xfId="3103" xr:uid="{00000000-0005-0000-0000-0000F8920000}"/>
    <cellStyle name="Warning Text 12 2" xfId="37288" xr:uid="{00000000-0005-0000-0000-0000F9920000}"/>
    <cellStyle name="Warning Text 13" xfId="37289" xr:uid="{00000000-0005-0000-0000-0000FA920000}"/>
    <cellStyle name="Warning Text 14" xfId="37290" xr:uid="{00000000-0005-0000-0000-0000FB920000}"/>
    <cellStyle name="Warning Text 15" xfId="37291" xr:uid="{00000000-0005-0000-0000-0000FC920000}"/>
    <cellStyle name="Warning Text 16" xfId="37292" xr:uid="{00000000-0005-0000-0000-0000FD920000}"/>
    <cellStyle name="Warning Text 17" xfId="37293" xr:uid="{00000000-0005-0000-0000-0000FE920000}"/>
    <cellStyle name="Warning Text 2" xfId="1084" xr:uid="{00000000-0005-0000-0000-0000FF920000}"/>
    <cellStyle name="Warning Text 2 2" xfId="3105" xr:uid="{00000000-0005-0000-0000-000000930000}"/>
    <cellStyle name="Warning Text 2 3" xfId="3106" xr:uid="{00000000-0005-0000-0000-000001930000}"/>
    <cellStyle name="Warning Text 2 4" xfId="10654" xr:uid="{00000000-0005-0000-0000-000002930000}"/>
    <cellStyle name="Warning Text 2 5" xfId="10036" xr:uid="{00000000-0005-0000-0000-000003930000}"/>
    <cellStyle name="Warning Text 2 6" xfId="37294" xr:uid="{00000000-0005-0000-0000-000004930000}"/>
    <cellStyle name="Warning Text 2 7" xfId="3104" xr:uid="{00000000-0005-0000-0000-000005930000}"/>
    <cellStyle name="Warning Text 3" xfId="1085" xr:uid="{00000000-0005-0000-0000-000006930000}"/>
    <cellStyle name="Warning Text 3 2" xfId="3108" xr:uid="{00000000-0005-0000-0000-000007930000}"/>
    <cellStyle name="Warning Text 3 3" xfId="10656" xr:uid="{00000000-0005-0000-0000-000008930000}"/>
    <cellStyle name="Warning Text 3 4" xfId="10037" xr:uid="{00000000-0005-0000-0000-000009930000}"/>
    <cellStyle name="Warning Text 3 5" xfId="37295" xr:uid="{00000000-0005-0000-0000-00000A930000}"/>
    <cellStyle name="Warning Text 3 6" xfId="3107" xr:uid="{00000000-0005-0000-0000-00000B930000}"/>
    <cellStyle name="Warning Text 4" xfId="1086" xr:uid="{00000000-0005-0000-0000-00000C930000}"/>
    <cellStyle name="Warning Text 4 2" xfId="3110" xr:uid="{00000000-0005-0000-0000-00000D930000}"/>
    <cellStyle name="Warning Text 4 3" xfId="10657" xr:uid="{00000000-0005-0000-0000-00000E930000}"/>
    <cellStyle name="Warning Text 4 4" xfId="10038" xr:uid="{00000000-0005-0000-0000-00000F930000}"/>
    <cellStyle name="Warning Text 4 5" xfId="37296" xr:uid="{00000000-0005-0000-0000-000010930000}"/>
    <cellStyle name="Warning Text 4 6" xfId="3109" xr:uid="{00000000-0005-0000-0000-000011930000}"/>
    <cellStyle name="Warning Text 5" xfId="1087" xr:uid="{00000000-0005-0000-0000-000012930000}"/>
    <cellStyle name="Warning Text 5 2" xfId="10658" xr:uid="{00000000-0005-0000-0000-000013930000}"/>
    <cellStyle name="Warning Text 5 3" xfId="10039" xr:uid="{00000000-0005-0000-0000-000014930000}"/>
    <cellStyle name="Warning Text 5 4" xfId="37297" xr:uid="{00000000-0005-0000-0000-000015930000}"/>
    <cellStyle name="Warning Text 5 5" xfId="3111" xr:uid="{00000000-0005-0000-0000-000016930000}"/>
    <cellStyle name="Warning Text 6" xfId="3112" xr:uid="{00000000-0005-0000-0000-000017930000}"/>
    <cellStyle name="Warning Text 6 2" xfId="37298" xr:uid="{00000000-0005-0000-0000-000018930000}"/>
    <cellStyle name="Warning Text 7" xfId="3113" xr:uid="{00000000-0005-0000-0000-000019930000}"/>
    <cellStyle name="Warning Text 7 2" xfId="37299" xr:uid="{00000000-0005-0000-0000-00001A930000}"/>
    <cellStyle name="Warning Text 8" xfId="3114" xr:uid="{00000000-0005-0000-0000-00001B930000}"/>
    <cellStyle name="Warning Text 8 2" xfId="37300" xr:uid="{00000000-0005-0000-0000-00001C930000}"/>
    <cellStyle name="Warning Text 9" xfId="3115" xr:uid="{00000000-0005-0000-0000-00001D930000}"/>
    <cellStyle name="Warning Text 9 2" xfId="37301" xr:uid="{00000000-0005-0000-0000-00001E930000}"/>
    <cellStyle name="Wдhrung [0]_EjZL1p5cbwD9GdswfqamdXpJJ" xfId="2158" xr:uid="{00000000-0005-0000-0000-00001F930000}"/>
    <cellStyle name="Wдhrung_EjZL1p5cbwD9GdswfqamdXpJJ" xfId="2159" xr:uid="{00000000-0005-0000-0000-000020930000}"/>
    <cellStyle name="Zahlen" xfId="6013" xr:uid="{00000000-0005-0000-0000-000021930000}"/>
    <cellStyle name="Акцент1" xfId="6170" xr:uid="{00000000-0005-0000-0000-000022930000}"/>
    <cellStyle name="Акцент2" xfId="6171" xr:uid="{00000000-0005-0000-0000-000023930000}"/>
    <cellStyle name="Акцент3" xfId="6172" xr:uid="{00000000-0005-0000-0000-000024930000}"/>
    <cellStyle name="Акцент4" xfId="6173" xr:uid="{00000000-0005-0000-0000-000025930000}"/>
    <cellStyle name="Акцент5" xfId="6174" xr:uid="{00000000-0005-0000-0000-000026930000}"/>
    <cellStyle name="Акцент6" xfId="6175" xr:uid="{00000000-0005-0000-0000-000027930000}"/>
    <cellStyle name="Ввод " xfId="6176" xr:uid="{00000000-0005-0000-0000-000028930000}"/>
    <cellStyle name="Ввод  2" xfId="9534" xr:uid="{00000000-0005-0000-0000-000029930000}"/>
    <cellStyle name="Ввод  2 2" xfId="11776" xr:uid="{00000000-0005-0000-0000-00002A930000}"/>
    <cellStyle name="Ввод  2 2 2" xfId="17011" xr:uid="{00000000-0005-0000-0000-00002B930000}"/>
    <cellStyle name="Ввод  2 2 2 2" xfId="29544" xr:uid="{00000000-0005-0000-0000-00002C930000}"/>
    <cellStyle name="Ввод  2 2 3" xfId="24528" xr:uid="{00000000-0005-0000-0000-00002D930000}"/>
    <cellStyle name="Ввод  2 3" xfId="6889" xr:uid="{00000000-0005-0000-0000-00002E930000}"/>
    <cellStyle name="Ввод  2 3 2" xfId="13446" xr:uid="{00000000-0005-0000-0000-00002F930000}"/>
    <cellStyle name="Ввод  2 3 2 2" xfId="26181" xr:uid="{00000000-0005-0000-0000-000030930000}"/>
    <cellStyle name="Ввод  2 3 3" xfId="21625" xr:uid="{00000000-0005-0000-0000-000031930000}"/>
    <cellStyle name="Ввод  2 4" xfId="11578" xr:uid="{00000000-0005-0000-0000-000032930000}"/>
    <cellStyle name="Ввод  2 4 2" xfId="24333" xr:uid="{00000000-0005-0000-0000-000033930000}"/>
    <cellStyle name="Ввод  2 5" xfId="23522" xr:uid="{00000000-0005-0000-0000-000034930000}"/>
    <cellStyle name="Ввод  3" xfId="7684" xr:uid="{00000000-0005-0000-0000-000035930000}"/>
    <cellStyle name="Ввод  3 2" xfId="14188" xr:uid="{00000000-0005-0000-0000-000036930000}"/>
    <cellStyle name="Ввод  3 2 2" xfId="26916" xr:uid="{00000000-0005-0000-0000-000037930000}"/>
    <cellStyle name="Ввод  3 3" xfId="22411" xr:uid="{00000000-0005-0000-0000-000038930000}"/>
    <cellStyle name="Ввод  4" xfId="11486" xr:uid="{00000000-0005-0000-0000-000039930000}"/>
    <cellStyle name="Ввод  4 2" xfId="16780" xr:uid="{00000000-0005-0000-0000-00003A930000}"/>
    <cellStyle name="Ввод  4 2 2" xfId="29315" xr:uid="{00000000-0005-0000-0000-00003B930000}"/>
    <cellStyle name="Ввод  4 3" xfId="24244" xr:uid="{00000000-0005-0000-0000-00003C930000}"/>
    <cellStyle name="Ввод  5" xfId="6703" xr:uid="{00000000-0005-0000-0000-00003D930000}"/>
    <cellStyle name="Ввод  5 2" xfId="13290" xr:uid="{00000000-0005-0000-0000-00003E930000}"/>
    <cellStyle name="Ввод  5 2 2" xfId="26032" xr:uid="{00000000-0005-0000-0000-00003F930000}"/>
    <cellStyle name="Ввод  5 3" xfId="21446" xr:uid="{00000000-0005-0000-0000-000040930000}"/>
    <cellStyle name="Ввод  6" xfId="11700" xr:uid="{00000000-0005-0000-0000-000041930000}"/>
    <cellStyle name="Ввод  6 2" xfId="24454" xr:uid="{00000000-0005-0000-0000-000042930000}"/>
    <cellStyle name="Ввод  7" xfId="21111" xr:uid="{00000000-0005-0000-0000-000043930000}"/>
    <cellStyle name="Вывод" xfId="6177" xr:uid="{00000000-0005-0000-0000-000044930000}"/>
    <cellStyle name="Вывод 2" xfId="9535" xr:uid="{00000000-0005-0000-0000-000045930000}"/>
    <cellStyle name="Вывод 2 2" xfId="11777" xr:uid="{00000000-0005-0000-0000-000046930000}"/>
    <cellStyle name="Вывод 2 2 2" xfId="17012" xr:uid="{00000000-0005-0000-0000-000047930000}"/>
    <cellStyle name="Вывод 2 2 2 2" xfId="29545" xr:uid="{00000000-0005-0000-0000-000048930000}"/>
    <cellStyle name="Вывод 2 2 3" xfId="24529" xr:uid="{00000000-0005-0000-0000-000049930000}"/>
    <cellStyle name="Вывод 2 3" xfId="6890" xr:uid="{00000000-0005-0000-0000-00004A930000}"/>
    <cellStyle name="Вывод 2 3 2" xfId="13447" xr:uid="{00000000-0005-0000-0000-00004B930000}"/>
    <cellStyle name="Вывод 2 3 2 2" xfId="26182" xr:uid="{00000000-0005-0000-0000-00004C930000}"/>
    <cellStyle name="Вывод 2 3 3" xfId="21626" xr:uid="{00000000-0005-0000-0000-00004D930000}"/>
    <cellStyle name="Вывод 2 4" xfId="11963" xr:uid="{00000000-0005-0000-0000-00004E930000}"/>
    <cellStyle name="Вывод 2 4 2" xfId="24713" xr:uid="{00000000-0005-0000-0000-00004F930000}"/>
    <cellStyle name="Вывод 2 5" xfId="23523" xr:uid="{00000000-0005-0000-0000-000050930000}"/>
    <cellStyle name="Вывод 3" xfId="7685" xr:uid="{00000000-0005-0000-0000-000051930000}"/>
    <cellStyle name="Вывод 3 2" xfId="14189" xr:uid="{00000000-0005-0000-0000-000052930000}"/>
    <cellStyle name="Вывод 3 2 2" xfId="26917" xr:uid="{00000000-0005-0000-0000-000053930000}"/>
    <cellStyle name="Вывод 3 3" xfId="22412" xr:uid="{00000000-0005-0000-0000-000054930000}"/>
    <cellStyle name="Вывод 4" xfId="11487" xr:uid="{00000000-0005-0000-0000-000055930000}"/>
    <cellStyle name="Вывод 4 2" xfId="16781" xr:uid="{00000000-0005-0000-0000-000056930000}"/>
    <cellStyle name="Вывод 4 2 2" xfId="29316" xr:uid="{00000000-0005-0000-0000-000057930000}"/>
    <cellStyle name="Вывод 4 3" xfId="24245" xr:uid="{00000000-0005-0000-0000-000058930000}"/>
    <cellStyle name="Вывод 5" xfId="11686" xr:uid="{00000000-0005-0000-0000-000059930000}"/>
    <cellStyle name="Вывод 5 2" xfId="16944" xr:uid="{00000000-0005-0000-0000-00005A930000}"/>
    <cellStyle name="Вывод 5 2 2" xfId="29477" xr:uid="{00000000-0005-0000-0000-00005B930000}"/>
    <cellStyle name="Вывод 5 3" xfId="24440" xr:uid="{00000000-0005-0000-0000-00005C930000}"/>
    <cellStyle name="Вывод 6" xfId="6796" xr:uid="{00000000-0005-0000-0000-00005D930000}"/>
    <cellStyle name="Вывод 6 2" xfId="21532" xr:uid="{00000000-0005-0000-0000-00005E930000}"/>
    <cellStyle name="Вывод 7" xfId="21112" xr:uid="{00000000-0005-0000-0000-00005F930000}"/>
    <cellStyle name="Вычисление" xfId="6178" xr:uid="{00000000-0005-0000-0000-000060930000}"/>
    <cellStyle name="Вычисление 2" xfId="9536" xr:uid="{00000000-0005-0000-0000-000061930000}"/>
    <cellStyle name="Вычисление 2 2" xfId="11778" xr:uid="{00000000-0005-0000-0000-000062930000}"/>
    <cellStyle name="Вычисление 2 2 2" xfId="17013" xr:uid="{00000000-0005-0000-0000-000063930000}"/>
    <cellStyle name="Вычисление 2 2 2 2" xfId="29546" xr:uid="{00000000-0005-0000-0000-000064930000}"/>
    <cellStyle name="Вычисление 2 2 3" xfId="24530" xr:uid="{00000000-0005-0000-0000-000065930000}"/>
    <cellStyle name="Вычисление 2 3" xfId="6891" xr:uid="{00000000-0005-0000-0000-000066930000}"/>
    <cellStyle name="Вычисление 2 3 2" xfId="13448" xr:uid="{00000000-0005-0000-0000-000067930000}"/>
    <cellStyle name="Вычисление 2 3 2 2" xfId="26183" xr:uid="{00000000-0005-0000-0000-000068930000}"/>
    <cellStyle name="Вычисление 2 3 3" xfId="21627" xr:uid="{00000000-0005-0000-0000-000069930000}"/>
    <cellStyle name="Вычисление 2 4" xfId="11771" xr:uid="{00000000-0005-0000-0000-00006A930000}"/>
    <cellStyle name="Вычисление 2 4 2" xfId="24523" xr:uid="{00000000-0005-0000-0000-00006B930000}"/>
    <cellStyle name="Вычисление 2 5" xfId="23524" xr:uid="{00000000-0005-0000-0000-00006C930000}"/>
    <cellStyle name="Вычисление 3" xfId="7686" xr:uid="{00000000-0005-0000-0000-00006D930000}"/>
    <cellStyle name="Вычисление 3 2" xfId="14190" xr:uid="{00000000-0005-0000-0000-00006E930000}"/>
    <cellStyle name="Вычисление 3 2 2" xfId="26918" xr:uid="{00000000-0005-0000-0000-00006F930000}"/>
    <cellStyle name="Вычисление 3 3" xfId="22413" xr:uid="{00000000-0005-0000-0000-000070930000}"/>
    <cellStyle name="Вычисление 4" xfId="11488" xr:uid="{00000000-0005-0000-0000-000071930000}"/>
    <cellStyle name="Вычисление 4 2" xfId="16782" xr:uid="{00000000-0005-0000-0000-000072930000}"/>
    <cellStyle name="Вычисление 4 2 2" xfId="29317" xr:uid="{00000000-0005-0000-0000-000073930000}"/>
    <cellStyle name="Вычисление 4 3" xfId="24246" xr:uid="{00000000-0005-0000-0000-000074930000}"/>
    <cellStyle name="Вычисление 5" xfId="11542" xr:uid="{00000000-0005-0000-0000-000075930000}"/>
    <cellStyle name="Вычисление 5 2" xfId="16820" xr:uid="{00000000-0005-0000-0000-000076930000}"/>
    <cellStyle name="Вычисление 5 2 2" xfId="29355" xr:uid="{00000000-0005-0000-0000-000077930000}"/>
    <cellStyle name="Вычисление 5 3" xfId="24300" xr:uid="{00000000-0005-0000-0000-000078930000}"/>
    <cellStyle name="Вычисление 6" xfId="6744" xr:uid="{00000000-0005-0000-0000-000079930000}"/>
    <cellStyle name="Вычисление 6 2" xfId="21484" xr:uid="{00000000-0005-0000-0000-00007A930000}"/>
    <cellStyle name="Вычисление 7" xfId="21113" xr:uid="{00000000-0005-0000-0000-00007B930000}"/>
    <cellStyle name="Денежный [0]_Balance sh" xfId="6014" xr:uid="{00000000-0005-0000-0000-00007C930000}"/>
    <cellStyle name="Денежный_Balance sh" xfId="6015" xr:uid="{00000000-0005-0000-0000-00007D930000}"/>
    <cellStyle name="Заголовок 1" xfId="6179" xr:uid="{00000000-0005-0000-0000-00007E930000}"/>
    <cellStyle name="Заголовок 2" xfId="6180" xr:uid="{00000000-0005-0000-0000-00007F930000}"/>
    <cellStyle name="Заголовок 3" xfId="6181" xr:uid="{00000000-0005-0000-0000-000080930000}"/>
    <cellStyle name="Заголовок 4" xfId="6182" xr:uid="{00000000-0005-0000-0000-000081930000}"/>
    <cellStyle name="ѕ_x000c_" xfId="2160" xr:uid="{00000000-0005-0000-0000-000082930000}"/>
    <cellStyle name="ѕ_x000c_ 2" xfId="2161" xr:uid="{00000000-0005-0000-0000-000083930000}"/>
    <cellStyle name="ѕ_x000c_ 2 2" xfId="10919" xr:uid="{00000000-0005-0000-0000-000084930000}"/>
    <cellStyle name="ѕ_x000c_ 2 3" xfId="6016" xr:uid="{00000000-0005-0000-0000-000085930000}"/>
    <cellStyle name="ѕ_x000c_ 3" xfId="2162" xr:uid="{00000000-0005-0000-0000-000086930000}"/>
    <cellStyle name="ѕ_x000c_ 4" xfId="2163" xr:uid="{00000000-0005-0000-0000-000087930000}"/>
    <cellStyle name="Итог" xfId="6183" xr:uid="{00000000-0005-0000-0000-000088930000}"/>
    <cellStyle name="Итог 2" xfId="9537" xr:uid="{00000000-0005-0000-0000-000089930000}"/>
    <cellStyle name="Итог 2 2" xfId="11779" xr:uid="{00000000-0005-0000-0000-00008A930000}"/>
    <cellStyle name="Итог 2 2 2" xfId="17014" xr:uid="{00000000-0005-0000-0000-00008B930000}"/>
    <cellStyle name="Итог 2 2 2 2" xfId="29547" xr:uid="{00000000-0005-0000-0000-00008C930000}"/>
    <cellStyle name="Итог 2 2 3" xfId="24531" xr:uid="{00000000-0005-0000-0000-00008D930000}"/>
    <cellStyle name="Итог 2 3" xfId="6541" xr:uid="{00000000-0005-0000-0000-00008E930000}"/>
    <cellStyle name="Итог 2 3 2" xfId="13138" xr:uid="{00000000-0005-0000-0000-00008F930000}"/>
    <cellStyle name="Итог 2 3 2 2" xfId="25883" xr:uid="{00000000-0005-0000-0000-000090930000}"/>
    <cellStyle name="Итог 2 3 3" xfId="21291" xr:uid="{00000000-0005-0000-0000-000091930000}"/>
    <cellStyle name="Итог 2 4" xfId="11901" xr:uid="{00000000-0005-0000-0000-000092930000}"/>
    <cellStyle name="Итог 2 4 2" xfId="24651" xr:uid="{00000000-0005-0000-0000-000093930000}"/>
    <cellStyle name="Итог 2 5" xfId="23525" xr:uid="{00000000-0005-0000-0000-000094930000}"/>
    <cellStyle name="Итог 3" xfId="7687" xr:uid="{00000000-0005-0000-0000-000095930000}"/>
    <cellStyle name="Итог 3 2" xfId="14191" xr:uid="{00000000-0005-0000-0000-000096930000}"/>
    <cellStyle name="Итог 3 2 2" xfId="26919" xr:uid="{00000000-0005-0000-0000-000097930000}"/>
    <cellStyle name="Итог 3 3" xfId="22414" xr:uid="{00000000-0005-0000-0000-000098930000}"/>
    <cellStyle name="Итог 4" xfId="11489" xr:uid="{00000000-0005-0000-0000-000099930000}"/>
    <cellStyle name="Итог 4 2" xfId="16783" xr:uid="{00000000-0005-0000-0000-00009A930000}"/>
    <cellStyle name="Итог 4 2 2" xfId="29318" xr:uid="{00000000-0005-0000-0000-00009B930000}"/>
    <cellStyle name="Итог 4 3" xfId="24247" xr:uid="{00000000-0005-0000-0000-00009C930000}"/>
    <cellStyle name="Итог 5" xfId="11685" xr:uid="{00000000-0005-0000-0000-00009D930000}"/>
    <cellStyle name="Итог 5 2" xfId="16943" xr:uid="{00000000-0005-0000-0000-00009E930000}"/>
    <cellStyle name="Итог 5 2 2" xfId="29476" xr:uid="{00000000-0005-0000-0000-00009F930000}"/>
    <cellStyle name="Итог 5 3" xfId="24439" xr:uid="{00000000-0005-0000-0000-0000A0930000}"/>
    <cellStyle name="Итог 6" xfId="6795" xr:uid="{00000000-0005-0000-0000-0000A1930000}"/>
    <cellStyle name="Итог 6 2" xfId="21531" xr:uid="{00000000-0005-0000-0000-0000A2930000}"/>
    <cellStyle name="Итог 7" xfId="21114" xr:uid="{00000000-0005-0000-0000-0000A3930000}"/>
    <cellStyle name="Контрольная ячейка" xfId="6184" xr:uid="{00000000-0005-0000-0000-0000A4930000}"/>
    <cellStyle name="Название" xfId="6185" xr:uid="{00000000-0005-0000-0000-0000A5930000}"/>
    <cellStyle name="Нейтральный" xfId="6186" xr:uid="{00000000-0005-0000-0000-0000A6930000}"/>
    <cellStyle name="Обычный_Balance sh" xfId="6017" xr:uid="{00000000-0005-0000-0000-0000A7930000}"/>
    <cellStyle name="Плохой" xfId="6187" xr:uid="{00000000-0005-0000-0000-0000A8930000}"/>
    <cellStyle name="Пояснение" xfId="6188" xr:uid="{00000000-0005-0000-0000-0000A9930000}"/>
    <cellStyle name="Примечание" xfId="6189" xr:uid="{00000000-0005-0000-0000-0000AA930000}"/>
    <cellStyle name="Примечание 2" xfId="9538" xr:uid="{00000000-0005-0000-0000-0000AB930000}"/>
    <cellStyle name="Примечание 2 2" xfId="11780" xr:uid="{00000000-0005-0000-0000-0000AC930000}"/>
    <cellStyle name="Примечание 2 2 2" xfId="17015" xr:uid="{00000000-0005-0000-0000-0000AD930000}"/>
    <cellStyle name="Примечание 2 2 2 2" xfId="29548" xr:uid="{00000000-0005-0000-0000-0000AE930000}"/>
    <cellStyle name="Примечание 2 2 3" xfId="24532" xr:uid="{00000000-0005-0000-0000-0000AF930000}"/>
    <cellStyle name="Примечание 2 3" xfId="6893" xr:uid="{00000000-0005-0000-0000-0000B0930000}"/>
    <cellStyle name="Примечание 2 3 2" xfId="13450" xr:uid="{00000000-0005-0000-0000-0000B1930000}"/>
    <cellStyle name="Примечание 2 3 2 2" xfId="26185" xr:uid="{00000000-0005-0000-0000-0000B2930000}"/>
    <cellStyle name="Примечание 2 3 3" xfId="21629" xr:uid="{00000000-0005-0000-0000-0000B3930000}"/>
    <cellStyle name="Примечание 2 4" xfId="11949" xr:uid="{00000000-0005-0000-0000-0000B4930000}"/>
    <cellStyle name="Примечание 2 4 2" xfId="24699" xr:uid="{00000000-0005-0000-0000-0000B5930000}"/>
    <cellStyle name="Примечание 2 5" xfId="23526" xr:uid="{00000000-0005-0000-0000-0000B6930000}"/>
    <cellStyle name="Примечание 3" xfId="7688" xr:uid="{00000000-0005-0000-0000-0000B7930000}"/>
    <cellStyle name="Примечание 3 2" xfId="14192" xr:uid="{00000000-0005-0000-0000-0000B8930000}"/>
    <cellStyle name="Примечание 3 2 2" xfId="26920" xr:uid="{00000000-0005-0000-0000-0000B9930000}"/>
    <cellStyle name="Примечание 3 3" xfId="22415" xr:uid="{00000000-0005-0000-0000-0000BA930000}"/>
    <cellStyle name="Примечание 4" xfId="11490" xr:uid="{00000000-0005-0000-0000-0000BB930000}"/>
    <cellStyle name="Примечание 4 2" xfId="16784" xr:uid="{00000000-0005-0000-0000-0000BC930000}"/>
    <cellStyle name="Примечание 4 2 2" xfId="29319" xr:uid="{00000000-0005-0000-0000-0000BD930000}"/>
    <cellStyle name="Примечание 4 3" xfId="24248" xr:uid="{00000000-0005-0000-0000-0000BE930000}"/>
    <cellStyle name="Примечание 5" xfId="7162" xr:uid="{00000000-0005-0000-0000-0000BF930000}"/>
    <cellStyle name="Примечание 5 2" xfId="13701" xr:uid="{00000000-0005-0000-0000-0000C0930000}"/>
    <cellStyle name="Примечание 5 2 2" xfId="26432" xr:uid="{00000000-0005-0000-0000-0000C1930000}"/>
    <cellStyle name="Примечание 5 3" xfId="21894" xr:uid="{00000000-0005-0000-0000-0000C2930000}"/>
    <cellStyle name="Примечание 6" xfId="6794" xr:uid="{00000000-0005-0000-0000-0000C3930000}"/>
    <cellStyle name="Примечание 6 2" xfId="21530" xr:uid="{00000000-0005-0000-0000-0000C4930000}"/>
    <cellStyle name="Примечание 7" xfId="21115" xr:uid="{00000000-0005-0000-0000-0000C5930000}"/>
    <cellStyle name="Связанная ячейка" xfId="6190" xr:uid="{00000000-0005-0000-0000-0000C6930000}"/>
    <cellStyle name="Текст предупреждения" xfId="6191" xr:uid="{00000000-0005-0000-0000-0000C7930000}"/>
    <cellStyle name="Финансовый [0]_Balance sh" xfId="6018" xr:uid="{00000000-0005-0000-0000-0000C8930000}"/>
    <cellStyle name="Финансовый_Balance sh" xfId="6019" xr:uid="{00000000-0005-0000-0000-0000C9930000}"/>
    <cellStyle name="Хороший" xfId="6192" xr:uid="{00000000-0005-0000-0000-0000CA930000}"/>
    <cellStyle name="яяя" xfId="2164" xr:uid="{00000000-0005-0000-0000-0000CB930000}"/>
    <cellStyle name="яяя 2" xfId="2165" xr:uid="{00000000-0005-0000-0000-0000CC930000}"/>
    <cellStyle name="яяя 2 2" xfId="10904" xr:uid="{00000000-0005-0000-0000-0000CD930000}"/>
    <cellStyle name="яяя 2 3" xfId="6020" xr:uid="{00000000-0005-0000-0000-0000CE930000}"/>
    <cellStyle name="яяя 3" xfId="2166" xr:uid="{00000000-0005-0000-0000-0000CF930000}"/>
    <cellStyle name="яяя 4" xfId="2167" xr:uid="{00000000-0005-0000-0000-0000D0930000}"/>
    <cellStyle name="ﾄﾞｸｶ [0]_1202" xfId="6021" xr:uid="{00000000-0005-0000-0000-0000D1930000}"/>
    <cellStyle name="ﾄﾞｸｶ_1202" xfId="6022" xr:uid="{00000000-0005-0000-0000-0000D2930000}"/>
    <cellStyle name="ﾅ・ｭ [0]_1202" xfId="6023" xr:uid="{00000000-0005-0000-0000-0000D3930000}"/>
    <cellStyle name="ﾅ・ｭ_1202" xfId="6024" xr:uid="{00000000-0005-0000-0000-0000D4930000}"/>
    <cellStyle name="ﾇ･ﾁﾘ_(ﾁ､ｺｸｺﾎｹｮ)ｿｰﾀﾎｿ霾ｹ" xfId="6025" xr:uid="{00000000-0005-0000-0000-0000D5930000}"/>
    <cellStyle name="콤마 [0]_BP매입매출명세서" xfId="6026" xr:uid="{00000000-0005-0000-0000-0000D6930000}"/>
    <cellStyle name="콤마_BP매입매출명세서" xfId="6027" xr:uid="{00000000-0005-0000-0000-0000D7930000}"/>
    <cellStyle name="통화 [0]_BP매입매출명세서" xfId="6028" xr:uid="{00000000-0005-0000-0000-0000D8930000}"/>
    <cellStyle name="통화_BP매입매출명세서" xfId="6029" xr:uid="{00000000-0005-0000-0000-0000D9930000}"/>
    <cellStyle name="표준_DEC99" xfId="6030" xr:uid="{00000000-0005-0000-0000-0000DA930000}"/>
    <cellStyle name="一般_Credit Assesment Log" xfId="6031" xr:uid="{00000000-0005-0000-0000-0000DB930000}"/>
    <cellStyle name="千位分隔_AR flash with provision-OP Suzhou-R" xfId="6032" xr:uid="{00000000-0005-0000-0000-0000DC930000}"/>
    <cellStyle name="常规 2 2" xfId="10687" xr:uid="{00000000-0005-0000-0000-0000DD930000}"/>
    <cellStyle name="常规 5" xfId="10685" xr:uid="{00000000-0005-0000-0000-0000DE930000}"/>
    <cellStyle name="常规_Book2-from Tuul-2005-11-14" xfId="6033" xr:uid="{00000000-0005-0000-0000-0000DF930000}"/>
    <cellStyle name="桁区切り [0.00]_#711 ﾃｸﾉﾛｼﾞｰ別TPNO" xfId="6034" xr:uid="{00000000-0005-0000-0000-0000E0930000}"/>
    <cellStyle name="桁区切り_3VSORT_TTR_599" xfId="6035" xr:uid="{00000000-0005-0000-0000-0000E1930000}"/>
    <cellStyle name="標準_(HKM)2002下方針_(HKM)新営 計画" xfId="6036" xr:uid="{00000000-0005-0000-0000-0000E2930000}"/>
    <cellStyle name="通貨 [0.00]_3VSORT_TTR_599" xfId="6037" xr:uid="{00000000-0005-0000-0000-0000E3930000}"/>
    <cellStyle name="通貨_3VSORT_TTR_599" xfId="6038" xr:uid="{00000000-0005-0000-0000-0000E4930000}"/>
  </cellStyles>
  <dxfs count="14">
    <dxf>
      <font>
        <b val="0"/>
        <i val="0"/>
        <strike val="0"/>
        <condense val="0"/>
        <extend val="0"/>
        <outline val="0"/>
        <shadow val="0"/>
        <u val="none"/>
        <vertAlign val="baseline"/>
        <sz val="10"/>
        <color auto="1"/>
        <name val="Times New Roman"/>
        <scheme val="none"/>
      </font>
      <numFmt numFmtId="1" formatCode="0"/>
      <fill>
        <patternFill patternType="solid">
          <fgColor indexed="64"/>
          <bgColor theme="0"/>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 formatCode="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2"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2"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3" formatCode="#,##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
      <tableStyleElement type="headerRow" dxfId="12"/>
    </tableStyle>
  </tableStyles>
  <colors>
    <mruColors>
      <color rgb="FF173678"/>
      <color rgb="FFAF945E"/>
      <color rgb="FF006666"/>
      <color rgb="FF7B8BAD"/>
      <color rgb="FF008080"/>
      <color rgb="FFD0BC99"/>
      <color rgb="FF953735"/>
      <color rgb="FF0000FF"/>
      <color rgb="FF0944FF"/>
      <color rgb="FF723D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8.xml"/><Relationship Id="rId117" Type="http://schemas.openxmlformats.org/officeDocument/2006/relationships/externalLink" Target="externalLinks/externalLink56.xml"/><Relationship Id="rId21" Type="http://schemas.openxmlformats.org/officeDocument/2006/relationships/chartsheet" Target="chartsheets/sheet15.xml"/><Relationship Id="rId42" Type="http://schemas.openxmlformats.org/officeDocument/2006/relationships/worksheet" Target="worksheets/sheet21.xml"/><Relationship Id="rId47" Type="http://schemas.openxmlformats.org/officeDocument/2006/relationships/worksheet" Target="worksheets/sheet26.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12" Type="http://schemas.openxmlformats.org/officeDocument/2006/relationships/externalLink" Target="externalLinks/externalLink51.xml"/><Relationship Id="rId133" Type="http://schemas.openxmlformats.org/officeDocument/2006/relationships/externalLink" Target="externalLinks/externalLink72.xml"/><Relationship Id="rId138" Type="http://schemas.openxmlformats.org/officeDocument/2006/relationships/externalLink" Target="externalLinks/externalLink77.xml"/><Relationship Id="rId154" Type="http://schemas.openxmlformats.org/officeDocument/2006/relationships/externalLink" Target="externalLinks/externalLink93.xml"/><Relationship Id="rId159" Type="http://schemas.openxmlformats.org/officeDocument/2006/relationships/externalLink" Target="externalLinks/externalLink98.xml"/><Relationship Id="rId175" Type="http://schemas.openxmlformats.org/officeDocument/2006/relationships/externalLink" Target="externalLinks/externalLink114.xml"/><Relationship Id="rId170" Type="http://schemas.openxmlformats.org/officeDocument/2006/relationships/externalLink" Target="externalLinks/externalLink109.xml"/><Relationship Id="rId16" Type="http://schemas.openxmlformats.org/officeDocument/2006/relationships/worksheet" Target="worksheets/sheet5.xml"/><Relationship Id="rId107" Type="http://schemas.openxmlformats.org/officeDocument/2006/relationships/externalLink" Target="externalLinks/externalLink46.xml"/><Relationship Id="rId11" Type="http://schemas.openxmlformats.org/officeDocument/2006/relationships/chartsheet" Target="chartsheets/sheet7.xml"/><Relationship Id="rId32" Type="http://schemas.openxmlformats.org/officeDocument/2006/relationships/worksheet" Target="worksheets/sheet14.xml"/><Relationship Id="rId37" Type="http://schemas.openxmlformats.org/officeDocument/2006/relationships/chartsheet" Target="chartsheets/sheet19.xml"/><Relationship Id="rId53" Type="http://schemas.openxmlformats.org/officeDocument/2006/relationships/worksheet" Target="worksheets/sheet32.xml"/><Relationship Id="rId58" Type="http://schemas.openxmlformats.org/officeDocument/2006/relationships/chartsheet" Target="chartsheets/sheet2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123" Type="http://schemas.openxmlformats.org/officeDocument/2006/relationships/externalLink" Target="externalLinks/externalLink62.xml"/><Relationship Id="rId128" Type="http://schemas.openxmlformats.org/officeDocument/2006/relationships/externalLink" Target="externalLinks/externalLink67.xml"/><Relationship Id="rId144" Type="http://schemas.openxmlformats.org/officeDocument/2006/relationships/externalLink" Target="externalLinks/externalLink83.xml"/><Relationship Id="rId149" Type="http://schemas.openxmlformats.org/officeDocument/2006/relationships/externalLink" Target="externalLinks/externalLink88.xml"/><Relationship Id="rId5" Type="http://schemas.openxmlformats.org/officeDocument/2006/relationships/worksheet" Target="worksheets/sheet2.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160" Type="http://schemas.openxmlformats.org/officeDocument/2006/relationships/externalLink" Target="externalLinks/externalLink99.xml"/><Relationship Id="rId165" Type="http://schemas.openxmlformats.org/officeDocument/2006/relationships/externalLink" Target="externalLinks/externalLink104.xml"/><Relationship Id="rId181" Type="http://schemas.openxmlformats.org/officeDocument/2006/relationships/externalLink" Target="externalLinks/externalLink120.xml"/><Relationship Id="rId22" Type="http://schemas.openxmlformats.org/officeDocument/2006/relationships/chartsheet" Target="chartsheets/sheet16.xml"/><Relationship Id="rId27" Type="http://schemas.openxmlformats.org/officeDocument/2006/relationships/worksheet" Target="worksheets/sheet9.xml"/><Relationship Id="rId43" Type="http://schemas.openxmlformats.org/officeDocument/2006/relationships/worksheet" Target="worksheets/sheet22.xml"/><Relationship Id="rId48" Type="http://schemas.openxmlformats.org/officeDocument/2006/relationships/worksheet" Target="worksheets/sheet27.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113" Type="http://schemas.openxmlformats.org/officeDocument/2006/relationships/externalLink" Target="externalLinks/externalLink52.xml"/><Relationship Id="rId118" Type="http://schemas.openxmlformats.org/officeDocument/2006/relationships/externalLink" Target="externalLinks/externalLink57.xml"/><Relationship Id="rId134" Type="http://schemas.openxmlformats.org/officeDocument/2006/relationships/externalLink" Target="externalLinks/externalLink73.xml"/><Relationship Id="rId139" Type="http://schemas.openxmlformats.org/officeDocument/2006/relationships/externalLink" Target="externalLinks/externalLink7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50" Type="http://schemas.openxmlformats.org/officeDocument/2006/relationships/externalLink" Target="externalLinks/externalLink89.xml"/><Relationship Id="rId155" Type="http://schemas.openxmlformats.org/officeDocument/2006/relationships/externalLink" Target="externalLinks/externalLink94.xml"/><Relationship Id="rId171" Type="http://schemas.openxmlformats.org/officeDocument/2006/relationships/externalLink" Target="externalLinks/externalLink110.xml"/><Relationship Id="rId176" Type="http://schemas.openxmlformats.org/officeDocument/2006/relationships/externalLink" Target="externalLinks/externalLink115.xml"/><Relationship Id="rId12" Type="http://schemas.openxmlformats.org/officeDocument/2006/relationships/chartsheet" Target="chartsheets/sheet8.xml"/><Relationship Id="rId17" Type="http://schemas.openxmlformats.org/officeDocument/2006/relationships/worksheet" Target="worksheets/sheet6.xml"/><Relationship Id="rId33" Type="http://schemas.openxmlformats.org/officeDocument/2006/relationships/worksheet" Target="worksheets/sheet15.xml"/><Relationship Id="rId38" Type="http://schemas.openxmlformats.org/officeDocument/2006/relationships/chartsheet" Target="chartsheets/sheet20.xml"/><Relationship Id="rId59" Type="http://schemas.openxmlformats.org/officeDocument/2006/relationships/chartsheet" Target="chartsheets/sheet26.xml"/><Relationship Id="rId103" Type="http://schemas.openxmlformats.org/officeDocument/2006/relationships/externalLink" Target="externalLinks/externalLink42.xml"/><Relationship Id="rId108" Type="http://schemas.openxmlformats.org/officeDocument/2006/relationships/externalLink" Target="externalLinks/externalLink47.xml"/><Relationship Id="rId124" Type="http://schemas.openxmlformats.org/officeDocument/2006/relationships/externalLink" Target="externalLinks/externalLink63.xml"/><Relationship Id="rId129" Type="http://schemas.openxmlformats.org/officeDocument/2006/relationships/externalLink" Target="externalLinks/externalLink68.xml"/><Relationship Id="rId54" Type="http://schemas.openxmlformats.org/officeDocument/2006/relationships/chartsheet" Target="chartsheets/sheet22.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40" Type="http://schemas.openxmlformats.org/officeDocument/2006/relationships/externalLink" Target="externalLinks/externalLink79.xml"/><Relationship Id="rId145" Type="http://schemas.openxmlformats.org/officeDocument/2006/relationships/externalLink" Target="externalLinks/externalLink84.xml"/><Relationship Id="rId161" Type="http://schemas.openxmlformats.org/officeDocument/2006/relationships/externalLink" Target="externalLinks/externalLink100.xml"/><Relationship Id="rId166" Type="http://schemas.openxmlformats.org/officeDocument/2006/relationships/externalLink" Target="externalLinks/externalLink105.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10.xml"/><Relationship Id="rId49" Type="http://schemas.openxmlformats.org/officeDocument/2006/relationships/worksheet" Target="worksheets/sheet28.xml"/><Relationship Id="rId114" Type="http://schemas.openxmlformats.org/officeDocument/2006/relationships/externalLink" Target="externalLinks/externalLink53.xml"/><Relationship Id="rId119" Type="http://schemas.openxmlformats.org/officeDocument/2006/relationships/externalLink" Target="externalLinks/externalLink58.xml"/><Relationship Id="rId44" Type="http://schemas.openxmlformats.org/officeDocument/2006/relationships/worksheet" Target="worksheets/sheet23.xml"/><Relationship Id="rId60" Type="http://schemas.openxmlformats.org/officeDocument/2006/relationships/worksheet" Target="worksheets/sheet34.xml"/><Relationship Id="rId65" Type="http://schemas.openxmlformats.org/officeDocument/2006/relationships/externalLink" Target="externalLinks/externalLink4.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130" Type="http://schemas.openxmlformats.org/officeDocument/2006/relationships/externalLink" Target="externalLinks/externalLink69.xml"/><Relationship Id="rId135" Type="http://schemas.openxmlformats.org/officeDocument/2006/relationships/externalLink" Target="externalLinks/externalLink74.xml"/><Relationship Id="rId151" Type="http://schemas.openxmlformats.org/officeDocument/2006/relationships/externalLink" Target="externalLinks/externalLink90.xml"/><Relationship Id="rId156" Type="http://schemas.openxmlformats.org/officeDocument/2006/relationships/externalLink" Target="externalLinks/externalLink95.xml"/><Relationship Id="rId177" Type="http://schemas.openxmlformats.org/officeDocument/2006/relationships/externalLink" Target="externalLinks/externalLink116.xml"/><Relationship Id="rId4" Type="http://schemas.openxmlformats.org/officeDocument/2006/relationships/chartsheet" Target="chartsheets/sheet3.xml"/><Relationship Id="rId9" Type="http://schemas.openxmlformats.org/officeDocument/2006/relationships/chartsheet" Target="chartsheets/sheet5.xml"/><Relationship Id="rId172" Type="http://schemas.openxmlformats.org/officeDocument/2006/relationships/externalLink" Target="externalLinks/externalLink111.xml"/><Relationship Id="rId180" Type="http://schemas.openxmlformats.org/officeDocument/2006/relationships/externalLink" Target="externalLinks/externalLink119.xml"/><Relationship Id="rId13" Type="http://schemas.openxmlformats.org/officeDocument/2006/relationships/chartsheet" Target="chartsheets/sheet9.xml"/><Relationship Id="rId18" Type="http://schemas.openxmlformats.org/officeDocument/2006/relationships/chartsheet" Target="chartsheets/sheet12.xml"/><Relationship Id="rId39" Type="http://schemas.openxmlformats.org/officeDocument/2006/relationships/chartsheet" Target="chartsheets/sheet21.xml"/><Relationship Id="rId109" Type="http://schemas.openxmlformats.org/officeDocument/2006/relationships/externalLink" Target="externalLinks/externalLink48.xml"/><Relationship Id="rId34" Type="http://schemas.openxmlformats.org/officeDocument/2006/relationships/worksheet" Target="worksheets/sheet16.xml"/><Relationship Id="rId50" Type="http://schemas.openxmlformats.org/officeDocument/2006/relationships/worksheet" Target="worksheets/sheet29.xml"/><Relationship Id="rId55" Type="http://schemas.openxmlformats.org/officeDocument/2006/relationships/chartsheet" Target="chartsheets/sheet23.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120" Type="http://schemas.openxmlformats.org/officeDocument/2006/relationships/externalLink" Target="externalLinks/externalLink59.xml"/><Relationship Id="rId125" Type="http://schemas.openxmlformats.org/officeDocument/2006/relationships/externalLink" Target="externalLinks/externalLink64.xml"/><Relationship Id="rId141" Type="http://schemas.openxmlformats.org/officeDocument/2006/relationships/externalLink" Target="externalLinks/externalLink80.xml"/><Relationship Id="rId146" Type="http://schemas.openxmlformats.org/officeDocument/2006/relationships/externalLink" Target="externalLinks/externalLink85.xml"/><Relationship Id="rId167" Type="http://schemas.openxmlformats.org/officeDocument/2006/relationships/externalLink" Target="externalLinks/externalLink106.xml"/><Relationship Id="rId7" Type="http://schemas.openxmlformats.org/officeDocument/2006/relationships/worksheet" Target="worksheets/sheet4.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162" Type="http://schemas.openxmlformats.org/officeDocument/2006/relationships/externalLink" Target="externalLinks/externalLink101.xml"/><Relationship Id="rId183" Type="http://schemas.openxmlformats.org/officeDocument/2006/relationships/styles" Target="styles.xml"/><Relationship Id="rId2" Type="http://schemas.openxmlformats.org/officeDocument/2006/relationships/chartsheet" Target="chartsheets/sheet1.xml"/><Relationship Id="rId29" Type="http://schemas.openxmlformats.org/officeDocument/2006/relationships/worksheet" Target="worksheets/sheet11.xml"/><Relationship Id="rId24" Type="http://schemas.openxmlformats.org/officeDocument/2006/relationships/chartsheet" Target="chartsheets/sheet18.xml"/><Relationship Id="rId40" Type="http://schemas.openxmlformats.org/officeDocument/2006/relationships/worksheet" Target="worksheets/sheet19.xml"/><Relationship Id="rId45" Type="http://schemas.openxmlformats.org/officeDocument/2006/relationships/worksheet" Target="worksheets/sheet24.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externalLink" Target="externalLinks/externalLink49.xml"/><Relationship Id="rId115" Type="http://schemas.openxmlformats.org/officeDocument/2006/relationships/externalLink" Target="externalLinks/externalLink54.xml"/><Relationship Id="rId131" Type="http://schemas.openxmlformats.org/officeDocument/2006/relationships/externalLink" Target="externalLinks/externalLink70.xml"/><Relationship Id="rId136" Type="http://schemas.openxmlformats.org/officeDocument/2006/relationships/externalLink" Target="externalLinks/externalLink75.xml"/><Relationship Id="rId157" Type="http://schemas.openxmlformats.org/officeDocument/2006/relationships/externalLink" Target="externalLinks/externalLink96.xml"/><Relationship Id="rId178" Type="http://schemas.openxmlformats.org/officeDocument/2006/relationships/externalLink" Target="externalLinks/externalLink117.xml"/><Relationship Id="rId61" Type="http://schemas.openxmlformats.org/officeDocument/2006/relationships/chartsheet" Target="chartsheets/sheet27.xml"/><Relationship Id="rId82" Type="http://schemas.openxmlformats.org/officeDocument/2006/relationships/externalLink" Target="externalLinks/externalLink21.xml"/><Relationship Id="rId152" Type="http://schemas.openxmlformats.org/officeDocument/2006/relationships/externalLink" Target="externalLinks/externalLink91.xml"/><Relationship Id="rId173" Type="http://schemas.openxmlformats.org/officeDocument/2006/relationships/externalLink" Target="externalLinks/externalLink112.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12.xml"/><Relationship Id="rId35" Type="http://schemas.openxmlformats.org/officeDocument/2006/relationships/worksheet" Target="worksheets/sheet17.xml"/><Relationship Id="rId56" Type="http://schemas.openxmlformats.org/officeDocument/2006/relationships/worksheet" Target="worksheets/sheet33.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126" Type="http://schemas.openxmlformats.org/officeDocument/2006/relationships/externalLink" Target="externalLinks/externalLink65.xml"/><Relationship Id="rId147" Type="http://schemas.openxmlformats.org/officeDocument/2006/relationships/externalLink" Target="externalLinks/externalLink86.xml"/><Relationship Id="rId168" Type="http://schemas.openxmlformats.org/officeDocument/2006/relationships/externalLink" Target="externalLinks/externalLink107.xml"/><Relationship Id="rId8" Type="http://schemas.openxmlformats.org/officeDocument/2006/relationships/chartsheet" Target="chartsheets/sheet4.xml"/><Relationship Id="rId51" Type="http://schemas.openxmlformats.org/officeDocument/2006/relationships/worksheet" Target="worksheets/sheet30.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121" Type="http://schemas.openxmlformats.org/officeDocument/2006/relationships/externalLink" Target="externalLinks/externalLink60.xml"/><Relationship Id="rId142" Type="http://schemas.openxmlformats.org/officeDocument/2006/relationships/externalLink" Target="externalLinks/externalLink81.xml"/><Relationship Id="rId163" Type="http://schemas.openxmlformats.org/officeDocument/2006/relationships/externalLink" Target="externalLinks/externalLink102.xml"/><Relationship Id="rId184" Type="http://schemas.openxmlformats.org/officeDocument/2006/relationships/sharedStrings" Target="sharedStrings.xml"/><Relationship Id="rId3" Type="http://schemas.openxmlformats.org/officeDocument/2006/relationships/chartsheet" Target="chartsheets/sheet2.xml"/><Relationship Id="rId25" Type="http://schemas.openxmlformats.org/officeDocument/2006/relationships/worksheet" Target="worksheets/sheet7.xml"/><Relationship Id="rId46" Type="http://schemas.openxmlformats.org/officeDocument/2006/relationships/worksheet" Target="worksheets/sheet25.xml"/><Relationship Id="rId67" Type="http://schemas.openxmlformats.org/officeDocument/2006/relationships/externalLink" Target="externalLinks/externalLink6.xml"/><Relationship Id="rId116" Type="http://schemas.openxmlformats.org/officeDocument/2006/relationships/externalLink" Target="externalLinks/externalLink55.xml"/><Relationship Id="rId137" Type="http://schemas.openxmlformats.org/officeDocument/2006/relationships/externalLink" Target="externalLinks/externalLink76.xml"/><Relationship Id="rId158" Type="http://schemas.openxmlformats.org/officeDocument/2006/relationships/externalLink" Target="externalLinks/externalLink97.xml"/><Relationship Id="rId20" Type="http://schemas.openxmlformats.org/officeDocument/2006/relationships/chartsheet" Target="chartsheets/sheet14.xml"/><Relationship Id="rId41" Type="http://schemas.openxmlformats.org/officeDocument/2006/relationships/worksheet" Target="worksheets/sheet20.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111" Type="http://schemas.openxmlformats.org/officeDocument/2006/relationships/externalLink" Target="externalLinks/externalLink50.xml"/><Relationship Id="rId132" Type="http://schemas.openxmlformats.org/officeDocument/2006/relationships/externalLink" Target="externalLinks/externalLink71.xml"/><Relationship Id="rId153" Type="http://schemas.openxmlformats.org/officeDocument/2006/relationships/externalLink" Target="externalLinks/externalLink92.xml"/><Relationship Id="rId174" Type="http://schemas.openxmlformats.org/officeDocument/2006/relationships/externalLink" Target="externalLinks/externalLink113.xml"/><Relationship Id="rId179" Type="http://schemas.openxmlformats.org/officeDocument/2006/relationships/externalLink" Target="externalLinks/externalLink118.xml"/><Relationship Id="rId15" Type="http://schemas.openxmlformats.org/officeDocument/2006/relationships/chartsheet" Target="chartsheets/sheet11.xml"/><Relationship Id="rId36" Type="http://schemas.openxmlformats.org/officeDocument/2006/relationships/worksheet" Target="worksheets/sheet18.xml"/><Relationship Id="rId57" Type="http://schemas.openxmlformats.org/officeDocument/2006/relationships/chartsheet" Target="chartsheets/sheet24.xml"/><Relationship Id="rId106" Type="http://schemas.openxmlformats.org/officeDocument/2006/relationships/externalLink" Target="externalLinks/externalLink45.xml"/><Relationship Id="rId127" Type="http://schemas.openxmlformats.org/officeDocument/2006/relationships/externalLink" Target="externalLinks/externalLink66.xml"/><Relationship Id="rId10" Type="http://schemas.openxmlformats.org/officeDocument/2006/relationships/chartsheet" Target="chartsheets/sheet6.xml"/><Relationship Id="rId31" Type="http://schemas.openxmlformats.org/officeDocument/2006/relationships/worksheet" Target="worksheets/sheet13.xml"/><Relationship Id="rId52" Type="http://schemas.openxmlformats.org/officeDocument/2006/relationships/worksheet" Target="worksheets/sheet31.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122" Type="http://schemas.openxmlformats.org/officeDocument/2006/relationships/externalLink" Target="externalLinks/externalLink61.xml"/><Relationship Id="rId143" Type="http://schemas.openxmlformats.org/officeDocument/2006/relationships/externalLink" Target="externalLinks/externalLink82.xml"/><Relationship Id="rId148" Type="http://schemas.openxmlformats.org/officeDocument/2006/relationships/externalLink" Target="externalLinks/externalLink87.xml"/><Relationship Id="rId164" Type="http://schemas.openxmlformats.org/officeDocument/2006/relationships/externalLink" Target="externalLinks/externalLink103.xml"/><Relationship Id="rId169" Type="http://schemas.openxmlformats.org/officeDocument/2006/relationships/externalLink" Target="externalLinks/externalLink108.xml"/><Relationship Id="rId18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00114733751533E-2"/>
          <c:y val="3.7062628950663749E-2"/>
          <c:w val="0.80240754858472141"/>
          <c:h val="0.78631193828044221"/>
        </c:manualLayout>
      </c:layou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ullRef>
                          <c15:sqref>'I. Инфляци'!$C$3:$D$54</c15:sqref>
                        </c15:fullRef>
                        <c15:formulaRef>
                          <c15:sqref>'I. Инфляци'!$C$27:$D$54</c15:sqref>
                        </c15:formulaRef>
                      </c:ext>
                    </c:extLst>
                    <c:multiLvlStrCache>
                      <c:ptCount val="28"/>
                      <c:lvl>
                        <c:pt idx="0">
                          <c:v>3</c:v>
                        </c:pt>
                        <c:pt idx="3">
                          <c:v>6</c:v>
                        </c:pt>
                        <c:pt idx="6">
                          <c:v>9</c:v>
                        </c:pt>
                        <c:pt idx="9">
                          <c:v>12</c:v>
                        </c:pt>
                        <c:pt idx="12">
                          <c:v>3</c:v>
                        </c:pt>
                        <c:pt idx="15">
                          <c:v>6</c:v>
                        </c:pt>
                        <c:pt idx="18">
                          <c:v>9</c:v>
                        </c:pt>
                        <c:pt idx="21">
                          <c:v>12</c:v>
                        </c:pt>
                        <c:pt idx="24">
                          <c:v>3</c:v>
                        </c:pt>
                        <c:pt idx="27">
                          <c:v>6</c:v>
                        </c:pt>
                      </c:lvl>
                      <c:lvl>
                        <c:pt idx="10">
                          <c:v>2016</c:v>
                        </c:pt>
                        <c:pt idx="22">
                          <c:v>2017</c:v>
                        </c:pt>
                      </c:lvl>
                    </c:multiLvlStrCache>
                  </c:multiLvlStrRef>
                </c:cat>
                <c:val>
                  <c:numRef>
                    <c:extLst>
                      <c:ext uri="{02D57815-91ED-43cb-92C2-25804820EDAC}">
                        <c15:fullRef>
                          <c15:sqref>'I. Инфляци'!$I$3:$I$86</c15:sqref>
                        </c15:fullRef>
                        <c15:formulaRef>
                          <c15:sqref>'I. Инфляци'!$I$27:$I$86</c15:sqref>
                        </c15:formulaRef>
                      </c:ext>
                    </c:extLst>
                    <c:numCache>
                      <c:formatCode>0.0%</c:formatCode>
                      <c:ptCount val="60"/>
                      <c:pt idx="0">
                        <c:v>7.9683400938039828E-3</c:v>
                      </c:pt>
                      <c:pt idx="1">
                        <c:v>8.0655043636361778E-3</c:v>
                      </c:pt>
                      <c:pt idx="2">
                        <c:v>1.0988775565750064E-3</c:v>
                      </c:pt>
                      <c:pt idx="3">
                        <c:v>1.449873776505628E-3</c:v>
                      </c:pt>
                      <c:pt idx="4">
                        <c:v>7.3995258830361621E-4</c:v>
                      </c:pt>
                      <c:pt idx="5">
                        <c:v>8.9920754055672347E-4</c:v>
                      </c:pt>
                      <c:pt idx="6">
                        <c:v>-8.584720710712701E-3</c:v>
                      </c:pt>
                      <c:pt idx="7">
                        <c:v>-1.1176156400265924E-2</c:v>
                      </c:pt>
                      <c:pt idx="8">
                        <c:v>5.6636703282009204E-3</c:v>
                      </c:pt>
                      <c:pt idx="9">
                        <c:v>-1.9789685853892625E-3</c:v>
                      </c:pt>
                      <c:pt idx="10">
                        <c:v>4.1884190875818295E-3</c:v>
                      </c:pt>
                      <c:pt idx="11">
                        <c:v>8.0364555706973206E-3</c:v>
                      </c:pt>
                      <c:pt idx="12">
                        <c:v>3.1492202897824839E-3</c:v>
                      </c:pt>
                      <c:pt idx="13">
                        <c:v>1.5147286634936696E-2</c:v>
                      </c:pt>
                      <c:pt idx="14">
                        <c:v>1.0133154314537762E-3</c:v>
                      </c:pt>
                      <c:pt idx="15">
                        <c:v>-4.9746855144425783E-3</c:v>
                      </c:pt>
                      <c:pt idx="16">
                        <c:v>-1.0435919783664094E-2</c:v>
                      </c:pt>
                      <c:pt idx="17">
                        <c:v>-6.0807344502957772E-3</c:v>
                      </c:pt>
                      <c:pt idx="18">
                        <c:v>-8.9524551109484429E-3</c:v>
                      </c:pt>
                      <c:pt idx="19">
                        <c:v>-1.2000712868909025E-2</c:v>
                      </c:pt>
                      <c:pt idx="20">
                        <c:v>6.8221716648786401E-3</c:v>
                      </c:pt>
                      <c:pt idx="21">
                        <c:v>9.3549646957489241E-3</c:v>
                      </c:pt>
                      <c:pt idx="22">
                        <c:v>1.2994362440646778E-2</c:v>
                      </c:pt>
                      <c:pt idx="23">
                        <c:v>7.9231013381910742E-3</c:v>
                      </c:pt>
                      <c:pt idx="24">
                        <c:v>1.2840250344173132E-2</c:v>
                      </c:pt>
                      <c:pt idx="25">
                        <c:v>1.5277071926169672E-2</c:v>
                      </c:pt>
                      <c:pt idx="26">
                        <c:v>6.2954933803234248E-3</c:v>
                      </c:pt>
                      <c:pt idx="27">
                        <c:v>-6.114119752085867E-3</c:v>
                      </c:pt>
                      <c:pt idx="28">
                        <c:v>-5.7499293674401208E-4</c:v>
                      </c:pt>
                      <c:pt idx="29">
                        <c:v>1.2776755779503768E-2</c:v>
                      </c:pt>
                      <c:pt idx="30">
                        <c:v>4.7853734554266225E-3</c:v>
                      </c:pt>
                      <c:pt idx="31">
                        <c:v>3.7448581581720486E-3</c:v>
                      </c:pt>
                      <c:pt idx="32">
                        <c:v>-6.915789655335125E-4</c:v>
                      </c:pt>
                      <c:pt idx="33">
                        <c:v>3.217288283902997E-3</c:v>
                      </c:pt>
                      <c:pt idx="34">
                        <c:v>1.7002310493111406E-2</c:v>
                      </c:pt>
                      <c:pt idx="35">
                        <c:v>7.0744903735093789E-3</c:v>
                      </c:pt>
                      <c:pt idx="36">
                        <c:v>1.1804035533342638E-2</c:v>
                      </c:pt>
                      <c:pt idx="37">
                        <c:v>5.8438340475119865E-3</c:v>
                      </c:pt>
                      <c:pt idx="38">
                        <c:v>5.1687806577203066E-3</c:v>
                      </c:pt>
                      <c:pt idx="39">
                        <c:v>6.810790142777412E-3</c:v>
                      </c:pt>
                      <c:pt idx="40">
                        <c:v>6.968879944788009E-3</c:v>
                      </c:pt>
                      <c:pt idx="41">
                        <c:v>-8.8821845518303189E-3</c:v>
                      </c:pt>
                      <c:pt idx="42">
                        <c:v>-1.3619300594880368E-4</c:v>
                      </c:pt>
                      <c:pt idx="43">
                        <c:v>1.2204466251321433E-2</c:v>
                      </c:pt>
                      <c:pt idx="44">
                        <c:v>2.2453216089786343E-2</c:v>
                      </c:pt>
                      <c:pt idx="45">
                        <c:v>6.6528931891645104E-3</c:v>
                      </c:pt>
                      <c:pt idx="46">
                        <c:v>2.6353628501696313E-3</c:v>
                      </c:pt>
                      <c:pt idx="47">
                        <c:v>4.6053443441544939E-3</c:v>
                      </c:pt>
                      <c:pt idx="48">
                        <c:v>8.1413733621409357E-3</c:v>
                      </c:pt>
                      <c:pt idx="49">
                        <c:v>9.3807417129985193E-3</c:v>
                      </c:pt>
                      <c:pt idx="50">
                        <c:v>1.5211481460585929E-2</c:v>
                      </c:pt>
                      <c:pt idx="51">
                        <c:v>1.5200740060492324E-2</c:v>
                      </c:pt>
                      <c:pt idx="52">
                        <c:v>-1.5019778641789383E-4</c:v>
                      </c:pt>
                      <c:pt idx="53">
                        <c:v>3.9946841750753137E-3</c:v>
                      </c:pt>
                      <c:pt idx="54">
                        <c:v>-1.6831459081823041E-5</c:v>
                      </c:pt>
                      <c:pt idx="55">
                        <c:v>-6.2376400693293643E-3</c:v>
                      </c:pt>
                      <c:pt idx="56">
                        <c:v>-9.9304965412874147E-3</c:v>
                      </c:pt>
                      <c:pt idx="57">
                        <c:v>6.4411426418826689E-3</c:v>
                      </c:pt>
                      <c:pt idx="58">
                        <c:v>1.2125418869187499E-2</c:v>
                      </c:pt>
                      <c:pt idx="59">
                        <c:v>1.3414495057649134E-2</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Инфляци'!$F$2</c:f>
              <c:strCache>
                <c:ptCount val="1"/>
                <c:pt idx="0">
                  <c:v>Жилийн инфляци (УБ)</c:v>
                </c:pt>
              </c:strCache>
            </c:strRef>
          </c:tx>
          <c:spPr>
            <a:ln w="38100">
              <a:solidFill>
                <a:srgbClr val="AF945E"/>
              </a:solidFill>
            </a:ln>
          </c:spPr>
          <c:marker>
            <c:symbol val="none"/>
          </c:marker>
          <c:cat>
            <c:multiLvlStrRef>
              <c:extLst>
                <c:ext xmlns:c15="http://schemas.microsoft.com/office/drawing/2012/chart" uri="{02D57815-91ED-43cb-92C2-25804820EDAC}">
                  <c15:fullRef>
                    <c15:sqref>'I. Инфляци'!$C$3:$D$86</c15:sqref>
                  </c15:fullRef>
                </c:ext>
              </c:extLst>
              <c:f>'I. Инфляци'!$C$27:$D$86</c:f>
              <c:multiLvlStrCache>
                <c:ptCount val="60"/>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pt idx="54">
                    <c:v>9</c:v>
                  </c:pt>
                  <c:pt idx="57">
                    <c:v>12</c:v>
                  </c:pt>
                  <c:pt idx="59">
                    <c:v>2</c:v>
                  </c:pt>
                </c:lvl>
                <c:lvl>
                  <c:pt idx="10">
                    <c:v>2016</c:v>
                  </c:pt>
                  <c:pt idx="22">
                    <c:v>2017</c:v>
                  </c:pt>
                  <c:pt idx="34">
                    <c:v>2018</c:v>
                  </c:pt>
                  <c:pt idx="46">
                    <c:v>2019</c:v>
                  </c:pt>
                  <c:pt idx="58">
                    <c:v>2020</c:v>
                  </c:pt>
                </c:lvl>
              </c:multiLvlStrCache>
            </c:multiLvlStrRef>
          </c:cat>
          <c:val>
            <c:numRef>
              <c:extLst>
                <c:ext xmlns:c15="http://schemas.microsoft.com/office/drawing/2012/chart" uri="{02D57815-91ED-43cb-92C2-25804820EDAC}">
                  <c15:fullRef>
                    <c15:sqref>'I. Инфляци'!$F$3:$F$86</c15:sqref>
                  </c15:fullRef>
                </c:ext>
              </c:extLst>
              <c:f>'I. Инфляци'!$F$27:$F$86</c:f>
              <c:numCache>
                <c:formatCode>0.0%</c:formatCode>
                <c:ptCount val="60"/>
                <c:pt idx="0">
                  <c:v>8.8189615878457195E-2</c:v>
                </c:pt>
                <c:pt idx="1">
                  <c:v>8.7775889466691348E-2</c:v>
                </c:pt>
                <c:pt idx="2">
                  <c:v>7.5336130904910759E-2</c:v>
                </c:pt>
                <c:pt idx="3">
                  <c:v>7.1460346786134332E-2</c:v>
                </c:pt>
                <c:pt idx="4">
                  <c:v>6.634973889357032E-2</c:v>
                </c:pt>
                <c:pt idx="5">
                  <c:v>5.9374275324577175E-2</c:v>
                </c:pt>
                <c:pt idx="6">
                  <c:v>3.9411788659872382E-2</c:v>
                </c:pt>
                <c:pt idx="7">
                  <c:v>1.9211998725958024E-2</c:v>
                </c:pt>
                <c:pt idx="8">
                  <c:v>1.8992082680405975E-2</c:v>
                </c:pt>
                <c:pt idx="9">
                  <c:v>1.1292613566066256E-2</c:v>
                </c:pt>
                <c:pt idx="10">
                  <c:v>1.0437075087505798E-2</c:v>
                </c:pt>
                <c:pt idx="11">
                  <c:v>1.6276443703437504E-2</c:v>
                </c:pt>
                <c:pt idx="12">
                  <c:v>1.1417602665081183E-2</c:v>
                </c:pt>
                <c:pt idx="13">
                  <c:v>1.8522933832976429E-2</c:v>
                </c:pt>
                <c:pt idx="14">
                  <c:v>1.8435882505023704E-2</c:v>
                </c:pt>
                <c:pt idx="15">
                  <c:v>1.190235358608871E-2</c:v>
                </c:pt>
                <c:pt idx="16">
                  <c:v>6.0182388571772272E-4</c:v>
                </c:pt>
                <c:pt idx="17">
                  <c:v>-6.3760442493017155E-3</c:v>
                </c:pt>
                <c:pt idx="18">
                  <c:v>-6.7445978887915592E-3</c:v>
                </c:pt>
                <c:pt idx="19">
                  <c:v>-7.5728497277075535E-3</c:v>
                </c:pt>
                <c:pt idx="20">
                  <c:v>-6.4295965566247837E-3</c:v>
                </c:pt>
                <c:pt idx="21">
                  <c:v>4.8537935807344557E-3</c:v>
                </c:pt>
                <c:pt idx="22">
                  <c:v>1.3665571745259175E-2</c:v>
                </c:pt>
                <c:pt idx="23">
                  <c:v>1.3551584515662185E-2</c:v>
                </c:pt>
                <c:pt idx="24">
                  <c:v>2.3343107719338008E-2</c:v>
                </c:pt>
                <c:pt idx="25">
                  <c:v>3.2294828047662261E-2</c:v>
                </c:pt>
                <c:pt idx="26">
                  <c:v>3.8397964095147064E-2</c:v>
                </c:pt>
                <c:pt idx="27">
                  <c:v>3.5341620592448386E-2</c:v>
                </c:pt>
                <c:pt idx="28">
                  <c:v>3.345620729575649E-2</c:v>
                </c:pt>
                <c:pt idx="29">
                  <c:v>5.4329782659740866E-2</c:v>
                </c:pt>
                <c:pt idx="30">
                  <c:v>6.6495439388065902E-2</c:v>
                </c:pt>
                <c:pt idx="31">
                  <c:v>8.1928791199965323E-2</c:v>
                </c:pt>
                <c:pt idx="32">
                  <c:v>7.6138143140258796E-2</c:v>
                </c:pt>
                <c:pt idx="33">
                  <c:v>7.2251293729169053E-2</c:v>
                </c:pt>
                <c:pt idx="34">
                  <c:v>8.0258308565034131E-2</c:v>
                </c:pt>
                <c:pt idx="35">
                  <c:v>8.1358993732355778E-2</c:v>
                </c:pt>
                <c:pt idx="36">
                  <c:v>7.6915677251460979E-2</c:v>
                </c:pt>
                <c:pt idx="37">
                  <c:v>6.6909736962180499E-2</c:v>
                </c:pt>
                <c:pt idx="38">
                  <c:v>6.5715156660060448E-2</c:v>
                </c:pt>
                <c:pt idx="39">
                  <c:v>7.9574164668087866E-2</c:v>
                </c:pt>
                <c:pt idx="40">
                  <c:v>8.7723020467056934E-2</c:v>
                </c:pt>
                <c:pt idx="41">
                  <c:v>6.4461301768564461E-2</c:v>
                </c:pt>
                <c:pt idx="42">
                  <c:v>5.9247435025859163E-2</c:v>
                </c:pt>
                <c:pt idx="43">
                  <c:v>6.8174821404141772E-2</c:v>
                </c:pt>
                <c:pt idx="44">
                  <c:v>9.2914618251904946E-2</c:v>
                </c:pt>
                <c:pt idx="45">
                  <c:v>9.6657399469244121E-2</c:v>
                </c:pt>
                <c:pt idx="46">
                  <c:v>8.1165183495044424E-2</c:v>
                </c:pt>
                <c:pt idx="47">
                  <c:v>7.8514381845889769E-2</c:v>
                </c:pt>
                <c:pt idx="48">
                  <c:v>7.461023273325873E-2</c:v>
                </c:pt>
                <c:pt idx="49">
                  <c:v>7.8388947719530755E-2</c:v>
                </c:pt>
                <c:pt idx="50">
                  <c:v>8.9163195546823948E-2</c:v>
                </c:pt>
                <c:pt idx="51">
                  <c:v>9.823940405821685E-2</c:v>
                </c:pt>
                <c:pt idx="52">
                  <c:v>9.0475061146852775E-2</c:v>
                </c:pt>
                <c:pt idx="53">
                  <c:v>0.10464280588263164</c:v>
                </c:pt>
                <c:pt idx="54">
                  <c:v>0.10477467571642629</c:v>
                </c:pt>
                <c:pt idx="55">
                  <c:v>8.464596387090273E-2</c:v>
                </c:pt>
                <c:pt idx="56">
                  <c:v>5.0292447594843193E-2</c:v>
                </c:pt>
                <c:pt idx="57">
                  <c:v>5.0071517419120415E-2</c:v>
                </c:pt>
                <c:pt idx="58">
                  <c:v>6.0010561954667807E-2</c:v>
                </c:pt>
                <c:pt idx="59">
                  <c:v>6.9305548140761397E-2</c:v>
                </c:pt>
              </c:numCache>
            </c:numRef>
          </c:val>
          <c:smooth val="0"/>
          <c:extLst xmlns:c15="http://schemas.microsoft.com/office/drawing/2012/chart">
            <c:ext xmlns:c16="http://schemas.microsoft.com/office/drawing/2014/chart" uri="{C3380CC4-5D6E-409C-BE32-E72D297353CC}">
              <c16:uniqueId val="{00000000-27E2-41A8-8A5C-CD7807484851}"/>
            </c:ext>
          </c:extLst>
        </c:ser>
        <c:ser>
          <c:idx val="4"/>
          <c:order val="3"/>
          <c:tx>
            <c:strRef>
              <c:f>'I. Инфляци'!$G$2</c:f>
              <c:strCache>
                <c:ptCount val="1"/>
                <c:pt idx="0">
                  <c:v>Жилийн инфляци (Улс)</c:v>
                </c:pt>
              </c:strCache>
            </c:strRef>
          </c:tx>
          <c:spPr>
            <a:ln w="38100">
              <a:solidFill>
                <a:srgbClr val="002060"/>
              </a:solidFill>
            </a:ln>
          </c:spPr>
          <c:marker>
            <c:symbol val="none"/>
          </c:marker>
          <c:cat>
            <c:strLit>
              <c:ptCount val="60"/>
              <c:pt idx="0">
                <c:v>2015 3</c:v>
              </c:pt>
              <c:pt idx="3">
                <c:v>2015 6</c:v>
              </c:pt>
              <c:pt idx="6">
                <c:v>2015 9</c:v>
              </c:pt>
              <c:pt idx="9">
                <c:v>2015 12</c:v>
              </c:pt>
              <c:pt idx="10">
                <c:v>2016</c:v>
              </c:pt>
              <c:pt idx="12">
                <c:v>2016 3</c:v>
              </c:pt>
              <c:pt idx="15">
                <c:v>2016 6</c:v>
              </c:pt>
              <c:pt idx="18">
                <c:v>2016 9</c:v>
              </c:pt>
              <c:pt idx="21">
                <c:v>2016 12</c:v>
              </c:pt>
              <c:pt idx="22">
                <c:v>2017</c:v>
              </c:pt>
              <c:pt idx="24">
                <c:v>2017 3</c:v>
              </c:pt>
              <c:pt idx="27">
                <c:v>2017 6</c:v>
              </c:pt>
              <c:pt idx="30">
                <c:v>2017 9</c:v>
              </c:pt>
              <c:pt idx="33">
                <c:v>2017 12</c:v>
              </c:pt>
              <c:pt idx="34">
                <c:v>2018</c:v>
              </c:pt>
              <c:pt idx="36">
                <c:v>2018 3</c:v>
              </c:pt>
              <c:pt idx="39">
                <c:v>2018 6</c:v>
              </c:pt>
              <c:pt idx="42">
                <c:v>2018 9</c:v>
              </c:pt>
              <c:pt idx="45">
                <c:v>2018 12</c:v>
              </c:pt>
              <c:pt idx="46">
                <c:v>2019</c:v>
              </c:pt>
              <c:pt idx="48">
                <c:v>2019 3</c:v>
              </c:pt>
              <c:pt idx="51">
                <c:v>2019 6</c:v>
              </c:pt>
              <c:pt idx="54">
                <c:v>2019 9</c:v>
              </c:pt>
              <c:pt idx="57">
                <c:v>2019 12</c:v>
              </c:pt>
              <c:pt idx="58">
                <c:v>2020</c:v>
              </c:pt>
              <c:pt idx="59">
                <c:v>2020 2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Инфляци'!$G$3:$G$86</c15:sqref>
                  </c15:fullRef>
                </c:ext>
              </c:extLst>
              <c:f>'I. Инфляци'!$G$27:$G$86</c:f>
              <c:numCache>
                <c:formatCode>0.0%</c:formatCode>
                <c:ptCount val="60"/>
                <c:pt idx="0">
                  <c:v>9.2549352921328376E-2</c:v>
                </c:pt>
                <c:pt idx="1">
                  <c:v>9.1585814958660583E-2</c:v>
                </c:pt>
                <c:pt idx="2">
                  <c:v>7.9711587130032902E-2</c:v>
                </c:pt>
                <c:pt idx="3">
                  <c:v>7.3443224206853674E-2</c:v>
                </c:pt>
                <c:pt idx="4">
                  <c:v>6.894304046762878E-2</c:v>
                </c:pt>
                <c:pt idx="5">
                  <c:v>6.5628083139121163E-2</c:v>
                </c:pt>
                <c:pt idx="6">
                  <c:v>4.9309823887764281E-2</c:v>
                </c:pt>
                <c:pt idx="7">
                  <c:v>3.4465256883227102E-2</c:v>
                </c:pt>
                <c:pt idx="8">
                  <c:v>2.9492658994636267E-2</c:v>
                </c:pt>
                <c:pt idx="9">
                  <c:v>1.8927465927795151E-2</c:v>
                </c:pt>
                <c:pt idx="10">
                  <c:v>5.5200916775148823E-3</c:v>
                </c:pt>
                <c:pt idx="11">
                  <c:v>8.4754326919542766E-3</c:v>
                </c:pt>
                <c:pt idx="12">
                  <c:v>7.6863928949875149E-3</c:v>
                </c:pt>
                <c:pt idx="13">
                  <c:v>1.3198317382521862E-2</c:v>
                </c:pt>
                <c:pt idx="14">
                  <c:v>1.3217921514519837E-2</c:v>
                </c:pt>
                <c:pt idx="15">
                  <c:v>1.1550797497985599E-2</c:v>
                </c:pt>
                <c:pt idx="16">
                  <c:v>1.4920822028070102E-2</c:v>
                </c:pt>
                <c:pt idx="17">
                  <c:v>-1.3861941841741832E-3</c:v>
                </c:pt>
                <c:pt idx="18">
                  <c:v>-4.7212080273373314E-4</c:v>
                </c:pt>
                <c:pt idx="19">
                  <c:v>-1.7746019352661291E-3</c:v>
                </c:pt>
                <c:pt idx="20">
                  <c:v>5.322353581203032E-3</c:v>
                </c:pt>
                <c:pt idx="21">
                  <c:v>1.2635524404210452E-2</c:v>
                </c:pt>
                <c:pt idx="22">
                  <c:v>2.0961375356105982E-2</c:v>
                </c:pt>
                <c:pt idx="23">
                  <c:v>2.4088163650522798E-2</c:v>
                </c:pt>
                <c:pt idx="24">
                  <c:v>3.1472447791756952E-2</c:v>
                </c:pt>
                <c:pt idx="25">
                  <c:v>3.2607279620727736E-2</c:v>
                </c:pt>
                <c:pt idx="26">
                  <c:v>3.6552895174104316E-2</c:v>
                </c:pt>
                <c:pt idx="27">
                  <c:v>3.411231516317148E-2</c:v>
                </c:pt>
                <c:pt idx="28">
                  <c:v>3.3714589904973558E-2</c:v>
                </c:pt>
                <c:pt idx="29">
                  <c:v>4.9837796450368677E-2</c:v>
                </c:pt>
                <c:pt idx="30">
                  <c:v>5.7869244460671876E-2</c:v>
                </c:pt>
                <c:pt idx="31">
                  <c:v>6.8687062493666184E-2</c:v>
                </c:pt>
                <c:pt idx="32">
                  <c:v>6.4551492193665627E-2</c:v>
                </c:pt>
                <c:pt idx="33">
                  <c:v>6.4145448428255092E-2</c:v>
                </c:pt>
                <c:pt idx="34">
                  <c:v>6.852567114574426E-2</c:v>
                </c:pt>
                <c:pt idx="35">
                  <c:v>6.9114883011520689E-2</c:v>
                </c:pt>
                <c:pt idx="36">
                  <c:v>6.6280833375635728E-2</c:v>
                </c:pt>
                <c:pt idx="37">
                  <c:v>6.0319907661503303E-2</c:v>
                </c:pt>
                <c:pt idx="38">
                  <c:v>6.1402705425187776E-2</c:v>
                </c:pt>
                <c:pt idx="39">
                  <c:v>7.2001644530136577E-2</c:v>
                </c:pt>
                <c:pt idx="40">
                  <c:v>7.7312533539736883E-2</c:v>
                </c:pt>
                <c:pt idx="41">
                  <c:v>5.9998522196566428E-2</c:v>
                </c:pt>
                <c:pt idx="42">
                  <c:v>5.6870089921373213E-2</c:v>
                </c:pt>
                <c:pt idx="43">
                  <c:v>6.2798962627032884E-2</c:v>
                </c:pt>
                <c:pt idx="44">
                  <c:v>8.0661332203150193E-2</c:v>
                </c:pt>
                <c:pt idx="45">
                  <c:v>8.1324306010331027E-2</c:v>
                </c:pt>
                <c:pt idx="46">
                  <c:v>7.2824577370836474E-2</c:v>
                </c:pt>
                <c:pt idx="47">
                  <c:v>6.8731023241096034E-2</c:v>
                </c:pt>
                <c:pt idx="48">
                  <c:v>6.6756424619326848E-2</c:v>
                </c:pt>
                <c:pt idx="49">
                  <c:v>7.0124106230146088E-2</c:v>
                </c:pt>
                <c:pt idx="50">
                  <c:v>7.9810635998761148E-2</c:v>
                </c:pt>
                <c:pt idx="51">
                  <c:v>8.3046338586776347E-2</c:v>
                </c:pt>
                <c:pt idx="52">
                  <c:v>7.6850499058821242E-2</c:v>
                </c:pt>
                <c:pt idx="53">
                  <c:v>8.9412289400866651E-2</c:v>
                </c:pt>
                <c:pt idx="54">
                  <c:v>8.9943493167324418E-2</c:v>
                </c:pt>
                <c:pt idx="55">
                  <c:v>7.5952464937249609E-2</c:v>
                </c:pt>
                <c:pt idx="56">
                  <c:v>5.2277873849990941E-2</c:v>
                </c:pt>
                <c:pt idx="57">
                  <c:v>5.2310703097043998E-2</c:v>
                </c:pt>
                <c:pt idx="58">
                  <c:v>5.5857441077042047E-2</c:v>
                </c:pt>
                <c:pt idx="59">
                  <c:v>6.3527064615065409E-2</c:v>
                </c:pt>
              </c:numCache>
            </c:numRef>
          </c:val>
          <c:smooth val="0"/>
          <c:extLst>
            <c:ext xmlns:c16="http://schemas.microsoft.com/office/drawing/2014/chart" uri="{C3380CC4-5D6E-409C-BE32-E72D297353CC}">
              <c16:uniqueId val="{00000001-27E2-41A8-8A5C-CD7807484851}"/>
            </c:ext>
          </c:extLst>
        </c:ser>
        <c:ser>
          <c:idx val="3"/>
          <c:order val="4"/>
          <c:tx>
            <c:v>Зорилт</c:v>
          </c:tx>
          <c:spPr>
            <a:ln>
              <a:solidFill>
                <a:srgbClr val="373334"/>
              </a:solidFill>
            </a:ln>
          </c:spPr>
          <c:marker>
            <c:symbol val="none"/>
          </c:marker>
          <c:dPt>
            <c:idx val="0"/>
            <c:bubble3D val="0"/>
            <c:extLst>
              <c:ext xmlns:c16="http://schemas.microsoft.com/office/drawing/2014/chart" uri="{C3380CC4-5D6E-409C-BE32-E72D297353CC}">
                <c16:uniqueId val="{00000002-27E2-41A8-8A5C-CD7807484851}"/>
              </c:ext>
            </c:extLst>
          </c:dPt>
          <c:dPt>
            <c:idx val="24"/>
            <c:bubble3D val="0"/>
            <c:extLst>
              <c:ext xmlns:c16="http://schemas.microsoft.com/office/drawing/2014/chart" uri="{C3380CC4-5D6E-409C-BE32-E72D297353CC}">
                <c16:uniqueId val="{00000003-27E2-41A8-8A5C-CD7807484851}"/>
              </c:ext>
            </c:extLst>
          </c:dPt>
          <c:cat>
            <c:multiLvlStrRef>
              <c:extLst>
                <c:ext xmlns:c15="http://schemas.microsoft.com/office/drawing/2012/chart" uri="{02D57815-91ED-43cb-92C2-25804820EDAC}">
                  <c15:fullRef>
                    <c15:sqref>'I. Инфляци'!$C$3:$D$86</c15:sqref>
                  </c15:fullRef>
                </c:ext>
              </c:extLst>
              <c:f>'I. Инфляци'!$C$27:$D$86</c:f>
              <c:multiLvlStrCache>
                <c:ptCount val="60"/>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pt idx="54">
                    <c:v>9</c:v>
                  </c:pt>
                  <c:pt idx="57">
                    <c:v>12</c:v>
                  </c:pt>
                  <c:pt idx="59">
                    <c:v>2</c:v>
                  </c:pt>
                </c:lvl>
                <c:lvl>
                  <c:pt idx="10">
                    <c:v>2016</c:v>
                  </c:pt>
                  <c:pt idx="22">
                    <c:v>2017</c:v>
                  </c:pt>
                  <c:pt idx="34">
                    <c:v>2018</c:v>
                  </c:pt>
                  <c:pt idx="46">
                    <c:v>2019</c:v>
                  </c:pt>
                  <c:pt idx="58">
                    <c:v>2020</c:v>
                  </c:pt>
                </c:lvl>
              </c:multiLvlStrCache>
            </c:multiLvlStrRef>
          </c:cat>
          <c:val>
            <c:numRef>
              <c:extLst>
                <c:ext xmlns:c15="http://schemas.microsoft.com/office/drawing/2012/chart" uri="{02D57815-91ED-43cb-92C2-25804820EDAC}">
                  <c15:fullRef>
                    <c15:sqref>'I. Инфляци'!$E$3:$E$86</c15:sqref>
                  </c15:fullRef>
                </c:ext>
              </c:extLst>
              <c:f>'I. Инфляци'!$E$27:$E$86</c:f>
              <c:numCache>
                <c:formatCode>0.0%</c:formatCode>
                <c:ptCount val="60"/>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0.08</c:v>
                </c:pt>
                <c:pt idx="37">
                  <c:v>0.08</c:v>
                </c:pt>
                <c:pt idx="38">
                  <c:v>0.08</c:v>
                </c:pt>
                <c:pt idx="39">
                  <c:v>0.08</c:v>
                </c:pt>
                <c:pt idx="40">
                  <c:v>0.08</c:v>
                </c:pt>
                <c:pt idx="41">
                  <c:v>0.08</c:v>
                </c:pt>
                <c:pt idx="42">
                  <c:v>0.08</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0.08</c:v>
                </c:pt>
                <c:pt idx="58">
                  <c:v>0.08</c:v>
                </c:pt>
                <c:pt idx="59">
                  <c:v>0.08</c:v>
                </c:pt>
              </c:numCache>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ullRef>
                          <c15:sqref>'I. Инфляци'!$C$3:$D$86</c15:sqref>
                        </c15:fullRef>
                        <c15:formulaRef>
                          <c15:sqref>'I. Инфляци'!$C$27:$D$86</c15:sqref>
                        </c15:formulaRef>
                      </c:ext>
                    </c:extLst>
                    <c:multiLvlStrCache>
                      <c:ptCount val="60"/>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pt idx="54">
                          <c:v>9</c:v>
                        </c:pt>
                        <c:pt idx="57">
                          <c:v>12</c:v>
                        </c:pt>
                        <c:pt idx="59">
                          <c:v>2</c:v>
                        </c:pt>
                      </c:lvl>
                      <c:lvl>
                        <c:pt idx="10">
                          <c:v>2016</c:v>
                        </c:pt>
                        <c:pt idx="22">
                          <c:v>2017</c:v>
                        </c:pt>
                        <c:pt idx="34">
                          <c:v>2018</c:v>
                        </c:pt>
                        <c:pt idx="46">
                          <c:v>2019</c:v>
                        </c:pt>
                        <c:pt idx="58">
                          <c:v>2020</c:v>
                        </c:pt>
                      </c:lvl>
                    </c:multiLvlStrCache>
                  </c:multiLvlStrRef>
                </c:cat>
                <c:val>
                  <c:numRef>
                    <c:extLst>
                      <c:ext uri="{02D57815-91ED-43cb-92C2-25804820EDAC}">
                        <c15:fullRef>
                          <c15:sqref>'I. Инфляци'!$H$3:$H$86</c15:sqref>
                        </c15:fullRef>
                        <c15:formulaRef>
                          <c15:sqref>'I. Инфляци'!$H$27:$H$86</c15:sqref>
                        </c15:formulaRef>
                      </c:ext>
                    </c:extLst>
                    <c:numCache>
                      <c:formatCode>0.0%</c:formatCode>
                      <c:ptCount val="60"/>
                      <c:pt idx="0">
                        <c:v>0.11855004474714548</c:v>
                      </c:pt>
                      <c:pt idx="1">
                        <c:v>0.11034637001224756</c:v>
                      </c:pt>
                      <c:pt idx="2">
                        <c:v>0.10152432326793126</c:v>
                      </c:pt>
                      <c:pt idx="3">
                        <c:v>9.6428101045935799E-2</c:v>
                      </c:pt>
                      <c:pt idx="4">
                        <c:v>7.2914471342706788E-2</c:v>
                      </c:pt>
                      <c:pt idx="5">
                        <c:v>7.2036362701678458E-2</c:v>
                      </c:pt>
                      <c:pt idx="6">
                        <c:v>6.0838932972419046E-2</c:v>
                      </c:pt>
                      <c:pt idx="7">
                        <c:v>4.8145695588668769E-2</c:v>
                      </c:pt>
                      <c:pt idx="8">
                        <c:v>5.3151589204065708E-2</c:v>
                      </c:pt>
                      <c:pt idx="9">
                        <c:v>4.7613062318189181E-2</c:v>
                      </c:pt>
                      <c:pt idx="10">
                        <c:v>4.013810374063187E-2</c:v>
                      </c:pt>
                      <c:pt idx="11">
                        <c:v>3.5333019887086925E-2</c:v>
                      </c:pt>
                      <c:pt idx="12">
                        <c:v>3.0678414282266031E-2</c:v>
                      </c:pt>
                      <c:pt idx="13">
                        <c:v>3.2454711576403117E-2</c:v>
                      </c:pt>
                      <c:pt idx="14">
                        <c:v>3.107163034189897E-2</c:v>
                      </c:pt>
                      <c:pt idx="15">
                        <c:v>2.9203917930850531E-2</c:v>
                      </c:pt>
                      <c:pt idx="16">
                        <c:v>2.8601807801490908E-2</c:v>
                      </c:pt>
                      <c:pt idx="17">
                        <c:v>7.998591197008853E-3</c:v>
                      </c:pt>
                      <c:pt idx="18">
                        <c:v>7.9719007436118705E-3</c:v>
                      </c:pt>
                      <c:pt idx="19">
                        <c:v>3.7154282590345922E-3</c:v>
                      </c:pt>
                      <c:pt idx="20">
                        <c:v>1.1928547330903871E-3</c:v>
                      </c:pt>
                      <c:pt idx="21">
                        <c:v>5.0143805372981909E-3</c:v>
                      </c:pt>
                      <c:pt idx="22">
                        <c:v>1.0082431576317941E-2</c:v>
                      </c:pt>
                      <c:pt idx="23">
                        <c:v>1.6992467602148231E-2</c:v>
                      </c:pt>
                      <c:pt idx="24">
                        <c:v>2.067773442247467E-2</c:v>
                      </c:pt>
                      <c:pt idx="25">
                        <c:v>3.9010550154171542E-2</c:v>
                      </c:pt>
                      <c:pt idx="26">
                        <c:v>4.4840550131980628E-2</c:v>
                      </c:pt>
                      <c:pt idx="27">
                        <c:v>4.7328365767960401E-2</c:v>
                      </c:pt>
                      <c:pt idx="28">
                        <c:v>3.9583168512216993E-2</c:v>
                      </c:pt>
                      <c:pt idx="29">
                        <c:v>5.0598138441922957E-2</c:v>
                      </c:pt>
                      <c:pt idx="30">
                        <c:v>5.8540377957083445E-2</c:v>
                      </c:pt>
                      <c:pt idx="31">
                        <c:v>7.3742322042998021E-2</c:v>
                      </c:pt>
                      <c:pt idx="32">
                        <c:v>6.8720022440783124E-2</c:v>
                      </c:pt>
                      <c:pt idx="33">
                        <c:v>7.0467495997188712E-2</c:v>
                      </c:pt>
                      <c:pt idx="34">
                        <c:v>8.8166019607825996E-2</c:v>
                      </c:pt>
                      <c:pt idx="35">
                        <c:v>8.5568004999241554E-2</c:v>
                      </c:pt>
                      <c:pt idx="36">
                        <c:v>8.2368344585830533E-2</c:v>
                      </c:pt>
                      <c:pt idx="37">
                        <c:v>6.6867405878679564E-2</c:v>
                      </c:pt>
                      <c:pt idx="38">
                        <c:v>6.4267372173159476E-2</c:v>
                      </c:pt>
                      <c:pt idx="39">
                        <c:v>6.7461224221112337E-2</c:v>
                      </c:pt>
                      <c:pt idx="40">
                        <c:v>7.4598394730507334E-2</c:v>
                      </c:pt>
                      <c:pt idx="41">
                        <c:v>6.5306346086682954E-2</c:v>
                      </c:pt>
                      <c:pt idx="42">
                        <c:v>6.5306346086682954E-2</c:v>
                      </c:pt>
                      <c:pt idx="43">
                        <c:v>6.9056655385373089E-2</c:v>
                      </c:pt>
                      <c:pt idx="44">
                        <c:v>8.9194195029013823E-2</c:v>
                      </c:pt>
                      <c:pt idx="45">
                        <c:v>8.9612545278115352E-2</c:v>
                      </c:pt>
                      <c:pt idx="46">
                        <c:v>6.6516857754660874E-2</c:v>
                      </c:pt>
                      <c:pt idx="47">
                        <c:v>7.1779791819684968E-2</c:v>
                      </c:pt>
                      <c:pt idx="48">
                        <c:v>7.1034600733144604E-2</c:v>
                      </c:pt>
                      <c:pt idx="49">
                        <c:v>7.6160699233241536E-2</c:v>
                      </c:pt>
                      <c:pt idx="50">
                        <c:v>7.8611487424218751E-2</c:v>
                      </c:pt>
                      <c:pt idx="51">
                        <c:v>8.5444767746596817E-2</c:v>
                      </c:pt>
                      <c:pt idx="52">
                        <c:v>8.0922075734581433E-2</c:v>
                      </c:pt>
                      <c:pt idx="53">
                        <c:v>8.4694092252265429E-2</c:v>
                      </c:pt>
                      <c:pt idx="54">
                        <c:v>7.68060604249865E-2</c:v>
                      </c:pt>
                      <c:pt idx="55">
                        <c:v>6.0388477674135688E-2</c:v>
                      </c:pt>
                      <c:pt idx="56">
                        <c:v>3.9582634478660284E-2</c:v>
                      </c:pt>
                      <c:pt idx="57">
                        <c:v>4.2463521264983761E-2</c:v>
                      </c:pt>
                      <c:pt idx="58">
                        <c:v>5.0332403289129246E-2</c:v>
                      </c:pt>
                      <c:pt idx="59">
                        <c:v>5.1253062975713748E-2</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crossAx val="212824448"/>
        <c:crosses val="autoZero"/>
        <c:crossBetween val="between"/>
      </c:valAx>
    </c:plotArea>
    <c:legend>
      <c:legendPos val="b"/>
      <c:layout>
        <c:manualLayout>
          <c:xMode val="edge"/>
          <c:yMode val="edge"/>
          <c:x val="0.46129934941060036"/>
          <c:y val="2.4773049225502112E-2"/>
          <c:w val="0.47506840432260045"/>
          <c:h val="0.24225877438794746"/>
        </c:manualLayout>
      </c:layout>
      <c:overlay val="0"/>
    </c:legend>
    <c:plotVisOnly val="1"/>
    <c:dispBlanksAs val="gap"/>
    <c:showDLblsOverMax val="0"/>
  </c:chart>
  <c:spPr>
    <a:ln>
      <a:noFill/>
    </a:ln>
  </c:spPr>
  <c:txPr>
    <a:bodyPr/>
    <a:lstStyle/>
    <a:p>
      <a:pPr>
        <a:defRPr sz="14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3.0046607810387333E-2"/>
          <c:w val="0.94225297509955319"/>
          <c:h val="0.86132044858029111"/>
        </c:manualLayout>
      </c:layout>
      <c:barChart>
        <c:barDir val="col"/>
        <c:grouping val="stacked"/>
        <c:varyColors val="0"/>
        <c:ser>
          <c:idx val="0"/>
          <c:order val="1"/>
          <c:tx>
            <c:strRef>
              <c:f>'II. Эдийн засгийн өсөлт'!$A$46</c:f>
              <c:strCache>
                <c:ptCount val="1"/>
                <c:pt idx="0">
                  <c:v>Хөдөө аж ахуй</c:v>
                </c:pt>
              </c:strCache>
            </c:strRef>
          </c:tx>
          <c:spPr>
            <a:solidFill>
              <a:srgbClr val="173678"/>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өсөлт'!$B$46:$AC$46</c15:sqref>
                  </c15:fullRef>
                </c:ext>
              </c:extLst>
              <c:f>'II. Эдийн засгийн өсөлт'!$J$46:$AC$46</c:f>
              <c:numCache>
                <c:formatCode>0.0</c:formatCode>
                <c:ptCount val="20"/>
                <c:pt idx="0">
                  <c:v>0.40732299707650971</c:v>
                </c:pt>
                <c:pt idx="1">
                  <c:v>2.2953747099228403</c:v>
                </c:pt>
                <c:pt idx="2">
                  <c:v>1.1390860286269446</c:v>
                </c:pt>
                <c:pt idx="3">
                  <c:v>1.0574418814307218</c:v>
                </c:pt>
                <c:pt idx="4">
                  <c:v>0.17512928583629581</c:v>
                </c:pt>
                <c:pt idx="5">
                  <c:v>1.0688338766701373</c:v>
                </c:pt>
                <c:pt idx="6">
                  <c:v>0.43667932822259692</c:v>
                </c:pt>
                <c:pt idx="7">
                  <c:v>1.373371023820656</c:v>
                </c:pt>
                <c:pt idx="8">
                  <c:v>0.16200806850482832</c:v>
                </c:pt>
                <c:pt idx="9">
                  <c:v>0.84724084211670259</c:v>
                </c:pt>
                <c:pt idx="10">
                  <c:v>0.68138812123822268</c:v>
                </c:pt>
                <c:pt idx="11">
                  <c:v>-0.63592576634248466</c:v>
                </c:pt>
                <c:pt idx="12">
                  <c:v>0.16572045131760116</c:v>
                </c:pt>
                <c:pt idx="13">
                  <c:v>0.22395022140649437</c:v>
                </c:pt>
                <c:pt idx="14">
                  <c:v>0.51582429777768557</c:v>
                </c:pt>
                <c:pt idx="15">
                  <c:v>1.2867623154258827</c:v>
                </c:pt>
                <c:pt idx="16">
                  <c:v>6.1614294516327793E-2</c:v>
                </c:pt>
                <c:pt idx="17">
                  <c:v>1.0813058847993346</c:v>
                </c:pt>
                <c:pt idx="18">
                  <c:v>0.45881126173096975</c:v>
                </c:pt>
                <c:pt idx="19">
                  <c:v>2.2407899734143566</c:v>
                </c:pt>
              </c:numCache>
            </c:numRef>
          </c:val>
          <c:extLst>
            <c:ext xmlns:c16="http://schemas.microsoft.com/office/drawing/2014/chart" uri="{C3380CC4-5D6E-409C-BE32-E72D297353CC}">
              <c16:uniqueId val="{00000000-4681-4012-9C54-4B8A6384D887}"/>
            </c:ext>
          </c:extLst>
        </c:ser>
        <c:ser>
          <c:idx val="1"/>
          <c:order val="2"/>
          <c:tx>
            <c:strRef>
              <c:f>'II. Эдийн засгийн өсөлт'!$A$47</c:f>
              <c:strCache>
                <c:ptCount val="1"/>
                <c:pt idx="0">
                  <c:v>Уул уурхай</c:v>
                </c:pt>
              </c:strCache>
            </c:strRef>
          </c:tx>
          <c:spPr>
            <a:pattFill prst="pct40">
              <a:fgClr>
                <a:srgbClr val="173678"/>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өсөлт'!$B$47:$AC$47</c15:sqref>
                  </c15:fullRef>
                </c:ext>
              </c:extLst>
              <c:f>'II. Эдийн засгийн өсөлт'!$J$47:$AC$47</c:f>
              <c:numCache>
                <c:formatCode>0.0</c:formatCode>
                <c:ptCount val="20"/>
                <c:pt idx="0">
                  <c:v>3.044787511935148</c:v>
                </c:pt>
                <c:pt idx="1">
                  <c:v>3.4282232107267192</c:v>
                </c:pt>
                <c:pt idx="2">
                  <c:v>2.0317029703970628</c:v>
                </c:pt>
                <c:pt idx="3">
                  <c:v>4.1460911973322245</c:v>
                </c:pt>
                <c:pt idx="4">
                  <c:v>3.842436993715701</c:v>
                </c:pt>
                <c:pt idx="5">
                  <c:v>0.53507128537067983</c:v>
                </c:pt>
                <c:pt idx="6">
                  <c:v>-3.2345256091647694</c:v>
                </c:pt>
                <c:pt idx="7">
                  <c:v>0.43639181504511393</c:v>
                </c:pt>
                <c:pt idx="8">
                  <c:v>-1.5033372714696422</c:v>
                </c:pt>
                <c:pt idx="9">
                  <c:v>-1.0224852443595889</c:v>
                </c:pt>
                <c:pt idx="10">
                  <c:v>1.6473700310406278</c:v>
                </c:pt>
                <c:pt idx="11">
                  <c:v>-4.3045662464744181</c:v>
                </c:pt>
                <c:pt idx="12">
                  <c:v>0.93435099000770272</c:v>
                </c:pt>
                <c:pt idx="13">
                  <c:v>0.23290654332231903</c:v>
                </c:pt>
                <c:pt idx="14">
                  <c:v>1.4909308410066444E-2</c:v>
                </c:pt>
                <c:pt idx="15">
                  <c:v>3.8660290358814122</c:v>
                </c:pt>
                <c:pt idx="16">
                  <c:v>3.5428219346888481</c:v>
                </c:pt>
                <c:pt idx="17">
                  <c:v>1.9338739862757333</c:v>
                </c:pt>
                <c:pt idx="18">
                  <c:v>-0.45881126173096975</c:v>
                </c:pt>
                <c:pt idx="19">
                  <c:v>-3.9308773262438286</c:v>
                </c:pt>
              </c:numCache>
            </c:numRef>
          </c:val>
          <c:extLst>
            <c:ext xmlns:c16="http://schemas.microsoft.com/office/drawing/2014/chart" uri="{C3380CC4-5D6E-409C-BE32-E72D297353CC}">
              <c16:uniqueId val="{00000001-4681-4012-9C54-4B8A6384D887}"/>
            </c:ext>
          </c:extLst>
        </c:ser>
        <c:ser>
          <c:idx val="2"/>
          <c:order val="3"/>
          <c:tx>
            <c:strRef>
              <c:f>'II. Эдийн засгийн өсөлт'!$A$48</c:f>
              <c:strCache>
                <c:ptCount val="1"/>
                <c:pt idx="0">
                  <c:v>Боловсруулах</c:v>
                </c:pt>
              </c:strCache>
            </c:strRef>
          </c:tx>
          <c:spPr>
            <a:solidFill>
              <a:srgbClr val="7B8BAD"/>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өсөлт'!$B$48:$AC$48</c15:sqref>
                  </c15:fullRef>
                </c:ext>
              </c:extLst>
              <c:f>'II. Эдийн засгийн өсөлт'!$J$48:$AC$48</c:f>
              <c:numCache>
                <c:formatCode>0.0</c:formatCode>
                <c:ptCount val="20"/>
                <c:pt idx="0">
                  <c:v>0.6292546479284874</c:v>
                </c:pt>
                <c:pt idx="1">
                  <c:v>0.14782629792807342</c:v>
                </c:pt>
                <c:pt idx="2">
                  <c:v>8.2103323867240896E-2</c:v>
                </c:pt>
                <c:pt idx="3">
                  <c:v>-7.7142775512998446E-2</c:v>
                </c:pt>
                <c:pt idx="4">
                  <c:v>-0.71428954509956777</c:v>
                </c:pt>
                <c:pt idx="5">
                  <c:v>-0.57069947568225199</c:v>
                </c:pt>
                <c:pt idx="6">
                  <c:v>9.8926023027398308E-2</c:v>
                </c:pt>
                <c:pt idx="7">
                  <c:v>0.76108313715756959</c:v>
                </c:pt>
                <c:pt idx="8">
                  <c:v>1.0993531230277438</c:v>
                </c:pt>
                <c:pt idx="9">
                  <c:v>0.9778187067861448</c:v>
                </c:pt>
                <c:pt idx="10">
                  <c:v>1.1201411390771217</c:v>
                </c:pt>
                <c:pt idx="11">
                  <c:v>1.2979494909619353</c:v>
                </c:pt>
                <c:pt idx="12">
                  <c:v>0.44894385722046526</c:v>
                </c:pt>
                <c:pt idx="13">
                  <c:v>0.94448687444919166</c:v>
                </c:pt>
                <c:pt idx="14">
                  <c:v>0.25869760947348486</c:v>
                </c:pt>
                <c:pt idx="15">
                  <c:v>2.1490179308085033</c:v>
                </c:pt>
                <c:pt idx="16">
                  <c:v>0.43130006161429446</c:v>
                </c:pt>
                <c:pt idx="17">
                  <c:v>0.14556040756914121</c:v>
                </c:pt>
                <c:pt idx="18">
                  <c:v>0.89676746611053182</c:v>
                </c:pt>
                <c:pt idx="19">
                  <c:v>1.4432206608431448</c:v>
                </c:pt>
              </c:numCache>
            </c:numRef>
          </c:val>
          <c:extLst>
            <c:ext xmlns:c16="http://schemas.microsoft.com/office/drawing/2014/chart" uri="{C3380CC4-5D6E-409C-BE32-E72D297353CC}">
              <c16:uniqueId val="{00000002-4681-4012-9C54-4B8A6384D887}"/>
            </c:ext>
          </c:extLst>
        </c:ser>
        <c:ser>
          <c:idx val="3"/>
          <c:order val="4"/>
          <c:tx>
            <c:strRef>
              <c:f>'II. Эдийн засгийн өсөлт'!$A$49</c:f>
              <c:strCache>
                <c:ptCount val="1"/>
                <c:pt idx="0">
                  <c:v>Эрчим хүч</c:v>
                </c:pt>
              </c:strCache>
            </c:strRef>
          </c:tx>
          <c:spPr>
            <a:pattFill prst="dkVert">
              <a:fgClr>
                <a:srgbClr val="7B8BAD"/>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өсөлт'!$B$49:$AC$49</c15:sqref>
                  </c15:fullRef>
                </c:ext>
              </c:extLst>
              <c:f>'II. Эдийн засгийн өсөлт'!$J$49:$AC$49</c:f>
              <c:numCache>
                <c:formatCode>0.0</c:formatCode>
                <c:ptCount val="20"/>
                <c:pt idx="0">
                  <c:v>0.16257266758726316</c:v>
                </c:pt>
                <c:pt idx="1">
                  <c:v>7.1303560042340203E-3</c:v>
                </c:pt>
                <c:pt idx="2">
                  <c:v>-4.241815287241206E-2</c:v>
                </c:pt>
                <c:pt idx="3">
                  <c:v>0.13269457897813233</c:v>
                </c:pt>
                <c:pt idx="4">
                  <c:v>6.9338732273728304E-2</c:v>
                </c:pt>
                <c:pt idx="5">
                  <c:v>4.2129063030658429E-2</c:v>
                </c:pt>
                <c:pt idx="6">
                  <c:v>-1.0678205121410279E-2</c:v>
                </c:pt>
                <c:pt idx="7">
                  <c:v>2.427563899864656E-2</c:v>
                </c:pt>
                <c:pt idx="8">
                  <c:v>8.9639829733739254E-2</c:v>
                </c:pt>
                <c:pt idx="9">
                  <c:v>0.10088029653076004</c:v>
                </c:pt>
                <c:pt idx="10">
                  <c:v>7.9910547745250388E-2</c:v>
                </c:pt>
                <c:pt idx="11">
                  <c:v>8.7533364465477367E-2</c:v>
                </c:pt>
                <c:pt idx="12">
                  <c:v>0.30173965744672931</c:v>
                </c:pt>
                <c:pt idx="13">
                  <c:v>9.9473994215037262E-2</c:v>
                </c:pt>
                <c:pt idx="14">
                  <c:v>0.13541029405755614</c:v>
                </c:pt>
                <c:pt idx="15">
                  <c:v>0.11257021894320542</c:v>
                </c:pt>
                <c:pt idx="16">
                  <c:v>9.2421441774491686E-2</c:v>
                </c:pt>
                <c:pt idx="17">
                  <c:v>0.12476606363069245</c:v>
                </c:pt>
                <c:pt idx="18">
                  <c:v>8.3420229405630861E-2</c:v>
                </c:pt>
                <c:pt idx="19">
                  <c:v>0.189897455374098</c:v>
                </c:pt>
              </c:numCache>
            </c:numRef>
          </c:val>
          <c:extLst>
            <c:ext xmlns:c16="http://schemas.microsoft.com/office/drawing/2014/chart" uri="{C3380CC4-5D6E-409C-BE32-E72D297353CC}">
              <c16:uniqueId val="{00000003-4681-4012-9C54-4B8A6384D887}"/>
            </c:ext>
          </c:extLst>
        </c:ser>
        <c:ser>
          <c:idx val="4"/>
          <c:order val="5"/>
          <c:tx>
            <c:strRef>
              <c:f>'II. Эдийн засгийн өсөлт'!$A$50</c:f>
              <c:strCache>
                <c:ptCount val="1"/>
                <c:pt idx="0">
                  <c:v>Барилга</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өсөлт'!$B$50:$AC$50</c15:sqref>
                  </c15:fullRef>
                </c:ext>
              </c:extLst>
              <c:f>'II. Эдийн засгийн өсөлт'!$J$50:$AC$50</c:f>
              <c:numCache>
                <c:formatCode>0.0</c:formatCode>
                <c:ptCount val="20"/>
                <c:pt idx="0">
                  <c:v>0.24684832993761113</c:v>
                </c:pt>
                <c:pt idx="1">
                  <c:v>-0.10559001691834077</c:v>
                </c:pt>
                <c:pt idx="2">
                  <c:v>-1.2727649056017021</c:v>
                </c:pt>
                <c:pt idx="3">
                  <c:v>1.2646195352832319</c:v>
                </c:pt>
                <c:pt idx="4">
                  <c:v>0.38106332265694703</c:v>
                </c:pt>
                <c:pt idx="5">
                  <c:v>0.2075143888309941</c:v>
                </c:pt>
                <c:pt idx="6">
                  <c:v>-1.3790091265221496</c:v>
                </c:pt>
                <c:pt idx="7">
                  <c:v>0.30732865962175493</c:v>
                </c:pt>
                <c:pt idx="8">
                  <c:v>-0.34724485918831099</c:v>
                </c:pt>
                <c:pt idx="9">
                  <c:v>-8.3665510365622336E-2</c:v>
                </c:pt>
                <c:pt idx="10">
                  <c:v>8.3731891302060019E-2</c:v>
                </c:pt>
                <c:pt idx="11">
                  <c:v>1.5892459476058403</c:v>
                </c:pt>
                <c:pt idx="12">
                  <c:v>0.27150517038517263</c:v>
                </c:pt>
                <c:pt idx="13">
                  <c:v>-3.4817562719113668E-2</c:v>
                </c:pt>
                <c:pt idx="14">
                  <c:v>5.8704013143658935E-3</c:v>
                </c:pt>
                <c:pt idx="15">
                  <c:v>0.45860307487759316</c:v>
                </c:pt>
                <c:pt idx="16">
                  <c:v>9.2421441774491686E-2</c:v>
                </c:pt>
                <c:pt idx="17">
                  <c:v>0.12476606363069245</c:v>
                </c:pt>
                <c:pt idx="18">
                  <c:v>0.10427528675703858</c:v>
                </c:pt>
                <c:pt idx="19">
                  <c:v>0.45575389289783513</c:v>
                </c:pt>
              </c:numCache>
            </c:numRef>
          </c:val>
          <c:extLst>
            <c:ext xmlns:c16="http://schemas.microsoft.com/office/drawing/2014/chart" uri="{C3380CC4-5D6E-409C-BE32-E72D297353CC}">
              <c16:uniqueId val="{00000004-4681-4012-9C54-4B8A6384D887}"/>
            </c:ext>
          </c:extLst>
        </c:ser>
        <c:ser>
          <c:idx val="5"/>
          <c:order val="6"/>
          <c:tx>
            <c:strRef>
              <c:f>'II. Эдийн засгийн өсөлт'!$A$51</c:f>
              <c:strCache>
                <c:ptCount val="1"/>
                <c:pt idx="0">
                  <c:v>Худалдаа</c:v>
                </c:pt>
              </c:strCache>
            </c:strRef>
          </c:tx>
          <c:spPr>
            <a:solidFill>
              <a:srgbClr val="AF945E"/>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өсөлт'!$B$51:$AC$51</c15:sqref>
                  </c15:fullRef>
                </c:ext>
              </c:extLst>
              <c:f>'II. Эдийн засгийн өсөлт'!$J$51:$AC$51</c:f>
              <c:numCache>
                <c:formatCode>0.0</c:formatCode>
                <c:ptCount val="20"/>
                <c:pt idx="0">
                  <c:v>-1.3407480169438066</c:v>
                </c:pt>
                <c:pt idx="1">
                  <c:v>-1.3636212133967185</c:v>
                </c:pt>
                <c:pt idx="2">
                  <c:v>-1.4509109651096448</c:v>
                </c:pt>
                <c:pt idx="3">
                  <c:v>-0.46941039396808071</c:v>
                </c:pt>
                <c:pt idx="4">
                  <c:v>-0.40081930542297128</c:v>
                </c:pt>
                <c:pt idx="5">
                  <c:v>0.40440066722098816</c:v>
                </c:pt>
                <c:pt idx="6">
                  <c:v>-2.376887954186274</c:v>
                </c:pt>
                <c:pt idx="7">
                  <c:v>1.1197184993181297</c:v>
                </c:pt>
                <c:pt idx="8">
                  <c:v>1.59187632695694</c:v>
                </c:pt>
                <c:pt idx="9">
                  <c:v>0.75656923191960246</c:v>
                </c:pt>
                <c:pt idx="10">
                  <c:v>0.501922894370739</c:v>
                </c:pt>
                <c:pt idx="11">
                  <c:v>0.71991721898712635</c:v>
                </c:pt>
                <c:pt idx="12">
                  <c:v>0.69451318975408904</c:v>
                </c:pt>
                <c:pt idx="13">
                  <c:v>0.90408909034311835</c:v>
                </c:pt>
                <c:pt idx="14">
                  <c:v>0.16204929532853551</c:v>
                </c:pt>
                <c:pt idx="15">
                  <c:v>-0.48827019271140371</c:v>
                </c:pt>
                <c:pt idx="16">
                  <c:v>1.7252002464571778</c:v>
                </c:pt>
                <c:pt idx="17">
                  <c:v>1.039717196922437</c:v>
                </c:pt>
                <c:pt idx="18">
                  <c:v>0.52137643378519283</c:v>
                </c:pt>
                <c:pt idx="19">
                  <c:v>0.45575389289783513</c:v>
                </c:pt>
              </c:numCache>
            </c:numRef>
          </c:val>
          <c:extLst>
            <c:ext xmlns:c16="http://schemas.microsoft.com/office/drawing/2014/chart" uri="{C3380CC4-5D6E-409C-BE32-E72D297353CC}">
              <c16:uniqueId val="{00000005-4681-4012-9C54-4B8A6384D887}"/>
            </c:ext>
          </c:extLst>
        </c:ser>
        <c:ser>
          <c:idx val="6"/>
          <c:order val="7"/>
          <c:tx>
            <c:strRef>
              <c:f>'II. Эдийн засгийн өсөлт'!$A$52</c:f>
              <c:strCache>
                <c:ptCount val="1"/>
                <c:pt idx="0">
                  <c:v>Тээвэр</c:v>
                </c:pt>
              </c:strCache>
            </c:strRef>
          </c:tx>
          <c:spPr>
            <a:pattFill prst="dkVert">
              <a:fgClr>
                <a:srgbClr val="AF945E"/>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өсөлт'!$B$52:$AC$52</c15:sqref>
                  </c15:fullRef>
                </c:ext>
              </c:extLst>
              <c:f>'II. Эдийн засгийн өсөлт'!$J$52:$AC$52</c:f>
              <c:numCache>
                <c:formatCode>0.0</c:formatCode>
                <c:ptCount val="20"/>
                <c:pt idx="0">
                  <c:v>4.7837649195815415E-2</c:v>
                </c:pt>
                <c:pt idx="1">
                  <c:v>-0.53061670930646498</c:v>
                </c:pt>
                <c:pt idx="2">
                  <c:v>-0.90314928853553555</c:v>
                </c:pt>
                <c:pt idx="3">
                  <c:v>2.6088772154749513</c:v>
                </c:pt>
                <c:pt idx="4">
                  <c:v>-0.30650867442228041</c:v>
                </c:pt>
                <c:pt idx="5">
                  <c:v>0.12356154583511618</c:v>
                </c:pt>
                <c:pt idx="6">
                  <c:v>0.41710970036553874</c:v>
                </c:pt>
                <c:pt idx="7">
                  <c:v>2.3239622623565488</c:v>
                </c:pt>
                <c:pt idx="8">
                  <c:v>0.89469090446598465</c:v>
                </c:pt>
                <c:pt idx="9">
                  <c:v>0.78542785907610813</c:v>
                </c:pt>
                <c:pt idx="10">
                  <c:v>0.51345350725622552</c:v>
                </c:pt>
                <c:pt idx="11">
                  <c:v>1.6656635548277645</c:v>
                </c:pt>
                <c:pt idx="12">
                  <c:v>-6.0455888432974737E-3</c:v>
                </c:pt>
                <c:pt idx="13">
                  <c:v>0.26308280018616698</c:v>
                </c:pt>
                <c:pt idx="14">
                  <c:v>1.329163733780544</c:v>
                </c:pt>
                <c:pt idx="15">
                  <c:v>0.5232611159441567</c:v>
                </c:pt>
                <c:pt idx="16">
                  <c:v>0.24645717806531117</c:v>
                </c:pt>
                <c:pt idx="17">
                  <c:v>-6.2383031815346227E-2</c:v>
                </c:pt>
                <c:pt idx="18">
                  <c:v>1.0218978102189782</c:v>
                </c:pt>
                <c:pt idx="19">
                  <c:v>-0.189897455374098</c:v>
                </c:pt>
              </c:numCache>
            </c:numRef>
          </c:val>
          <c:extLst>
            <c:ext xmlns:c16="http://schemas.microsoft.com/office/drawing/2014/chart" uri="{C3380CC4-5D6E-409C-BE32-E72D297353CC}">
              <c16:uniqueId val="{00000006-4681-4012-9C54-4B8A6384D887}"/>
            </c:ext>
          </c:extLst>
        </c:ser>
        <c:ser>
          <c:idx val="7"/>
          <c:order val="8"/>
          <c:tx>
            <c:strRef>
              <c:f>'II. Эдийн засгийн өсөлт'!$A$53</c:f>
              <c:strCache>
                <c:ptCount val="1"/>
                <c:pt idx="0">
                  <c:v>Мэдээлэл, холбоо</c:v>
                </c:pt>
              </c:strCache>
            </c:strRef>
          </c:tx>
          <c:spPr>
            <a:solidFill>
              <a:srgbClr val="E1E1DF"/>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өсөлт'!$B$53:$AC$53</c15:sqref>
                  </c15:fullRef>
                </c:ext>
              </c:extLst>
              <c:f>'II. Эдийн засгийн өсөлт'!$J$53:$AC$53</c:f>
              <c:numCache>
                <c:formatCode>0.0</c:formatCode>
                <c:ptCount val="20"/>
                <c:pt idx="0">
                  <c:v>-5.4972195121142473E-2</c:v>
                </c:pt>
                <c:pt idx="1">
                  <c:v>-0.11307530366072333</c:v>
                </c:pt>
                <c:pt idx="2">
                  <c:v>9.6741124577013407E-2</c:v>
                </c:pt>
                <c:pt idx="3">
                  <c:v>-0.18163501853952554</c:v>
                </c:pt>
                <c:pt idx="4">
                  <c:v>-0.1461578171419752</c:v>
                </c:pt>
                <c:pt idx="5">
                  <c:v>-5.4444513205445036E-2</c:v>
                </c:pt>
                <c:pt idx="6">
                  <c:v>-0.28555197699644047</c:v>
                </c:pt>
                <c:pt idx="7">
                  <c:v>-0.12023882113218572</c:v>
                </c:pt>
                <c:pt idx="8">
                  <c:v>8.8320945419898655E-2</c:v>
                </c:pt>
                <c:pt idx="9">
                  <c:v>0.33204152918108931</c:v>
                </c:pt>
                <c:pt idx="10">
                  <c:v>0.32026758821525225</c:v>
                </c:pt>
                <c:pt idx="11">
                  <c:v>0.33471496550590546</c:v>
                </c:pt>
                <c:pt idx="12">
                  <c:v>0.19611196666080191</c:v>
                </c:pt>
                <c:pt idx="13">
                  <c:v>0.2305181908114308</c:v>
                </c:pt>
                <c:pt idx="14">
                  <c:v>0.40100040348454763</c:v>
                </c:pt>
                <c:pt idx="15">
                  <c:v>-7.2052560350749209E-2</c:v>
                </c:pt>
                <c:pt idx="16">
                  <c:v>0.30807147258163892</c:v>
                </c:pt>
                <c:pt idx="17">
                  <c:v>0.31191515907673117</c:v>
                </c:pt>
                <c:pt idx="18">
                  <c:v>0.16684045881126172</c:v>
                </c:pt>
                <c:pt idx="19">
                  <c:v>0.13292821876186861</c:v>
                </c:pt>
              </c:numCache>
            </c:numRef>
          </c:val>
          <c:extLst>
            <c:ext xmlns:c16="http://schemas.microsoft.com/office/drawing/2014/chart" uri="{C3380CC4-5D6E-409C-BE32-E72D297353CC}">
              <c16:uniqueId val="{00000007-4681-4012-9C54-4B8A6384D887}"/>
            </c:ext>
          </c:extLst>
        </c:ser>
        <c:ser>
          <c:idx val="8"/>
          <c:order val="9"/>
          <c:tx>
            <c:strRef>
              <c:f>'II. Эдийн засгийн өсөлт'!$A$54</c:f>
              <c:strCache>
                <c:ptCount val="1"/>
                <c:pt idx="0">
                  <c:v>Бусад үйлчилгээ</c:v>
                </c:pt>
              </c:strCache>
            </c:strRef>
          </c:tx>
          <c:spPr>
            <a:pattFill prst="dkUpDiag">
              <a:fgClr>
                <a:srgbClr val="373334"/>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өсөлт'!$B$54:$AC$54</c15:sqref>
                  </c15:fullRef>
                </c:ext>
              </c:extLst>
              <c:f>'II. Эдийн засгийн өсөлт'!$J$54:$AC$54</c:f>
              <c:numCache>
                <c:formatCode>0.0</c:formatCode>
                <c:ptCount val="20"/>
                <c:pt idx="0">
                  <c:v>3.1114508582732037</c:v>
                </c:pt>
                <c:pt idx="1">
                  <c:v>0.95967842749948506</c:v>
                </c:pt>
                <c:pt idx="2">
                  <c:v>3.3774463497731575</c:v>
                </c:pt>
                <c:pt idx="3">
                  <c:v>-2.2598298609509389</c:v>
                </c:pt>
                <c:pt idx="4">
                  <c:v>0.1668146671136197</c:v>
                </c:pt>
                <c:pt idx="5">
                  <c:v>7.3627649084924418E-2</c:v>
                </c:pt>
                <c:pt idx="6">
                  <c:v>-0.14363583559124266</c:v>
                </c:pt>
                <c:pt idx="7">
                  <c:v>0.80989019296040121</c:v>
                </c:pt>
                <c:pt idx="8">
                  <c:v>0.2321338631454038</c:v>
                </c:pt>
                <c:pt idx="9">
                  <c:v>0.98843036758034097</c:v>
                </c:pt>
                <c:pt idx="10">
                  <c:v>0.73312488027090883</c:v>
                </c:pt>
                <c:pt idx="11">
                  <c:v>2.1407525668544447</c:v>
                </c:pt>
                <c:pt idx="12">
                  <c:v>1.2858653413130756</c:v>
                </c:pt>
                <c:pt idx="13">
                  <c:v>0.87728227503273259</c:v>
                </c:pt>
                <c:pt idx="14">
                  <c:v>1.2106491746186876</c:v>
                </c:pt>
                <c:pt idx="15">
                  <c:v>0.66745941877049331</c:v>
                </c:pt>
                <c:pt idx="16">
                  <c:v>1.4171287738755391</c:v>
                </c:pt>
                <c:pt idx="17">
                  <c:v>1.1021002287377835</c:v>
                </c:pt>
                <c:pt idx="18">
                  <c:v>0.60479666319082381</c:v>
                </c:pt>
                <c:pt idx="19">
                  <c:v>1.4242309153057349</c:v>
                </c:pt>
              </c:numCache>
            </c:numRef>
          </c:val>
          <c:extLst>
            <c:ext xmlns:c16="http://schemas.microsoft.com/office/drawing/2014/chart" uri="{C3380CC4-5D6E-409C-BE32-E72D297353CC}">
              <c16:uniqueId val="{00000008-4681-4012-9C54-4B8A6384D887}"/>
            </c:ext>
          </c:extLst>
        </c:ser>
        <c:ser>
          <c:idx val="9"/>
          <c:order val="10"/>
          <c:tx>
            <c:strRef>
              <c:f>'II. Эдийн засгийн өсөлт'!$A$55</c:f>
              <c:strCache>
                <c:ptCount val="1"/>
                <c:pt idx="0">
                  <c:v>Бүт. татвар</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өсөлт'!$B$55:$AC$55</c15:sqref>
                  </c15:fullRef>
                </c:ext>
              </c:extLst>
              <c:f>'II. Эдийн засгийн өсөлт'!$J$55:$AC$55</c:f>
              <c:numCache>
                <c:formatCode>0.0</c:formatCode>
                <c:ptCount val="20"/>
                <c:pt idx="0">
                  <c:v>-2.0625866341560157</c:v>
                </c:pt>
                <c:pt idx="1">
                  <c:v>-2.2233175554621227</c:v>
                </c:pt>
                <c:pt idx="2">
                  <c:v>-2.2220027297334357</c:v>
                </c:pt>
                <c:pt idx="3">
                  <c:v>-3.5117345547566838</c:v>
                </c:pt>
                <c:pt idx="4">
                  <c:v>-0.21047342604740912</c:v>
                </c:pt>
                <c:pt idx="5">
                  <c:v>-1.4073572982117386</c:v>
                </c:pt>
                <c:pt idx="6">
                  <c:v>0.52018401040869011</c:v>
                </c:pt>
                <c:pt idx="7">
                  <c:v>1.1548437677772834</c:v>
                </c:pt>
                <c:pt idx="8">
                  <c:v>1.8665109815181369</c:v>
                </c:pt>
                <c:pt idx="9">
                  <c:v>2.4861403297052198</c:v>
                </c:pt>
                <c:pt idx="10">
                  <c:v>1.3387614642684629</c:v>
                </c:pt>
                <c:pt idx="11">
                  <c:v>0.89589521649334269</c:v>
                </c:pt>
                <c:pt idx="12">
                  <c:v>1.8976671551336703</c:v>
                </c:pt>
                <c:pt idx="13">
                  <c:v>3.0024010489573199</c:v>
                </c:pt>
                <c:pt idx="14">
                  <c:v>2.5090966223395079</c:v>
                </c:pt>
                <c:pt idx="15">
                  <c:v>0.54041076834170032</c:v>
                </c:pt>
                <c:pt idx="16">
                  <c:v>0.70856438693776957</c:v>
                </c:pt>
                <c:pt idx="17">
                  <c:v>0.56144728633811603</c:v>
                </c:pt>
                <c:pt idx="18">
                  <c:v>1.167883211678832</c:v>
                </c:pt>
                <c:pt idx="19">
                  <c:v>3.7979491074819599E-2</c:v>
                </c:pt>
              </c:numCache>
            </c:numRef>
          </c:val>
          <c:extLst>
            <c:ext xmlns:c16="http://schemas.microsoft.com/office/drawing/2014/chart" uri="{C3380CC4-5D6E-409C-BE32-E72D297353CC}">
              <c16:uniqueId val="{00000009-4681-4012-9C54-4B8A6384D887}"/>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Эдийн засгийн өсөлт'!$A$43</c:f>
              <c:strCache>
                <c:ptCount val="1"/>
                <c:pt idx="0">
                  <c:v>Нийт нийлүүлэлт</c:v>
                </c:pt>
              </c:strCache>
            </c:strRef>
          </c:tx>
          <c:spPr>
            <a:ln w="444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Эдийн засгийн өсөлт'!$B$1:$AB$2</c15:sqref>
                  </c15:fullRef>
                </c:ext>
              </c:extLst>
              <c:f>'II. Эдийн засгийн өсөлт'!$J$1:$AB$2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өсөлт'!$B$43:$AC$43</c15:sqref>
                  </c15:fullRef>
                </c:ext>
              </c:extLst>
              <c:f>'II. Эдийн засгийн өсөлт'!$J$43:$AC$43</c:f>
              <c:numCache>
                <c:formatCode>0.0</c:formatCode>
                <c:ptCount val="20"/>
                <c:pt idx="0">
                  <c:v>4.1917678157130878</c:v>
                </c:pt>
                <c:pt idx="1">
                  <c:v>2.5020122033369674</c:v>
                </c:pt>
                <c:pt idx="2">
                  <c:v>0.83583375538867077</c:v>
                </c:pt>
                <c:pt idx="3">
                  <c:v>2.7099718047710164</c:v>
                </c:pt>
                <c:pt idx="4">
                  <c:v>2.8565412441018116</c:v>
                </c:pt>
                <c:pt idx="5">
                  <c:v>0.42263008933788404</c:v>
                </c:pt>
                <c:pt idx="6">
                  <c:v>-5.9573896455580453</c:v>
                </c:pt>
                <c:pt idx="7">
                  <c:v>8.1906261759239207</c:v>
                </c:pt>
                <c:pt idx="8">
                  <c:v>4.173941688205332</c:v>
                </c:pt>
                <c:pt idx="9">
                  <c:v>6.1683960515949554</c:v>
                </c:pt>
                <c:pt idx="10">
                  <c:v>7.0200696868486094</c:v>
                </c:pt>
                <c:pt idx="11">
                  <c:v>3.79117816366659</c:v>
                </c:pt>
                <c:pt idx="12">
                  <c:v>6.1903754618185305</c:v>
                </c:pt>
                <c:pt idx="13">
                  <c:v>6.7433756956631719</c:v>
                </c:pt>
                <c:pt idx="14">
                  <c:v>6.5426733625385411</c:v>
                </c:pt>
                <c:pt idx="15">
                  <c:v>9.0437931966446747</c:v>
                </c:pt>
                <c:pt idx="16">
                  <c:v>8.6260012322858906</c:v>
                </c:pt>
                <c:pt idx="17">
                  <c:v>6.3838635891037638</c:v>
                </c:pt>
                <c:pt idx="18">
                  <c:v>4.5881126173096973</c:v>
                </c:pt>
                <c:pt idx="19">
                  <c:v>2.2218002278769462</c:v>
                </c:pt>
              </c:numCache>
            </c:numRef>
          </c:val>
          <c:smooth val="1"/>
          <c:extLst>
            <c:ext xmlns:c16="http://schemas.microsoft.com/office/drawing/2014/chart" uri="{C3380CC4-5D6E-409C-BE32-E72D297353CC}">
              <c16:uniqueId val="{0000000A-4681-4012-9C54-4B8A6384D887}"/>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3180416"/>
        <c:crosses val="autoZero"/>
        <c:auto val="1"/>
        <c:lblAlgn val="ctr"/>
        <c:lblOffset val="100"/>
        <c:noMultiLvlLbl val="0"/>
      </c:catAx>
      <c:valAx>
        <c:axId val="513180416"/>
        <c:scaling>
          <c:orientation val="minMax"/>
        </c:scaling>
        <c:delete val="0"/>
        <c:axPos val="l"/>
        <c:majorGridlines>
          <c:spPr>
            <a:ln w="9525" cap="flat" cmpd="sng" algn="ctr">
              <a:noFill/>
              <a:round/>
            </a:ln>
            <a:effectLst/>
          </c:spPr>
        </c:majorGridlines>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3166336"/>
        <c:crosses val="autoZero"/>
        <c:crossBetween val="between"/>
      </c:valAx>
      <c:spPr>
        <a:noFill/>
        <a:ln>
          <a:noFill/>
        </a:ln>
        <a:effectLst/>
      </c:spPr>
    </c:plotArea>
    <c:legend>
      <c:legendPos val="b"/>
      <c:layout>
        <c:manualLayout>
          <c:xMode val="edge"/>
          <c:yMode val="edge"/>
          <c:x val="0.34996535508469967"/>
          <c:y val="9.4488188976376289E-5"/>
          <c:w val="0.65003461997010947"/>
          <c:h val="0.126142016834878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0.10920728852528638"/>
          <c:w val="0.91619701685077304"/>
          <c:h val="0.78180143495051879"/>
        </c:manualLayout>
      </c:layout>
      <c:lineChart>
        <c:grouping val="standard"/>
        <c:varyColors val="0"/>
        <c:ser>
          <c:idx val="0"/>
          <c:order val="0"/>
          <c:tx>
            <c:strRef>
              <c:f>'II. Эдийн засгийн өсөлт (2)'!$C$2:$C$4</c:f>
              <c:strCache>
                <c:ptCount val="3"/>
                <c:pt idx="0">
                  <c:v>Калман фильтр</c:v>
                </c:pt>
              </c:strCache>
            </c:strRef>
          </c:tx>
          <c:spPr>
            <a:ln w="38100" cap="rnd">
              <a:solidFill>
                <a:srgbClr val="183579"/>
              </a:solidFill>
              <a:round/>
            </a:ln>
            <a:effectLst/>
          </c:spPr>
          <c:marker>
            <c:symbol val="none"/>
          </c:marker>
          <c:cat>
            <c:strRef>
              <c:f>'II. Эдийн засгийн өсөлт (2)'!$A$5:$A$56</c:f>
              <c:strCache>
                <c:ptCount val="52"/>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pt idx="51">
                  <c:v>IV</c:v>
                </c:pt>
              </c:strCache>
            </c:strRef>
          </c:cat>
          <c:val>
            <c:numRef>
              <c:f>'II. Эдийн засгийн өсөлт (2)'!$C$5:$C$56</c:f>
              <c:numCache>
                <c:formatCode>0.0</c:formatCode>
                <c:ptCount val="52"/>
                <c:pt idx="0">
                  <c:v>8.8740655312217633</c:v>
                </c:pt>
                <c:pt idx="1">
                  <c:v>9.1491434286846918</c:v>
                </c:pt>
                <c:pt idx="2">
                  <c:v>9.4205477942927107</c:v>
                </c:pt>
                <c:pt idx="3">
                  <c:v>9.6149804939597914</c:v>
                </c:pt>
                <c:pt idx="4">
                  <c:v>9.9542459313719291</c:v>
                </c:pt>
                <c:pt idx="5">
                  <c:v>9.9736812929853933</c:v>
                </c:pt>
                <c:pt idx="6">
                  <c:v>9.8463469384572946</c:v>
                </c:pt>
                <c:pt idx="7">
                  <c:v>9.517893412612132</c:v>
                </c:pt>
                <c:pt idx="8">
                  <c:v>9.2249182483992378</c:v>
                </c:pt>
                <c:pt idx="9">
                  <c:v>8.9911513905565954</c:v>
                </c:pt>
                <c:pt idx="10">
                  <c:v>8.935500349390967</c:v>
                </c:pt>
                <c:pt idx="11">
                  <c:v>9.1829647761851199</c:v>
                </c:pt>
                <c:pt idx="12">
                  <c:v>9.3547858266029174</c:v>
                </c:pt>
                <c:pt idx="13">
                  <c:v>9.3743413919181506</c:v>
                </c:pt>
                <c:pt idx="14">
                  <c:v>8.9862475355652514</c:v>
                </c:pt>
                <c:pt idx="15">
                  <c:v>8.336257172756012</c:v>
                </c:pt>
                <c:pt idx="16">
                  <c:v>7.0139747922548734</c:v>
                </c:pt>
                <c:pt idx="17">
                  <c:v>6.8513776114982106</c:v>
                </c:pt>
                <c:pt idx="18">
                  <c:v>7.6063242073683535</c:v>
                </c:pt>
                <c:pt idx="19">
                  <c:v>8.7984859592149522</c:v>
                </c:pt>
                <c:pt idx="20">
                  <c:v>11.004710744178393</c:v>
                </c:pt>
                <c:pt idx="21">
                  <c:v>12.271853784077113</c:v>
                </c:pt>
                <c:pt idx="22">
                  <c:v>13.047603918012673</c:v>
                </c:pt>
                <c:pt idx="23">
                  <c:v>13.782867966370315</c:v>
                </c:pt>
                <c:pt idx="24">
                  <c:v>14.241690489105817</c:v>
                </c:pt>
                <c:pt idx="25">
                  <c:v>14.382798820478971</c:v>
                </c:pt>
                <c:pt idx="26">
                  <c:v>14.083302359812699</c:v>
                </c:pt>
                <c:pt idx="27">
                  <c:v>13.186419157143048</c:v>
                </c:pt>
                <c:pt idx="28">
                  <c:v>12.09207291641321</c:v>
                </c:pt>
                <c:pt idx="29">
                  <c:v>10.675211927315909</c:v>
                </c:pt>
                <c:pt idx="30">
                  <c:v>9.209060584392347</c:v>
                </c:pt>
                <c:pt idx="31">
                  <c:v>7.6407871994786269</c:v>
                </c:pt>
                <c:pt idx="32">
                  <c:v>5.9332843527555079</c:v>
                </c:pt>
                <c:pt idx="33">
                  <c:v>4.73702426057796</c:v>
                </c:pt>
                <c:pt idx="34">
                  <c:v>3.7085937830781734</c:v>
                </c:pt>
                <c:pt idx="35">
                  <c:v>3.09862281244766</c:v>
                </c:pt>
                <c:pt idx="36">
                  <c:v>2.9104362382422311</c:v>
                </c:pt>
                <c:pt idx="37">
                  <c:v>2.8244083925932584</c:v>
                </c:pt>
                <c:pt idx="38">
                  <c:v>3.0752835242124021</c:v>
                </c:pt>
                <c:pt idx="39">
                  <c:v>3.6950329911070501</c:v>
                </c:pt>
                <c:pt idx="40">
                  <c:v>4.3525868374462373</c:v>
                </c:pt>
                <c:pt idx="41">
                  <c:v>4.7704181478219088</c:v>
                </c:pt>
                <c:pt idx="42">
                  <c:v>5.0357014907454811</c:v>
                </c:pt>
                <c:pt idx="43">
                  <c:v>4.9509675384650231</c:v>
                </c:pt>
                <c:pt idx="44">
                  <c:v>4.7090377599095179</c:v>
                </c:pt>
                <c:pt idx="45">
                  <c:v>4.5799828227031103</c:v>
                </c:pt>
                <c:pt idx="46">
                  <c:v>4.4460167187686528</c:v>
                </c:pt>
                <c:pt idx="47">
                  <c:v>4.4157167212166559</c:v>
                </c:pt>
                <c:pt idx="48">
                  <c:v>4.4467181908454112</c:v>
                </c:pt>
                <c:pt idx="49">
                  <c:v>4.57830648726123</c:v>
                </c:pt>
                <c:pt idx="50">
                  <c:v>4.8290803733410659</c:v>
                </c:pt>
                <c:pt idx="51">
                  <c:v>5.049270681717255</c:v>
                </c:pt>
              </c:numCache>
            </c:numRef>
          </c:val>
          <c:smooth val="1"/>
          <c:extLst>
            <c:ext xmlns:c16="http://schemas.microsoft.com/office/drawing/2014/chart" uri="{C3380CC4-5D6E-409C-BE32-E72D297353CC}">
              <c16:uniqueId val="{00000000-7E2F-4718-8A0F-4D75B00A6CB5}"/>
            </c:ext>
          </c:extLst>
        </c:ser>
        <c:ser>
          <c:idx val="1"/>
          <c:order val="1"/>
          <c:tx>
            <c:strRef>
              <c:f>'II. Эдийн засгийн өсөлт (2)'!$D$2:$D$4</c:f>
              <c:strCache>
                <c:ptCount val="3"/>
                <c:pt idx="0">
                  <c:v>HP фильтр</c:v>
                </c:pt>
              </c:strCache>
            </c:strRef>
          </c:tx>
          <c:spPr>
            <a:ln w="38100" cap="rnd">
              <a:solidFill>
                <a:srgbClr val="AF945E"/>
              </a:solidFill>
              <a:round/>
            </a:ln>
            <a:effectLst/>
          </c:spPr>
          <c:marker>
            <c:symbol val="none"/>
          </c:marker>
          <c:cat>
            <c:strRef>
              <c:f>'II. Эдийн засгийн өсөлт (2)'!$A$5:$A$56</c:f>
              <c:strCache>
                <c:ptCount val="52"/>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pt idx="51">
                  <c:v>IV</c:v>
                </c:pt>
              </c:strCache>
            </c:strRef>
          </c:cat>
          <c:val>
            <c:numRef>
              <c:f>'II. Эдийн засгийн өсөлт (2)'!$D$5:$D$56</c:f>
              <c:numCache>
                <c:formatCode>0.0</c:formatCode>
                <c:ptCount val="52"/>
                <c:pt idx="0">
                  <c:v>9.9717020393202738</c:v>
                </c:pt>
                <c:pt idx="1">
                  <c:v>10.045674662881865</c:v>
                </c:pt>
                <c:pt idx="2">
                  <c:v>9.7949641424694978</c:v>
                </c:pt>
                <c:pt idx="3">
                  <c:v>9.2203251137913167</c:v>
                </c:pt>
                <c:pt idx="4">
                  <c:v>8.3819139288636038</c:v>
                </c:pt>
                <c:pt idx="5">
                  <c:v>7.2704037609310879</c:v>
                </c:pt>
                <c:pt idx="6">
                  <c:v>6.0442201300088927</c:v>
                </c:pt>
                <c:pt idx="7">
                  <c:v>4.8948604990913358</c:v>
                </c:pt>
                <c:pt idx="8">
                  <c:v>4.0962505804148064</c:v>
                </c:pt>
                <c:pt idx="9">
                  <c:v>3.9115191216654743</c:v>
                </c:pt>
                <c:pt idx="10">
                  <c:v>4.4656097218658486</c:v>
                </c:pt>
                <c:pt idx="11">
                  <c:v>5.7799071790244794</c:v>
                </c:pt>
                <c:pt idx="12">
                  <c:v>7.6761616656443321</c:v>
                </c:pt>
                <c:pt idx="13">
                  <c:v>9.8461357230419146</c:v>
                </c:pt>
                <c:pt idx="14">
                  <c:v>11.970863363748574</c:v>
                </c:pt>
                <c:pt idx="15">
                  <c:v>13.762363561267389</c:v>
                </c:pt>
                <c:pt idx="16">
                  <c:v>15.05803808327113</c:v>
                </c:pt>
                <c:pt idx="17">
                  <c:v>15.747902984147144</c:v>
                </c:pt>
                <c:pt idx="18">
                  <c:v>15.828735442809405</c:v>
                </c:pt>
                <c:pt idx="19">
                  <c:v>15.420508079275596</c:v>
                </c:pt>
                <c:pt idx="20">
                  <c:v>14.754163137129161</c:v>
                </c:pt>
                <c:pt idx="21">
                  <c:v>13.941186221149104</c:v>
                </c:pt>
                <c:pt idx="22">
                  <c:v>13.160887803029798</c:v>
                </c:pt>
                <c:pt idx="23">
                  <c:v>12.524298761784692</c:v>
                </c:pt>
                <c:pt idx="24">
                  <c:v>11.923315544597468</c:v>
                </c:pt>
                <c:pt idx="25">
                  <c:v>11.366891900154563</c:v>
                </c:pt>
                <c:pt idx="26">
                  <c:v>10.75339491507059</c:v>
                </c:pt>
                <c:pt idx="27">
                  <c:v>9.9514273358377139</c:v>
                </c:pt>
                <c:pt idx="28">
                  <c:v>9.0074615345256959</c:v>
                </c:pt>
                <c:pt idx="29">
                  <c:v>7.9642246619062051</c:v>
                </c:pt>
                <c:pt idx="30">
                  <c:v>6.8311613353594591</c:v>
                </c:pt>
                <c:pt idx="31">
                  <c:v>5.6477705234777131</c:v>
                </c:pt>
                <c:pt idx="32">
                  <c:v>4.521887312289663</c:v>
                </c:pt>
                <c:pt idx="33">
                  <c:v>3.5340658110464274</c:v>
                </c:pt>
                <c:pt idx="34">
                  <c:v>2.7572728693490145</c:v>
                </c:pt>
                <c:pt idx="35">
                  <c:v>2.2360235626551317</c:v>
                </c:pt>
                <c:pt idx="36">
                  <c:v>1.9811110163503676</c:v>
                </c:pt>
                <c:pt idx="37">
                  <c:v>2.0024614097941651</c:v>
                </c:pt>
                <c:pt idx="38">
                  <c:v>2.3322272433515145</c:v>
                </c:pt>
                <c:pt idx="39">
                  <c:v>2.9578782244370938</c:v>
                </c:pt>
                <c:pt idx="40">
                  <c:v>3.6892796615924262</c:v>
                </c:pt>
                <c:pt idx="41">
                  <c:v>4.4267783411877648</c:v>
                </c:pt>
                <c:pt idx="42">
                  <c:v>5.0815667251901786</c:v>
                </c:pt>
                <c:pt idx="43">
                  <c:v>5.6069789359552757</c:v>
                </c:pt>
                <c:pt idx="44">
                  <c:v>6.0296502603945701</c:v>
                </c:pt>
                <c:pt idx="45">
                  <c:v>6.3069616196457678</c:v>
                </c:pt>
                <c:pt idx="46">
                  <c:v>6.4042720270424791</c:v>
                </c:pt>
                <c:pt idx="47">
                  <c:v>6.2985248414920036</c:v>
                </c:pt>
                <c:pt idx="48">
                  <c:v>5.9850520966155507</c:v>
                </c:pt>
                <c:pt idx="49">
                  <c:v>5.512967816797909</c:v>
                </c:pt>
                <c:pt idx="50">
                  <c:v>5.0035017413379457</c:v>
                </c:pt>
                <c:pt idx="51">
                  <c:v>4.5985113697121216</c:v>
                </c:pt>
              </c:numCache>
            </c:numRef>
          </c:val>
          <c:smooth val="1"/>
          <c:extLst>
            <c:ext xmlns:c16="http://schemas.microsoft.com/office/drawing/2014/chart" uri="{C3380CC4-5D6E-409C-BE32-E72D297353CC}">
              <c16:uniqueId val="{00000001-7E2F-4718-8A0F-4D75B00A6CB5}"/>
            </c:ext>
          </c:extLst>
        </c:ser>
        <c:ser>
          <c:idx val="2"/>
          <c:order val="2"/>
          <c:tx>
            <c:strRef>
              <c:f>'II. Эдийн засгийн өсөлт (2)'!$E$2:$E$4</c:f>
              <c:strCache>
                <c:ptCount val="3"/>
                <c:pt idx="0">
                  <c:v>Үйлдвэрлэлийн функц</c:v>
                </c:pt>
              </c:strCache>
            </c:strRef>
          </c:tx>
          <c:spPr>
            <a:ln w="38100" cap="rnd">
              <a:solidFill>
                <a:srgbClr val="B8B8B1"/>
              </a:solidFill>
              <a:round/>
            </a:ln>
            <a:effectLst/>
          </c:spPr>
          <c:marker>
            <c:symbol val="none"/>
          </c:marker>
          <c:cat>
            <c:strRef>
              <c:f>'II. Эдийн засгийн өсөлт (2)'!$A$5:$A$56</c:f>
              <c:strCache>
                <c:ptCount val="52"/>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pt idx="51">
                  <c:v>IV</c:v>
                </c:pt>
              </c:strCache>
            </c:strRef>
          </c:cat>
          <c:val>
            <c:numRef>
              <c:f>'II. Эдийн засгийн өсөлт (2)'!$E$5:$E$56</c:f>
              <c:numCache>
                <c:formatCode>0.0</c:formatCode>
                <c:ptCount val="52"/>
                <c:pt idx="2">
                  <c:v>7.9895580802661348</c:v>
                </c:pt>
                <c:pt idx="3">
                  <c:v>7.3964943600514754</c:v>
                </c:pt>
                <c:pt idx="4">
                  <c:v>6.7537481008816291</c:v>
                </c:pt>
                <c:pt idx="5">
                  <c:v>6.0612418553419367</c:v>
                </c:pt>
                <c:pt idx="6">
                  <c:v>5.8190478769510889</c:v>
                </c:pt>
                <c:pt idx="7">
                  <c:v>5.64216820140655</c:v>
                </c:pt>
                <c:pt idx="8">
                  <c:v>4.882908113973361</c:v>
                </c:pt>
                <c:pt idx="9">
                  <c:v>3.6320706938802516</c:v>
                </c:pt>
                <c:pt idx="10">
                  <c:v>3.0819133219287087</c:v>
                </c:pt>
                <c:pt idx="11">
                  <c:v>3.076540163826591</c:v>
                </c:pt>
                <c:pt idx="12">
                  <c:v>3.7815312732266682</c:v>
                </c:pt>
                <c:pt idx="13">
                  <c:v>5.3122148285237092</c:v>
                </c:pt>
                <c:pt idx="14">
                  <c:v>7.1280381560887784</c:v>
                </c:pt>
                <c:pt idx="15">
                  <c:v>8.9192753698327252</c:v>
                </c:pt>
                <c:pt idx="16">
                  <c:v>10.370963434374803</c:v>
                </c:pt>
                <c:pt idx="17">
                  <c:v>11.484900998711511</c:v>
                </c:pt>
                <c:pt idx="18">
                  <c:v>12.662740127062367</c:v>
                </c:pt>
                <c:pt idx="19">
                  <c:v>12.621903228562225</c:v>
                </c:pt>
                <c:pt idx="20">
                  <c:v>13.559914411821028</c:v>
                </c:pt>
                <c:pt idx="21">
                  <c:v>13.937513457976468</c:v>
                </c:pt>
                <c:pt idx="22">
                  <c:v>13.734182563871823</c:v>
                </c:pt>
                <c:pt idx="23">
                  <c:v>13.584845033406223</c:v>
                </c:pt>
                <c:pt idx="24">
                  <c:v>13.005734742907338</c:v>
                </c:pt>
                <c:pt idx="25">
                  <c:v>12.139230848156423</c:v>
                </c:pt>
                <c:pt idx="26">
                  <c:v>11.790114942111018</c:v>
                </c:pt>
                <c:pt idx="27">
                  <c:v>11.351011378486064</c:v>
                </c:pt>
                <c:pt idx="28">
                  <c:v>10.882708142390074</c:v>
                </c:pt>
                <c:pt idx="29">
                  <c:v>9.7912764644080053</c:v>
                </c:pt>
                <c:pt idx="30">
                  <c:v>8.5982849022568253</c:v>
                </c:pt>
                <c:pt idx="31">
                  <c:v>7.8904534597293186</c:v>
                </c:pt>
                <c:pt idx="32">
                  <c:v>6.6154562536776318</c:v>
                </c:pt>
                <c:pt idx="33">
                  <c:v>5.507037265077952</c:v>
                </c:pt>
                <c:pt idx="34">
                  <c:v>4.2211558426747509</c:v>
                </c:pt>
                <c:pt idx="35">
                  <c:v>3.0055646322891594</c:v>
                </c:pt>
                <c:pt idx="36">
                  <c:v>2.3423842888289359</c:v>
                </c:pt>
                <c:pt idx="37">
                  <c:v>1.9945581774996501</c:v>
                </c:pt>
                <c:pt idx="38">
                  <c:v>1.7031273277592129</c:v>
                </c:pt>
                <c:pt idx="39">
                  <c:v>2.2259981487552372</c:v>
                </c:pt>
                <c:pt idx="40">
                  <c:v>2.9120985191515958</c:v>
                </c:pt>
                <c:pt idx="41">
                  <c:v>3.6842916322162855</c:v>
                </c:pt>
                <c:pt idx="42">
                  <c:v>4.498514488445049</c:v>
                </c:pt>
                <c:pt idx="43">
                  <c:v>5.3350323258329002</c:v>
                </c:pt>
                <c:pt idx="44">
                  <c:v>5.8179125704061807</c:v>
                </c:pt>
                <c:pt idx="45">
                  <c:v>6.1752626727749282</c:v>
                </c:pt>
                <c:pt idx="46">
                  <c:v>6.2989068992097996</c:v>
                </c:pt>
                <c:pt idx="47">
                  <c:v>6.0509650594925635</c:v>
                </c:pt>
                <c:pt idx="48">
                  <c:v>6.0647679878493621</c:v>
                </c:pt>
                <c:pt idx="49">
                  <c:v>5.9525103568395021</c:v>
                </c:pt>
                <c:pt idx="50">
                  <c:v>6.0194304755355921</c:v>
                </c:pt>
                <c:pt idx="51">
                  <c:v>5.9185070541811768</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majorGridlines>
          <c:spPr>
            <a:ln w="9525" cap="flat" cmpd="sng" algn="ctr">
              <a:solidFill>
                <a:schemeClr val="bg1">
                  <a:lumMod val="65000"/>
                </a:schemeClr>
              </a:solidFill>
              <a:prstDash val="dash"/>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0797696"/>
        <c:crosses val="autoZero"/>
        <c:crossBetween val="between"/>
      </c:valAx>
      <c:spPr>
        <a:noFill/>
        <a:ln>
          <a:noFill/>
        </a:ln>
        <a:effectLst/>
      </c:spPr>
    </c:plotArea>
    <c:legend>
      <c:legendPos val="b"/>
      <c:layout>
        <c:manualLayout>
          <c:xMode val="edge"/>
          <c:yMode val="edge"/>
          <c:x val="7.7520531433121875E-2"/>
          <c:y val="1.518959066286927E-3"/>
          <c:w val="0.90469009819749391"/>
          <c:h val="0.11457181895095805"/>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6972045132232708"/>
          <c:w val="0.8879281268618785"/>
          <c:h val="0.72976180122262579"/>
        </c:manualLayout>
      </c:layout>
      <c:barChart>
        <c:barDir val="col"/>
        <c:grouping val="stacked"/>
        <c:varyColors val="0"/>
        <c:ser>
          <c:idx val="1"/>
          <c:order val="1"/>
          <c:tx>
            <c:strRef>
              <c:f>'II. Эдийн засгийн өсөлт (2)'!$I$2:$I$4</c:f>
              <c:strCache>
                <c:ptCount val="3"/>
                <c:pt idx="0">
                  <c:v>Уул уурхайн</c:v>
                </c:pt>
              </c:strCache>
            </c:strRef>
          </c:tx>
          <c:spPr>
            <a:solidFill>
              <a:srgbClr val="183579">
                <a:alpha val="80000"/>
              </a:srgbClr>
            </a:solidFill>
            <a:ln w="3175">
              <a:solidFill>
                <a:srgbClr val="002060"/>
              </a:solidFill>
            </a:ln>
            <a:effectLst/>
          </c:spPr>
          <c:invertIfNegative val="0"/>
          <c:cat>
            <c:strRef>
              <c:f>'II. Эдийн засгийн өсөлт (2)'!$A$5:$A$54</c:f>
              <c:strCache>
                <c:ptCount val="49"/>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strCache>
            </c:strRef>
          </c:cat>
          <c:val>
            <c:numRef>
              <c:f>'II. Эдийн засгийн өсөлт (2)'!$I$5:$I$56</c:f>
              <c:numCache>
                <c:formatCode>0.0</c:formatCode>
                <c:ptCount val="52"/>
                <c:pt idx="0">
                  <c:v>-0.39289087132149381</c:v>
                </c:pt>
                <c:pt idx="1">
                  <c:v>-0.29457772800815074</c:v>
                </c:pt>
                <c:pt idx="2">
                  <c:v>-0.47981727746394953</c:v>
                </c:pt>
                <c:pt idx="3">
                  <c:v>-0.13029124275760409</c:v>
                </c:pt>
                <c:pt idx="4">
                  <c:v>0.3701028081232528</c:v>
                </c:pt>
                <c:pt idx="5">
                  <c:v>-0.38837249768222881</c:v>
                </c:pt>
                <c:pt idx="6">
                  <c:v>-0.82883070255775382</c:v>
                </c:pt>
                <c:pt idx="7">
                  <c:v>-1.0113720859032489</c:v>
                </c:pt>
                <c:pt idx="8">
                  <c:v>-0.96686138233474961</c:v>
                </c:pt>
                <c:pt idx="9">
                  <c:v>-0.81557771145730706</c:v>
                </c:pt>
                <c:pt idx="10">
                  <c:v>-0.87641342552478585</c:v>
                </c:pt>
                <c:pt idx="11">
                  <c:v>-0.7444004163099206</c:v>
                </c:pt>
                <c:pt idx="12">
                  <c:v>-0.46110827548492284</c:v>
                </c:pt>
                <c:pt idx="13">
                  <c:v>-7.532532859726436E-2</c:v>
                </c:pt>
                <c:pt idx="14">
                  <c:v>0.71162180094827387</c:v>
                </c:pt>
                <c:pt idx="15">
                  <c:v>0.67974793598664451</c:v>
                </c:pt>
                <c:pt idx="16">
                  <c:v>0.23984804364618054</c:v>
                </c:pt>
                <c:pt idx="17">
                  <c:v>0.15617880677292484</c:v>
                </c:pt>
                <c:pt idx="18">
                  <c:v>-0.13430352280582278</c:v>
                </c:pt>
                <c:pt idx="19">
                  <c:v>-0.64736279082600612</c:v>
                </c:pt>
                <c:pt idx="20">
                  <c:v>-0.39473184757760288</c:v>
                </c:pt>
                <c:pt idx="21">
                  <c:v>-0.43149621288532564</c:v>
                </c:pt>
                <c:pt idx="22">
                  <c:v>-1.5285878248413078</c:v>
                </c:pt>
                <c:pt idx="23">
                  <c:v>-1.6770123181242034</c:v>
                </c:pt>
                <c:pt idx="24">
                  <c:v>-1.1984008278629992</c:v>
                </c:pt>
                <c:pt idx="25">
                  <c:v>-0.53778387499714286</c:v>
                </c:pt>
                <c:pt idx="26">
                  <c:v>-0.1479373914915828</c:v>
                </c:pt>
                <c:pt idx="27">
                  <c:v>0.22611937698770454</c:v>
                </c:pt>
                <c:pt idx="28">
                  <c:v>5.5369250446503267E-2</c:v>
                </c:pt>
                <c:pt idx="29">
                  <c:v>0.24568123289886976</c:v>
                </c:pt>
                <c:pt idx="30">
                  <c:v>1.4772798853907849</c:v>
                </c:pt>
                <c:pt idx="31">
                  <c:v>1.3683894816686009</c:v>
                </c:pt>
                <c:pt idx="32">
                  <c:v>1.0203193322589936</c:v>
                </c:pt>
                <c:pt idx="33">
                  <c:v>1.5025351834025507</c:v>
                </c:pt>
                <c:pt idx="34">
                  <c:v>2.4957086356244518</c:v>
                </c:pt>
                <c:pt idx="35">
                  <c:v>2.628589144206301</c:v>
                </c:pt>
                <c:pt idx="36">
                  <c:v>1.9248170555898969</c:v>
                </c:pt>
                <c:pt idx="37">
                  <c:v>0.9830070294352441</c:v>
                </c:pt>
                <c:pt idx="38">
                  <c:v>0.4478364331064808</c:v>
                </c:pt>
                <c:pt idx="39">
                  <c:v>0.84579510699631122</c:v>
                </c:pt>
                <c:pt idx="40">
                  <c:v>0.10269170494237993</c:v>
                </c:pt>
                <c:pt idx="41">
                  <c:v>-0.46217017174177027</c:v>
                </c:pt>
                <c:pt idx="42">
                  <c:v>-0.71395833923132024</c:v>
                </c:pt>
                <c:pt idx="43">
                  <c:v>-1.1942457763740142</c:v>
                </c:pt>
                <c:pt idx="44">
                  <c:v>-1.031216656066742</c:v>
                </c:pt>
                <c:pt idx="45">
                  <c:v>-0.85827459513146631</c:v>
                </c:pt>
                <c:pt idx="46">
                  <c:v>-0.19451078348198494</c:v>
                </c:pt>
                <c:pt idx="47">
                  <c:v>0.82615857301096463</c:v>
                </c:pt>
                <c:pt idx="48">
                  <c:v>1.2756356258002723</c:v>
                </c:pt>
                <c:pt idx="49">
                  <c:v>0.50843483493638286</c:v>
                </c:pt>
                <c:pt idx="50">
                  <c:v>-1.1508013730830646</c:v>
                </c:pt>
                <c:pt idx="51">
                  <c:v>-3.013512932341774</c:v>
                </c:pt>
              </c:numCache>
            </c:numRef>
          </c:val>
          <c:extLst>
            <c:ext xmlns:c16="http://schemas.microsoft.com/office/drawing/2014/chart" uri="{C3380CC4-5D6E-409C-BE32-E72D297353CC}">
              <c16:uniqueId val="{00000000-C885-4703-A48A-D885BAC5BCA6}"/>
            </c:ext>
          </c:extLst>
        </c:ser>
        <c:ser>
          <c:idx val="2"/>
          <c:order val="2"/>
          <c:tx>
            <c:strRef>
              <c:f>'II. Эдийн засгийн өсөлт (2)'!$J$2:$J$4</c:f>
              <c:strCache>
                <c:ptCount val="3"/>
                <c:pt idx="0">
                  <c:v>Уул уурхайн бус</c:v>
                </c:pt>
              </c:strCache>
            </c:strRef>
          </c:tx>
          <c:spPr>
            <a:solidFill>
              <a:srgbClr val="B8B8B1"/>
            </a:solidFill>
            <a:ln w="3175">
              <a:solidFill>
                <a:schemeClr val="bg1">
                  <a:lumMod val="50000"/>
                </a:schemeClr>
              </a:solidFill>
            </a:ln>
            <a:effectLst/>
          </c:spPr>
          <c:invertIfNegative val="0"/>
          <c:cat>
            <c:strRef>
              <c:f>'II. Эдийн засгийн өсөлт (2)'!$A$5:$A$54</c:f>
              <c:strCache>
                <c:ptCount val="49"/>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strCache>
            </c:strRef>
          </c:cat>
          <c:val>
            <c:numRef>
              <c:f>'II. Эдийн засгийн өсөлт (2)'!$J$5:$J$56</c:f>
              <c:numCache>
                <c:formatCode>0.0</c:formatCode>
                <c:ptCount val="52"/>
                <c:pt idx="0">
                  <c:v>0.21340805956675565</c:v>
                </c:pt>
                <c:pt idx="1">
                  <c:v>-0.49825130836161435</c:v>
                </c:pt>
                <c:pt idx="2">
                  <c:v>0.87493291336042567</c:v>
                </c:pt>
                <c:pt idx="3">
                  <c:v>2.7725213767898071</c:v>
                </c:pt>
                <c:pt idx="4">
                  <c:v>4.2350643580528713</c:v>
                </c:pt>
                <c:pt idx="5">
                  <c:v>3.6435910435742844</c:v>
                </c:pt>
                <c:pt idx="6">
                  <c:v>2.6135248248750771</c:v>
                </c:pt>
                <c:pt idx="7">
                  <c:v>0.41955082993345727</c:v>
                </c:pt>
                <c:pt idx="8">
                  <c:v>-3.376919495305605</c:v>
                </c:pt>
                <c:pt idx="9">
                  <c:v>-6.3094917026714912</c:v>
                </c:pt>
                <c:pt idx="10">
                  <c:v>-7.8042631368797819</c:v>
                </c:pt>
                <c:pt idx="11">
                  <c:v>-7.2073690023181287</c:v>
                </c:pt>
                <c:pt idx="12">
                  <c:v>-6.116252448786093</c:v>
                </c:pt>
                <c:pt idx="13">
                  <c:v>-4.6526080987769118</c:v>
                </c:pt>
                <c:pt idx="14">
                  <c:v>-3.246397312638126</c:v>
                </c:pt>
                <c:pt idx="15">
                  <c:v>-0.46020383144340188</c:v>
                </c:pt>
                <c:pt idx="16">
                  <c:v>4.0682677472541018</c:v>
                </c:pt>
                <c:pt idx="17">
                  <c:v>6.5327704821792461</c:v>
                </c:pt>
                <c:pt idx="18">
                  <c:v>6.9824484626420178</c:v>
                </c:pt>
                <c:pt idx="19">
                  <c:v>6.3458208470479525</c:v>
                </c:pt>
                <c:pt idx="20">
                  <c:v>7.4989472172337193</c:v>
                </c:pt>
                <c:pt idx="21">
                  <c:v>6.2090344634984591</c:v>
                </c:pt>
                <c:pt idx="22">
                  <c:v>5.0032067009415906</c:v>
                </c:pt>
                <c:pt idx="23">
                  <c:v>5.2641903922850082</c:v>
                </c:pt>
                <c:pt idx="24">
                  <c:v>4.9593312297341523</c:v>
                </c:pt>
                <c:pt idx="25">
                  <c:v>3.8637194139449491</c:v>
                </c:pt>
                <c:pt idx="26">
                  <c:v>3.225174900346389</c:v>
                </c:pt>
                <c:pt idx="27">
                  <c:v>1.5548466398077285</c:v>
                </c:pt>
                <c:pt idx="28">
                  <c:v>0.98962233685903711</c:v>
                </c:pt>
                <c:pt idx="29">
                  <c:v>1.2754912042669344</c:v>
                </c:pt>
                <c:pt idx="30">
                  <c:v>0.45782512798134567</c:v>
                </c:pt>
                <c:pt idx="31">
                  <c:v>-1.4295767651015034</c:v>
                </c:pt>
                <c:pt idx="32">
                  <c:v>-1.788403678330492</c:v>
                </c:pt>
                <c:pt idx="33">
                  <c:v>-1.8157001848766678</c:v>
                </c:pt>
                <c:pt idx="34">
                  <c:v>-2.3861122949359177</c:v>
                </c:pt>
                <c:pt idx="35">
                  <c:v>-4.268374218055409</c:v>
                </c:pt>
                <c:pt idx="36">
                  <c:v>-4.5252457020093502</c:v>
                </c:pt>
                <c:pt idx="37">
                  <c:v>-4.220822557662947</c:v>
                </c:pt>
                <c:pt idx="38">
                  <c:v>-3.6996133329011269</c:v>
                </c:pt>
                <c:pt idx="39">
                  <c:v>-2.5060621176164513</c:v>
                </c:pt>
                <c:pt idx="40">
                  <c:v>-1.8611988658348311</c:v>
                </c:pt>
                <c:pt idx="41">
                  <c:v>-1.5590103235392174</c:v>
                </c:pt>
                <c:pt idx="42">
                  <c:v>-1.246246088456735</c:v>
                </c:pt>
                <c:pt idx="43">
                  <c:v>-3.3434500967476723E-2</c:v>
                </c:pt>
                <c:pt idx="44">
                  <c:v>0.27409336319235178</c:v>
                </c:pt>
                <c:pt idx="45">
                  <c:v>0.68558238427040319</c:v>
                </c:pt>
                <c:pt idx="46">
                  <c:v>1.0995623965784165</c:v>
                </c:pt>
                <c:pt idx="47">
                  <c:v>1.4586925063047143</c:v>
                </c:pt>
                <c:pt idx="48">
                  <c:v>1.27734580658365</c:v>
                </c:pt>
                <c:pt idx="49">
                  <c:v>1.2323214694739271</c:v>
                </c:pt>
                <c:pt idx="50">
                  <c:v>1.8449581165823354</c:v>
                </c:pt>
                <c:pt idx="51">
                  <c:v>2.9467179670088242</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50"/>
        <c:overlap val="100"/>
        <c:axId val="513240064"/>
        <c:axId val="513254144"/>
      </c:barChart>
      <c:lineChart>
        <c:grouping val="standard"/>
        <c:varyColors val="0"/>
        <c:ser>
          <c:idx val="0"/>
          <c:order val="0"/>
          <c:tx>
            <c:strRef>
              <c:f>'II. Эдийн засгийн өсөлт (2)'!$H$2:$H$4</c:f>
              <c:strCache>
                <c:ptCount val="3"/>
                <c:pt idx="0">
                  <c:v>Үйлдвэрлэлийн зөрүү</c:v>
                </c:pt>
              </c:strCache>
            </c:strRef>
          </c:tx>
          <c:spPr>
            <a:ln w="41275" cap="rnd">
              <a:solidFill>
                <a:srgbClr val="183579"/>
              </a:solidFill>
              <a:round/>
            </a:ln>
            <a:effectLst/>
          </c:spPr>
          <c:marker>
            <c:symbol val="none"/>
          </c:marker>
          <c:cat>
            <c:strRef>
              <c:f>'II. Эдийн засгийн өсөлт (2)'!$A$5:$A$56</c:f>
              <c:strCache>
                <c:ptCount val="52"/>
                <c:pt idx="0">
                  <c:v>I/07</c:v>
                </c:pt>
                <c:pt idx="4">
                  <c:v>I/08</c:v>
                </c:pt>
                <c:pt idx="8">
                  <c:v>I/09</c:v>
                </c:pt>
                <c:pt idx="12">
                  <c:v>I/10</c:v>
                </c:pt>
                <c:pt idx="16">
                  <c:v>I/11</c:v>
                </c:pt>
                <c:pt idx="20">
                  <c:v>I/12</c:v>
                </c:pt>
                <c:pt idx="24">
                  <c:v>I/13</c:v>
                </c:pt>
                <c:pt idx="28">
                  <c:v>I/14</c:v>
                </c:pt>
                <c:pt idx="32">
                  <c:v>I/15</c:v>
                </c:pt>
                <c:pt idx="36">
                  <c:v>I/16</c:v>
                </c:pt>
                <c:pt idx="40">
                  <c:v>I/17</c:v>
                </c:pt>
                <c:pt idx="44">
                  <c:v>I/18</c:v>
                </c:pt>
                <c:pt idx="48">
                  <c:v>I/19</c:v>
                </c:pt>
                <c:pt idx="51">
                  <c:v>IV</c:v>
                </c:pt>
              </c:strCache>
            </c:strRef>
          </c:cat>
          <c:val>
            <c:numRef>
              <c:f>'II. Эдийн засгийн өсөлт (2)'!$H$5:$H$56</c:f>
              <c:numCache>
                <c:formatCode>0.0</c:formatCode>
                <c:ptCount val="52"/>
                <c:pt idx="0">
                  <c:v>-9.3031061100000007E-2</c:v>
                </c:pt>
                <c:pt idx="1">
                  <c:v>-0.76250011299999998</c:v>
                </c:pt>
                <c:pt idx="2">
                  <c:v>0.52271702099999995</c:v>
                </c:pt>
                <c:pt idx="3">
                  <c:v>2.7908444000000001</c:v>
                </c:pt>
                <c:pt idx="4">
                  <c:v>4.7280617400000002</c:v>
                </c:pt>
                <c:pt idx="5">
                  <c:v>3.4757936900000002</c:v>
                </c:pt>
                <c:pt idx="6">
                  <c:v>2.0292191499999999</c:v>
                </c:pt>
                <c:pt idx="7">
                  <c:v>-0.41507712499999999</c:v>
                </c:pt>
                <c:pt idx="8">
                  <c:v>-4.3256132599999999</c:v>
                </c:pt>
                <c:pt idx="9">
                  <c:v>-7.2413407899999997</c:v>
                </c:pt>
                <c:pt idx="10">
                  <c:v>-8.8452331300000004</c:v>
                </c:pt>
                <c:pt idx="11">
                  <c:v>-8.11589983</c:v>
                </c:pt>
                <c:pt idx="12">
                  <c:v>-6.7466893900000002</c:v>
                </c:pt>
                <c:pt idx="13">
                  <c:v>-4.9062762199999996</c:v>
                </c:pt>
                <c:pt idx="14">
                  <c:v>-2.7941113199999998</c:v>
                </c:pt>
                <c:pt idx="15">
                  <c:v>7.8076545600000005E-2</c:v>
                </c:pt>
                <c:pt idx="16">
                  <c:v>4.4686210099999997</c:v>
                </c:pt>
                <c:pt idx="17">
                  <c:v>7.0042404700000001</c:v>
                </c:pt>
                <c:pt idx="18">
                  <c:v>7.2510729200000004</c:v>
                </c:pt>
                <c:pt idx="19">
                  <c:v>6.1679277800000003</c:v>
                </c:pt>
                <c:pt idx="20">
                  <c:v>7.57862189</c:v>
                </c:pt>
                <c:pt idx="21">
                  <c:v>6.18304674</c:v>
                </c:pt>
                <c:pt idx="22">
                  <c:v>4.01799207</c:v>
                </c:pt>
                <c:pt idx="23">
                  <c:v>4.1585852299999999</c:v>
                </c:pt>
                <c:pt idx="24">
                  <c:v>4.2221100399999996</c:v>
                </c:pt>
                <c:pt idx="25">
                  <c:v>3.61196976</c:v>
                </c:pt>
                <c:pt idx="26">
                  <c:v>3.26384097</c:v>
                </c:pt>
                <c:pt idx="27">
                  <c:v>1.8168550299999999</c:v>
                </c:pt>
                <c:pt idx="28">
                  <c:v>1.08637395</c:v>
                </c:pt>
                <c:pt idx="29">
                  <c:v>1.54188853</c:v>
                </c:pt>
                <c:pt idx="30">
                  <c:v>1.6445398600000001</c:v>
                </c:pt>
                <c:pt idx="31">
                  <c:v>-0.46076027800000002</c:v>
                </c:pt>
                <c:pt idx="32">
                  <c:v>-1.1297364299999999</c:v>
                </c:pt>
                <c:pt idx="33">
                  <c:v>-0.81319877900000004</c:v>
                </c:pt>
                <c:pt idx="34">
                  <c:v>-0.704050179</c:v>
                </c:pt>
                <c:pt idx="35">
                  <c:v>-2.65229078</c:v>
                </c:pt>
                <c:pt idx="36">
                  <c:v>-3.4578901499999999</c:v>
                </c:pt>
                <c:pt idx="37">
                  <c:v>-3.8262158899999998</c:v>
                </c:pt>
                <c:pt idx="38">
                  <c:v>-3.6561508200000001</c:v>
                </c:pt>
                <c:pt idx="39">
                  <c:v>-2.07069276</c:v>
                </c:pt>
                <c:pt idx="40">
                  <c:v>-1.9250582300000001</c:v>
                </c:pt>
                <c:pt idx="41">
                  <c:v>-2.0201581599999998</c:v>
                </c:pt>
                <c:pt idx="42">
                  <c:v>-1.87347039</c:v>
                </c:pt>
                <c:pt idx="43">
                  <c:v>-0.93797526600000003</c:v>
                </c:pt>
                <c:pt idx="44">
                  <c:v>-0.48805927300000002</c:v>
                </c:pt>
                <c:pt idx="45">
                  <c:v>8.1184202900000002E-2</c:v>
                </c:pt>
                <c:pt idx="46">
                  <c:v>1.0264662600000001</c:v>
                </c:pt>
                <c:pt idx="47">
                  <c:v>2.1888610599999998</c:v>
                </c:pt>
                <c:pt idx="48">
                  <c:v>2.34323916</c:v>
                </c:pt>
                <c:pt idx="49">
                  <c:v>1.7043342800000001</c:v>
                </c:pt>
                <c:pt idx="50">
                  <c:v>1.05080763</c:v>
                </c:pt>
                <c:pt idx="51">
                  <c:v>0.72091844100000002</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majorGridlines>
          <c:spPr>
            <a:ln w="9525" cap="flat" cmpd="sng" algn="ctr">
              <a:solidFill>
                <a:schemeClr val="bg1">
                  <a:lumMod val="65000"/>
                </a:schemeClr>
              </a:solidFill>
              <a:prstDash val="dash"/>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3240064"/>
        <c:crosses val="autoZero"/>
        <c:crossBetween val="between"/>
      </c:valAx>
      <c:spPr>
        <a:noFill/>
        <a:ln>
          <a:noFill/>
        </a:ln>
        <a:effectLst/>
      </c:spPr>
    </c:plotArea>
    <c:legend>
      <c:legendPos val="b"/>
      <c:layout>
        <c:manualLayout>
          <c:xMode val="edge"/>
          <c:yMode val="edge"/>
          <c:x val="0.25606637190996268"/>
          <c:y val="1.9278593194761741E-3"/>
          <c:w val="0.47820148107097377"/>
          <c:h val="0.1723702490302956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solidFill>
                  <a:srgbClr val="002060"/>
                </a:solidFill>
              </a:defRPr>
            </a:pPr>
            <a:r>
              <a:rPr lang="mn-MN" sz="2000">
                <a:solidFill>
                  <a:srgbClr val="002060"/>
                </a:solidFill>
              </a:rPr>
              <a:t>Эдийн</a:t>
            </a:r>
            <a:r>
              <a:rPr lang="mn-MN" sz="2000" baseline="0">
                <a:solidFill>
                  <a:srgbClr val="002060"/>
                </a:solidFill>
              </a:rPr>
              <a:t> засгийн өсөлт</a:t>
            </a:r>
            <a:endParaRPr lang="en-US" sz="2000">
              <a:solidFill>
                <a:srgbClr val="002060"/>
              </a:solidFill>
            </a:endParaRPr>
          </a:p>
        </c:rich>
      </c:tx>
      <c:layout>
        <c:manualLayout>
          <c:xMode val="edge"/>
          <c:yMode val="edge"/>
          <c:x val="0.26705116466294787"/>
          <c:y val="0.15010720254543994"/>
        </c:manualLayout>
      </c:layout>
      <c:overlay val="0"/>
    </c:title>
    <c:autoTitleDeleted val="0"/>
    <c:plotArea>
      <c:layout>
        <c:manualLayout>
          <c:layoutTarget val="inner"/>
          <c:xMode val="edge"/>
          <c:yMode val="edge"/>
          <c:x val="0.11507290057642318"/>
          <c:y val="0.12472266939197257"/>
          <c:w val="0.85780758266460722"/>
          <c:h val="0.72016497871577045"/>
        </c:manualLayout>
      </c:layout>
      <c:areaChart>
        <c:grouping val="stacked"/>
        <c:varyColors val="0"/>
        <c:ser>
          <c:idx val="0"/>
          <c:order val="0"/>
          <c:tx>
            <c:strRef>
              <c:f>II.9!$A$4</c:f>
              <c:strCache>
                <c:ptCount val="1"/>
                <c:pt idx="0">
                  <c:v>90%a</c:v>
                </c:pt>
              </c:strCache>
            </c:strRef>
          </c:tx>
          <c:spPr>
            <a:solidFill>
              <a:schemeClr val="bg1"/>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II.9!$B$4:$Y$4</c:f>
              <c:numCache>
                <c:formatCode>0.00</c:formatCode>
                <c:ptCount val="20"/>
                <c:pt idx="0">
                  <c:v>6.1784600000000003</c:v>
                </c:pt>
                <c:pt idx="1">
                  <c:v>6.7494880400000001</c:v>
                </c:pt>
                <c:pt idx="2">
                  <c:v>6.54337312</c:v>
                </c:pt>
                <c:pt idx="3">
                  <c:v>9.04190395</c:v>
                </c:pt>
                <c:pt idx="4">
                  <c:v>8.6377464400000008</c:v>
                </c:pt>
                <c:pt idx="5">
                  <c:v>6.3686704199999999</c:v>
                </c:pt>
                <c:pt idx="6">
                  <c:v>4.5821343900000002</c:v>
                </c:pt>
                <c:pt idx="7">
                  <c:v>2.2295501899999999</c:v>
                </c:pt>
                <c:pt idx="8">
                  <c:v>-10.969597870000001</c:v>
                </c:pt>
                <c:pt idx="9">
                  <c:v>-7.0217027500000002</c:v>
                </c:pt>
                <c:pt idx="10">
                  <c:v>-1.5318329499999996</c:v>
                </c:pt>
                <c:pt idx="11">
                  <c:v>-1.0789257299999999</c:v>
                </c:pt>
                <c:pt idx="12">
                  <c:v>5.2919845800000012</c:v>
                </c:pt>
                <c:pt idx="13">
                  <c:v>4.2300375000000834E-2</c:v>
                </c:pt>
                <c:pt idx="14">
                  <c:v>-6.3127730499999997</c:v>
                </c:pt>
                <c:pt idx="15">
                  <c:v>-7.2972781900000001</c:v>
                </c:pt>
                <c:pt idx="16" formatCode="General">
                  <c:v>-6.4841451800000005</c:v>
                </c:pt>
                <c:pt idx="17" formatCode="General">
                  <c:v>-7.1964679100000009</c:v>
                </c:pt>
                <c:pt idx="18" formatCode="General">
                  <c:v>-6.7910093100000006</c:v>
                </c:pt>
                <c:pt idx="19" formatCode="General">
                  <c:v>-3.5890372900000003</c:v>
                </c:pt>
              </c:numCache>
            </c:numRef>
          </c:val>
          <c:extLst>
            <c:ext xmlns:c16="http://schemas.microsoft.com/office/drawing/2014/chart" uri="{C3380CC4-5D6E-409C-BE32-E72D297353CC}">
              <c16:uniqueId val="{00000000-B469-4042-B9D6-7C8F95D2DC0D}"/>
            </c:ext>
          </c:extLst>
        </c:ser>
        <c:ser>
          <c:idx val="1"/>
          <c:order val="1"/>
          <c:tx>
            <c:strRef>
              <c:f>II.9!$A$5</c:f>
              <c:strCache>
                <c:ptCount val="1"/>
                <c:pt idx="0">
                  <c:v>60%a</c:v>
                </c:pt>
              </c:strCache>
            </c:strRef>
          </c:tx>
          <c:spPr>
            <a:solidFill>
              <a:srgbClr val="183579">
                <a:alpha val="2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II.9!$B$5:$Y$5</c:f>
              <c:numCache>
                <c:formatCode>0.00</c:formatCode>
                <c:ptCount val="20"/>
                <c:pt idx="0">
                  <c:v>0</c:v>
                </c:pt>
                <c:pt idx="1">
                  <c:v>0</c:v>
                </c:pt>
                <c:pt idx="2">
                  <c:v>0</c:v>
                </c:pt>
                <c:pt idx="3">
                  <c:v>0</c:v>
                </c:pt>
                <c:pt idx="4">
                  <c:v>0</c:v>
                </c:pt>
                <c:pt idx="5">
                  <c:v>0</c:v>
                </c:pt>
                <c:pt idx="6">
                  <c:v>0</c:v>
                </c:pt>
                <c:pt idx="7">
                  <c:v>0</c:v>
                </c:pt>
                <c:pt idx="8">
                  <c:v>2.1609408400000003</c:v>
                </c:pt>
                <c:pt idx="9">
                  <c:v>2.8282019099999998</c:v>
                </c:pt>
                <c:pt idx="10">
                  <c:v>3.3530872199999999</c:v>
                </c:pt>
                <c:pt idx="11">
                  <c:v>3.6468032099999999</c:v>
                </c:pt>
                <c:pt idx="12">
                  <c:v>4.2185106500000007</c:v>
                </c:pt>
                <c:pt idx="13">
                  <c:v>4.3849972350000002</c:v>
                </c:pt>
                <c:pt idx="14">
                  <c:v>4.2493367299999996</c:v>
                </c:pt>
                <c:pt idx="15">
                  <c:v>4.4083072100000003</c:v>
                </c:pt>
                <c:pt idx="16" formatCode="General">
                  <c:v>4.5985666200000006</c:v>
                </c:pt>
                <c:pt idx="17" formatCode="General">
                  <c:v>4.6872037300000002</c:v>
                </c:pt>
                <c:pt idx="18" formatCode="General">
                  <c:v>4.7863855100000006</c:v>
                </c:pt>
                <c:pt idx="19" formatCode="General">
                  <c:v>4</c:v>
                </c:pt>
              </c:numCache>
            </c:numRef>
          </c:val>
          <c:extLst>
            <c:ext xmlns:c16="http://schemas.microsoft.com/office/drawing/2014/chart" uri="{C3380CC4-5D6E-409C-BE32-E72D297353CC}">
              <c16:uniqueId val="{00000001-B469-4042-B9D6-7C8F95D2DC0D}"/>
            </c:ext>
          </c:extLst>
        </c:ser>
        <c:ser>
          <c:idx val="2"/>
          <c:order val="2"/>
          <c:tx>
            <c:strRef>
              <c:f>II.9!$A$6</c:f>
              <c:strCache>
                <c:ptCount val="1"/>
                <c:pt idx="0">
                  <c:v>30%a</c:v>
                </c:pt>
              </c:strCache>
            </c:strRef>
          </c:tx>
          <c:spPr>
            <a:solidFill>
              <a:srgbClr val="183579">
                <a:alpha val="4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II.9!$B$6:$Y$6</c:f>
              <c:numCache>
                <c:formatCode>0.00</c:formatCode>
                <c:ptCount val="20"/>
                <c:pt idx="0">
                  <c:v>0</c:v>
                </c:pt>
                <c:pt idx="1">
                  <c:v>0</c:v>
                </c:pt>
                <c:pt idx="2">
                  <c:v>0</c:v>
                </c:pt>
                <c:pt idx="3">
                  <c:v>0</c:v>
                </c:pt>
                <c:pt idx="4">
                  <c:v>0</c:v>
                </c:pt>
                <c:pt idx="5">
                  <c:v>0</c:v>
                </c:pt>
                <c:pt idx="6">
                  <c:v>0</c:v>
                </c:pt>
                <c:pt idx="7">
                  <c:v>0</c:v>
                </c:pt>
                <c:pt idx="8">
                  <c:v>1.2525341699999997</c:v>
                </c:pt>
                <c:pt idx="9">
                  <c:v>1.6471092300000003</c:v>
                </c:pt>
                <c:pt idx="10">
                  <c:v>1.95736848</c:v>
                </c:pt>
                <c:pt idx="11">
                  <c:v>2.13600338</c:v>
                </c:pt>
                <c:pt idx="12">
                  <c:v>2.4761437699999984</c:v>
                </c:pt>
                <c:pt idx="13">
                  <c:v>2.5789460799999997</c:v>
                </c:pt>
                <c:pt idx="14">
                  <c:v>2.5011018781000001</c:v>
                </c:pt>
                <c:pt idx="15">
                  <c:v>2.5988856839999999</c:v>
                </c:pt>
                <c:pt idx="16" formatCode="General">
                  <c:v>2.7130742899999998</c:v>
                </c:pt>
                <c:pt idx="17" formatCode="General">
                  <c:v>2.7672276679999999</c:v>
                </c:pt>
                <c:pt idx="18" formatCode="General">
                  <c:v>2.8271806399999999</c:v>
                </c:pt>
                <c:pt idx="19" formatCode="General">
                  <c:v>1.7999999999999998</c:v>
                </c:pt>
              </c:numCache>
            </c:numRef>
          </c:val>
          <c:extLst>
            <c:ext xmlns:c16="http://schemas.microsoft.com/office/drawing/2014/chart" uri="{C3380CC4-5D6E-409C-BE32-E72D297353CC}">
              <c16:uniqueId val="{00000002-B469-4042-B9D6-7C8F95D2DC0D}"/>
            </c:ext>
          </c:extLst>
        </c:ser>
        <c:ser>
          <c:idx val="3"/>
          <c:order val="3"/>
          <c:tx>
            <c:strRef>
              <c:f>II.9!$A$7</c:f>
              <c:strCache>
                <c:ptCount val="1"/>
                <c:pt idx="0">
                  <c:v>ДНБ-ий өсөлт</c:v>
                </c:pt>
              </c:strCache>
            </c:strRef>
          </c:tx>
          <c:spPr>
            <a:solidFill>
              <a:srgbClr val="183579">
                <a:alpha val="6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II.9!$B$7:$Y$7</c:f>
              <c:numCache>
                <c:formatCode>0.00</c:formatCode>
                <c:ptCount val="20"/>
                <c:pt idx="0">
                  <c:v>0</c:v>
                </c:pt>
                <c:pt idx="1">
                  <c:v>0</c:v>
                </c:pt>
                <c:pt idx="2">
                  <c:v>0</c:v>
                </c:pt>
                <c:pt idx="3">
                  <c:v>0</c:v>
                </c:pt>
                <c:pt idx="4">
                  <c:v>0</c:v>
                </c:pt>
                <c:pt idx="5">
                  <c:v>0</c:v>
                </c:pt>
                <c:pt idx="6">
                  <c:v>0</c:v>
                </c:pt>
                <c:pt idx="7">
                  <c:v>0</c:v>
                </c:pt>
                <c:pt idx="8">
                  <c:v>1.0720429999999999</c:v>
                </c:pt>
                <c:pt idx="9">
                  <c:v>1.4142529400000001</c:v>
                </c:pt>
                <c:pt idx="10">
                  <c:v>1.68327852</c:v>
                </c:pt>
                <c:pt idx="11">
                  <c:v>1.8411077499999999</c:v>
                </c:pt>
                <c:pt idx="12">
                  <c:v>2.1373256000000005</c:v>
                </c:pt>
                <c:pt idx="13">
                  <c:v>2.2289631099999996</c:v>
                </c:pt>
                <c:pt idx="14">
                  <c:v>2.1627833119000002</c:v>
                </c:pt>
                <c:pt idx="15">
                  <c:v>2.2497995159999999</c:v>
                </c:pt>
                <c:pt idx="16" formatCode="General">
                  <c:v>2.34980031</c:v>
                </c:pt>
                <c:pt idx="17" formatCode="General">
                  <c:v>2.397765632</c:v>
                </c:pt>
                <c:pt idx="18" formatCode="General">
                  <c:v>2.4505170000000005</c:v>
                </c:pt>
                <c:pt idx="19" formatCode="General">
                  <c:v>2.2000000000000002</c:v>
                </c:pt>
              </c:numCache>
            </c:numRef>
          </c:val>
          <c:extLst>
            <c:ext xmlns:c16="http://schemas.microsoft.com/office/drawing/2014/chart" uri="{C3380CC4-5D6E-409C-BE32-E72D297353CC}">
              <c16:uniqueId val="{00000003-B469-4042-B9D6-7C8F95D2DC0D}"/>
            </c:ext>
          </c:extLst>
        </c:ser>
        <c:ser>
          <c:idx val="4"/>
          <c:order val="4"/>
          <c:tx>
            <c:strRef>
              <c:f>II.9!$A$8</c:f>
              <c:strCache>
                <c:ptCount val="1"/>
                <c:pt idx="0">
                  <c:v>0.30</c:v>
                </c:pt>
              </c:strCache>
            </c:strRef>
          </c:tx>
          <c:spPr>
            <a:solidFill>
              <a:srgbClr val="183579">
                <a:alpha val="6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II.9!$B$8:$Y$8</c:f>
              <c:numCache>
                <c:formatCode>0.00</c:formatCode>
                <c:ptCount val="20"/>
                <c:pt idx="0">
                  <c:v>0</c:v>
                </c:pt>
                <c:pt idx="1">
                  <c:v>0</c:v>
                </c:pt>
                <c:pt idx="2">
                  <c:v>0</c:v>
                </c:pt>
                <c:pt idx="3">
                  <c:v>0</c:v>
                </c:pt>
                <c:pt idx="4">
                  <c:v>0</c:v>
                </c:pt>
                <c:pt idx="5">
                  <c:v>0</c:v>
                </c:pt>
                <c:pt idx="6">
                  <c:v>0</c:v>
                </c:pt>
                <c:pt idx="7">
                  <c:v>0</c:v>
                </c:pt>
                <c:pt idx="8">
                  <c:v>1.0853705200000006</c:v>
                </c:pt>
                <c:pt idx="9">
                  <c:v>1.4360143860000001</c:v>
                </c:pt>
                <c:pt idx="10">
                  <c:v>1.7116246400000001</c:v>
                </c:pt>
                <c:pt idx="11">
                  <c:v>1.8760857099999999</c:v>
                </c:pt>
                <c:pt idx="12">
                  <c:v>2.1807590999999995</c:v>
                </c:pt>
                <c:pt idx="13">
                  <c:v>2.2769468600000007</c:v>
                </c:pt>
                <c:pt idx="14">
                  <c:v>2.2103553799999998</c:v>
                </c:pt>
                <c:pt idx="15">
                  <c:v>2.3016007400000005</c:v>
                </c:pt>
                <c:pt idx="16" formatCode="General">
                  <c:v>2.4049659099999996</c:v>
                </c:pt>
                <c:pt idx="17" formatCode="General">
                  <c:v>2.4550428699999998</c:v>
                </c:pt>
                <c:pt idx="18" formatCode="General">
                  <c:v>2.5098013900000002</c:v>
                </c:pt>
                <c:pt idx="19" formatCode="General">
                  <c:v>2.2299999999999995</c:v>
                </c:pt>
              </c:numCache>
            </c:numRef>
          </c:val>
          <c:extLst>
            <c:ext xmlns:c16="http://schemas.microsoft.com/office/drawing/2014/chart" uri="{C3380CC4-5D6E-409C-BE32-E72D297353CC}">
              <c16:uniqueId val="{00000004-B469-4042-B9D6-7C8F95D2DC0D}"/>
            </c:ext>
          </c:extLst>
        </c:ser>
        <c:ser>
          <c:idx val="5"/>
          <c:order val="5"/>
          <c:tx>
            <c:strRef>
              <c:f>II.9!$A$9</c:f>
              <c:strCache>
                <c:ptCount val="1"/>
                <c:pt idx="0">
                  <c:v>0.60</c:v>
                </c:pt>
              </c:strCache>
            </c:strRef>
          </c:tx>
          <c:spPr>
            <a:solidFill>
              <a:srgbClr val="183579">
                <a:alpha val="4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II.9!$B$9:$Y$9</c:f>
              <c:numCache>
                <c:formatCode>0.00</c:formatCode>
                <c:ptCount val="20"/>
                <c:pt idx="0">
                  <c:v>0</c:v>
                </c:pt>
                <c:pt idx="1">
                  <c:v>0</c:v>
                </c:pt>
                <c:pt idx="2">
                  <c:v>0</c:v>
                </c:pt>
                <c:pt idx="3">
                  <c:v>0</c:v>
                </c:pt>
                <c:pt idx="4">
                  <c:v>0</c:v>
                </c:pt>
                <c:pt idx="5">
                  <c:v>0</c:v>
                </c:pt>
                <c:pt idx="6">
                  <c:v>0</c:v>
                </c:pt>
                <c:pt idx="7">
                  <c:v>0</c:v>
                </c:pt>
                <c:pt idx="8">
                  <c:v>1.30279327</c:v>
                </c:pt>
                <c:pt idx="9">
                  <c:v>1.7291758939999999</c:v>
                </c:pt>
                <c:pt idx="10">
                  <c:v>2.0642689299999999</c:v>
                </c:pt>
                <c:pt idx="11">
                  <c:v>2.2679220600000001</c:v>
                </c:pt>
                <c:pt idx="12">
                  <c:v>2.6399543000000012</c:v>
                </c:pt>
                <c:pt idx="13">
                  <c:v>2.759919</c:v>
                </c:pt>
                <c:pt idx="14">
                  <c:v>2.6805218000000002</c:v>
                </c:pt>
                <c:pt idx="15">
                  <c:v>2.7942605999999994</c:v>
                </c:pt>
                <c:pt idx="16" formatCode="General">
                  <c:v>2.9211382400000003</c:v>
                </c:pt>
                <c:pt idx="17" formatCode="General">
                  <c:v>2.9832562200000003</c:v>
                </c:pt>
                <c:pt idx="18" formatCode="General">
                  <c:v>3.0507799399999991</c:v>
                </c:pt>
                <c:pt idx="19" formatCode="General">
                  <c:v>1.870000000000001</c:v>
                </c:pt>
              </c:numCache>
            </c:numRef>
          </c:val>
          <c:extLst>
            <c:ext xmlns:c16="http://schemas.microsoft.com/office/drawing/2014/chart" uri="{C3380CC4-5D6E-409C-BE32-E72D297353CC}">
              <c16:uniqueId val="{00000005-B469-4042-B9D6-7C8F95D2DC0D}"/>
            </c:ext>
          </c:extLst>
        </c:ser>
        <c:ser>
          <c:idx val="6"/>
          <c:order val="6"/>
          <c:tx>
            <c:strRef>
              <c:f>II.9!$A$10</c:f>
              <c:strCache>
                <c:ptCount val="1"/>
                <c:pt idx="0">
                  <c:v>0.90</c:v>
                </c:pt>
              </c:strCache>
            </c:strRef>
          </c:tx>
          <c:spPr>
            <a:solidFill>
              <a:srgbClr val="183579">
                <a:alpha val="20000"/>
              </a:srgbClr>
            </a:solidFill>
          </c:spP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II.9!$B$10:$Y$10</c:f>
              <c:numCache>
                <c:formatCode>0.00</c:formatCode>
                <c:ptCount val="20"/>
                <c:pt idx="0">
                  <c:v>0</c:v>
                </c:pt>
                <c:pt idx="1">
                  <c:v>0</c:v>
                </c:pt>
                <c:pt idx="2">
                  <c:v>0</c:v>
                </c:pt>
                <c:pt idx="3">
                  <c:v>0</c:v>
                </c:pt>
                <c:pt idx="4">
                  <c:v>0</c:v>
                </c:pt>
                <c:pt idx="5">
                  <c:v>3.8700000004610047E-6</c:v>
                </c:pt>
                <c:pt idx="6">
                  <c:v>0</c:v>
                </c:pt>
                <c:pt idx="7">
                  <c:v>0</c:v>
                </c:pt>
                <c:pt idx="8">
                  <c:v>2.3402858799999997</c:v>
                </c:pt>
                <c:pt idx="9">
                  <c:v>3.1210825099999999</c:v>
                </c:pt>
                <c:pt idx="10">
                  <c:v>3.7346161099999993</c:v>
                </c:pt>
                <c:pt idx="11">
                  <c:v>4.1177250000000001</c:v>
                </c:pt>
                <c:pt idx="12">
                  <c:v>4.8033074000000013</c:v>
                </c:pt>
                <c:pt idx="13">
                  <c:v>5.0310720999999994</c:v>
                </c:pt>
                <c:pt idx="14">
                  <c:v>4.8898632800000001</c:v>
                </c:pt>
                <c:pt idx="15">
                  <c:v>5.1058519000000011</c:v>
                </c:pt>
                <c:pt idx="16" formatCode="General">
                  <c:v>5.3414127699999998</c:v>
                </c:pt>
                <c:pt idx="17" formatCode="General">
                  <c:v>5.4584895499999995</c:v>
                </c:pt>
                <c:pt idx="18" formatCode="General">
                  <c:v>5.5847079500000003</c:v>
                </c:pt>
                <c:pt idx="19" formatCode="General">
                  <c:v>4.0999999999999979</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II.9!$A$12</c:f>
              <c:strCache>
                <c:ptCount val="1"/>
                <c:pt idx="0">
                  <c:v>Өмнөх төсөөлөл</c:v>
                </c:pt>
              </c:strCache>
            </c:strRef>
          </c:tx>
          <c:spPr>
            <a:ln w="31750">
              <a:solidFill>
                <a:srgbClr val="183579"/>
              </a:solidFill>
              <a:prstDash val="sysDash"/>
            </a:ln>
          </c:spPr>
          <c:marker>
            <c:symbol val="none"/>
          </c:marke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II.9!$B$12:$Y$12</c:f>
              <c:numCache>
                <c:formatCode>0.0</c:formatCode>
                <c:ptCount val="20"/>
                <c:pt idx="0">
                  <c:v>6.1784600000000003</c:v>
                </c:pt>
                <c:pt idx="1">
                  <c:v>6.7494880400000001</c:v>
                </c:pt>
                <c:pt idx="2">
                  <c:v>6.54337312</c:v>
                </c:pt>
                <c:pt idx="3">
                  <c:v>9.04190395</c:v>
                </c:pt>
                <c:pt idx="4">
                  <c:v>8.6377464400000008</c:v>
                </c:pt>
                <c:pt idx="5">
                  <c:v>6.3686704199999999</c:v>
                </c:pt>
                <c:pt idx="6">
                  <c:v>4.5821343900000002</c:v>
                </c:pt>
                <c:pt idx="7">
                  <c:v>2.2295501899999999</c:v>
                </c:pt>
                <c:pt idx="8">
                  <c:v>-2.8294896</c:v>
                </c:pt>
                <c:pt idx="9">
                  <c:v>3.7186622900000001</c:v>
                </c:pt>
                <c:pt idx="10">
                  <c:v>7.0046580499999997</c:v>
                </c:pt>
                <c:pt idx="11">
                  <c:v>6.8327306400000003</c:v>
                </c:pt>
                <c:pt idx="12" formatCode="0.00">
                  <c:v>11.6681379</c:v>
                </c:pt>
                <c:pt idx="13" formatCode="0.00">
                  <c:v>6.3896423699999998</c:v>
                </c:pt>
                <c:pt idx="14" formatCode="0.00">
                  <c:v>3.5930271</c:v>
                </c:pt>
                <c:pt idx="15" formatCode="0.00">
                  <c:v>4.4316424400000001</c:v>
                </c:pt>
                <c:pt idx="16" formatCode="General">
                  <c:v>4.8506795499999997</c:v>
                </c:pt>
                <c:pt idx="17" formatCode="General">
                  <c:v>4.6286666700000003</c:v>
                </c:pt>
                <c:pt idx="18" formatCode="General">
                  <c:v>4.9602719200000003</c:v>
                </c:pt>
                <c:pt idx="19" formatCode="General">
                  <c:v>5.7835357199999997</c:v>
                </c:pt>
              </c:numCache>
            </c:numRef>
          </c:val>
          <c:smooth val="1"/>
          <c:extLst>
            <c:ext xmlns:c16="http://schemas.microsoft.com/office/drawing/2014/chart" uri="{C3380CC4-5D6E-409C-BE32-E72D297353CC}">
              <c16:uniqueId val="{00000007-B469-4042-B9D6-7C8F95D2DC0D}"/>
            </c:ext>
          </c:extLst>
        </c:ser>
        <c:ser>
          <c:idx val="7"/>
          <c:order val="8"/>
          <c:tx>
            <c:strRef>
              <c:f>II.9!$A$11</c:f>
              <c:strCache>
                <c:ptCount val="1"/>
                <c:pt idx="0">
                  <c:v>Одоогийн төсөөлөл</c:v>
                </c:pt>
              </c:strCache>
            </c:strRef>
          </c:tx>
          <c:spPr>
            <a:ln w="38100">
              <a:solidFill>
                <a:srgbClr val="183579"/>
              </a:solidFill>
            </a:ln>
          </c:spPr>
          <c:marker>
            <c:symbol val="none"/>
          </c:marker>
          <c:cat>
            <c:multiLvlStrRef>
              <c:f>II.9!$B$1:$Y$2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II.9!$B$11:$Y$11</c:f>
              <c:numCache>
                <c:formatCode>0.00</c:formatCode>
                <c:ptCount val="20"/>
                <c:pt idx="0">
                  <c:v>6.1784600000000003</c:v>
                </c:pt>
                <c:pt idx="1">
                  <c:v>6.7494880400000001</c:v>
                </c:pt>
                <c:pt idx="2">
                  <c:v>6.54337312</c:v>
                </c:pt>
                <c:pt idx="3">
                  <c:v>9.04190395</c:v>
                </c:pt>
                <c:pt idx="4">
                  <c:v>8.6377464400000008</c:v>
                </c:pt>
                <c:pt idx="5">
                  <c:v>6.3686704199999999</c:v>
                </c:pt>
                <c:pt idx="6">
                  <c:v>4.5821343900000002</c:v>
                </c:pt>
                <c:pt idx="7">
                  <c:v>2.2295501899999999</c:v>
                </c:pt>
                <c:pt idx="8">
                  <c:v>-6.4840798599999996</c:v>
                </c:pt>
                <c:pt idx="9">
                  <c:v>-1.13213867</c:v>
                </c:pt>
                <c:pt idx="10">
                  <c:v>5.4619012700000003</c:v>
                </c:pt>
                <c:pt idx="11">
                  <c:v>6.5449886099999999</c:v>
                </c:pt>
                <c:pt idx="12">
                  <c:v>14.123964600000001</c:v>
                </c:pt>
                <c:pt idx="13">
                  <c:v>9.2352068000000003</c:v>
                </c:pt>
                <c:pt idx="14">
                  <c:v>2.6004488700000001</c:v>
                </c:pt>
                <c:pt idx="15">
                  <c:v>1.95971422</c:v>
                </c:pt>
                <c:pt idx="16" formatCode="General">
                  <c:v>3.1772960399999999</c:v>
                </c:pt>
                <c:pt idx="17" formatCode="General">
                  <c:v>2.6557291200000002</c:v>
                </c:pt>
                <c:pt idx="18" formatCode="General">
                  <c:v>3.2730738399999999</c:v>
                </c:pt>
                <c:pt idx="19" formatCode="General">
                  <c:v>4.4109627099999997</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95764224"/>
        <c:crosses val="autoZero"/>
        <c:auto val="1"/>
        <c:lblAlgn val="ctr"/>
        <c:lblOffset val="100"/>
        <c:tickMarkSkip val="4"/>
        <c:noMultiLvlLbl val="1"/>
      </c:catAx>
      <c:valAx>
        <c:axId val="495764224"/>
        <c:scaling>
          <c:orientation val="minMax"/>
        </c:scaling>
        <c:delete val="0"/>
        <c:axPos val="l"/>
        <c:numFmt formatCode="0" sourceLinked="0"/>
        <c:majorTickMark val="none"/>
        <c:minorTickMark val="none"/>
        <c:tickLblPos val="nextTo"/>
        <c:txPr>
          <a:bodyPr rot="0" vert="horz"/>
          <a:lstStyle/>
          <a:p>
            <a:pPr>
              <a:defRPr sz="1600" b="1" i="0" u="none" strike="noStrike" baseline="0">
                <a:solidFill>
                  <a:srgbClr val="000000"/>
                </a:solidFill>
                <a:latin typeface="Times New Roman"/>
                <a:ea typeface="Times New Roman"/>
                <a:cs typeface="Times New Roman"/>
              </a:defRPr>
            </a:pPr>
            <a:endParaRPr lang="en-US"/>
          </a:p>
        </c:txPr>
        <c:crossAx val="495758336"/>
        <c:crosses val="autoZero"/>
        <c:crossBetween val="between"/>
      </c:valAx>
      <c:spPr>
        <a:ln w="28575">
          <a:solidFill>
            <a:schemeClr val="tx1"/>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9675373641166391"/>
          <c:y val="6.6548839735674744E-3"/>
          <c:w val="0.61795458678687321"/>
          <c:h val="0.10295804431458792"/>
        </c:manualLayout>
      </c:layout>
      <c:overlay val="0"/>
      <c:txPr>
        <a:bodyPr/>
        <a:lstStyle/>
        <a:p>
          <a:pPr>
            <a:defRPr sz="1050"/>
          </a:pPr>
          <a:endParaRPr lang="en-US"/>
        </a:p>
      </c:txPr>
    </c:legend>
    <c:plotVisOnly val="1"/>
    <c:dispBlanksAs val="zero"/>
    <c:showDLblsOverMax val="0"/>
  </c:chart>
  <c:spPr>
    <a:ln>
      <a:noFill/>
    </a:ln>
  </c:spPr>
  <c:txPr>
    <a:bodyPr/>
    <a:lstStyle/>
    <a:p>
      <a:pPr>
        <a:defRPr sz="9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4188021174334E-2"/>
          <c:y val="1.8958742853291698E-2"/>
          <c:w val="0.92336854237519617"/>
          <c:h val="0.85598166848259516"/>
        </c:manualLayout>
      </c:layout>
      <c:barChart>
        <c:barDir val="col"/>
        <c:grouping val="stacked"/>
        <c:varyColors val="0"/>
        <c:ser>
          <c:idx val="2"/>
          <c:order val="1"/>
          <c:tx>
            <c:strRef>
              <c:f>'III.1. Хөдөлмөр'!$A$5</c:f>
              <c:strCache>
                <c:ptCount val="1"/>
                <c:pt idx="0">
                  <c:v>Ажиллагчид</c:v>
                </c:pt>
              </c:strCache>
            </c:strRef>
          </c:tx>
          <c:spPr>
            <a:solidFill>
              <a:srgbClr val="D0BC99"/>
            </a:solidFill>
            <a:ln>
              <a:noFill/>
            </a:ln>
            <a:effectLst/>
          </c:spPr>
          <c:invertIfNegative val="0"/>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Хөдөлмөр'!$B$5:$AO$5</c15:sqref>
                  </c15:fullRef>
                </c:ext>
              </c:extLst>
              <c:f>'III.1. Хөдөлмөр'!$R$5:$AO$5</c:f>
              <c:numCache>
                <c:formatCode>0.0%</c:formatCode>
                <c:ptCount val="24"/>
                <c:pt idx="0">
                  <c:v>1.1980861908782196E-2</c:v>
                </c:pt>
                <c:pt idx="1">
                  <c:v>-2.9431349011894885E-3</c:v>
                </c:pt>
                <c:pt idx="2">
                  <c:v>9.2928892138811996E-3</c:v>
                </c:pt>
                <c:pt idx="3">
                  <c:v>6.8929547293416693E-3</c:v>
                </c:pt>
                <c:pt idx="4">
                  <c:v>1.2907889740091941E-2</c:v>
                </c:pt>
                <c:pt idx="5">
                  <c:v>2.2897319511176083E-2</c:v>
                </c:pt>
                <c:pt idx="6">
                  <c:v>1.0702845164078134E-2</c:v>
                </c:pt>
                <c:pt idx="7">
                  <c:v>1.3887165560124684E-2</c:v>
                </c:pt>
                <c:pt idx="8">
                  <c:v>1.6591253066328138E-3</c:v>
                </c:pt>
                <c:pt idx="9">
                  <c:v>-5.6046154395103754E-3</c:v>
                </c:pt>
                <c:pt idx="10">
                  <c:v>1.3458912304456169E-3</c:v>
                </c:pt>
                <c:pt idx="11">
                  <c:v>6.2499841266781073E-3</c:v>
                </c:pt>
                <c:pt idx="12">
                  <c:v>1.6966288138473788E-2</c:v>
                </c:pt>
                <c:pt idx="13">
                  <c:v>3.158524888773815E-2</c:v>
                </c:pt>
                <c:pt idx="14">
                  <c:v>3.3876145744763358E-2</c:v>
                </c:pt>
                <c:pt idx="15">
                  <c:v>4.1689299096463288E-2</c:v>
                </c:pt>
                <c:pt idx="16">
                  <c:v>3.392215237930462E-2</c:v>
                </c:pt>
                <c:pt idx="17">
                  <c:v>2.5265847754710368E-2</c:v>
                </c:pt>
                <c:pt idx="18">
                  <c:v>2.5159251582802744E-2</c:v>
                </c:pt>
                <c:pt idx="19">
                  <c:v>8.0984410293673398E-3</c:v>
                </c:pt>
                <c:pt idx="20">
                  <c:v>8.6256169352372757E-3</c:v>
                </c:pt>
                <c:pt idx="21">
                  <c:v>-8.6176130282923178E-3</c:v>
                </c:pt>
                <c:pt idx="22">
                  <c:v>-2.3734199740537223E-2</c:v>
                </c:pt>
                <c:pt idx="23">
                  <c:v>-3.0262940700450592E-2</c:v>
                </c:pt>
              </c:numCache>
            </c:numRef>
          </c:val>
          <c:extLst>
            <c:ext xmlns:c16="http://schemas.microsoft.com/office/drawing/2014/chart" uri="{C3380CC4-5D6E-409C-BE32-E72D297353CC}">
              <c16:uniqueId val="{00000000-8D80-4AD4-9DC0-DDA57B250190}"/>
            </c:ext>
          </c:extLst>
        </c:ser>
        <c:ser>
          <c:idx val="3"/>
          <c:order val="2"/>
          <c:tx>
            <c:strRef>
              <c:f>'III.1. Хөдөлмөр'!$A$6</c:f>
              <c:strCache>
                <c:ptCount val="1"/>
                <c:pt idx="0">
                  <c:v>Ажилгүй иргэд</c:v>
                </c:pt>
              </c:strCache>
            </c:strRef>
          </c:tx>
          <c:spPr>
            <a:solidFill>
              <a:srgbClr val="953735"/>
            </a:solidFill>
            <a:ln>
              <a:noFill/>
            </a:ln>
            <a:effectLst/>
          </c:spPr>
          <c:invertIfNegative val="0"/>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Хөдөлмөр'!$B$6:$AO$6</c15:sqref>
                  </c15:fullRef>
                </c:ext>
              </c:extLst>
              <c:f>'III.1. Хөдөлмөр'!$R$6:$AO$6</c:f>
              <c:numCache>
                <c:formatCode>0.0%</c:formatCode>
                <c:ptCount val="24"/>
                <c:pt idx="0">
                  <c:v>1.1288509131863729E-3</c:v>
                </c:pt>
                <c:pt idx="1">
                  <c:v>3.8890751253185317E-3</c:v>
                </c:pt>
                <c:pt idx="2">
                  <c:v>4.3002652142992617E-4</c:v>
                </c:pt>
                <c:pt idx="3">
                  <c:v>4.7204359733961441E-4</c:v>
                </c:pt>
                <c:pt idx="4">
                  <c:v>-2.5434435324243401E-3</c:v>
                </c:pt>
                <c:pt idx="5">
                  <c:v>-4.7564685448885074E-3</c:v>
                </c:pt>
                <c:pt idx="6">
                  <c:v>-3.5534625758860449E-3</c:v>
                </c:pt>
                <c:pt idx="7">
                  <c:v>-2.2686405311717517E-3</c:v>
                </c:pt>
                <c:pt idx="8">
                  <c:v>7.5482763183547588E-3</c:v>
                </c:pt>
                <c:pt idx="9">
                  <c:v>1.2481813896030472E-2</c:v>
                </c:pt>
                <c:pt idx="10">
                  <c:v>1.8328854080616061E-2</c:v>
                </c:pt>
                <c:pt idx="11">
                  <c:v>1.8338305913574812E-2</c:v>
                </c:pt>
                <c:pt idx="12">
                  <c:v>7.5968926362270321E-3</c:v>
                </c:pt>
                <c:pt idx="13">
                  <c:v>3.1614284830682269E-3</c:v>
                </c:pt>
                <c:pt idx="14">
                  <c:v>-2.197910373196887E-3</c:v>
                </c:pt>
                <c:pt idx="15">
                  <c:v>-4.246942138668928E-3</c:v>
                </c:pt>
                <c:pt idx="16">
                  <c:v>8.7223551800690849E-5</c:v>
                </c:pt>
                <c:pt idx="17">
                  <c:v>-3.1772849746623129E-3</c:v>
                </c:pt>
                <c:pt idx="18">
                  <c:v>-6.2234300321106998E-3</c:v>
                </c:pt>
                <c:pt idx="19">
                  <c:v>-6.6749013411430292E-3</c:v>
                </c:pt>
                <c:pt idx="20">
                  <c:v>-4.0250026797505594E-3</c:v>
                </c:pt>
                <c:pt idx="21">
                  <c:v>2.2894313377315434E-3</c:v>
                </c:pt>
                <c:pt idx="22">
                  <c:v>9.1220738665717897E-3</c:v>
                </c:pt>
                <c:pt idx="23">
                  <c:v>1.2437934273164549E-2</c:v>
                </c:pt>
              </c:numCache>
            </c:numRef>
          </c:val>
          <c:extLst>
            <c:ext xmlns:c16="http://schemas.microsoft.com/office/drawing/2014/chart" uri="{C3380CC4-5D6E-409C-BE32-E72D297353CC}">
              <c16:uniqueId val="{00000001-8D80-4AD4-9DC0-DDA57B250190}"/>
            </c:ext>
          </c:extLst>
        </c:ser>
        <c:ser>
          <c:idx val="4"/>
          <c:order val="3"/>
          <c:tx>
            <c:strRef>
              <c:f>'III.1. Хөдөлмөр'!$A$7</c:f>
              <c:strCache>
                <c:ptCount val="1"/>
                <c:pt idx="0">
                  <c:v>Эдийн засгийн идэвхгүй хүн ам</c:v>
                </c:pt>
              </c:strCache>
            </c:strRef>
          </c:tx>
          <c:spPr>
            <a:solidFill>
              <a:srgbClr val="7B8BAD"/>
            </a:solidFill>
            <a:ln>
              <a:noFill/>
            </a:ln>
            <a:effectLst/>
          </c:spPr>
          <c:invertIfNegative val="0"/>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Хөдөлмөр'!$B$7:$AO$7</c15:sqref>
                  </c15:fullRef>
                </c:ext>
              </c:extLst>
              <c:f>'III.1. Хөдөлмөр'!$R$7:$AO$7</c:f>
              <c:numCache>
                <c:formatCode>0.0%</c:formatCode>
                <c:ptCount val="24"/>
                <c:pt idx="0">
                  <c:v>1.8238976165724941E-2</c:v>
                </c:pt>
                <c:pt idx="1">
                  <c:v>1.4437488521288443E-2</c:v>
                </c:pt>
                <c:pt idx="2">
                  <c:v>3.7819009504684357E-3</c:v>
                </c:pt>
                <c:pt idx="3">
                  <c:v>2.2272310849095703E-3</c:v>
                </c:pt>
                <c:pt idx="4">
                  <c:v>5.6899306049105168E-3</c:v>
                </c:pt>
                <c:pt idx="5">
                  <c:v>8.7312374149142082E-3</c:v>
                </c:pt>
                <c:pt idx="6">
                  <c:v>1.8310000921895116E-2</c:v>
                </c:pt>
                <c:pt idx="7">
                  <c:v>1.7990365562972899E-2</c:v>
                </c:pt>
                <c:pt idx="8">
                  <c:v>2.2197358396904357E-2</c:v>
                </c:pt>
                <c:pt idx="9">
                  <c:v>3.0818466596870837E-2</c:v>
                </c:pt>
                <c:pt idx="10">
                  <c:v>2.8498927643931683E-2</c:v>
                </c:pt>
                <c:pt idx="11">
                  <c:v>3.2580249338369789E-2</c:v>
                </c:pt>
                <c:pt idx="12">
                  <c:v>2.8530186903617291E-2</c:v>
                </c:pt>
                <c:pt idx="13">
                  <c:v>1.8320433820068257E-2</c:v>
                </c:pt>
                <c:pt idx="14">
                  <c:v>1.9795467102097904E-2</c:v>
                </c:pt>
                <c:pt idx="15">
                  <c:v>1.4169395075732462E-2</c:v>
                </c:pt>
                <c:pt idx="16">
                  <c:v>5.0073046721067112E-3</c:v>
                </c:pt>
                <c:pt idx="17">
                  <c:v>5.5707520781588639E-3</c:v>
                </c:pt>
                <c:pt idx="18">
                  <c:v>3.9706841103702428E-4</c:v>
                </c:pt>
                <c:pt idx="19">
                  <c:v>-1.4974927938983834E-5</c:v>
                </c:pt>
                <c:pt idx="20">
                  <c:v>5.9984785260921219E-3</c:v>
                </c:pt>
                <c:pt idx="21">
                  <c:v>-2.4397184552235251E-3</c:v>
                </c:pt>
                <c:pt idx="22">
                  <c:v>-1.9389688070445522E-3</c:v>
                </c:pt>
                <c:pt idx="23">
                  <c:v>-1.1770991918586241E-3</c:v>
                </c:pt>
              </c:numCache>
            </c:numRef>
          </c:val>
          <c:extLst>
            <c:ext xmlns:c16="http://schemas.microsoft.com/office/drawing/2014/chart" uri="{C3380CC4-5D6E-409C-BE32-E72D297353CC}">
              <c16:uniqueId val="{00000002-8D80-4AD4-9DC0-DDA57B250190}"/>
            </c:ext>
          </c:extLst>
        </c:ser>
        <c:dLbls>
          <c:showLegendKey val="0"/>
          <c:showVal val="0"/>
          <c:showCatName val="0"/>
          <c:showSerName val="0"/>
          <c:showPercent val="0"/>
          <c:showBubbleSize val="0"/>
        </c:dLbls>
        <c:gapWidth val="25"/>
        <c:overlap val="100"/>
        <c:axId val="753589488"/>
        <c:axId val="939892944"/>
      </c:barChart>
      <c:lineChart>
        <c:grouping val="standard"/>
        <c:varyColors val="0"/>
        <c:ser>
          <c:idx val="0"/>
          <c:order val="0"/>
          <c:tx>
            <c:strRef>
              <c:f>'III.1. Хөдөлмөр'!$A$4</c:f>
              <c:strCache>
                <c:ptCount val="1"/>
                <c:pt idx="0">
                  <c:v>15 ба түүнээс дээш насны хүн ам</c:v>
                </c:pt>
              </c:strCache>
            </c:strRef>
          </c:tx>
          <c:spPr>
            <a:ln w="38100" cap="rnd">
              <a:solidFill>
                <a:schemeClr val="tx1"/>
              </a:solidFill>
              <a:round/>
            </a:ln>
            <a:effectLst/>
          </c:spPr>
          <c:marker>
            <c:symbol val="circle"/>
            <c:size val="8"/>
            <c:spPr>
              <a:solidFill>
                <a:schemeClr val="bg1"/>
              </a:solidFill>
              <a:ln w="9525">
                <a:solidFill>
                  <a:schemeClr val="tx1"/>
                </a:solidFill>
              </a:ln>
              <a:effectLst/>
            </c:spPr>
          </c:marker>
          <c:cat>
            <c:multiLvlStrRef>
              <c:extLst>
                <c:ext xmlns:c15="http://schemas.microsoft.com/office/drawing/2012/chart" uri="{02D57815-91ED-43cb-92C2-25804820EDAC}">
                  <c15:fullRef>
                    <c15:sqref>'III.1. Хөдөлмөр'!$B$1:$AO$2</c15:sqref>
                  </c15:fullRef>
                </c:ext>
              </c:extLst>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Хөдөлмөр'!$B$4:$AO$4</c15:sqref>
                  </c15:fullRef>
                </c:ext>
              </c:extLst>
              <c:f>'III.1. Хөдөлмөр'!$R$4:$AO$4</c:f>
              <c:numCache>
                <c:formatCode>0.0%</c:formatCode>
                <c:ptCount val="24"/>
                <c:pt idx="0">
                  <c:v>3.1314912346196655E-2</c:v>
                </c:pt>
                <c:pt idx="1">
                  <c:v>1.5351335548932532E-2</c:v>
                </c:pt>
                <c:pt idx="2">
                  <c:v>1.3472913221908023E-2</c:v>
                </c:pt>
                <c:pt idx="3">
                  <c:v>9.5605468463999532E-3</c:v>
                </c:pt>
                <c:pt idx="4">
                  <c:v>1.608779083458689E-2</c:v>
                </c:pt>
                <c:pt idx="5">
                  <c:v>2.7005530258190857E-2</c:v>
                </c:pt>
                <c:pt idx="6">
                  <c:v>2.56860659530318E-2</c:v>
                </c:pt>
                <c:pt idx="7">
                  <c:v>2.9834875875728306E-2</c:v>
                </c:pt>
                <c:pt idx="8">
                  <c:v>3.1597220065570752E-2</c:v>
                </c:pt>
                <c:pt idx="9">
                  <c:v>3.7688199562057045E-2</c:v>
                </c:pt>
                <c:pt idx="10">
                  <c:v>4.7983358292406741E-2</c:v>
                </c:pt>
                <c:pt idx="11">
                  <c:v>5.697957437333101E-2</c:v>
                </c:pt>
                <c:pt idx="12">
                  <c:v>5.2906170078719006E-2</c:v>
                </c:pt>
                <c:pt idx="13">
                  <c:v>5.2978750689495202E-2</c:v>
                </c:pt>
                <c:pt idx="14">
                  <c:v>5.1473702473664451E-2</c:v>
                </c:pt>
                <c:pt idx="15">
                  <c:v>5.1611752033527081E-2</c:v>
                </c:pt>
                <c:pt idx="16">
                  <c:v>3.9016680603211951E-2</c:v>
                </c:pt>
                <c:pt idx="17">
                  <c:v>2.765931485820694E-2</c:v>
                </c:pt>
                <c:pt idx="18">
                  <c:v>1.9332889961728883E-2</c:v>
                </c:pt>
                <c:pt idx="19">
                  <c:v>1.4085647602850582E-3</c:v>
                </c:pt>
                <c:pt idx="20">
                  <c:v>1.0599092781578889E-2</c:v>
                </c:pt>
                <c:pt idx="21">
                  <c:v>-8.7679001457845462E-3</c:v>
                </c:pt>
                <c:pt idx="22">
                  <c:v>-1.6206674856204861E-2</c:v>
                </c:pt>
                <c:pt idx="23">
                  <c:v>-1.9002105619144505E-2</c:v>
                </c:pt>
              </c:numCache>
            </c:numRef>
          </c:val>
          <c:smooth val="1"/>
          <c:extLst>
            <c:ext xmlns:c16="http://schemas.microsoft.com/office/drawing/2014/chart" uri="{C3380CC4-5D6E-409C-BE32-E72D297353CC}">
              <c16:uniqueId val="{00000003-8D80-4AD4-9DC0-DDA57B250190}"/>
            </c:ext>
          </c:extLst>
        </c:ser>
        <c:dLbls>
          <c:showLegendKey val="0"/>
          <c:showVal val="0"/>
          <c:showCatName val="0"/>
          <c:showSerName val="0"/>
          <c:showPercent val="0"/>
          <c:showBubbleSize val="0"/>
        </c:dLbls>
        <c:marker val="1"/>
        <c:smooth val="0"/>
        <c:axId val="753589488"/>
        <c:axId val="939892944"/>
      </c:lineChart>
      <c:catAx>
        <c:axId val="75358948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892944"/>
        <c:crosses val="autoZero"/>
        <c:auto val="1"/>
        <c:lblAlgn val="ctr"/>
        <c:lblOffset val="100"/>
        <c:noMultiLvlLbl val="0"/>
      </c:catAx>
      <c:valAx>
        <c:axId val="939892944"/>
        <c:scaling>
          <c:orientation val="minMax"/>
          <c:max val="6.0000000000000012E-2"/>
          <c:min val="-4.0000000000000008E-2"/>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53589488"/>
        <c:crosses val="autoZero"/>
        <c:crossBetween val="between"/>
      </c:valAx>
      <c:spPr>
        <a:noFill/>
        <a:ln>
          <a:noFill/>
        </a:ln>
        <a:effectLst/>
      </c:spPr>
    </c:plotArea>
    <c:legend>
      <c:legendPos val="b"/>
      <c:layout>
        <c:manualLayout>
          <c:xMode val="edge"/>
          <c:yMode val="edge"/>
          <c:x val="0.43740661855347412"/>
          <c:y val="0.6413901400698665"/>
          <c:w val="0.53007825990076118"/>
          <c:h val="0.182509126444786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04806617769841E-2"/>
          <c:y val="2.5163136298103583E-2"/>
          <c:w val="0.88839038676446036"/>
          <c:h val="0.88051074476797409"/>
        </c:manualLayout>
      </c:layout>
      <c:barChart>
        <c:barDir val="col"/>
        <c:grouping val="clustered"/>
        <c:varyColors val="0"/>
        <c:ser>
          <c:idx val="2"/>
          <c:order val="5"/>
          <c:tx>
            <c:strRef>
              <c:f>'III.1. Хөдөлмөр'!$A$15</c:f>
              <c:strCache>
                <c:ptCount val="1"/>
                <c:pt idx="0">
                  <c:v>Ажилгүйдлийн түвшин</c:v>
                </c:pt>
              </c:strCache>
            </c:strRef>
          </c:tx>
          <c:spPr>
            <a:solidFill>
              <a:srgbClr val="D4D9E4"/>
            </a:solidFill>
            <a:ln w="22225">
              <a:noFill/>
            </a:ln>
            <a:effectLst/>
          </c:spPr>
          <c:invertIfNegative val="0"/>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Хөдөлмөр'!$B$15:$AO$15</c15:sqref>
                  </c15:fullRef>
                </c:ext>
              </c:extLst>
              <c:f>'III.1. Хөдөлмөр'!$R$15:$AO$15</c:f>
              <c:numCache>
                <c:formatCode>0.0</c:formatCode>
                <c:ptCount val="24"/>
                <c:pt idx="0">
                  <c:v>7.9889644316752735</c:v>
                </c:pt>
                <c:pt idx="1">
                  <c:v>8.2917450532342833</c:v>
                </c:pt>
                <c:pt idx="2">
                  <c:v>7.9605236518250857</c:v>
                </c:pt>
                <c:pt idx="3">
                  <c:v>7.9520903066020345</c:v>
                </c:pt>
                <c:pt idx="4">
                  <c:v>7.4547771727358354</c:v>
                </c:pt>
                <c:pt idx="5">
                  <c:v>7.3097599149169881</c:v>
                </c:pt>
                <c:pt idx="6">
                  <c:v>7.3068176816654677</c:v>
                </c:pt>
                <c:pt idx="7">
                  <c:v>7.4480337449670726</c:v>
                </c:pt>
                <c:pt idx="8">
                  <c:v>8.5423704835586598</c:v>
                </c:pt>
                <c:pt idx="9">
                  <c:v>9.2173740062882601</c:v>
                </c:pt>
                <c:pt idx="10">
                  <c:v>9.9670481766827059</c:v>
                </c:pt>
                <c:pt idx="11">
                  <c:v>10.026619911309634</c:v>
                </c:pt>
                <c:pt idx="12">
                  <c:v>9.4066729606620001</c:v>
                </c:pt>
                <c:pt idx="13">
                  <c:v>9.2109211914402351</c:v>
                </c:pt>
                <c:pt idx="14">
                  <c:v>9.1270758794417919</c:v>
                </c:pt>
                <c:pt idx="15">
                  <c:v>8.782436182500831</c:v>
                </c:pt>
                <c:pt idx="16">
                  <c:v>8.9190801487969118</c:v>
                </c:pt>
                <c:pt idx="17">
                  <c:v>8.38336619999391</c:v>
                </c:pt>
                <c:pt idx="18">
                  <c:v>7.8553732874898436</c:v>
                </c:pt>
                <c:pt idx="19">
                  <c:v>7.6730519498824474</c:v>
                </c:pt>
                <c:pt idx="20">
                  <c:v>8.2023821401892452</c:v>
                </c:pt>
                <c:pt idx="21">
                  <c:v>8.8483128999770599</c:v>
                </c:pt>
                <c:pt idx="22">
                  <c:v>9.5861216977071244</c:v>
                </c:pt>
                <c:pt idx="23">
                  <c:v>9.9962254143817511</c:v>
                </c:pt>
              </c:numCache>
            </c:numRef>
          </c:val>
          <c:extLst>
            <c:ext xmlns:c16="http://schemas.microsoft.com/office/drawing/2014/chart" uri="{C3380CC4-5D6E-409C-BE32-E72D297353CC}">
              <c16:uniqueId val="{00000000-5C3C-47C6-9710-870C10B4663B}"/>
            </c:ext>
          </c:extLst>
        </c:ser>
        <c:dLbls>
          <c:showLegendKey val="0"/>
          <c:showVal val="0"/>
          <c:showCatName val="0"/>
          <c:showSerName val="0"/>
          <c:showPercent val="0"/>
          <c:showBubbleSize val="0"/>
        </c:dLbls>
        <c:gapWidth val="25"/>
        <c:axId val="941299040"/>
        <c:axId val="941298480"/>
      </c:barChart>
      <c:lineChart>
        <c:grouping val="standard"/>
        <c:varyColors val="0"/>
        <c:ser>
          <c:idx val="0"/>
          <c:order val="0"/>
          <c:tx>
            <c:strRef>
              <c:f>'III.1. Хөдөлмөр'!$A$10</c:f>
              <c:strCache>
                <c:ptCount val="1"/>
                <c:pt idx="0">
                  <c:v>Ажиллах хүчний оролцооны түвшин</c:v>
                </c:pt>
              </c:strCache>
            </c:strRef>
          </c:tx>
          <c:spPr>
            <a:ln w="38100" cap="rnd">
              <a:solidFill>
                <a:srgbClr val="953735"/>
              </a:solidFill>
              <a:round/>
            </a:ln>
            <a:effectLst/>
          </c:spPr>
          <c:marker>
            <c:symbol val="none"/>
          </c:marker>
          <c:cat>
            <c:multiLvlStrRef>
              <c:extLst>
                <c:ext xmlns:c15="http://schemas.microsoft.com/office/drawing/2012/chart" uri="{02D57815-91ED-43cb-92C2-25804820EDAC}">
                  <c15:fullRef>
                    <c15:sqref>'III.1. Хөдөлмөр'!$B$1:$AO$2</c15:sqref>
                  </c15:fullRef>
                </c:ext>
              </c:extLst>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Хөдөлмөр'!$B$10:$AO$10</c15:sqref>
                  </c15:fullRef>
                </c:ext>
              </c:extLst>
              <c:f>'III.1. Хөдөлмөр'!$R$10:$AO$10</c:f>
              <c:numCache>
                <c:formatCode>0.0</c:formatCode>
                <c:ptCount val="24"/>
                <c:pt idx="0">
                  <c:v>62.133360665649754</c:v>
                </c:pt>
                <c:pt idx="1">
                  <c:v>61.967269546675283</c:v>
                </c:pt>
                <c:pt idx="2">
                  <c:v>62.389298186511944</c:v>
                </c:pt>
                <c:pt idx="3">
                  <c:v>62.227234050520863</c:v>
                </c:pt>
                <c:pt idx="4">
                  <c:v>62.173587257541818</c:v>
                </c:pt>
                <c:pt idx="5">
                  <c:v>62.107624680746532</c:v>
                </c:pt>
                <c:pt idx="6">
                  <c:v>61.527358925824686</c:v>
                </c:pt>
                <c:pt idx="7">
                  <c:v>61.556076122262326</c:v>
                </c:pt>
                <c:pt idx="8">
                  <c:v>61.161544690625767</c:v>
                </c:pt>
                <c:pt idx="9">
                  <c:v>60.514843017875307</c:v>
                </c:pt>
                <c:pt idx="10">
                  <c:v>60.587795211159111</c:v>
                </c:pt>
                <c:pt idx="11">
                  <c:v>60.564151975574902</c:v>
                </c:pt>
                <c:pt idx="12">
                  <c:v>60.421316186576689</c:v>
                </c:pt>
                <c:pt idx="13">
                  <c:v>60.769980639473722</c:v>
                </c:pt>
                <c:pt idx="14">
                  <c:v>60.634534747113754</c:v>
                </c:pt>
                <c:pt idx="15">
                  <c:v>61.152214728486683</c:v>
                </c:pt>
                <c:pt idx="16">
                  <c:v>61.425629608404911</c:v>
                </c:pt>
                <c:pt idx="17">
                  <c:v>61.283769831997425</c:v>
                </c:pt>
                <c:pt idx="18">
                  <c:v>61.342194996308407</c:v>
                </c:pt>
                <c:pt idx="19">
                  <c:v>61.208352768564225</c:v>
                </c:pt>
                <c:pt idx="20">
                  <c:v>61.236638223787679</c:v>
                </c:pt>
                <c:pt idx="21">
                  <c:v>61.187437000740317</c:v>
                </c:pt>
                <c:pt idx="22">
                  <c:v>60.890790027231468</c:v>
                </c:pt>
                <c:pt idx="23">
                  <c:v>60.576941567587674</c:v>
                </c:pt>
              </c:numCache>
            </c:numRef>
          </c:val>
          <c:smooth val="1"/>
          <c:extLst>
            <c:ext xmlns:c16="http://schemas.microsoft.com/office/drawing/2014/chart" uri="{C3380CC4-5D6E-409C-BE32-E72D297353CC}">
              <c16:uniqueId val="{00000001-5C3C-47C6-9710-870C10B4663B}"/>
            </c:ext>
          </c:extLst>
        </c:ser>
        <c:ser>
          <c:idx val="1"/>
          <c:order val="1"/>
          <c:tx>
            <c:strRef>
              <c:f>'III.1. Хөдөлмөр'!$A$11</c:f>
              <c:strCache>
                <c:ptCount val="1"/>
                <c:pt idx="0">
                  <c:v>Хөдөлмөр эрхлэлтийн түвшин</c:v>
                </c:pt>
              </c:strCache>
            </c:strRef>
          </c:tx>
          <c:spPr>
            <a:ln w="38100" cap="rnd">
              <a:solidFill>
                <a:srgbClr val="AF945E"/>
              </a:solidFill>
              <a:round/>
            </a:ln>
            <a:effectLst/>
          </c:spPr>
          <c:marker>
            <c:symbol val="none"/>
          </c:marker>
          <c:cat>
            <c:multiLvlStrRef>
              <c:extLst>
                <c:ext xmlns:c15="http://schemas.microsoft.com/office/drawing/2012/chart" uri="{02D57815-91ED-43cb-92C2-25804820EDAC}">
                  <c15:fullRef>
                    <c15:sqref>'III.1. Хөдөлмөр'!$B$1:$AO$2</c15:sqref>
                  </c15:fullRef>
                </c:ext>
              </c:extLst>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Хөдөлмөр'!$B$11:$AO$11</c15:sqref>
                  </c15:fullRef>
                </c:ext>
              </c:extLst>
              <c:f>'III.1. Хөдөлмөр'!$R$11:$AO$11</c:f>
              <c:numCache>
                <c:formatCode>0.0</c:formatCode>
                <c:ptCount val="24"/>
                <c:pt idx="0">
                  <c:v>57.173433624901612</c:v>
                </c:pt>
                <c:pt idx="1">
                  <c:v>56.832806843683713</c:v>
                </c:pt>
                <c:pt idx="2">
                  <c:v>57.426473573949281</c:v>
                </c:pt>
                <c:pt idx="3">
                  <c:v>57.282547080059878</c:v>
                </c:pt>
                <c:pt idx="4">
                  <c:v>57.538554371261455</c:v>
                </c:pt>
                <c:pt idx="5">
                  <c:v>57.567887467887168</c:v>
                </c:pt>
                <c:pt idx="6">
                  <c:v>57.031834624763036</c:v>
                </c:pt>
                <c:pt idx="7">
                  <c:v>56.971525251735891</c:v>
                </c:pt>
                <c:pt idx="8">
                  <c:v>55.937012798713148</c:v>
                </c:pt>
                <c:pt idx="9">
                  <c:v>54.936951145821432</c:v>
                </c:pt>
                <c:pt idx="10">
                  <c:v>54.548980473273033</c:v>
                </c:pt>
                <c:pt idx="11">
                  <c:v>54.491614654476095</c:v>
                </c:pt>
                <c:pt idx="12">
                  <c:v>54.737680574377897</c:v>
                </c:pt>
                <c:pt idx="13">
                  <c:v>55.172505614718318</c:v>
                </c:pt>
                <c:pt idx="14">
                  <c:v>55.100374751598189</c:v>
                </c:pt>
                <c:pt idx="15">
                  <c:v>55.781560495771473</c:v>
                </c:pt>
                <c:pt idx="16">
                  <c:v>55.947028471728132</c:v>
                </c:pt>
                <c:pt idx="17">
                  <c:v>56.146126985819691</c:v>
                </c:pt>
                <c:pt idx="18">
                  <c:v>56.523536596608473</c:v>
                </c:pt>
                <c:pt idx="19">
                  <c:v>56.511804062964977</c:v>
                </c:pt>
                <c:pt idx="20">
                  <c:v>56.213775146867405</c:v>
                </c:pt>
                <c:pt idx="21">
                  <c:v>55.773381119438483</c:v>
                </c:pt>
                <c:pt idx="22">
                  <c:v>55.053724792525735</c:v>
                </c:pt>
                <c:pt idx="23">
                  <c:v>54.521533939353283</c:v>
                </c:pt>
              </c:numCache>
            </c:numRef>
          </c:val>
          <c:smooth val="1"/>
          <c:extLst>
            <c:ext xmlns:c16="http://schemas.microsoft.com/office/drawing/2014/chart" uri="{C3380CC4-5D6E-409C-BE32-E72D297353CC}">
              <c16:uniqueId val="{00000002-5C3C-47C6-9710-870C10B4663B}"/>
            </c:ext>
          </c:extLst>
        </c:ser>
        <c:dLbls>
          <c:showLegendKey val="0"/>
          <c:showVal val="0"/>
          <c:showCatName val="0"/>
          <c:showSerName val="0"/>
          <c:showPercent val="0"/>
          <c:showBubbleSize val="0"/>
        </c:dLbls>
        <c:marker val="1"/>
        <c:smooth val="0"/>
        <c:axId val="941297360"/>
        <c:axId val="941297920"/>
      </c:lineChart>
      <c:lineChart>
        <c:grouping val="standard"/>
        <c:varyColors val="0"/>
        <c:ser>
          <c:idx val="7"/>
          <c:order val="2"/>
          <c:tx>
            <c:strRef>
              <c:f>'III.1. Хөдөлмөр'!$A$12</c:f>
              <c:strCache>
                <c:ptCount val="1"/>
                <c:pt idx="0">
                  <c:v>Хөдөлмөр дутуу ашиглалтын нийлмэл түвшин</c:v>
                </c:pt>
              </c:strCache>
            </c:strRef>
          </c:tx>
          <c:spPr>
            <a:ln w="28575" cap="rnd">
              <a:solidFill>
                <a:srgbClr val="002060"/>
              </a:solidFill>
              <a:prstDash val="sysDot"/>
              <a:round/>
            </a:ln>
            <a:effectLst/>
          </c:spPr>
          <c:marker>
            <c:symbol val="triangle"/>
            <c:size val="8"/>
            <c:spPr>
              <a:solidFill>
                <a:schemeClr val="bg1"/>
              </a:solidFill>
              <a:ln w="22225">
                <a:solidFill>
                  <a:srgbClr val="002060"/>
                </a:solidFill>
              </a:ln>
              <a:effectLst/>
            </c:spPr>
          </c:marker>
          <c:dPt>
            <c:idx val="4"/>
            <c:marker>
              <c:symbol val="triangle"/>
              <c:size val="8"/>
              <c:spPr>
                <a:solidFill>
                  <a:schemeClr val="bg1"/>
                </a:solidFill>
                <a:ln w="22225">
                  <a:solidFill>
                    <a:srgbClr val="002060"/>
                  </a:solidFill>
                </a:ln>
                <a:effectLst/>
              </c:spPr>
            </c:marker>
            <c:bubble3D val="0"/>
            <c:extLst>
              <c:ext xmlns:c16="http://schemas.microsoft.com/office/drawing/2014/chart" uri="{C3380CC4-5D6E-409C-BE32-E72D297353CC}">
                <c16:uniqueId val="{00000003-5C3C-47C6-9710-870C10B4663B}"/>
              </c:ext>
            </c:extLst>
          </c:dPt>
          <c:dPt>
            <c:idx val="8"/>
            <c:marker>
              <c:symbol val="triangle"/>
              <c:size val="8"/>
              <c:spPr>
                <a:solidFill>
                  <a:schemeClr val="bg1"/>
                </a:solidFill>
                <a:ln w="22225">
                  <a:solidFill>
                    <a:srgbClr val="002060"/>
                  </a:solidFill>
                </a:ln>
                <a:effectLst/>
              </c:spPr>
            </c:marker>
            <c:bubble3D val="0"/>
            <c:extLst>
              <c:ext xmlns:c16="http://schemas.microsoft.com/office/drawing/2014/chart" uri="{C3380CC4-5D6E-409C-BE32-E72D297353CC}">
                <c16:uniqueId val="{00000004-5C3C-47C6-9710-870C10B4663B}"/>
              </c:ext>
            </c:extLst>
          </c:dPt>
          <c:dPt>
            <c:idx val="20"/>
            <c:marker>
              <c:symbol val="triangle"/>
              <c:size val="8"/>
              <c:spPr>
                <a:solidFill>
                  <a:schemeClr val="bg1"/>
                </a:solidFill>
                <a:ln w="22225">
                  <a:solidFill>
                    <a:srgbClr val="002060"/>
                  </a:solidFill>
                </a:ln>
                <a:effectLst/>
              </c:spPr>
            </c:marker>
            <c:bubble3D val="0"/>
            <c:extLst>
              <c:ext xmlns:c16="http://schemas.microsoft.com/office/drawing/2014/chart" uri="{C3380CC4-5D6E-409C-BE32-E72D297353CC}">
                <c16:uniqueId val="{00000005-5C3C-47C6-9710-870C10B4663B}"/>
              </c:ext>
            </c:extLst>
          </c:dPt>
          <c:dPt>
            <c:idx val="21"/>
            <c:marker>
              <c:symbol val="triangle"/>
              <c:size val="8"/>
              <c:spPr>
                <a:solidFill>
                  <a:schemeClr val="bg1"/>
                </a:solidFill>
                <a:ln w="22225">
                  <a:solidFill>
                    <a:srgbClr val="002060"/>
                  </a:solidFill>
                </a:ln>
                <a:effectLst/>
              </c:spPr>
            </c:marker>
            <c:bubble3D val="0"/>
            <c:spPr>
              <a:ln w="28575" cap="rnd">
                <a:solidFill>
                  <a:srgbClr val="002060"/>
                </a:solidFill>
                <a:prstDash val="sysDot"/>
                <a:round/>
              </a:ln>
              <a:effectLst/>
            </c:spPr>
            <c:extLst>
              <c:ext xmlns:c16="http://schemas.microsoft.com/office/drawing/2014/chart" uri="{C3380CC4-5D6E-409C-BE32-E72D297353CC}">
                <c16:uniqueId val="{0000000D-1EDB-4C19-8881-B6BE64E7B271}"/>
              </c:ext>
            </c:extLst>
          </c:dPt>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Хөдөлмөр'!$B$12:$AO$12</c15:sqref>
                  </c15:fullRef>
                </c:ext>
              </c:extLst>
              <c:f>'III.1. Хөдөлмөр'!$R$12:$AO$12</c:f>
              <c:numCache>
                <c:formatCode>0.0%</c:formatCode>
                <c:ptCount val="24"/>
                <c:pt idx="20" formatCode="0.0">
                  <c:v>18.718267809463718</c:v>
                </c:pt>
                <c:pt idx="21" formatCode="0.0">
                  <c:v>15.633842066229148</c:v>
                </c:pt>
                <c:pt idx="22" formatCode="0.0">
                  <c:v>14.2</c:v>
                </c:pt>
                <c:pt idx="23" formatCode="0.0">
                  <c:v>12.892674369653085</c:v>
                </c:pt>
              </c:numCache>
            </c:numRef>
          </c:val>
          <c:smooth val="0"/>
          <c:extLst>
            <c:ext xmlns:c16="http://schemas.microsoft.com/office/drawing/2014/chart" uri="{C3380CC4-5D6E-409C-BE32-E72D297353CC}">
              <c16:uniqueId val="{00000006-5C3C-47C6-9710-870C10B4663B}"/>
            </c:ext>
          </c:extLst>
        </c:ser>
        <c:ser>
          <c:idx val="5"/>
          <c:order val="3"/>
          <c:tx>
            <c:strRef>
              <c:f>'III.1. Хөдөлмөр'!$A$13</c:f>
              <c:strCache>
                <c:ptCount val="1"/>
                <c:pt idx="0">
                  <c:v>Ажилгүй хүн болон боломжит ажиллах хүчний нэгдсэн түвшин</c:v>
                </c:pt>
              </c:strCache>
            </c:strRef>
          </c:tx>
          <c:spPr>
            <a:ln w="28575" cap="rnd">
              <a:solidFill>
                <a:srgbClr val="173678"/>
              </a:solidFill>
              <a:prstDash val="sysDot"/>
              <a:round/>
            </a:ln>
            <a:effectLst/>
          </c:spPr>
          <c:marker>
            <c:symbol val="circle"/>
            <c:size val="7"/>
            <c:spPr>
              <a:solidFill>
                <a:schemeClr val="bg1"/>
              </a:solidFill>
              <a:ln w="19050">
                <a:solidFill>
                  <a:srgbClr val="002060"/>
                </a:solidFill>
              </a:ln>
              <a:effectLst/>
            </c:spPr>
          </c:marker>
          <c:dPt>
            <c:idx val="4"/>
            <c:marker>
              <c:symbol val="circle"/>
              <c:size val="7"/>
              <c:spPr>
                <a:solidFill>
                  <a:schemeClr val="bg1"/>
                </a:solidFill>
                <a:ln w="19050">
                  <a:solidFill>
                    <a:srgbClr val="002060"/>
                  </a:solidFill>
                </a:ln>
                <a:effectLst/>
              </c:spPr>
            </c:marker>
            <c:bubble3D val="0"/>
            <c:extLst>
              <c:ext xmlns:c16="http://schemas.microsoft.com/office/drawing/2014/chart" uri="{C3380CC4-5D6E-409C-BE32-E72D297353CC}">
                <c16:uniqueId val="{00000007-5C3C-47C6-9710-870C10B4663B}"/>
              </c:ext>
            </c:extLst>
          </c:dPt>
          <c:dPt>
            <c:idx val="8"/>
            <c:marker>
              <c:symbol val="circle"/>
              <c:size val="7"/>
              <c:spPr>
                <a:solidFill>
                  <a:schemeClr val="bg1"/>
                </a:solidFill>
                <a:ln w="19050">
                  <a:solidFill>
                    <a:srgbClr val="002060"/>
                  </a:solidFill>
                </a:ln>
                <a:effectLst/>
              </c:spPr>
            </c:marker>
            <c:bubble3D val="0"/>
            <c:extLst>
              <c:ext xmlns:c16="http://schemas.microsoft.com/office/drawing/2014/chart" uri="{C3380CC4-5D6E-409C-BE32-E72D297353CC}">
                <c16:uniqueId val="{00000008-5C3C-47C6-9710-870C10B4663B}"/>
              </c:ext>
            </c:extLst>
          </c:dPt>
          <c:dPt>
            <c:idx val="20"/>
            <c:marker>
              <c:symbol val="circle"/>
              <c:size val="7"/>
              <c:spPr>
                <a:solidFill>
                  <a:schemeClr val="bg1"/>
                </a:solidFill>
                <a:ln w="19050">
                  <a:solidFill>
                    <a:srgbClr val="002060"/>
                  </a:solidFill>
                </a:ln>
                <a:effectLst/>
              </c:spPr>
            </c:marker>
            <c:bubble3D val="0"/>
            <c:spPr>
              <a:ln w="28575" cap="rnd">
                <a:solidFill>
                  <a:srgbClr val="173678"/>
                </a:solidFill>
                <a:prstDash val="sysDot"/>
                <a:round/>
              </a:ln>
              <a:effectLst/>
            </c:spPr>
            <c:extLst>
              <c:ext xmlns:c16="http://schemas.microsoft.com/office/drawing/2014/chart" uri="{C3380CC4-5D6E-409C-BE32-E72D297353CC}">
                <c16:uniqueId val="{0000000A-5C3C-47C6-9710-870C10B4663B}"/>
              </c:ext>
            </c:extLst>
          </c:dPt>
          <c:dPt>
            <c:idx val="21"/>
            <c:marker>
              <c:symbol val="circle"/>
              <c:size val="7"/>
              <c:spPr>
                <a:solidFill>
                  <a:schemeClr val="bg1"/>
                </a:solidFill>
                <a:ln w="19050">
                  <a:solidFill>
                    <a:srgbClr val="002060"/>
                  </a:solidFill>
                </a:ln>
                <a:effectLst/>
              </c:spPr>
            </c:marker>
            <c:bubble3D val="0"/>
            <c:extLst>
              <c:ext xmlns:c16="http://schemas.microsoft.com/office/drawing/2014/chart" uri="{C3380CC4-5D6E-409C-BE32-E72D297353CC}">
                <c16:uniqueId val="{0000000C-1EDB-4C19-8881-B6BE64E7B271}"/>
              </c:ext>
            </c:extLst>
          </c:dPt>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Хөдөлмөр'!$B$13:$AO$13</c15:sqref>
                  </c15:fullRef>
                </c:ext>
              </c:extLst>
              <c:f>'III.1. Хөдөлмөр'!$R$13:$AO$13</c:f>
              <c:numCache>
                <c:formatCode>0.0%</c:formatCode>
                <c:ptCount val="24"/>
                <c:pt idx="20" formatCode="0.0">
                  <c:v>16.515564475137158</c:v>
                </c:pt>
                <c:pt idx="21" formatCode="0.0">
                  <c:v>14.320110996268179</c:v>
                </c:pt>
                <c:pt idx="22" formatCode="0.0">
                  <c:v>13.3</c:v>
                </c:pt>
                <c:pt idx="23" formatCode="0.0">
                  <c:v>12.071423656607701</c:v>
                </c:pt>
              </c:numCache>
            </c:numRef>
          </c:val>
          <c:smooth val="0"/>
          <c:extLst>
            <c:ext xmlns:c16="http://schemas.microsoft.com/office/drawing/2014/chart" uri="{C3380CC4-5D6E-409C-BE32-E72D297353CC}">
              <c16:uniqueId val="{0000000B-5C3C-47C6-9710-870C10B4663B}"/>
            </c:ext>
          </c:extLst>
        </c:ser>
        <c:ser>
          <c:idx val="3"/>
          <c:order val="4"/>
          <c:tx>
            <c:strRef>
              <c:f>'III.1. Хөдөлмөр'!$A$14</c:f>
              <c:strCache>
                <c:ptCount val="1"/>
                <c:pt idx="0">
                  <c:v>Цаг хугацаанаас хамаарсан бүрэн бус хөдөлмөр эрхлэлт болон ажилгүйдлийн нэгдсэн түвшин</c:v>
                </c:pt>
              </c:strCache>
            </c:strRef>
          </c:tx>
          <c:spPr>
            <a:ln w="28575" cap="rnd">
              <a:solidFill>
                <a:srgbClr val="173678"/>
              </a:solidFill>
              <a:round/>
            </a:ln>
            <a:effectLst/>
          </c:spPr>
          <c:marker>
            <c:symbol val="square"/>
            <c:size val="5"/>
            <c:spPr>
              <a:solidFill>
                <a:schemeClr val="bg1"/>
              </a:solidFill>
              <a:ln w="9525">
                <a:solidFill>
                  <a:schemeClr val="tx1"/>
                </a:solidFill>
              </a:ln>
              <a:effectLst/>
            </c:spPr>
          </c:marker>
          <c:dPt>
            <c:idx val="4"/>
            <c:marker>
              <c:symbol val="x"/>
              <c:size val="5"/>
              <c:spPr>
                <a:solidFill>
                  <a:schemeClr val="bg1"/>
                </a:solidFill>
                <a:ln w="25400">
                  <a:solidFill>
                    <a:srgbClr val="173678"/>
                  </a:solidFill>
                </a:ln>
                <a:effectLst/>
              </c:spPr>
            </c:marker>
            <c:bubble3D val="0"/>
            <c:extLst>
              <c:ext xmlns:c16="http://schemas.microsoft.com/office/drawing/2014/chart" uri="{C3380CC4-5D6E-409C-BE32-E72D297353CC}">
                <c16:uniqueId val="{0000000C-5C3C-47C6-9710-870C10B4663B}"/>
              </c:ext>
            </c:extLst>
          </c:dPt>
          <c:dPt>
            <c:idx val="8"/>
            <c:marker>
              <c:symbol val="x"/>
              <c:size val="5"/>
              <c:spPr>
                <a:solidFill>
                  <a:schemeClr val="bg1"/>
                </a:solidFill>
                <a:ln w="19050">
                  <a:solidFill>
                    <a:srgbClr val="173678"/>
                  </a:solidFill>
                </a:ln>
                <a:effectLst/>
              </c:spPr>
            </c:marker>
            <c:bubble3D val="0"/>
            <c:extLst>
              <c:ext xmlns:c16="http://schemas.microsoft.com/office/drawing/2014/chart" uri="{C3380CC4-5D6E-409C-BE32-E72D297353CC}">
                <c16:uniqueId val="{0000000D-5C3C-47C6-9710-870C10B4663B}"/>
              </c:ext>
            </c:extLst>
          </c:dPt>
          <c:dPt>
            <c:idx val="20"/>
            <c:marker>
              <c:symbol val="none"/>
            </c:marker>
            <c:bubble3D val="0"/>
            <c:spPr>
              <a:ln w="28575" cap="rnd">
                <a:solidFill>
                  <a:srgbClr val="173678"/>
                </a:solidFill>
                <a:round/>
              </a:ln>
              <a:effectLst/>
            </c:spPr>
            <c:extLst>
              <c:ext xmlns:c16="http://schemas.microsoft.com/office/drawing/2014/chart" uri="{C3380CC4-5D6E-409C-BE32-E72D297353CC}">
                <c16:uniqueId val="{0000000F-5C3C-47C6-9710-870C10B4663B}"/>
              </c:ext>
            </c:extLst>
          </c:dPt>
          <c:dPt>
            <c:idx val="21"/>
            <c:marker>
              <c:symbol val="x"/>
              <c:size val="10"/>
              <c:spPr>
                <a:solidFill>
                  <a:schemeClr val="bg1"/>
                </a:solidFill>
                <a:ln w="25400">
                  <a:solidFill>
                    <a:srgbClr val="173678"/>
                  </a:solidFill>
                </a:ln>
                <a:effectLst/>
              </c:spPr>
            </c:marker>
            <c:bubble3D val="0"/>
            <c:spPr>
              <a:ln w="28575" cap="rnd">
                <a:solidFill>
                  <a:srgbClr val="173678"/>
                </a:solidFill>
                <a:prstDash val="sysDot"/>
                <a:round/>
              </a:ln>
              <a:effectLst/>
            </c:spPr>
            <c:extLst>
              <c:ext xmlns:c16="http://schemas.microsoft.com/office/drawing/2014/chart" uri="{C3380CC4-5D6E-409C-BE32-E72D297353CC}">
                <c16:uniqueId val="{0000000B-1EDB-4C19-8881-B6BE64E7B271}"/>
              </c:ext>
            </c:extLst>
          </c:dPt>
          <c:dPt>
            <c:idx val="22"/>
            <c:marker>
              <c:symbol val="x"/>
              <c:size val="9"/>
              <c:spPr>
                <a:solidFill>
                  <a:schemeClr val="bg1"/>
                </a:solidFill>
                <a:ln w="25400">
                  <a:solidFill>
                    <a:srgbClr val="002060"/>
                  </a:solidFill>
                </a:ln>
                <a:effectLst/>
              </c:spPr>
            </c:marker>
            <c:bubble3D val="0"/>
            <c:spPr>
              <a:ln w="28575" cap="rnd">
                <a:solidFill>
                  <a:srgbClr val="173678"/>
                </a:solidFill>
                <a:prstDash val="sysDot"/>
                <a:round/>
              </a:ln>
              <a:effectLst/>
            </c:spPr>
            <c:extLst>
              <c:ext xmlns:c16="http://schemas.microsoft.com/office/drawing/2014/chart" uri="{C3380CC4-5D6E-409C-BE32-E72D297353CC}">
                <c16:uniqueId val="{00000010-E0E0-4C57-A53B-3994BA55E541}"/>
              </c:ext>
            </c:extLst>
          </c:dPt>
          <c:dPt>
            <c:idx val="23"/>
            <c:marker>
              <c:symbol val="x"/>
              <c:size val="9"/>
              <c:spPr>
                <a:solidFill>
                  <a:schemeClr val="bg1"/>
                </a:solidFill>
                <a:ln w="25400">
                  <a:solidFill>
                    <a:srgbClr val="173678"/>
                  </a:solidFill>
                </a:ln>
                <a:effectLst/>
              </c:spPr>
            </c:marker>
            <c:bubble3D val="0"/>
            <c:spPr>
              <a:ln w="28575" cap="rnd">
                <a:solidFill>
                  <a:srgbClr val="173678"/>
                </a:solidFill>
                <a:prstDash val="sysDot"/>
                <a:round/>
              </a:ln>
              <a:effectLst/>
            </c:spPr>
            <c:extLst>
              <c:ext xmlns:c16="http://schemas.microsoft.com/office/drawing/2014/chart" uri="{C3380CC4-5D6E-409C-BE32-E72D297353CC}">
                <c16:uniqueId val="{00000012-446D-4244-80E6-D9B7AB0C4E64}"/>
              </c:ext>
            </c:extLst>
          </c:dPt>
          <c:cat>
            <c:multiLvlStrRef>
              <c:extLst>
                <c:ext xmlns:c15="http://schemas.microsoft.com/office/drawing/2012/chart" uri="{02D57815-91ED-43cb-92C2-25804820EDAC}">
                  <c15:fullRef>
                    <c15:sqref>'III.1. Хөдөлмөр'!$B$1:$AM$2</c15:sqref>
                  </c15:fullRef>
                </c:ext>
              </c:extLst>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extLst>
                <c:ext xmlns:c15="http://schemas.microsoft.com/office/drawing/2012/chart" uri="{02D57815-91ED-43cb-92C2-25804820EDAC}">
                  <c15:fullRef>
                    <c15:sqref>'III.1. Хөдөлмөр'!$B$14:$AO$14</c15:sqref>
                  </c15:fullRef>
                </c:ext>
              </c:extLst>
              <c:f>'III.1. Хөдөлмөр'!$R$14:$AO$14</c:f>
              <c:numCache>
                <c:formatCode>0.0%</c:formatCode>
                <c:ptCount val="24"/>
                <c:pt idx="20" formatCode="0.0">
                  <c:v>14.170588738826625</c:v>
                </c:pt>
                <c:pt idx="21" formatCode="0.0">
                  <c:v>11.515089658030638</c:v>
                </c:pt>
                <c:pt idx="22" formatCode="0.0">
                  <c:v>10.7</c:v>
                </c:pt>
                <c:pt idx="23" formatCode="0.0">
                  <c:v>8.9858446990867957</c:v>
                </c:pt>
              </c:numCache>
            </c:numRef>
          </c:val>
          <c:smooth val="0"/>
          <c:extLst>
            <c:ext xmlns:c16="http://schemas.microsoft.com/office/drawing/2014/chart" uri="{C3380CC4-5D6E-409C-BE32-E72D297353CC}">
              <c16:uniqueId val="{00000010-5C3C-47C6-9710-870C10B4663B}"/>
            </c:ext>
          </c:extLst>
        </c:ser>
        <c:dLbls>
          <c:showLegendKey val="0"/>
          <c:showVal val="0"/>
          <c:showCatName val="0"/>
          <c:showSerName val="0"/>
          <c:showPercent val="0"/>
          <c:showBubbleSize val="0"/>
        </c:dLbls>
        <c:marker val="1"/>
        <c:smooth val="0"/>
        <c:axId val="941299040"/>
        <c:axId val="941298480"/>
      </c:lineChart>
      <c:catAx>
        <c:axId val="9412973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297920"/>
        <c:crosses val="autoZero"/>
        <c:auto val="1"/>
        <c:lblAlgn val="ctr"/>
        <c:lblOffset val="100"/>
        <c:noMultiLvlLbl val="0"/>
      </c:catAx>
      <c:valAx>
        <c:axId val="941297920"/>
        <c:scaling>
          <c:orientation val="minMax"/>
          <c:max val="70"/>
          <c:min val="50"/>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297360"/>
        <c:crosses val="autoZero"/>
        <c:crossBetween val="between"/>
        <c:majorUnit val="5"/>
      </c:valAx>
      <c:valAx>
        <c:axId val="941298480"/>
        <c:scaling>
          <c:orientation val="minMax"/>
          <c:max val="20"/>
          <c:min val="0"/>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299040"/>
        <c:crosses val="max"/>
        <c:crossBetween val="between"/>
      </c:valAx>
      <c:catAx>
        <c:axId val="941299040"/>
        <c:scaling>
          <c:orientation val="minMax"/>
        </c:scaling>
        <c:delete val="1"/>
        <c:axPos val="b"/>
        <c:numFmt formatCode="General" sourceLinked="1"/>
        <c:majorTickMark val="out"/>
        <c:minorTickMark val="none"/>
        <c:tickLblPos val="nextTo"/>
        <c:crossAx val="941298480"/>
        <c:crosses val="autoZero"/>
        <c:auto val="1"/>
        <c:lblAlgn val="ctr"/>
        <c:lblOffset val="100"/>
        <c:noMultiLvlLbl val="0"/>
      </c:catAx>
      <c:spPr>
        <a:noFill/>
        <a:ln>
          <a:noFill/>
        </a:ln>
        <a:effectLst/>
      </c:spPr>
    </c:plotArea>
    <c:legend>
      <c:legendPos val="b"/>
      <c:legendEntry>
        <c:idx val="3"/>
        <c:delete val="1"/>
      </c:legendEntry>
      <c:legendEntry>
        <c:idx val="4"/>
        <c:delete val="1"/>
      </c:legendEntry>
      <c:legendEntry>
        <c:idx val="5"/>
        <c:delete val="1"/>
      </c:legendEntry>
      <c:layout>
        <c:manualLayout>
          <c:xMode val="edge"/>
          <c:yMode val="edge"/>
          <c:x val="5.4204516590851369E-2"/>
          <c:y val="4.7639569365597143E-2"/>
          <c:w val="0.35833537303438245"/>
          <c:h val="0.2772049116718804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9537775354072E-2"/>
          <c:y val="8.216807586882699E-2"/>
          <c:w val="0.90962251247503323"/>
          <c:h val="0.78042307059574323"/>
        </c:manualLayout>
      </c:layout>
      <c:barChart>
        <c:barDir val="col"/>
        <c:grouping val="stacked"/>
        <c:varyColors val="0"/>
        <c:ser>
          <c:idx val="1"/>
          <c:order val="1"/>
          <c:tx>
            <c:strRef>
              <c:f>'III.1. Хөдөлмөр'!$A$19</c:f>
              <c:strCache>
                <c:ptCount val="1"/>
                <c:pt idx="0">
                  <c:v>Хөдөө аж ахуй</c:v>
                </c:pt>
              </c:strCache>
            </c:strRef>
          </c:tx>
          <c:spPr>
            <a:solidFill>
              <a:srgbClr val="953735"/>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Хөдөлмөр'!$R$19:$AO$19</c:f>
              <c:numCache>
                <c:formatCode>0.0%</c:formatCode>
                <c:ptCount val="24"/>
                <c:pt idx="0">
                  <c:v>-3.5244271128133595E-2</c:v>
                </c:pt>
                <c:pt idx="1">
                  <c:v>-3.2065297247832858E-2</c:v>
                </c:pt>
                <c:pt idx="2">
                  <c:v>-1.9086646860519731E-2</c:v>
                </c:pt>
                <c:pt idx="3">
                  <c:v>-1.7694851523668904E-2</c:v>
                </c:pt>
                <c:pt idx="4">
                  <c:v>-2.519265586071363E-3</c:v>
                </c:pt>
                <c:pt idx="5">
                  <c:v>-6.0929184078955577E-3</c:v>
                </c:pt>
                <c:pt idx="6">
                  <c:v>2.2750536919120662E-3</c:v>
                </c:pt>
                <c:pt idx="7">
                  <c:v>1.2582888937743902E-2</c:v>
                </c:pt>
                <c:pt idx="8">
                  <c:v>2.1750085843664987E-3</c:v>
                </c:pt>
                <c:pt idx="9">
                  <c:v>1.0001498292911958E-2</c:v>
                </c:pt>
                <c:pt idx="10">
                  <c:v>2.4068813648769356E-2</c:v>
                </c:pt>
                <c:pt idx="11">
                  <c:v>1.9363571861847347E-2</c:v>
                </c:pt>
                <c:pt idx="12">
                  <c:v>2.1071313560395207E-2</c:v>
                </c:pt>
                <c:pt idx="13">
                  <c:v>2.7913754447155378E-2</c:v>
                </c:pt>
                <c:pt idx="14">
                  <c:v>3.8259977460427187E-3</c:v>
                </c:pt>
                <c:pt idx="15">
                  <c:v>6.1431468366372815E-3</c:v>
                </c:pt>
                <c:pt idx="16">
                  <c:v>1.1957705542817955E-3</c:v>
                </c:pt>
                <c:pt idx="17">
                  <c:v>-1.4488106011871131E-2</c:v>
                </c:pt>
                <c:pt idx="18">
                  <c:v>-6.7806516740198412E-3</c:v>
                </c:pt>
                <c:pt idx="19">
                  <c:v>-1.5069294842989982E-2</c:v>
                </c:pt>
                <c:pt idx="20">
                  <c:v>-1.087051998726029E-2</c:v>
                </c:pt>
                <c:pt idx="21">
                  <c:v>-1.0744185941570493E-2</c:v>
                </c:pt>
                <c:pt idx="22">
                  <c:v>-1.7329127285748622E-2</c:v>
                </c:pt>
                <c:pt idx="23">
                  <c:v>-2.6176513154104953E-2</c:v>
                </c:pt>
              </c:numCache>
            </c:numRef>
          </c:val>
          <c:extLst>
            <c:ext xmlns:c16="http://schemas.microsoft.com/office/drawing/2014/chart" uri="{C3380CC4-5D6E-409C-BE32-E72D297353CC}">
              <c16:uniqueId val="{00000000-975E-46C8-88FB-186479E5950F}"/>
            </c:ext>
          </c:extLst>
        </c:ser>
        <c:ser>
          <c:idx val="2"/>
          <c:order val="2"/>
          <c:tx>
            <c:strRef>
              <c:f>'III.1. Хөдөлмөр'!$A$20</c:f>
              <c:strCache>
                <c:ptCount val="1"/>
                <c:pt idx="0">
                  <c:v>Уул уурхай</c:v>
                </c:pt>
              </c:strCache>
            </c:strRef>
          </c:tx>
          <c:spPr>
            <a:solidFill>
              <a:srgbClr val="F79646"/>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Хөдөлмөр'!$R$20:$AO$20</c:f>
              <c:numCache>
                <c:formatCode>0.0%</c:formatCode>
                <c:ptCount val="24"/>
                <c:pt idx="0">
                  <c:v>-4.9246483586123362E-3</c:v>
                </c:pt>
                <c:pt idx="1">
                  <c:v>-4.6377841305387212E-3</c:v>
                </c:pt>
                <c:pt idx="2">
                  <c:v>-6.6880269711879275E-3</c:v>
                </c:pt>
                <c:pt idx="3">
                  <c:v>-8.0455499034929791E-3</c:v>
                </c:pt>
                <c:pt idx="4">
                  <c:v>-6.9515216484745809E-3</c:v>
                </c:pt>
                <c:pt idx="5">
                  <c:v>-2.1686975615706804E-3</c:v>
                </c:pt>
                <c:pt idx="6">
                  <c:v>-1.6565947304071663E-3</c:v>
                </c:pt>
                <c:pt idx="7">
                  <c:v>8.5015475671139655E-4</c:v>
                </c:pt>
                <c:pt idx="8">
                  <c:v>4.3697487377465406E-3</c:v>
                </c:pt>
                <c:pt idx="9">
                  <c:v>-3.4728048604891495E-3</c:v>
                </c:pt>
                <c:pt idx="10">
                  <c:v>-1.9737209535271799E-3</c:v>
                </c:pt>
                <c:pt idx="11">
                  <c:v>-3.075858823339014E-3</c:v>
                </c:pt>
                <c:pt idx="12">
                  <c:v>-4.531951615762857E-4</c:v>
                </c:pt>
                <c:pt idx="13">
                  <c:v>6.7143993924375827E-3</c:v>
                </c:pt>
                <c:pt idx="14">
                  <c:v>9.223810378850705E-3</c:v>
                </c:pt>
                <c:pt idx="15">
                  <c:v>1.2085775527271565E-2</c:v>
                </c:pt>
                <c:pt idx="16">
                  <c:v>9.0771451987661407E-3</c:v>
                </c:pt>
                <c:pt idx="17">
                  <c:v>8.2018184458544988E-3</c:v>
                </c:pt>
                <c:pt idx="18">
                  <c:v>6.8367217122940142E-3</c:v>
                </c:pt>
                <c:pt idx="19">
                  <c:v>4.7035660948403224E-3</c:v>
                </c:pt>
                <c:pt idx="20">
                  <c:v>5.7562334049202661E-3</c:v>
                </c:pt>
                <c:pt idx="21">
                  <c:v>4.1321898739811224E-3</c:v>
                </c:pt>
                <c:pt idx="22">
                  <c:v>3.8723342284488326E-3</c:v>
                </c:pt>
                <c:pt idx="23">
                  <c:v>1.6945526594706354E-3</c:v>
                </c:pt>
              </c:numCache>
            </c:numRef>
          </c:val>
          <c:extLst>
            <c:ext xmlns:c16="http://schemas.microsoft.com/office/drawing/2014/chart" uri="{C3380CC4-5D6E-409C-BE32-E72D297353CC}">
              <c16:uniqueId val="{00000001-975E-46C8-88FB-186479E5950F}"/>
            </c:ext>
          </c:extLst>
        </c:ser>
        <c:ser>
          <c:idx val="3"/>
          <c:order val="3"/>
          <c:tx>
            <c:strRef>
              <c:f>'III.1. Хөдөлмөр'!$A$21</c:f>
              <c:strCache>
                <c:ptCount val="1"/>
                <c:pt idx="0">
                  <c:v>Боловсруулах</c:v>
                </c:pt>
              </c:strCache>
            </c:strRef>
          </c:tx>
          <c:spPr>
            <a:solidFill>
              <a:srgbClr val="D0BC99"/>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Хөдөлмөр'!$R$21:$AO$21</c:f>
              <c:numCache>
                <c:formatCode>0.0%</c:formatCode>
                <c:ptCount val="24"/>
                <c:pt idx="0">
                  <c:v>1.7180519858976603E-2</c:v>
                </c:pt>
                <c:pt idx="1">
                  <c:v>7.7018184726466918E-3</c:v>
                </c:pt>
                <c:pt idx="2">
                  <c:v>8.0710867938501192E-3</c:v>
                </c:pt>
                <c:pt idx="3">
                  <c:v>4.6274433975121189E-3</c:v>
                </c:pt>
                <c:pt idx="4">
                  <c:v>-5.9282294586617608E-4</c:v>
                </c:pt>
                <c:pt idx="5">
                  <c:v>3.3598453494290592E-3</c:v>
                </c:pt>
                <c:pt idx="6">
                  <c:v>4.6781756082549426E-4</c:v>
                </c:pt>
                <c:pt idx="7">
                  <c:v>-4.7959041555831368E-3</c:v>
                </c:pt>
                <c:pt idx="8">
                  <c:v>-3.4346538062196303E-3</c:v>
                </c:pt>
                <c:pt idx="9">
                  <c:v>-1.4697646961306923E-3</c:v>
                </c:pt>
                <c:pt idx="10">
                  <c:v>-2.7348098216188844E-3</c:v>
                </c:pt>
                <c:pt idx="11">
                  <c:v>5.6437941525419649E-3</c:v>
                </c:pt>
                <c:pt idx="12">
                  <c:v>5.3915298638424281E-3</c:v>
                </c:pt>
                <c:pt idx="13">
                  <c:v>4.7327442203992471E-3</c:v>
                </c:pt>
                <c:pt idx="14">
                  <c:v>1.0113708445482301E-2</c:v>
                </c:pt>
                <c:pt idx="15">
                  <c:v>6.09046080492696E-3</c:v>
                </c:pt>
                <c:pt idx="16">
                  <c:v>6.7290627116687379E-3</c:v>
                </c:pt>
                <c:pt idx="17">
                  <c:v>6.792948701310815E-3</c:v>
                </c:pt>
                <c:pt idx="18">
                  <c:v>5.6507554481918148E-3</c:v>
                </c:pt>
                <c:pt idx="19">
                  <c:v>6.7677908252272859E-3</c:v>
                </c:pt>
                <c:pt idx="20">
                  <c:v>5.3048451690814865E-3</c:v>
                </c:pt>
                <c:pt idx="21">
                  <c:v>-3.3617885453465009E-4</c:v>
                </c:pt>
                <c:pt idx="22">
                  <c:v>-3.9686094146164043E-3</c:v>
                </c:pt>
                <c:pt idx="23">
                  <c:v>-6.5325259459929255E-3</c:v>
                </c:pt>
              </c:numCache>
            </c:numRef>
          </c:val>
          <c:extLst>
            <c:ext xmlns:c16="http://schemas.microsoft.com/office/drawing/2014/chart" uri="{C3380CC4-5D6E-409C-BE32-E72D297353CC}">
              <c16:uniqueId val="{00000002-975E-46C8-88FB-186479E5950F}"/>
            </c:ext>
          </c:extLst>
        </c:ser>
        <c:ser>
          <c:idx val="4"/>
          <c:order val="4"/>
          <c:tx>
            <c:strRef>
              <c:f>'III.1. Хөдөлмөр'!$A$22</c:f>
              <c:strCache>
                <c:ptCount val="1"/>
                <c:pt idx="0">
                  <c:v>Эрчим хүч</c:v>
                </c:pt>
              </c:strCache>
            </c:strRef>
          </c:tx>
          <c:spPr>
            <a:solidFill>
              <a:srgbClr val="AF945E"/>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Хөдөлмөр'!$R$22:$AO$22</c:f>
              <c:numCache>
                <c:formatCode>0.0%</c:formatCode>
                <c:ptCount val="24"/>
                <c:pt idx="0">
                  <c:v>-2.8951809559115928E-4</c:v>
                </c:pt>
                <c:pt idx="1">
                  <c:v>1.7276606112910182E-3</c:v>
                </c:pt>
                <c:pt idx="2">
                  <c:v>7.468850726205878E-4</c:v>
                </c:pt>
                <c:pt idx="3">
                  <c:v>8.2796827441766459E-4</c:v>
                </c:pt>
                <c:pt idx="4">
                  <c:v>1.0093761582197177E-3</c:v>
                </c:pt>
                <c:pt idx="5">
                  <c:v>-6.9220713118236588E-4</c:v>
                </c:pt>
                <c:pt idx="6">
                  <c:v>-1.2274740431506936E-3</c:v>
                </c:pt>
                <c:pt idx="7">
                  <c:v>-1.2684410261250461E-3</c:v>
                </c:pt>
                <c:pt idx="8">
                  <c:v>-3.2863268391523009E-4</c:v>
                </c:pt>
                <c:pt idx="9">
                  <c:v>1.1074338914755178E-4</c:v>
                </c:pt>
                <c:pt idx="10">
                  <c:v>1.2284598396738653E-3</c:v>
                </c:pt>
                <c:pt idx="11">
                  <c:v>1.0457380611571265E-3</c:v>
                </c:pt>
                <c:pt idx="12">
                  <c:v>1.5497736737935558E-3</c:v>
                </c:pt>
                <c:pt idx="13">
                  <c:v>4.2078415111390931E-4</c:v>
                </c:pt>
                <c:pt idx="14">
                  <c:v>-7.5455235307546103E-4</c:v>
                </c:pt>
                <c:pt idx="15">
                  <c:v>1.2604632902849167E-4</c:v>
                </c:pt>
                <c:pt idx="16">
                  <c:v>-8.3559076728171721E-4</c:v>
                </c:pt>
                <c:pt idx="17">
                  <c:v>3.5350446696224018E-4</c:v>
                </c:pt>
                <c:pt idx="18">
                  <c:v>8.4444875825041941E-4</c:v>
                </c:pt>
                <c:pt idx="19">
                  <c:v>5.9349558574751232E-4</c:v>
                </c:pt>
                <c:pt idx="20">
                  <c:v>2.5634470188225225E-3</c:v>
                </c:pt>
                <c:pt idx="21">
                  <c:v>3.1437543035098122E-3</c:v>
                </c:pt>
                <c:pt idx="22">
                  <c:v>5.7576217347935516E-3</c:v>
                </c:pt>
                <c:pt idx="23">
                  <c:v>6.3908552371651104E-3</c:v>
                </c:pt>
              </c:numCache>
            </c:numRef>
          </c:val>
          <c:extLst>
            <c:ext xmlns:c16="http://schemas.microsoft.com/office/drawing/2014/chart" uri="{C3380CC4-5D6E-409C-BE32-E72D297353CC}">
              <c16:uniqueId val="{00000003-975E-46C8-88FB-186479E5950F}"/>
            </c:ext>
          </c:extLst>
        </c:ser>
        <c:ser>
          <c:idx val="5"/>
          <c:order val="5"/>
          <c:tx>
            <c:strRef>
              <c:f>'III.1. Хөдөлмөр'!$A$23</c:f>
              <c:strCache>
                <c:ptCount val="1"/>
                <c:pt idx="0">
                  <c:v>Барилга</c:v>
                </c:pt>
              </c:strCache>
            </c:strRef>
          </c:tx>
          <c:spPr>
            <a:solidFill>
              <a:srgbClr val="D4D9E4"/>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Хөдөлмөр'!$R$23:$AO$23</c:f>
              <c:numCache>
                <c:formatCode>0.0%</c:formatCode>
                <c:ptCount val="24"/>
                <c:pt idx="0">
                  <c:v>6.6532347314714087E-3</c:v>
                </c:pt>
                <c:pt idx="1">
                  <c:v>5.428727664331218E-3</c:v>
                </c:pt>
                <c:pt idx="2">
                  <c:v>6.1178571069122299E-3</c:v>
                </c:pt>
                <c:pt idx="3">
                  <c:v>8.8022299697024815E-3</c:v>
                </c:pt>
                <c:pt idx="4">
                  <c:v>1.0464159956433593E-2</c:v>
                </c:pt>
                <c:pt idx="5">
                  <c:v>1.2277211896240916E-2</c:v>
                </c:pt>
                <c:pt idx="6">
                  <c:v>8.1293378504254891E-3</c:v>
                </c:pt>
                <c:pt idx="7">
                  <c:v>5.0597214724505237E-3</c:v>
                </c:pt>
                <c:pt idx="8">
                  <c:v>2.018516830121151E-5</c:v>
                </c:pt>
                <c:pt idx="9">
                  <c:v>-7.3638737992597217E-3</c:v>
                </c:pt>
                <c:pt idx="10">
                  <c:v>-8.688758744551375E-3</c:v>
                </c:pt>
                <c:pt idx="11">
                  <c:v>-1.2734271283736073E-2</c:v>
                </c:pt>
                <c:pt idx="12">
                  <c:v>-1.6084357620734402E-2</c:v>
                </c:pt>
                <c:pt idx="13">
                  <c:v>-1.2049851693435028E-2</c:v>
                </c:pt>
                <c:pt idx="14">
                  <c:v>-6.0873990433765006E-3</c:v>
                </c:pt>
                <c:pt idx="15">
                  <c:v>-1.1006267637038135E-3</c:v>
                </c:pt>
                <c:pt idx="16">
                  <c:v>5.9432957174820958E-3</c:v>
                </c:pt>
                <c:pt idx="17">
                  <c:v>4.3250670918444471E-3</c:v>
                </c:pt>
                <c:pt idx="18">
                  <c:v>4.6489282870582063E-3</c:v>
                </c:pt>
                <c:pt idx="19">
                  <c:v>4.5819346056248447E-3</c:v>
                </c:pt>
                <c:pt idx="20">
                  <c:v>-5.0533161017665619E-4</c:v>
                </c:pt>
                <c:pt idx="21">
                  <c:v>-4.3524803497408635E-4</c:v>
                </c:pt>
                <c:pt idx="22">
                  <c:v>-4.4278461148798609E-3</c:v>
                </c:pt>
                <c:pt idx="23">
                  <c:v>-4.0144105165261113E-3</c:v>
                </c:pt>
              </c:numCache>
            </c:numRef>
          </c:val>
          <c:extLst>
            <c:ext xmlns:c16="http://schemas.microsoft.com/office/drawing/2014/chart" uri="{C3380CC4-5D6E-409C-BE32-E72D297353CC}">
              <c16:uniqueId val="{00000004-975E-46C8-88FB-186479E5950F}"/>
            </c:ext>
          </c:extLst>
        </c:ser>
        <c:ser>
          <c:idx val="6"/>
          <c:order val="6"/>
          <c:tx>
            <c:strRef>
              <c:f>'III.1. Хөдөлмөр'!$A$24</c:f>
              <c:strCache>
                <c:ptCount val="1"/>
                <c:pt idx="0">
                  <c:v>Худалдаа</c:v>
                </c:pt>
              </c:strCache>
            </c:strRef>
          </c:tx>
          <c:spPr>
            <a:solidFill>
              <a:srgbClr val="8B9ABB"/>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Хөдөлмөр'!$R$24:$AO$24</c:f>
              <c:numCache>
                <c:formatCode>0.0%</c:formatCode>
                <c:ptCount val="24"/>
                <c:pt idx="0">
                  <c:v>2.1674323627257044E-2</c:v>
                </c:pt>
                <c:pt idx="1">
                  <c:v>1.6042064618366339E-2</c:v>
                </c:pt>
                <c:pt idx="2">
                  <c:v>1.7817808258615557E-2</c:v>
                </c:pt>
                <c:pt idx="3">
                  <c:v>1.450621849835811E-2</c:v>
                </c:pt>
                <c:pt idx="4">
                  <c:v>9.6711780894866237E-3</c:v>
                </c:pt>
                <c:pt idx="5">
                  <c:v>1.1957282266737654E-2</c:v>
                </c:pt>
                <c:pt idx="6">
                  <c:v>4.6989060762383465E-3</c:v>
                </c:pt>
                <c:pt idx="7">
                  <c:v>4.9881270697055349E-3</c:v>
                </c:pt>
                <c:pt idx="8">
                  <c:v>1.7978407766708275E-3</c:v>
                </c:pt>
                <c:pt idx="9">
                  <c:v>-5.3810504807902696E-3</c:v>
                </c:pt>
                <c:pt idx="10">
                  <c:v>-6.0188427153098868E-3</c:v>
                </c:pt>
                <c:pt idx="11">
                  <c:v>-2.3101529186834524E-3</c:v>
                </c:pt>
                <c:pt idx="12">
                  <c:v>7.9924268465215026E-3</c:v>
                </c:pt>
                <c:pt idx="13">
                  <c:v>1.8317380585767814E-2</c:v>
                </c:pt>
                <c:pt idx="14">
                  <c:v>2.4367867844836077E-2</c:v>
                </c:pt>
                <c:pt idx="15">
                  <c:v>2.763993699017369E-2</c:v>
                </c:pt>
                <c:pt idx="16">
                  <c:v>1.7713997495203117E-2</c:v>
                </c:pt>
                <c:pt idx="17">
                  <c:v>1.3718676082870189E-2</c:v>
                </c:pt>
                <c:pt idx="18">
                  <c:v>1.2275515424888767E-2</c:v>
                </c:pt>
                <c:pt idx="19">
                  <c:v>4.8012429953478292E-3</c:v>
                </c:pt>
                <c:pt idx="20">
                  <c:v>-2.2573545383842287E-3</c:v>
                </c:pt>
                <c:pt idx="21">
                  <c:v>-1.3090874333718715E-2</c:v>
                </c:pt>
                <c:pt idx="22">
                  <c:v>-2.6503705680662539E-2</c:v>
                </c:pt>
                <c:pt idx="23">
                  <c:v>-3.5967261853268623E-2</c:v>
                </c:pt>
              </c:numCache>
            </c:numRef>
          </c:val>
          <c:extLst>
            <c:ext xmlns:c16="http://schemas.microsoft.com/office/drawing/2014/chart" uri="{C3380CC4-5D6E-409C-BE32-E72D297353CC}">
              <c16:uniqueId val="{00000005-975E-46C8-88FB-186479E5950F}"/>
            </c:ext>
          </c:extLst>
        </c:ser>
        <c:ser>
          <c:idx val="7"/>
          <c:order val="7"/>
          <c:tx>
            <c:strRef>
              <c:f>'III.1. Хөдөлмөр'!$A$25</c:f>
              <c:strCache>
                <c:ptCount val="1"/>
                <c:pt idx="0">
                  <c:v>Тээвэр ба агуулах</c:v>
                </c:pt>
              </c:strCache>
            </c:strRef>
          </c:tx>
          <c:spPr>
            <a:pattFill prst="dkUpDiag">
              <a:fgClr>
                <a:srgbClr val="173678"/>
              </a:fgClr>
              <a:bgClr>
                <a:schemeClr val="bg1"/>
              </a:bgClr>
            </a:patt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Хөдөлмөр'!$R$25:$AO$25</c:f>
              <c:numCache>
                <c:formatCode>0.0%</c:formatCode>
                <c:ptCount val="24"/>
                <c:pt idx="0">
                  <c:v>9.5569378880708839E-3</c:v>
                </c:pt>
                <c:pt idx="1">
                  <c:v>9.6629027488194467E-3</c:v>
                </c:pt>
                <c:pt idx="2">
                  <c:v>4.1327952764844003E-3</c:v>
                </c:pt>
                <c:pt idx="3">
                  <c:v>4.2567913084298158E-3</c:v>
                </c:pt>
                <c:pt idx="4">
                  <c:v>1.384645143513721E-3</c:v>
                </c:pt>
                <c:pt idx="5">
                  <c:v>1.5454307084770377E-3</c:v>
                </c:pt>
                <c:pt idx="6">
                  <c:v>2.8642596597070512E-3</c:v>
                </c:pt>
                <c:pt idx="7">
                  <c:v>1.8439587330783336E-3</c:v>
                </c:pt>
                <c:pt idx="8">
                  <c:v>-1.3970858060164371E-3</c:v>
                </c:pt>
                <c:pt idx="9">
                  <c:v>-1.7880677030720331E-3</c:v>
                </c:pt>
                <c:pt idx="10">
                  <c:v>-2.5747233930363158E-3</c:v>
                </c:pt>
                <c:pt idx="11">
                  <c:v>-4.873143859890388E-3</c:v>
                </c:pt>
                <c:pt idx="12">
                  <c:v>-2.1246350015015989E-3</c:v>
                </c:pt>
                <c:pt idx="13">
                  <c:v>-1.0616009850205367E-4</c:v>
                </c:pt>
                <c:pt idx="14">
                  <c:v>1.3951887305745073E-3</c:v>
                </c:pt>
                <c:pt idx="15">
                  <c:v>5.8528179024023436E-3</c:v>
                </c:pt>
                <c:pt idx="16">
                  <c:v>5.7505852647178855E-3</c:v>
                </c:pt>
                <c:pt idx="17">
                  <c:v>4.364965047460331E-3</c:v>
                </c:pt>
                <c:pt idx="18">
                  <c:v>4.8734208266635118E-3</c:v>
                </c:pt>
                <c:pt idx="19">
                  <c:v>8.2911787640092621E-4</c:v>
                </c:pt>
                <c:pt idx="20">
                  <c:v>-1.2801734124475292E-3</c:v>
                </c:pt>
                <c:pt idx="21">
                  <c:v>-6.5201058132687353E-3</c:v>
                </c:pt>
                <c:pt idx="22">
                  <c:v>-1.1103128801371908E-2</c:v>
                </c:pt>
                <c:pt idx="23">
                  <c:v>-8.4251326280058939E-3</c:v>
                </c:pt>
              </c:numCache>
            </c:numRef>
          </c:val>
          <c:extLst>
            <c:ext xmlns:c16="http://schemas.microsoft.com/office/drawing/2014/chart" uri="{C3380CC4-5D6E-409C-BE32-E72D297353CC}">
              <c16:uniqueId val="{00000006-975E-46C8-88FB-186479E5950F}"/>
            </c:ext>
          </c:extLst>
        </c:ser>
        <c:ser>
          <c:idx val="9"/>
          <c:order val="8"/>
          <c:tx>
            <c:strRef>
              <c:f>'III.1. Хөдөлмөр'!$A$26</c:f>
              <c:strCache>
                <c:ptCount val="1"/>
                <c:pt idx="0">
                  <c:v>Мэдээлэл, холбоо</c:v>
                </c:pt>
              </c:strCache>
            </c:strRef>
          </c:tx>
          <c:spPr>
            <a:solidFill>
              <a:srgbClr val="173678"/>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Хөдөлмөр'!$R$26:$AO$26</c:f>
              <c:numCache>
                <c:formatCode>0.0%</c:formatCode>
                <c:ptCount val="24"/>
                <c:pt idx="0">
                  <c:v>2.9515221715703793E-3</c:v>
                </c:pt>
                <c:pt idx="1">
                  <c:v>7.3305260495230536E-4</c:v>
                </c:pt>
                <c:pt idx="2">
                  <c:v>1.0488223160178172E-3</c:v>
                </c:pt>
                <c:pt idx="3">
                  <c:v>1.2361282116094901E-3</c:v>
                </c:pt>
                <c:pt idx="4">
                  <c:v>-1.7209492403470368E-3</c:v>
                </c:pt>
                <c:pt idx="5">
                  <c:v>1.1918488754321627E-4</c:v>
                </c:pt>
                <c:pt idx="6">
                  <c:v>-2.024906044912319E-3</c:v>
                </c:pt>
                <c:pt idx="7">
                  <c:v>-1.7778893003200962E-3</c:v>
                </c:pt>
                <c:pt idx="8">
                  <c:v>1.0940814818544307E-3</c:v>
                </c:pt>
                <c:pt idx="9">
                  <c:v>-6.1054874584796296E-4</c:v>
                </c:pt>
                <c:pt idx="10">
                  <c:v>1.2987802906472819E-3</c:v>
                </c:pt>
                <c:pt idx="11">
                  <c:v>2.2004774031354883E-3</c:v>
                </c:pt>
                <c:pt idx="12">
                  <c:v>-2.3611829750588816E-3</c:v>
                </c:pt>
                <c:pt idx="13">
                  <c:v>-1.7858941356980098E-3</c:v>
                </c:pt>
                <c:pt idx="14">
                  <c:v>-2.3252393588944257E-3</c:v>
                </c:pt>
                <c:pt idx="15">
                  <c:v>-3.3025472029052419E-3</c:v>
                </c:pt>
                <c:pt idx="16">
                  <c:v>-1.6637189429985334E-4</c:v>
                </c:pt>
                <c:pt idx="17">
                  <c:v>5.1481233052753418E-4</c:v>
                </c:pt>
                <c:pt idx="18">
                  <c:v>4.7702009834769661E-4</c:v>
                </c:pt>
                <c:pt idx="19">
                  <c:v>-2.688696077394784E-4</c:v>
                </c:pt>
                <c:pt idx="20">
                  <c:v>-7.0374402153436171E-4</c:v>
                </c:pt>
                <c:pt idx="21">
                  <c:v>-1.5641854451990491E-3</c:v>
                </c:pt>
                <c:pt idx="22">
                  <c:v>-9.0405243382248913E-4</c:v>
                </c:pt>
                <c:pt idx="23">
                  <c:v>-5.1722021714292906E-4</c:v>
                </c:pt>
              </c:numCache>
            </c:numRef>
          </c:val>
          <c:extLst>
            <c:ext xmlns:c16="http://schemas.microsoft.com/office/drawing/2014/chart" uri="{C3380CC4-5D6E-409C-BE32-E72D297353CC}">
              <c16:uniqueId val="{00000007-975E-46C8-88FB-186479E5950F}"/>
            </c:ext>
          </c:extLst>
        </c:ser>
        <c:ser>
          <c:idx val="8"/>
          <c:order val="9"/>
          <c:tx>
            <c:strRef>
              <c:f>'III.1. Хөдөлмөр'!$A$27</c:f>
              <c:strCache>
                <c:ptCount val="1"/>
                <c:pt idx="0">
                  <c:v>Төр, Боловсрол, Эрүүл мэнд</c:v>
                </c:pt>
              </c:strCache>
            </c:strRef>
          </c:tx>
          <c:spPr>
            <a:pattFill prst="pct50">
              <a:fgClr>
                <a:srgbClr val="373334"/>
              </a:fgClr>
              <a:bgClr>
                <a:schemeClr val="bg1"/>
              </a:bgClr>
            </a:patt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Хөдөлмөр'!$R$27:$AO$27</c:f>
              <c:numCache>
                <c:formatCode>0.0%</c:formatCode>
                <c:ptCount val="24"/>
                <c:pt idx="0">
                  <c:v>-2.7327856872480316E-3</c:v>
                </c:pt>
                <c:pt idx="1">
                  <c:v>-4.0172584716051014E-3</c:v>
                </c:pt>
                <c:pt idx="2">
                  <c:v>1.2276440632701295E-3</c:v>
                </c:pt>
                <c:pt idx="3">
                  <c:v>-9.6914688282990569E-4</c:v>
                </c:pt>
                <c:pt idx="4">
                  <c:v>2.7646516098297409E-3</c:v>
                </c:pt>
                <c:pt idx="5">
                  <c:v>8.6607684948070487E-4</c:v>
                </c:pt>
                <c:pt idx="6">
                  <c:v>-3.3256277416043754E-3</c:v>
                </c:pt>
                <c:pt idx="7">
                  <c:v>-2.0902803116543408E-4</c:v>
                </c:pt>
                <c:pt idx="8">
                  <c:v>2.238512484639973E-4</c:v>
                </c:pt>
                <c:pt idx="9">
                  <c:v>1.1353331388023453E-2</c:v>
                </c:pt>
                <c:pt idx="10">
                  <c:v>7.1597976851229409E-3</c:v>
                </c:pt>
                <c:pt idx="11">
                  <c:v>1.5675507906638141E-2</c:v>
                </c:pt>
                <c:pt idx="12">
                  <c:v>1.9743614561585639E-2</c:v>
                </c:pt>
                <c:pt idx="13">
                  <c:v>9.912812616537918E-3</c:v>
                </c:pt>
                <c:pt idx="14">
                  <c:v>1.3259368404716173E-2</c:v>
                </c:pt>
                <c:pt idx="15">
                  <c:v>8.9163883791953651E-3</c:v>
                </c:pt>
                <c:pt idx="16">
                  <c:v>2.3055018175800255E-3</c:v>
                </c:pt>
                <c:pt idx="17">
                  <c:v>1.0040985496664115E-2</c:v>
                </c:pt>
                <c:pt idx="18">
                  <c:v>8.533689916122196E-3</c:v>
                </c:pt>
                <c:pt idx="19">
                  <c:v>2.902635335165982E-3</c:v>
                </c:pt>
                <c:pt idx="20">
                  <c:v>1.1097867541940995E-2</c:v>
                </c:pt>
                <c:pt idx="21">
                  <c:v>3.4167586081990248E-3</c:v>
                </c:pt>
                <c:pt idx="22">
                  <c:v>3.2822932668100258E-3</c:v>
                </c:pt>
                <c:pt idx="23">
                  <c:v>7.9325419450126285E-3</c:v>
                </c:pt>
              </c:numCache>
            </c:numRef>
          </c:val>
          <c:extLst>
            <c:ext xmlns:c16="http://schemas.microsoft.com/office/drawing/2014/chart" uri="{C3380CC4-5D6E-409C-BE32-E72D297353CC}">
              <c16:uniqueId val="{00000008-975E-46C8-88FB-186479E5950F}"/>
            </c:ext>
          </c:extLst>
        </c:ser>
        <c:ser>
          <c:idx val="10"/>
          <c:order val="10"/>
          <c:tx>
            <c:strRef>
              <c:f>'III.1. Хөдөлмөр'!$A$28</c:f>
              <c:strCache>
                <c:ptCount val="1"/>
                <c:pt idx="0">
                  <c:v>Бусад үйлчилгээ</c:v>
                </c:pt>
              </c:strCache>
            </c:strRef>
          </c:tx>
          <c:spPr>
            <a:solidFill>
              <a:srgbClr val="373334"/>
            </a:solidFill>
            <a:ln>
              <a:noFill/>
            </a:ln>
            <a:effectLst/>
          </c:spPr>
          <c:invertIfNegative val="0"/>
          <c:cat>
            <c:multiLvlStrRef>
              <c:f>'III.1. Хөдөлмөр'!$R$1:$AM$2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'III.1. Хөдөлмөр'!$R$28:$AO$28</c:f>
              <c:numCache>
                <c:formatCode>0.0%</c:formatCode>
                <c:ptCount val="24"/>
                <c:pt idx="0">
                  <c:v>5.9151174607819275E-3</c:v>
                </c:pt>
                <c:pt idx="1">
                  <c:v>-5.6502941510167704E-3</c:v>
                </c:pt>
                <c:pt idx="2">
                  <c:v>2.8379760280553522E-3</c:v>
                </c:pt>
                <c:pt idx="3">
                  <c:v>4.5158517251862717E-3</c:v>
                </c:pt>
                <c:pt idx="4">
                  <c:v>9.0586407655302188E-3</c:v>
                </c:pt>
                <c:pt idx="5">
                  <c:v>1.9110245086194053E-2</c:v>
                </c:pt>
                <c:pt idx="6">
                  <c:v>8.4278565893865127E-3</c:v>
                </c:pt>
                <c:pt idx="7">
                  <c:v>6.9612319762241866E-3</c:v>
                </c:pt>
                <c:pt idx="8">
                  <c:v>-1.6268338452201142E-3</c:v>
                </c:pt>
                <c:pt idx="9">
                  <c:v>-1.1105338078451654E-2</c:v>
                </c:pt>
                <c:pt idx="10">
                  <c:v>-9.3951288051332179E-3</c:v>
                </c:pt>
                <c:pt idx="11">
                  <c:v>-9.955300485066855E-3</c:v>
                </c:pt>
                <c:pt idx="12">
                  <c:v>-4.3942291340263511E-3</c:v>
                </c:pt>
                <c:pt idx="13">
                  <c:v>3.4236631766912311E-3</c:v>
                </c:pt>
                <c:pt idx="14">
                  <c:v>9.0835019891308422E-3</c:v>
                </c:pt>
                <c:pt idx="15">
                  <c:v>1.4054499142573722E-2</c:v>
                </c:pt>
                <c:pt idx="16">
                  <c:v>1.4258817600653921E-2</c:v>
                </c:pt>
                <c:pt idx="17">
                  <c:v>1.196960118990289E-2</c:v>
                </c:pt>
                <c:pt idx="18">
                  <c:v>8.3015514622067771E-3</c:v>
                </c:pt>
                <c:pt idx="19">
                  <c:v>4.6771334452315261E-3</c:v>
                </c:pt>
                <c:pt idx="20">
                  <c:v>6.3128215546976634E-3</c:v>
                </c:pt>
                <c:pt idx="21">
                  <c:v>6.6499418199315987E-3</c:v>
                </c:pt>
                <c:pt idx="22">
                  <c:v>9.5314465427966625E-3</c:v>
                </c:pt>
                <c:pt idx="23">
                  <c:v>1.2054630342242641E-2</c:v>
                </c:pt>
              </c:numCache>
            </c:numRef>
          </c:val>
          <c:extLst>
            <c:ext xmlns:c16="http://schemas.microsoft.com/office/drawing/2014/chart" uri="{C3380CC4-5D6E-409C-BE32-E72D297353CC}">
              <c16:uniqueId val="{00000009-975E-46C8-88FB-186479E5950F}"/>
            </c:ext>
          </c:extLst>
        </c:ser>
        <c:dLbls>
          <c:showLegendKey val="0"/>
          <c:showVal val="0"/>
          <c:showCatName val="0"/>
          <c:showSerName val="0"/>
          <c:showPercent val="0"/>
          <c:showBubbleSize val="0"/>
        </c:dLbls>
        <c:gapWidth val="25"/>
        <c:overlap val="100"/>
        <c:axId val="753576048"/>
        <c:axId val="753576608"/>
      </c:barChart>
      <c:lineChart>
        <c:grouping val="standard"/>
        <c:varyColors val="0"/>
        <c:ser>
          <c:idx val="0"/>
          <c:order val="0"/>
          <c:tx>
            <c:strRef>
              <c:f>'III.1. Хөдөлмөр'!$A$18</c:f>
              <c:strCache>
                <c:ptCount val="1"/>
                <c:pt idx="0">
                  <c:v>Ажиллагчид</c:v>
                </c:pt>
              </c:strCache>
            </c:strRef>
          </c:tx>
          <c:spPr>
            <a:ln w="38100" cap="rnd">
              <a:solidFill>
                <a:sysClr val="windowText" lastClr="000000"/>
              </a:solidFill>
              <a:round/>
            </a:ln>
            <a:effectLst/>
          </c:spPr>
          <c:marker>
            <c:symbol val="circle"/>
            <c:size val="8"/>
            <c:spPr>
              <a:solidFill>
                <a:schemeClr val="bg1"/>
              </a:solidFill>
              <a:ln w="9525">
                <a:solidFill>
                  <a:sysClr val="windowText" lastClr="000000"/>
                </a:solidFill>
              </a:ln>
              <a:effectLst/>
            </c:spPr>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Хөдөлмөр'!$R$18:$AO$18</c:f>
              <c:numCache>
                <c:formatCode>0.0%</c:formatCode>
                <c:ptCount val="24"/>
                <c:pt idx="0">
                  <c:v>2.0669414129477426E-2</c:v>
                </c:pt>
                <c:pt idx="1">
                  <c:v>-5.1441553876228063E-3</c:v>
                </c:pt>
                <c:pt idx="2">
                  <c:v>1.6155983120537787E-2</c:v>
                </c:pt>
                <c:pt idx="3">
                  <c:v>1.1993192675020081E-2</c:v>
                </c:pt>
                <c:pt idx="4">
                  <c:v>2.2637672460219971E-2</c:v>
                </c:pt>
                <c:pt idx="5">
                  <c:v>4.03515627008324E-2</c:v>
                </c:pt>
                <c:pt idx="6">
                  <c:v>1.8697730428365089E-2</c:v>
                </c:pt>
                <c:pt idx="7">
                  <c:v>2.4303882557554557E-2</c:v>
                </c:pt>
                <c:pt idx="8">
                  <c:v>2.8935098560320949E-3</c:v>
                </c:pt>
                <c:pt idx="9">
                  <c:v>-9.7258752939585191E-3</c:v>
                </c:pt>
                <c:pt idx="10">
                  <c:v>2.3698670310365877E-3</c:v>
                </c:pt>
                <c:pt idx="11">
                  <c:v>1.0980362014604284E-2</c:v>
                </c:pt>
                <c:pt idx="12">
                  <c:v>3.0331058613240813E-2</c:v>
                </c:pt>
                <c:pt idx="13">
                  <c:v>5.7493632662467986E-2</c:v>
                </c:pt>
                <c:pt idx="14">
                  <c:v>6.2102252784286938E-2</c:v>
                </c:pt>
                <c:pt idx="15">
                  <c:v>7.6505897945600365E-2</c:v>
                </c:pt>
                <c:pt idx="16">
                  <c:v>6.1972213698772149E-2</c:v>
                </c:pt>
                <c:pt idx="17">
                  <c:v>4.5794272841525929E-2</c:v>
                </c:pt>
                <c:pt idx="18">
                  <c:v>4.5660975486986333E-2</c:v>
                </c:pt>
                <c:pt idx="19">
                  <c:v>1.4518339302706629E-2</c:v>
                </c:pt>
                <c:pt idx="20">
                  <c:v>1.5417677760469539E-2</c:v>
                </c:pt>
                <c:pt idx="21">
                  <c:v>-1.5348544041993817E-2</c:v>
                </c:pt>
                <c:pt idx="22">
                  <c:v>-4.1792367733838542E-2</c:v>
                </c:pt>
                <c:pt idx="23">
                  <c:v>-5.3560077031412412E-2</c:v>
                </c:pt>
              </c:numCache>
            </c:numRef>
          </c:val>
          <c:smooth val="1"/>
          <c:extLst>
            <c:ext xmlns:c16="http://schemas.microsoft.com/office/drawing/2014/chart" uri="{C3380CC4-5D6E-409C-BE32-E72D297353CC}">
              <c16:uniqueId val="{0000000A-975E-46C8-88FB-186479E5950F}"/>
            </c:ext>
          </c:extLst>
        </c:ser>
        <c:dLbls>
          <c:showLegendKey val="0"/>
          <c:showVal val="0"/>
          <c:showCatName val="0"/>
          <c:showSerName val="0"/>
          <c:showPercent val="0"/>
          <c:showBubbleSize val="0"/>
        </c:dLbls>
        <c:marker val="1"/>
        <c:smooth val="0"/>
        <c:axId val="753576048"/>
        <c:axId val="753576608"/>
      </c:lineChart>
      <c:catAx>
        <c:axId val="75357604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53576608"/>
        <c:crosses val="autoZero"/>
        <c:auto val="1"/>
        <c:lblAlgn val="ctr"/>
        <c:lblOffset val="100"/>
        <c:noMultiLvlLbl val="0"/>
      </c:catAx>
      <c:valAx>
        <c:axId val="753576608"/>
        <c:scaling>
          <c:orientation val="minMax"/>
          <c:max val="0.1"/>
          <c:min val="-5.000000000000001E-2"/>
        </c:scaling>
        <c:delete val="0"/>
        <c:axPos val="l"/>
        <c:majorGridlines>
          <c:spPr>
            <a:ln w="9525" cap="flat" cmpd="sng" algn="ctr">
              <a:noFill/>
              <a:round/>
            </a:ln>
            <a:effectLst/>
          </c:spPr>
        </c:majorGridlines>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53576048"/>
        <c:crosses val="autoZero"/>
        <c:crossBetween val="between"/>
        <c:majorUnit val="5.000000000000001E-2"/>
      </c:valAx>
      <c:spPr>
        <a:noFill/>
        <a:ln>
          <a:noFill/>
        </a:ln>
        <a:effectLst/>
      </c:spPr>
    </c:plotArea>
    <c:legend>
      <c:legendPos val="b"/>
      <c:layout>
        <c:manualLayout>
          <c:xMode val="edge"/>
          <c:yMode val="edge"/>
          <c:x val="9.0868091474648097E-2"/>
          <c:y val="3.1392133846521868E-4"/>
          <c:w val="0.88128523533150815"/>
          <c:h val="0.2161469069908485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25177039816411E-2"/>
          <c:y val="2.0259266372191279E-2"/>
          <c:w val="0.89616569244011413"/>
          <c:h val="0.84610236220472446"/>
        </c:manualLayout>
      </c:layout>
      <c:barChart>
        <c:barDir val="col"/>
        <c:grouping val="stacked"/>
        <c:varyColors val="0"/>
        <c:ser>
          <c:idx val="2"/>
          <c:order val="1"/>
          <c:tx>
            <c:strRef>
              <c:f>'III.1. Хөдөлмөр'!$AT$1</c:f>
              <c:strCache>
                <c:ptCount val="1"/>
                <c:pt idx="0">
                  <c:v>Ажил идэвхтэй хайгаагүй тул хасагдсан (-)</c:v>
                </c:pt>
              </c:strCache>
            </c:strRef>
          </c:tx>
          <c:spPr>
            <a:solidFill>
              <a:srgbClr val="D4D9E4"/>
            </a:solidFill>
            <a:ln w="25400">
              <a:noFill/>
            </a:ln>
            <a:effectLst/>
          </c:spPr>
          <c:invertIfNegative val="0"/>
          <c:cat>
            <c:multiLvlStrRef>
              <c:f>'III.1. Хөдөлмөр'!$AQ$3:$AR$76</c:f>
              <c:multiLvlStrCache>
                <c:ptCount val="7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3">
                    <c:v>2</c:v>
                  </c:pt>
                </c:lvl>
                <c:lvl>
                  <c:pt idx="0">
                    <c:v>2014</c:v>
                  </c:pt>
                  <c:pt idx="12">
                    <c:v>2015</c:v>
                  </c:pt>
                  <c:pt idx="24">
                    <c:v>2016</c:v>
                  </c:pt>
                  <c:pt idx="36">
                    <c:v>2017</c:v>
                  </c:pt>
                  <c:pt idx="48">
                    <c:v>2018</c:v>
                  </c:pt>
                  <c:pt idx="60">
                    <c:v>2019</c:v>
                  </c:pt>
                  <c:pt idx="72">
                    <c:v>2020</c:v>
                  </c:pt>
                </c:lvl>
              </c:multiLvlStrCache>
            </c:multiLvlStrRef>
          </c:cat>
          <c:val>
            <c:numRef>
              <c:f>'III.1. Хөдөлмөр'!$AT$3:$AT$76</c:f>
              <c:numCache>
                <c:formatCode>0</c:formatCode>
                <c:ptCount val="74"/>
                <c:pt idx="0">
                  <c:v>-3.5</c:v>
                </c:pt>
                <c:pt idx="1">
                  <c:v>-151.75</c:v>
                </c:pt>
                <c:pt idx="2">
                  <c:v>-1670.25</c:v>
                </c:pt>
                <c:pt idx="3">
                  <c:v>149.5</c:v>
                </c:pt>
                <c:pt idx="4">
                  <c:v>147.5</c:v>
                </c:pt>
                <c:pt idx="5">
                  <c:v>-1376.2500000000005</c:v>
                </c:pt>
                <c:pt idx="6">
                  <c:v>-1669.416666666667</c:v>
                </c:pt>
                <c:pt idx="7">
                  <c:v>-2081.0833333333335</c:v>
                </c:pt>
                <c:pt idx="8">
                  <c:v>-3416.4999999999995</c:v>
                </c:pt>
                <c:pt idx="9">
                  <c:v>-2892.166666666667</c:v>
                </c:pt>
                <c:pt idx="10">
                  <c:v>-3687.2500000000005</c:v>
                </c:pt>
                <c:pt idx="11">
                  <c:v>-2464</c:v>
                </c:pt>
                <c:pt idx="12">
                  <c:v>-2954.5833333333335</c:v>
                </c:pt>
                <c:pt idx="13">
                  <c:v>-3187.166666666667</c:v>
                </c:pt>
                <c:pt idx="14">
                  <c:v>-3583.5</c:v>
                </c:pt>
                <c:pt idx="15">
                  <c:v>-4712.0833333333339</c:v>
                </c:pt>
                <c:pt idx="16">
                  <c:v>-4880.9166666666661</c:v>
                </c:pt>
                <c:pt idx="17">
                  <c:v>-3891.7499999999991</c:v>
                </c:pt>
                <c:pt idx="18">
                  <c:v>-3308.416666666667</c:v>
                </c:pt>
                <c:pt idx="19">
                  <c:v>-3020.2499999999991</c:v>
                </c:pt>
                <c:pt idx="20">
                  <c:v>-2752.2500000000009</c:v>
                </c:pt>
                <c:pt idx="21">
                  <c:v>-2291.833333333333</c:v>
                </c:pt>
                <c:pt idx="22">
                  <c:v>-1092.1666666666661</c:v>
                </c:pt>
                <c:pt idx="23">
                  <c:v>-928.08333333333303</c:v>
                </c:pt>
                <c:pt idx="24">
                  <c:v>-1061.6666666666661</c:v>
                </c:pt>
                <c:pt idx="25">
                  <c:v>-366.66666666666697</c:v>
                </c:pt>
                <c:pt idx="26">
                  <c:v>-210.83333333333303</c:v>
                </c:pt>
                <c:pt idx="27">
                  <c:v>338.41666666666697</c:v>
                </c:pt>
                <c:pt idx="28">
                  <c:v>829.16666666666606</c:v>
                </c:pt>
                <c:pt idx="29">
                  <c:v>331.5</c:v>
                </c:pt>
                <c:pt idx="30">
                  <c:v>323.58333333333394</c:v>
                </c:pt>
                <c:pt idx="31">
                  <c:v>467.83333333333303</c:v>
                </c:pt>
                <c:pt idx="32">
                  <c:v>393.83333333333394</c:v>
                </c:pt>
                <c:pt idx="33">
                  <c:v>43.91666666666606</c:v>
                </c:pt>
                <c:pt idx="34">
                  <c:v>-136.25000000000091</c:v>
                </c:pt>
                <c:pt idx="35">
                  <c:v>404</c:v>
                </c:pt>
                <c:pt idx="36">
                  <c:v>98.25</c:v>
                </c:pt>
                <c:pt idx="37">
                  <c:v>-39.91666666666606</c:v>
                </c:pt>
                <c:pt idx="38">
                  <c:v>588.08333333333303</c:v>
                </c:pt>
                <c:pt idx="39">
                  <c:v>880.83333333333303</c:v>
                </c:pt>
                <c:pt idx="40">
                  <c:v>709.58333333333303</c:v>
                </c:pt>
                <c:pt idx="41">
                  <c:v>1472.833333333333</c:v>
                </c:pt>
                <c:pt idx="42">
                  <c:v>1271.916666666667</c:v>
                </c:pt>
                <c:pt idx="43">
                  <c:v>1316.5</c:v>
                </c:pt>
                <c:pt idx="44">
                  <c:v>1757.25</c:v>
                </c:pt>
                <c:pt idx="45">
                  <c:v>2425.166666666667</c:v>
                </c:pt>
                <c:pt idx="46">
                  <c:v>2274.0833333333339</c:v>
                </c:pt>
                <c:pt idx="47">
                  <c:v>1728.083333333333</c:v>
                </c:pt>
                <c:pt idx="48">
                  <c:v>1858.75</c:v>
                </c:pt>
                <c:pt idx="49">
                  <c:v>1832.833333333333</c:v>
                </c:pt>
                <c:pt idx="50">
                  <c:v>1129.583333333333</c:v>
                </c:pt>
                <c:pt idx="51">
                  <c:v>1040.166666666667</c:v>
                </c:pt>
                <c:pt idx="52">
                  <c:v>1425.75</c:v>
                </c:pt>
                <c:pt idx="53">
                  <c:v>903.75</c:v>
                </c:pt>
                <c:pt idx="54">
                  <c:v>1014.75</c:v>
                </c:pt>
                <c:pt idx="55">
                  <c:v>852.83333333333303</c:v>
                </c:pt>
                <c:pt idx="56">
                  <c:v>471</c:v>
                </c:pt>
                <c:pt idx="57">
                  <c:v>442.66666666666697</c:v>
                </c:pt>
                <c:pt idx="58">
                  <c:v>385.58333333333303</c:v>
                </c:pt>
                <c:pt idx="59">
                  <c:v>442.83333333333394</c:v>
                </c:pt>
                <c:pt idx="60">
                  <c:v>499.75</c:v>
                </c:pt>
                <c:pt idx="61">
                  <c:v>431.41666666666697</c:v>
                </c:pt>
                <c:pt idx="62">
                  <c:v>606.91666666666697</c:v>
                </c:pt>
                <c:pt idx="63">
                  <c:v>622.83333333333303</c:v>
                </c:pt>
                <c:pt idx="64">
                  <c:v>427</c:v>
                </c:pt>
                <c:pt idx="65">
                  <c:v>292.91666666666606</c:v>
                </c:pt>
                <c:pt idx="66">
                  <c:v>304.66666666666606</c:v>
                </c:pt>
                <c:pt idx="67">
                  <c:v>356.58333333333303</c:v>
                </c:pt>
                <c:pt idx="68">
                  <c:v>444.16666666666697</c:v>
                </c:pt>
                <c:pt idx="69">
                  <c:v>-12.75</c:v>
                </c:pt>
                <c:pt idx="70">
                  <c:v>170</c:v>
                </c:pt>
                <c:pt idx="71">
                  <c:v>361.83333333333303</c:v>
                </c:pt>
                <c:pt idx="72">
                  <c:v>248.33333333333303</c:v>
                </c:pt>
                <c:pt idx="73">
                  <c:v>328.58333333333303</c:v>
                </c:pt>
              </c:numCache>
            </c:numRef>
          </c:val>
          <c:extLst>
            <c:ext xmlns:c16="http://schemas.microsoft.com/office/drawing/2014/chart" uri="{C3380CC4-5D6E-409C-BE32-E72D297353CC}">
              <c16:uniqueId val="{00000000-375F-4D63-B889-E2987173FAA2}"/>
            </c:ext>
          </c:extLst>
        </c:ser>
        <c:ser>
          <c:idx val="3"/>
          <c:order val="2"/>
          <c:tx>
            <c:strRef>
              <c:f>'III.1. Хөдөлмөр'!$AU$1</c:f>
              <c:strCache>
                <c:ptCount val="1"/>
                <c:pt idx="0">
                  <c:v>Ажилд орсон тул хасагдсан (-)</c:v>
                </c:pt>
              </c:strCache>
            </c:strRef>
          </c:tx>
          <c:spPr>
            <a:solidFill>
              <a:srgbClr val="173678"/>
            </a:solidFill>
            <a:ln w="22225">
              <a:noFill/>
            </a:ln>
            <a:effectLst/>
          </c:spPr>
          <c:invertIfNegative val="0"/>
          <c:cat>
            <c:multiLvlStrRef>
              <c:f>'III.1. Хөдөлмөр'!$AQ$3:$AR$76</c:f>
              <c:multiLvlStrCache>
                <c:ptCount val="7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3">
                    <c:v>2</c:v>
                  </c:pt>
                </c:lvl>
                <c:lvl>
                  <c:pt idx="0">
                    <c:v>2014</c:v>
                  </c:pt>
                  <c:pt idx="12">
                    <c:v>2015</c:v>
                  </c:pt>
                  <c:pt idx="24">
                    <c:v>2016</c:v>
                  </c:pt>
                  <c:pt idx="36">
                    <c:v>2017</c:v>
                  </c:pt>
                  <c:pt idx="48">
                    <c:v>2018</c:v>
                  </c:pt>
                  <c:pt idx="60">
                    <c:v>2019</c:v>
                  </c:pt>
                  <c:pt idx="72">
                    <c:v>2020</c:v>
                  </c:pt>
                </c:lvl>
              </c:multiLvlStrCache>
            </c:multiLvlStrRef>
          </c:cat>
          <c:val>
            <c:numRef>
              <c:f>'III.1. Хөдөлмөр'!$AU$3:$AU$76</c:f>
              <c:numCache>
                <c:formatCode>0</c:formatCode>
                <c:ptCount val="74"/>
                <c:pt idx="0">
                  <c:v>-2598.583333333333</c:v>
                </c:pt>
                <c:pt idx="1">
                  <c:v>-2481.6666666666665</c:v>
                </c:pt>
                <c:pt idx="2">
                  <c:v>-2158.1666666666665</c:v>
                </c:pt>
                <c:pt idx="3">
                  <c:v>-1853.166666666667</c:v>
                </c:pt>
                <c:pt idx="4">
                  <c:v>-1312.416666666667</c:v>
                </c:pt>
                <c:pt idx="5">
                  <c:v>-338.66666666666697</c:v>
                </c:pt>
                <c:pt idx="6">
                  <c:v>-140.33333333333303</c:v>
                </c:pt>
                <c:pt idx="7">
                  <c:v>441.33333333333348</c:v>
                </c:pt>
                <c:pt idx="8">
                  <c:v>790.66666666666697</c:v>
                </c:pt>
                <c:pt idx="9">
                  <c:v>1298.5833333333335</c:v>
                </c:pt>
                <c:pt idx="10">
                  <c:v>2105.7499999999995</c:v>
                </c:pt>
                <c:pt idx="11">
                  <c:v>3206.25</c:v>
                </c:pt>
                <c:pt idx="12">
                  <c:v>3252.1666666666665</c:v>
                </c:pt>
                <c:pt idx="13">
                  <c:v>3199.833333333333</c:v>
                </c:pt>
                <c:pt idx="14">
                  <c:v>3076.0833333333335</c:v>
                </c:pt>
                <c:pt idx="15">
                  <c:v>3127.75</c:v>
                </c:pt>
                <c:pt idx="16">
                  <c:v>2977.8333333333339</c:v>
                </c:pt>
                <c:pt idx="17">
                  <c:v>2362.0833333333339</c:v>
                </c:pt>
                <c:pt idx="18">
                  <c:v>2092.6666666666661</c:v>
                </c:pt>
                <c:pt idx="19">
                  <c:v>1782.9166666666665</c:v>
                </c:pt>
                <c:pt idx="20">
                  <c:v>1593.1666666666665</c:v>
                </c:pt>
                <c:pt idx="21">
                  <c:v>1270.5</c:v>
                </c:pt>
                <c:pt idx="22">
                  <c:v>745.41666666666697</c:v>
                </c:pt>
                <c:pt idx="23">
                  <c:v>-26.666666666666515</c:v>
                </c:pt>
                <c:pt idx="24">
                  <c:v>-99.16666666666697</c:v>
                </c:pt>
                <c:pt idx="25">
                  <c:v>-157.16666666666652</c:v>
                </c:pt>
                <c:pt idx="26">
                  <c:v>-245.25</c:v>
                </c:pt>
                <c:pt idx="27">
                  <c:v>-475.41666666666674</c:v>
                </c:pt>
                <c:pt idx="28">
                  <c:v>-623.58333333333326</c:v>
                </c:pt>
                <c:pt idx="29">
                  <c:v>-540.50000000000023</c:v>
                </c:pt>
                <c:pt idx="30">
                  <c:v>-395.99999999999977</c:v>
                </c:pt>
                <c:pt idx="31">
                  <c:v>-266.41666666666652</c:v>
                </c:pt>
                <c:pt idx="32">
                  <c:v>-79</c:v>
                </c:pt>
                <c:pt idx="33">
                  <c:v>155.24999999999977</c:v>
                </c:pt>
                <c:pt idx="34">
                  <c:v>349.33333333333326</c:v>
                </c:pt>
                <c:pt idx="35">
                  <c:v>556.74999999999977</c:v>
                </c:pt>
                <c:pt idx="36">
                  <c:v>609.66666666666674</c:v>
                </c:pt>
                <c:pt idx="37">
                  <c:v>716.33333333333326</c:v>
                </c:pt>
                <c:pt idx="38">
                  <c:v>810.91666666666652</c:v>
                </c:pt>
                <c:pt idx="39">
                  <c:v>920.75000000000023</c:v>
                </c:pt>
                <c:pt idx="40">
                  <c:v>1072.6666666666665</c:v>
                </c:pt>
                <c:pt idx="41">
                  <c:v>1214.8333333333335</c:v>
                </c:pt>
                <c:pt idx="42">
                  <c:v>1089.3333333333333</c:v>
                </c:pt>
                <c:pt idx="43">
                  <c:v>932.49999999999977</c:v>
                </c:pt>
                <c:pt idx="44">
                  <c:v>621.25000000000023</c:v>
                </c:pt>
                <c:pt idx="45">
                  <c:v>194.25</c:v>
                </c:pt>
                <c:pt idx="46">
                  <c:v>-268.25000000000023</c:v>
                </c:pt>
                <c:pt idx="47">
                  <c:v>-627.49999999999977</c:v>
                </c:pt>
                <c:pt idx="48">
                  <c:v>-686.41666666666674</c:v>
                </c:pt>
                <c:pt idx="49">
                  <c:v>-733.00000000000023</c:v>
                </c:pt>
                <c:pt idx="50">
                  <c:v>-796.58333333333348</c:v>
                </c:pt>
                <c:pt idx="51">
                  <c:v>-913.16666666666674</c:v>
                </c:pt>
                <c:pt idx="52">
                  <c:v>-1035.0833333333335</c:v>
                </c:pt>
                <c:pt idx="53">
                  <c:v>-1248.75</c:v>
                </c:pt>
                <c:pt idx="54">
                  <c:v>-1250.6666666666667</c:v>
                </c:pt>
                <c:pt idx="55">
                  <c:v>-1189.7499999999998</c:v>
                </c:pt>
                <c:pt idx="56">
                  <c:v>-1006.5833333333333</c:v>
                </c:pt>
                <c:pt idx="57">
                  <c:v>-787.83333333333326</c:v>
                </c:pt>
                <c:pt idx="58">
                  <c:v>-49.666666666666515</c:v>
                </c:pt>
                <c:pt idx="59">
                  <c:v>244.41666666666652</c:v>
                </c:pt>
                <c:pt idx="60">
                  <c:v>299.08333333333348</c:v>
                </c:pt>
                <c:pt idx="61">
                  <c:v>274.16666666666697</c:v>
                </c:pt>
                <c:pt idx="62">
                  <c:v>301.66666666666697</c:v>
                </c:pt>
                <c:pt idx="63">
                  <c:v>382.66666666666652</c:v>
                </c:pt>
                <c:pt idx="64">
                  <c:v>395.91666666666697</c:v>
                </c:pt>
                <c:pt idx="65">
                  <c:v>371.91666666666652</c:v>
                </c:pt>
                <c:pt idx="66">
                  <c:v>443.66666666666652</c:v>
                </c:pt>
                <c:pt idx="67">
                  <c:v>400.33333333333303</c:v>
                </c:pt>
                <c:pt idx="68">
                  <c:v>348.08333333333303</c:v>
                </c:pt>
                <c:pt idx="69">
                  <c:v>443.16666666666652</c:v>
                </c:pt>
                <c:pt idx="70">
                  <c:v>-38.166666666666515</c:v>
                </c:pt>
                <c:pt idx="71">
                  <c:v>-130.25</c:v>
                </c:pt>
                <c:pt idx="72">
                  <c:v>-152.83333333333348</c:v>
                </c:pt>
                <c:pt idx="73">
                  <c:v>-135.5</c:v>
                </c:pt>
              </c:numCache>
            </c:numRef>
          </c:val>
          <c:extLst>
            <c:ext xmlns:c16="http://schemas.microsoft.com/office/drawing/2014/chart" uri="{C3380CC4-5D6E-409C-BE32-E72D297353CC}">
              <c16:uniqueId val="{00000001-375F-4D63-B889-E2987173FAA2}"/>
            </c:ext>
          </c:extLst>
        </c:ser>
        <c:ser>
          <c:idx val="4"/>
          <c:order val="3"/>
          <c:tx>
            <c:strRef>
              <c:f>'III.1. Хөдөлмөр'!$AV$1</c:f>
              <c:strCache>
                <c:ptCount val="1"/>
                <c:pt idx="0">
                  <c:v>Шинээр бүртгүүлсэн (+)</c:v>
                </c:pt>
              </c:strCache>
            </c:strRef>
          </c:tx>
          <c:spPr>
            <a:solidFill>
              <a:schemeClr val="accent2">
                <a:lumMod val="40000"/>
                <a:lumOff val="60000"/>
              </a:schemeClr>
            </a:solidFill>
            <a:ln>
              <a:noFill/>
            </a:ln>
            <a:effectLst/>
          </c:spPr>
          <c:invertIfNegative val="0"/>
          <c:cat>
            <c:multiLvlStrRef>
              <c:f>'III.1. Хөдөлмөр'!$AQ$3:$AR$76</c:f>
              <c:multiLvlStrCache>
                <c:ptCount val="7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3">
                    <c:v>2</c:v>
                  </c:pt>
                </c:lvl>
                <c:lvl>
                  <c:pt idx="0">
                    <c:v>2014</c:v>
                  </c:pt>
                  <c:pt idx="12">
                    <c:v>2015</c:v>
                  </c:pt>
                  <c:pt idx="24">
                    <c:v>2016</c:v>
                  </c:pt>
                  <c:pt idx="36">
                    <c:v>2017</c:v>
                  </c:pt>
                  <c:pt idx="48">
                    <c:v>2018</c:v>
                  </c:pt>
                  <c:pt idx="60">
                    <c:v>2019</c:v>
                  </c:pt>
                  <c:pt idx="72">
                    <c:v>2020</c:v>
                  </c:pt>
                </c:lvl>
              </c:multiLvlStrCache>
            </c:multiLvlStrRef>
          </c:cat>
          <c:val>
            <c:numRef>
              <c:f>'III.1. Хөдөлмөр'!$AV$3:$AV$76</c:f>
              <c:numCache>
                <c:formatCode>0</c:formatCode>
                <c:ptCount val="74"/>
                <c:pt idx="0">
                  <c:v>4016.9999999999991</c:v>
                </c:pt>
                <c:pt idx="1">
                  <c:v>4064.166666666667</c:v>
                </c:pt>
                <c:pt idx="2">
                  <c:v>4214.0833333333339</c:v>
                </c:pt>
                <c:pt idx="3">
                  <c:v>2851.2500000000009</c:v>
                </c:pt>
                <c:pt idx="4">
                  <c:v>2422.3333333333339</c:v>
                </c:pt>
                <c:pt idx="5">
                  <c:v>1535.4999999999991</c:v>
                </c:pt>
                <c:pt idx="6">
                  <c:v>2015.583333333333</c:v>
                </c:pt>
                <c:pt idx="7">
                  <c:v>1771.5</c:v>
                </c:pt>
                <c:pt idx="8">
                  <c:v>1760.5</c:v>
                </c:pt>
                <c:pt idx="9">
                  <c:v>1215.166666666667</c:v>
                </c:pt>
                <c:pt idx="10">
                  <c:v>785.91666666666788</c:v>
                </c:pt>
                <c:pt idx="11">
                  <c:v>-25.83333333333394</c:v>
                </c:pt>
                <c:pt idx="12">
                  <c:v>244.66666666666788</c:v>
                </c:pt>
                <c:pt idx="13">
                  <c:v>333.58333333333394</c:v>
                </c:pt>
                <c:pt idx="14">
                  <c:v>503.66666666666606</c:v>
                </c:pt>
                <c:pt idx="15">
                  <c:v>1697</c:v>
                </c:pt>
                <c:pt idx="16">
                  <c:v>1620.5833333333321</c:v>
                </c:pt>
                <c:pt idx="17">
                  <c:v>2089.3333333333339</c:v>
                </c:pt>
                <c:pt idx="18">
                  <c:v>1267.3333333333339</c:v>
                </c:pt>
                <c:pt idx="19">
                  <c:v>1395.6666666666661</c:v>
                </c:pt>
                <c:pt idx="20">
                  <c:v>1235.6666666666661</c:v>
                </c:pt>
                <c:pt idx="21">
                  <c:v>1234.75</c:v>
                </c:pt>
                <c:pt idx="22">
                  <c:v>548.16666666666606</c:v>
                </c:pt>
                <c:pt idx="23">
                  <c:v>1089.75</c:v>
                </c:pt>
                <c:pt idx="24">
                  <c:v>852.5</c:v>
                </c:pt>
                <c:pt idx="25">
                  <c:v>611.41666666666606</c:v>
                </c:pt>
                <c:pt idx="26">
                  <c:v>710.16666666666606</c:v>
                </c:pt>
                <c:pt idx="27">
                  <c:v>196.08333333333212</c:v>
                </c:pt>
                <c:pt idx="28">
                  <c:v>430</c:v>
                </c:pt>
                <c:pt idx="29">
                  <c:v>306.5</c:v>
                </c:pt>
                <c:pt idx="30">
                  <c:v>331.66666666666606</c:v>
                </c:pt>
                <c:pt idx="31">
                  <c:v>-37.66666666666606</c:v>
                </c:pt>
                <c:pt idx="32">
                  <c:v>-238.91666666666606</c:v>
                </c:pt>
                <c:pt idx="33">
                  <c:v>10.333333333332121</c:v>
                </c:pt>
                <c:pt idx="34">
                  <c:v>344.83333333333394</c:v>
                </c:pt>
                <c:pt idx="35">
                  <c:v>-476.91666666666606</c:v>
                </c:pt>
                <c:pt idx="36">
                  <c:v>-639.58333333333394</c:v>
                </c:pt>
                <c:pt idx="37">
                  <c:v>-870.41666666666606</c:v>
                </c:pt>
                <c:pt idx="38">
                  <c:v>-1658.75</c:v>
                </c:pt>
                <c:pt idx="39">
                  <c:v>-1790.4166666666661</c:v>
                </c:pt>
                <c:pt idx="40">
                  <c:v>-2355.75</c:v>
                </c:pt>
                <c:pt idx="41">
                  <c:v>-2997.166666666667</c:v>
                </c:pt>
                <c:pt idx="42">
                  <c:v>-2605.4166666666661</c:v>
                </c:pt>
                <c:pt idx="43">
                  <c:v>-2596.5</c:v>
                </c:pt>
                <c:pt idx="44">
                  <c:v>-2541.333333333333</c:v>
                </c:pt>
                <c:pt idx="45">
                  <c:v>-3204.333333333333</c:v>
                </c:pt>
                <c:pt idx="46">
                  <c:v>-2958.8333333333339</c:v>
                </c:pt>
                <c:pt idx="47">
                  <c:v>-1982.75</c:v>
                </c:pt>
                <c:pt idx="48">
                  <c:v>-1977.333333333333</c:v>
                </c:pt>
                <c:pt idx="49">
                  <c:v>-1807.416666666667</c:v>
                </c:pt>
                <c:pt idx="50">
                  <c:v>-1185.7499999999991</c:v>
                </c:pt>
                <c:pt idx="51">
                  <c:v>-895.16666666666697</c:v>
                </c:pt>
                <c:pt idx="52">
                  <c:v>-329.33333333333303</c:v>
                </c:pt>
                <c:pt idx="53">
                  <c:v>383</c:v>
                </c:pt>
                <c:pt idx="54">
                  <c:v>141.08333333333303</c:v>
                </c:pt>
                <c:pt idx="55">
                  <c:v>540.91666666666697</c:v>
                </c:pt>
                <c:pt idx="56">
                  <c:v>758.33333333333303</c:v>
                </c:pt>
                <c:pt idx="57">
                  <c:v>1197.333333333333</c:v>
                </c:pt>
                <c:pt idx="58">
                  <c:v>447.08333333333303</c:v>
                </c:pt>
                <c:pt idx="59">
                  <c:v>19.08333333333303</c:v>
                </c:pt>
                <c:pt idx="60">
                  <c:v>48.5</c:v>
                </c:pt>
                <c:pt idx="61">
                  <c:v>38.25</c:v>
                </c:pt>
                <c:pt idx="62">
                  <c:v>-84.58333333333394</c:v>
                </c:pt>
                <c:pt idx="63">
                  <c:v>-286.08333333333303</c:v>
                </c:pt>
                <c:pt idx="64">
                  <c:v>-493.41666666666606</c:v>
                </c:pt>
                <c:pt idx="65">
                  <c:v>-626.66666666666606</c:v>
                </c:pt>
                <c:pt idx="66">
                  <c:v>-375.41666666666606</c:v>
                </c:pt>
                <c:pt idx="67">
                  <c:v>-716.58333333333394</c:v>
                </c:pt>
                <c:pt idx="68">
                  <c:v>-1008.833333333333</c:v>
                </c:pt>
                <c:pt idx="69">
                  <c:v>-1129.4999999999991</c:v>
                </c:pt>
                <c:pt idx="70">
                  <c:v>-391.66666666666606</c:v>
                </c:pt>
                <c:pt idx="71">
                  <c:v>-541.33333333333303</c:v>
                </c:pt>
                <c:pt idx="72">
                  <c:v>-424.83333333333394</c:v>
                </c:pt>
                <c:pt idx="73">
                  <c:v>-427.66666666666697</c:v>
                </c:pt>
              </c:numCache>
            </c:numRef>
          </c:val>
          <c:extLst>
            <c:ext xmlns:c16="http://schemas.microsoft.com/office/drawing/2014/chart" uri="{C3380CC4-5D6E-409C-BE32-E72D297353CC}">
              <c16:uniqueId val="{00000002-375F-4D63-B889-E2987173FAA2}"/>
            </c:ext>
          </c:extLst>
        </c:ser>
        <c:dLbls>
          <c:showLegendKey val="0"/>
          <c:showVal val="0"/>
          <c:showCatName val="0"/>
          <c:showSerName val="0"/>
          <c:showPercent val="0"/>
          <c:showBubbleSize val="0"/>
        </c:dLbls>
        <c:gapWidth val="25"/>
        <c:overlap val="100"/>
        <c:axId val="949648784"/>
        <c:axId val="949649344"/>
      </c:barChart>
      <c:lineChart>
        <c:grouping val="standard"/>
        <c:varyColors val="0"/>
        <c:ser>
          <c:idx val="1"/>
          <c:order val="0"/>
          <c:tx>
            <c:strRef>
              <c:f>'III.1. Хөдөлмөр'!$AS$1</c:f>
              <c:strCache>
                <c:ptCount val="1"/>
                <c:pt idx="0">
                  <c:v>Бүртгэлтэй ажилгүй иргэд, жилийн ∆</c:v>
                </c:pt>
              </c:strCache>
            </c:strRef>
          </c:tx>
          <c:spPr>
            <a:ln w="38100" cap="rnd">
              <a:solidFill>
                <a:srgbClr val="173678"/>
              </a:solidFill>
              <a:prstDash val="sysDash"/>
              <a:round/>
            </a:ln>
            <a:effectLst/>
          </c:spPr>
          <c:marker>
            <c:symbol val="none"/>
          </c:marker>
          <c:cat>
            <c:multiLvlStrRef>
              <c:f>'III.1. Хөдөлмөр'!$AQ$3:$AR$76</c:f>
              <c:multiLvlStrCache>
                <c:ptCount val="7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3">
                    <c:v>2</c:v>
                  </c:pt>
                </c:lvl>
                <c:lvl>
                  <c:pt idx="0">
                    <c:v>2014</c:v>
                  </c:pt>
                  <c:pt idx="12">
                    <c:v>2015</c:v>
                  </c:pt>
                  <c:pt idx="24">
                    <c:v>2016</c:v>
                  </c:pt>
                  <c:pt idx="36">
                    <c:v>2017</c:v>
                  </c:pt>
                  <c:pt idx="48">
                    <c:v>2018</c:v>
                  </c:pt>
                  <c:pt idx="60">
                    <c:v>2019</c:v>
                  </c:pt>
                  <c:pt idx="72">
                    <c:v>2020</c:v>
                  </c:pt>
                </c:lvl>
              </c:multiLvlStrCache>
            </c:multiLvlStrRef>
          </c:cat>
          <c:val>
            <c:numRef>
              <c:f>'III.1. Хөдөлмөр'!$AS$3:$AS$76</c:f>
              <c:numCache>
                <c:formatCode>0</c:formatCode>
                <c:ptCount val="74"/>
                <c:pt idx="0">
                  <c:v>-7398.1666666666715</c:v>
                </c:pt>
                <c:pt idx="1">
                  <c:v>-5967.4166666666642</c:v>
                </c:pt>
                <c:pt idx="2">
                  <c:v>-5581.75</c:v>
                </c:pt>
                <c:pt idx="3">
                  <c:v>-4434.1666666666642</c:v>
                </c:pt>
                <c:pt idx="4">
                  <c:v>-3176.75</c:v>
                </c:pt>
                <c:pt idx="5">
                  <c:v>-3356.1666666666642</c:v>
                </c:pt>
                <c:pt idx="6">
                  <c:v>-3150.3333333333358</c:v>
                </c:pt>
                <c:pt idx="7">
                  <c:v>-3018.5833333333358</c:v>
                </c:pt>
                <c:pt idx="8">
                  <c:v>-3883.9166666666642</c:v>
                </c:pt>
                <c:pt idx="9">
                  <c:v>-4262.3333333333285</c:v>
                </c:pt>
                <c:pt idx="10">
                  <c:v>-5057.9166666666715</c:v>
                </c:pt>
                <c:pt idx="11">
                  <c:v>-4341.5</c:v>
                </c:pt>
                <c:pt idx="12">
                  <c:v>-3799.25</c:v>
                </c:pt>
                <c:pt idx="13">
                  <c:v>-3453</c:v>
                </c:pt>
                <c:pt idx="14">
                  <c:v>-3456.75</c:v>
                </c:pt>
                <c:pt idx="15">
                  <c:v>-3344.0833333333358</c:v>
                </c:pt>
                <c:pt idx="16">
                  <c:v>-3626.5833333333358</c:v>
                </c:pt>
                <c:pt idx="17">
                  <c:v>-3066.9166666666715</c:v>
                </c:pt>
                <c:pt idx="18">
                  <c:v>-3015.3333333333358</c:v>
                </c:pt>
                <c:pt idx="19">
                  <c:v>-2857</c:v>
                </c:pt>
                <c:pt idx="20">
                  <c:v>-2780.4166666666715</c:v>
                </c:pt>
                <c:pt idx="21">
                  <c:v>-2567</c:v>
                </c:pt>
                <c:pt idx="22">
                  <c:v>-2365.5833333333285</c:v>
                </c:pt>
                <c:pt idx="23">
                  <c:v>-2230.5833333333321</c:v>
                </c:pt>
                <c:pt idx="24">
                  <c:v>-2538.9166666666642</c:v>
                </c:pt>
                <c:pt idx="25">
                  <c:v>-2451.3333333333321</c:v>
                </c:pt>
                <c:pt idx="26">
                  <c:v>-2197.2500000000036</c:v>
                </c:pt>
                <c:pt idx="27">
                  <c:v>-2138.1666666666679</c:v>
                </c:pt>
                <c:pt idx="28">
                  <c:v>-1502.5833333333321</c:v>
                </c:pt>
                <c:pt idx="29">
                  <c:v>-1405.0833333333321</c:v>
                </c:pt>
                <c:pt idx="30">
                  <c:v>-1145.8333333333321</c:v>
                </c:pt>
                <c:pt idx="31">
                  <c:v>-982.08333333333212</c:v>
                </c:pt>
                <c:pt idx="32">
                  <c:v>-906.16666666666424</c:v>
                </c:pt>
                <c:pt idx="33">
                  <c:v>-696.66666666666788</c:v>
                </c:pt>
                <c:pt idx="34">
                  <c:v>-138.75000000000364</c:v>
                </c:pt>
                <c:pt idx="35">
                  <c:v>345.08333333333212</c:v>
                </c:pt>
                <c:pt idx="36">
                  <c:v>413.41666666666424</c:v>
                </c:pt>
                <c:pt idx="37">
                  <c:v>219.41666666666424</c:v>
                </c:pt>
                <c:pt idx="38">
                  <c:v>-40.333333333332121</c:v>
                </c:pt>
                <c:pt idx="39">
                  <c:v>-29.166666666664241</c:v>
                </c:pt>
                <c:pt idx="40">
                  <c:v>-602.66666666666424</c:v>
                </c:pt>
                <c:pt idx="41">
                  <c:v>-912.16666666666424</c:v>
                </c:pt>
                <c:pt idx="42">
                  <c:v>-1156.3333333333321</c:v>
                </c:pt>
                <c:pt idx="43">
                  <c:v>-1503.8333333333321</c:v>
                </c:pt>
                <c:pt idx="44">
                  <c:v>-1666.6666666666679</c:v>
                </c:pt>
                <c:pt idx="45">
                  <c:v>-2251.5833333333358</c:v>
                </c:pt>
                <c:pt idx="46">
                  <c:v>-3204.5833333333321</c:v>
                </c:pt>
                <c:pt idx="47">
                  <c:v>-4086.7499999999964</c:v>
                </c:pt>
                <c:pt idx="48">
                  <c:v>-4891.7499999999964</c:v>
                </c:pt>
                <c:pt idx="49">
                  <c:v>-5599.3333333333321</c:v>
                </c:pt>
                <c:pt idx="50">
                  <c:v>-6452.0833333333321</c:v>
                </c:pt>
                <c:pt idx="51">
                  <c:v>-7220.25</c:v>
                </c:pt>
                <c:pt idx="52">
                  <c:v>-7158.9166666666679</c:v>
                </c:pt>
                <c:pt idx="53">
                  <c:v>-7120.9166666666679</c:v>
                </c:pt>
                <c:pt idx="54">
                  <c:v>-7215.75</c:v>
                </c:pt>
                <c:pt idx="55">
                  <c:v>-7011.75</c:v>
                </c:pt>
                <c:pt idx="56">
                  <c:v>-6789</c:v>
                </c:pt>
                <c:pt idx="57">
                  <c:v>-5936.8333333333321</c:v>
                </c:pt>
                <c:pt idx="58">
                  <c:v>-5153.8333333333321</c:v>
                </c:pt>
                <c:pt idx="59">
                  <c:v>-4447.5</c:v>
                </c:pt>
                <c:pt idx="60">
                  <c:v>-3600.1666666666679</c:v>
                </c:pt>
                <c:pt idx="61">
                  <c:v>-2856.3333333333321</c:v>
                </c:pt>
                <c:pt idx="62">
                  <c:v>-2032.3333333333358</c:v>
                </c:pt>
                <c:pt idx="63">
                  <c:v>-1312.9166666666679</c:v>
                </c:pt>
                <c:pt idx="64">
                  <c:v>-983.41666666666788</c:v>
                </c:pt>
                <c:pt idx="65">
                  <c:v>-945.25</c:v>
                </c:pt>
                <c:pt idx="66">
                  <c:v>-572.33333333333212</c:v>
                </c:pt>
                <c:pt idx="67">
                  <c:v>-532</c:v>
                </c:pt>
                <c:pt idx="68">
                  <c:v>-748.58333333333212</c:v>
                </c:pt>
                <c:pt idx="69">
                  <c:v>-1447.6666666666679</c:v>
                </c:pt>
                <c:pt idx="70">
                  <c:v>-1707.5</c:v>
                </c:pt>
                <c:pt idx="71">
                  <c:v>-2017.25</c:v>
                </c:pt>
                <c:pt idx="72">
                  <c:v>-2346.5833333333321</c:v>
                </c:pt>
                <c:pt idx="73">
                  <c:v>-2581.1666666666679</c:v>
                </c:pt>
              </c:numCache>
            </c:numRef>
          </c:val>
          <c:smooth val="1"/>
          <c:extLst>
            <c:ext xmlns:c16="http://schemas.microsoft.com/office/drawing/2014/chart" uri="{C3380CC4-5D6E-409C-BE32-E72D297353CC}">
              <c16:uniqueId val="{00000003-375F-4D63-B889-E2987173FAA2}"/>
            </c:ext>
          </c:extLst>
        </c:ser>
        <c:ser>
          <c:idx val="5"/>
          <c:order val="4"/>
          <c:tx>
            <c:strRef>
              <c:f>'III.1. Хөдөлмөр'!$AW$1</c:f>
              <c:strCache>
                <c:ptCount val="1"/>
                <c:pt idx="0">
                  <c:v>Бүртгэлтэй ажилгүй иргэд, сарын ∆</c:v>
                </c:pt>
              </c:strCache>
            </c:strRef>
          </c:tx>
          <c:spPr>
            <a:ln w="38100" cap="rnd">
              <a:solidFill>
                <a:srgbClr val="953735"/>
              </a:solidFill>
              <a:prstDash val="solid"/>
              <a:round/>
            </a:ln>
            <a:effectLst/>
          </c:spPr>
          <c:marker>
            <c:symbol val="none"/>
          </c:marker>
          <c:cat>
            <c:multiLvlStrRef>
              <c:f>'III.1. Хөдөлмөр'!$AQ$3:$AR$76</c:f>
              <c:multiLvlStrCache>
                <c:ptCount val="7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3">
                    <c:v>2</c:v>
                  </c:pt>
                </c:lvl>
                <c:lvl>
                  <c:pt idx="0">
                    <c:v>2014</c:v>
                  </c:pt>
                  <c:pt idx="12">
                    <c:v>2015</c:v>
                  </c:pt>
                  <c:pt idx="24">
                    <c:v>2016</c:v>
                  </c:pt>
                  <c:pt idx="36">
                    <c:v>2017</c:v>
                  </c:pt>
                  <c:pt idx="48">
                    <c:v>2018</c:v>
                  </c:pt>
                  <c:pt idx="60">
                    <c:v>2019</c:v>
                  </c:pt>
                  <c:pt idx="72">
                    <c:v>2020</c:v>
                  </c:pt>
                </c:lvl>
              </c:multiLvlStrCache>
            </c:multiLvlStrRef>
          </c:cat>
          <c:val>
            <c:numRef>
              <c:f>'III.1. Хөдөлмөр'!$AW$3:$AW$76</c:f>
              <c:numCache>
                <c:formatCode>0</c:formatCode>
                <c:ptCount val="74"/>
                <c:pt idx="0">
                  <c:v>-331.25</c:v>
                </c:pt>
                <c:pt idx="1">
                  <c:v>-323.16666666666669</c:v>
                </c:pt>
                <c:pt idx="2">
                  <c:v>-76.416666666666671</c:v>
                </c:pt>
                <c:pt idx="3">
                  <c:v>-213.5</c:v>
                </c:pt>
                <c:pt idx="4">
                  <c:v>-213.08333333333334</c:v>
                </c:pt>
                <c:pt idx="5">
                  <c:v>-655.41666666666663</c:v>
                </c:pt>
                <c:pt idx="6">
                  <c:v>-353.58333333333331</c:v>
                </c:pt>
                <c:pt idx="7">
                  <c:v>-363.08333333333331</c:v>
                </c:pt>
                <c:pt idx="8">
                  <c:v>-309.83333333333331</c:v>
                </c:pt>
                <c:pt idx="9">
                  <c:v>-435.75</c:v>
                </c:pt>
                <c:pt idx="10">
                  <c:v>-582.91666666666663</c:v>
                </c:pt>
                <c:pt idx="11">
                  <c:v>-483.5</c:v>
                </c:pt>
                <c:pt idx="12">
                  <c:v>211</c:v>
                </c:pt>
                <c:pt idx="13">
                  <c:v>23.083333333333332</c:v>
                </c:pt>
                <c:pt idx="14">
                  <c:v>-80.166666666666671</c:v>
                </c:pt>
                <c:pt idx="15">
                  <c:v>-100.83333333333333</c:v>
                </c:pt>
                <c:pt idx="16">
                  <c:v>-495.58333333333331</c:v>
                </c:pt>
                <c:pt idx="17">
                  <c:v>-95.75</c:v>
                </c:pt>
                <c:pt idx="18">
                  <c:v>-302</c:v>
                </c:pt>
                <c:pt idx="19">
                  <c:v>-204.75</c:v>
                </c:pt>
                <c:pt idx="20">
                  <c:v>-233.25</c:v>
                </c:pt>
                <c:pt idx="21">
                  <c:v>-222.33333333333334</c:v>
                </c:pt>
                <c:pt idx="22">
                  <c:v>-381.5</c:v>
                </c:pt>
                <c:pt idx="23">
                  <c:v>-348.5</c:v>
                </c:pt>
                <c:pt idx="24">
                  <c:v>-97.333333333333329</c:v>
                </c:pt>
                <c:pt idx="25">
                  <c:v>110.66666666666667</c:v>
                </c:pt>
                <c:pt idx="26">
                  <c:v>173.91666666666666</c:v>
                </c:pt>
                <c:pt idx="27">
                  <c:v>-41.75</c:v>
                </c:pt>
                <c:pt idx="28">
                  <c:v>140</c:v>
                </c:pt>
                <c:pt idx="29">
                  <c:v>1.75</c:v>
                </c:pt>
                <c:pt idx="30">
                  <c:v>-42.75</c:v>
                </c:pt>
                <c:pt idx="31">
                  <c:v>-41</c:v>
                </c:pt>
                <c:pt idx="32">
                  <c:v>-157.33333333333334</c:v>
                </c:pt>
                <c:pt idx="33">
                  <c:v>-12.833333333333334</c:v>
                </c:pt>
                <c:pt idx="34">
                  <c:v>176.41666666666666</c:v>
                </c:pt>
                <c:pt idx="35">
                  <c:v>135.33333333333334</c:v>
                </c:pt>
                <c:pt idx="36">
                  <c:v>-29</c:v>
                </c:pt>
                <c:pt idx="37">
                  <c:v>-83.333333333333329</c:v>
                </c:pt>
                <c:pt idx="38">
                  <c:v>-85.833333333333329</c:v>
                </c:pt>
                <c:pt idx="39">
                  <c:v>-30.583333333333332</c:v>
                </c:pt>
                <c:pt idx="40">
                  <c:v>-433.5</c:v>
                </c:pt>
                <c:pt idx="41">
                  <c:v>-307.75</c:v>
                </c:pt>
                <c:pt idx="42">
                  <c:v>-286.91666666666669</c:v>
                </c:pt>
                <c:pt idx="43">
                  <c:v>-388.5</c:v>
                </c:pt>
                <c:pt idx="44">
                  <c:v>-320.16666666666669</c:v>
                </c:pt>
                <c:pt idx="45">
                  <c:v>-597.75</c:v>
                </c:pt>
                <c:pt idx="46">
                  <c:v>-776.58333333333337</c:v>
                </c:pt>
                <c:pt idx="47">
                  <c:v>-746.83333333333337</c:v>
                </c:pt>
                <c:pt idx="48">
                  <c:v>-834</c:v>
                </c:pt>
                <c:pt idx="49">
                  <c:v>-790.91666666666663</c:v>
                </c:pt>
                <c:pt idx="50">
                  <c:v>-938.58333333333337</c:v>
                </c:pt>
                <c:pt idx="51">
                  <c:v>-798.75</c:v>
                </c:pt>
                <c:pt idx="52">
                  <c:v>-372.16666666666669</c:v>
                </c:pt>
                <c:pt idx="53">
                  <c:v>-269.75</c:v>
                </c:pt>
                <c:pt idx="54">
                  <c:v>-381.75</c:v>
                </c:pt>
                <c:pt idx="55">
                  <c:v>-184.5</c:v>
                </c:pt>
                <c:pt idx="56">
                  <c:v>-97.416666666666671</c:v>
                </c:pt>
                <c:pt idx="57">
                  <c:v>254.41666666666666</c:v>
                </c:pt>
                <c:pt idx="58">
                  <c:v>6.416666666666667</c:v>
                </c:pt>
                <c:pt idx="59">
                  <c:v>-40.5</c:v>
                </c:pt>
                <c:pt idx="60">
                  <c:v>13.333333333333334</c:v>
                </c:pt>
                <c:pt idx="61">
                  <c:v>-47.083333333333336</c:v>
                </c:pt>
                <c:pt idx="62">
                  <c:v>-114.58333333333333</c:v>
                </c:pt>
                <c:pt idx="63">
                  <c:v>-79.333333333333329</c:v>
                </c:pt>
                <c:pt idx="64">
                  <c:v>-42.666666666666664</c:v>
                </c:pt>
                <c:pt idx="65">
                  <c:v>-231.58333333333334</c:v>
                </c:pt>
                <c:pt idx="66">
                  <c:v>-8.8333333333333339</c:v>
                </c:pt>
                <c:pt idx="67">
                  <c:v>-144.16666666666666</c:v>
                </c:pt>
                <c:pt idx="68">
                  <c:v>-314</c:v>
                </c:pt>
                <c:pt idx="69">
                  <c:v>-444.66666666666669</c:v>
                </c:pt>
                <c:pt idx="70">
                  <c:v>-253.41666666666666</c:v>
                </c:pt>
                <c:pt idx="71">
                  <c:v>-350.25</c:v>
                </c:pt>
                <c:pt idx="72">
                  <c:v>-316</c:v>
                </c:pt>
                <c:pt idx="73">
                  <c:v>-281.66666666666669</c:v>
                </c:pt>
              </c:numCache>
            </c:numRef>
          </c:val>
          <c:smooth val="1"/>
          <c:extLst>
            <c:ext xmlns:c16="http://schemas.microsoft.com/office/drawing/2014/chart" uri="{C3380CC4-5D6E-409C-BE32-E72D297353CC}">
              <c16:uniqueId val="{00000004-375F-4D63-B889-E2987173FAA2}"/>
            </c:ext>
          </c:extLst>
        </c:ser>
        <c:dLbls>
          <c:showLegendKey val="0"/>
          <c:showVal val="0"/>
          <c:showCatName val="0"/>
          <c:showSerName val="0"/>
          <c:showPercent val="0"/>
          <c:showBubbleSize val="0"/>
        </c:dLbls>
        <c:marker val="1"/>
        <c:smooth val="0"/>
        <c:axId val="949648784"/>
        <c:axId val="949649344"/>
      </c:lineChart>
      <c:catAx>
        <c:axId val="94964878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9649344"/>
        <c:crosses val="autoZero"/>
        <c:auto val="1"/>
        <c:lblAlgn val="ctr"/>
        <c:lblOffset val="100"/>
        <c:noMultiLvlLbl val="0"/>
      </c:catAx>
      <c:valAx>
        <c:axId val="949649344"/>
        <c:scaling>
          <c:orientation val="minMax"/>
          <c:max val="5000"/>
          <c:min val="-500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9648784"/>
        <c:crosses val="autoZero"/>
        <c:crossBetween val="between"/>
      </c:valAx>
      <c:spPr>
        <a:noFill/>
        <a:ln>
          <a:noFill/>
        </a:ln>
        <a:effectLst/>
      </c:spPr>
    </c:plotArea>
    <c:legend>
      <c:legendPos val="t"/>
      <c:layout>
        <c:manualLayout>
          <c:xMode val="edge"/>
          <c:yMode val="edge"/>
          <c:x val="0.34036958361949177"/>
          <c:y val="4.5765315920875743E-3"/>
          <c:w val="0.64586765903754928"/>
          <c:h val="0.21800243423830695"/>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78258967629044E-2"/>
          <c:y val="0.11177245874405635"/>
          <c:w val="0.86304294371884782"/>
          <c:h val="0.77026902180822665"/>
        </c:manualLayout>
      </c:layout>
      <c:areaChart>
        <c:grouping val="standard"/>
        <c:varyColors val="0"/>
        <c:ser>
          <c:idx val="6"/>
          <c:order val="2"/>
          <c:tx>
            <c:strRef>
              <c:f>'III.1. Хөдөлмөр'!$A$33</c:f>
              <c:strCache>
                <c:ptCount val="1"/>
                <c:pt idx="0">
                  <c:v>Max</c:v>
                </c:pt>
              </c:strCache>
            </c:strRef>
          </c:tx>
          <c:spPr>
            <a:solidFill>
              <a:srgbClr val="D0BC99">
                <a:alpha val="70000"/>
              </a:srgbClr>
            </a:solidFill>
            <a:ln w="28575" cmpd="sng">
              <a:noFill/>
            </a:ln>
          </c:spP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Хөдөлмөр'!$R$33:$AO$33</c:f>
              <c:numCache>
                <c:formatCode>0.0</c:formatCode>
                <c:ptCount val="24"/>
                <c:pt idx="0">
                  <c:v>1696.8</c:v>
                </c:pt>
                <c:pt idx="1">
                  <c:v>1581.7</c:v>
                </c:pt>
                <c:pt idx="2">
                  <c:v>1483</c:v>
                </c:pt>
                <c:pt idx="3">
                  <c:v>1479.2</c:v>
                </c:pt>
                <c:pt idx="4">
                  <c:v>1785.7</c:v>
                </c:pt>
                <c:pt idx="5">
                  <c:v>2008.8</c:v>
                </c:pt>
                <c:pt idx="6">
                  <c:v>2088.8000000000002</c:v>
                </c:pt>
                <c:pt idx="7">
                  <c:v>2029.6</c:v>
                </c:pt>
                <c:pt idx="8">
                  <c:v>1961.9</c:v>
                </c:pt>
                <c:pt idx="9">
                  <c:v>2031.6</c:v>
                </c:pt>
                <c:pt idx="10">
                  <c:v>1984.8</c:v>
                </c:pt>
                <c:pt idx="11">
                  <c:v>2311.6999999999998</c:v>
                </c:pt>
                <c:pt idx="12">
                  <c:v>2481.1999999999998</c:v>
                </c:pt>
                <c:pt idx="13">
                  <c:v>2221.1999999999998</c:v>
                </c:pt>
                <c:pt idx="14">
                  <c:v>2256.1999999999998</c:v>
                </c:pt>
                <c:pt idx="15">
                  <c:v>2310.6</c:v>
                </c:pt>
                <c:pt idx="16">
                  <c:v>2442.4863999999998</c:v>
                </c:pt>
                <c:pt idx="17">
                  <c:v>2467.6999999999998</c:v>
                </c:pt>
                <c:pt idx="18">
                  <c:v>2393.6999999999998</c:v>
                </c:pt>
                <c:pt idx="19">
                  <c:v>2501.3000000000002</c:v>
                </c:pt>
                <c:pt idx="20">
                  <c:v>2825.1</c:v>
                </c:pt>
                <c:pt idx="21">
                  <c:v>2628.8</c:v>
                </c:pt>
                <c:pt idx="22">
                  <c:v>2687.5</c:v>
                </c:pt>
                <c:pt idx="23">
                  <c:v>2928.5</c:v>
                </c:pt>
              </c:numCache>
            </c:numRef>
          </c:val>
          <c:extLst>
            <c:ext xmlns:c16="http://schemas.microsoft.com/office/drawing/2014/chart" uri="{C3380CC4-5D6E-409C-BE32-E72D297353CC}">
              <c16:uniqueId val="{00000000-3912-4D07-A94B-28857DC891BB}"/>
            </c:ext>
          </c:extLst>
        </c:ser>
        <c:ser>
          <c:idx val="0"/>
          <c:order val="3"/>
          <c:tx>
            <c:strRef>
              <c:f>'III.1. Хөдөлмөр'!$A$34</c:f>
              <c:strCache>
                <c:ptCount val="1"/>
                <c:pt idx="0">
                  <c:v>Min</c:v>
                </c:pt>
              </c:strCache>
            </c:strRef>
          </c:tx>
          <c:spPr>
            <a:solidFill>
              <a:schemeClr val="bg1"/>
            </a:solidFill>
            <a:ln w="28575">
              <a:noFill/>
            </a:ln>
          </c:spP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Хөдөлмөр'!$R$34:$AO$34</c:f>
              <c:numCache>
                <c:formatCode>0.0</c:formatCode>
                <c:ptCount val="24"/>
                <c:pt idx="0">
                  <c:v>314</c:v>
                </c:pt>
                <c:pt idx="1">
                  <c:v>532.5</c:v>
                </c:pt>
                <c:pt idx="2">
                  <c:v>553</c:v>
                </c:pt>
                <c:pt idx="3">
                  <c:v>476.6</c:v>
                </c:pt>
                <c:pt idx="4">
                  <c:v>569.20000000000005</c:v>
                </c:pt>
                <c:pt idx="5">
                  <c:v>556.9</c:v>
                </c:pt>
                <c:pt idx="6">
                  <c:v>573.9</c:v>
                </c:pt>
                <c:pt idx="7">
                  <c:v>566.4</c:v>
                </c:pt>
                <c:pt idx="8">
                  <c:v>584.6</c:v>
                </c:pt>
                <c:pt idx="9">
                  <c:v>585.6</c:v>
                </c:pt>
                <c:pt idx="10">
                  <c:v>565</c:v>
                </c:pt>
                <c:pt idx="11">
                  <c:v>599.1</c:v>
                </c:pt>
                <c:pt idx="12">
                  <c:v>600.6</c:v>
                </c:pt>
                <c:pt idx="13">
                  <c:v>613.70000000000005</c:v>
                </c:pt>
                <c:pt idx="14">
                  <c:v>605.6</c:v>
                </c:pt>
                <c:pt idx="15">
                  <c:v>632.29999999999995</c:v>
                </c:pt>
                <c:pt idx="16">
                  <c:v>609.09529999999995</c:v>
                </c:pt>
                <c:pt idx="17">
                  <c:v>612.6</c:v>
                </c:pt>
                <c:pt idx="18">
                  <c:v>631.6</c:v>
                </c:pt>
                <c:pt idx="19">
                  <c:v>704.2</c:v>
                </c:pt>
                <c:pt idx="20">
                  <c:v>729.9</c:v>
                </c:pt>
                <c:pt idx="21">
                  <c:v>724.5</c:v>
                </c:pt>
                <c:pt idx="22">
                  <c:v>747.9</c:v>
                </c:pt>
                <c:pt idx="23">
                  <c:v>774.6</c:v>
                </c:pt>
              </c:numCache>
            </c:numRef>
          </c:val>
          <c:extLst>
            <c:ext xmlns:c16="http://schemas.microsoft.com/office/drawing/2014/chart" uri="{C3380CC4-5D6E-409C-BE32-E72D297353CC}">
              <c16:uniqueId val="{00000001-3912-4D07-A94B-28857DC891BB}"/>
            </c:ext>
          </c:extLst>
        </c:ser>
        <c:dLbls>
          <c:showLegendKey val="0"/>
          <c:showVal val="0"/>
          <c:showCatName val="0"/>
          <c:showSerName val="0"/>
          <c:showPercent val="0"/>
          <c:showBubbleSize val="0"/>
        </c:dLbls>
        <c:axId val="945695360"/>
        <c:axId val="945695920"/>
      </c:areaChart>
      <c:lineChart>
        <c:grouping val="standard"/>
        <c:varyColors val="0"/>
        <c:ser>
          <c:idx val="1"/>
          <c:order val="4"/>
          <c:tx>
            <c:strRef>
              <c:f>'III.1. Хөдөлмөр'!$A$35</c:f>
              <c:strCache>
                <c:ptCount val="1"/>
                <c:pt idx="0">
                  <c:v>Нэрлэсэн цалингийн өсөлт, %</c:v>
                </c:pt>
              </c:strCache>
            </c:strRef>
          </c:tx>
          <c:spPr>
            <a:ln w="38100">
              <a:solidFill>
                <a:srgbClr val="953735"/>
              </a:solidFill>
              <a:prstDash val="solid"/>
            </a:ln>
          </c:spPr>
          <c:marker>
            <c:symbol val="none"/>
          </c:marker>
          <c:dPt>
            <c:idx val="20"/>
            <c:bubble3D val="0"/>
            <c:extLst>
              <c:ext xmlns:c16="http://schemas.microsoft.com/office/drawing/2014/chart" uri="{C3380CC4-5D6E-409C-BE32-E72D297353CC}">
                <c16:uniqueId val="{00000002-3912-4D07-A94B-28857DC891BB}"/>
              </c:ext>
            </c:extLst>
          </c:dPt>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Хөдөлмөр'!$R$35:$AO$35</c:f>
              <c:numCache>
                <c:formatCode>0.0%</c:formatCode>
                <c:ptCount val="24"/>
                <c:pt idx="0">
                  <c:v>0.10197891087678745</c:v>
                </c:pt>
                <c:pt idx="1">
                  <c:v>7.9223540709239204E-2</c:v>
                </c:pt>
                <c:pt idx="2">
                  <c:v>9.7376981105958826E-2</c:v>
                </c:pt>
                <c:pt idx="3">
                  <c:v>0.11323616698542494</c:v>
                </c:pt>
                <c:pt idx="4">
                  <c:v>0.11600471883602048</c:v>
                </c:pt>
                <c:pt idx="5">
                  <c:v>8.5420109317401627E-2</c:v>
                </c:pt>
                <c:pt idx="6">
                  <c:v>5.5625630676084725E-2</c:v>
                </c:pt>
                <c:pt idx="7">
                  <c:v>2.9028436018957438E-2</c:v>
                </c:pt>
                <c:pt idx="8">
                  <c:v>2.3490721165139838E-2</c:v>
                </c:pt>
                <c:pt idx="9">
                  <c:v>3.9934418550181539E-2</c:v>
                </c:pt>
                <c:pt idx="10">
                  <c:v>5.6631855657784724E-2</c:v>
                </c:pt>
                <c:pt idx="11">
                  <c:v>8.5664939550949892E-2</c:v>
                </c:pt>
                <c:pt idx="12">
                  <c:v>0.10064264402111545</c:v>
                </c:pt>
                <c:pt idx="13">
                  <c:v>8.8513513513513553E-2</c:v>
                </c:pt>
                <c:pt idx="14">
                  <c:v>8.0973864836086262E-2</c:v>
                </c:pt>
                <c:pt idx="15">
                  <c:v>0.10181355392936697</c:v>
                </c:pt>
                <c:pt idx="16">
                  <c:v>4.093076842873522E-2</c:v>
                </c:pt>
                <c:pt idx="17">
                  <c:v>6.1038692323608368E-2</c:v>
                </c:pt>
                <c:pt idx="18">
                  <c:v>7.9401611047180687E-2</c:v>
                </c:pt>
                <c:pt idx="19">
                  <c:v>7.8352103186062116E-2</c:v>
                </c:pt>
                <c:pt idx="20">
                  <c:v>0.15980590905034253</c:v>
                </c:pt>
                <c:pt idx="21">
                  <c:v>0.13219383775351035</c:v>
                </c:pt>
                <c:pt idx="22">
                  <c:v>0.13045163791432457</c:v>
                </c:pt>
                <c:pt idx="23">
                  <c:v>0.10925644916540223</c:v>
                </c:pt>
              </c:numCache>
            </c:numRef>
          </c:val>
          <c:smooth val="1"/>
          <c:extLst>
            <c:ext xmlns:c16="http://schemas.microsoft.com/office/drawing/2014/chart" uri="{C3380CC4-5D6E-409C-BE32-E72D297353CC}">
              <c16:uniqueId val="{00000003-3912-4D07-A94B-28857DC891BB}"/>
            </c:ext>
          </c:extLst>
        </c:ser>
        <c:ser>
          <c:idx val="7"/>
          <c:order val="5"/>
          <c:tx>
            <c:strRef>
              <c:f>'III.1. Хөдөлмөр'!$A$36</c:f>
              <c:strCache>
                <c:ptCount val="1"/>
                <c:pt idx="0">
                  <c:v>Бодит цалингийн өсөлт, %</c:v>
                </c:pt>
              </c:strCache>
            </c:strRef>
          </c:tx>
          <c:spPr>
            <a:ln w="38100">
              <a:solidFill>
                <a:srgbClr val="F79646"/>
              </a:solidFill>
              <a:prstDash val="solid"/>
            </a:ln>
          </c:spPr>
          <c:marker>
            <c:symbol val="none"/>
          </c:marker>
          <c:dPt>
            <c:idx val="20"/>
            <c:bubble3D val="0"/>
            <c:extLst>
              <c:ext xmlns:c16="http://schemas.microsoft.com/office/drawing/2014/chart" uri="{C3380CC4-5D6E-409C-BE32-E72D297353CC}">
                <c16:uniqueId val="{00000004-3912-4D07-A94B-28857DC891BB}"/>
              </c:ext>
            </c:extLst>
          </c:dPt>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Хөдөлмөр'!$R$36:$AO$36</c:f>
              <c:numCache>
                <c:formatCode>0.0%</c:formatCode>
                <c:ptCount val="24"/>
                <c:pt idx="0">
                  <c:v>-1.6425936943406882E-2</c:v>
                </c:pt>
                <c:pt idx="1">
                  <c:v>-5.0623175677624754E-2</c:v>
                </c:pt>
                <c:pt idx="2">
                  <c:v>-3.902733739810027E-2</c:v>
                </c:pt>
                <c:pt idx="3">
                  <c:v>-3.9094483389554568E-3</c:v>
                </c:pt>
                <c:pt idx="4">
                  <c:v>2.1474588403722183E-2</c:v>
                </c:pt>
                <c:pt idx="5">
                  <c:v>1.1453113815318661E-2</c:v>
                </c:pt>
                <c:pt idx="6">
                  <c:v>1.436781609195581E-3</c:v>
                </c:pt>
                <c:pt idx="7">
                  <c:v>9.7087378640776656E-3</c:v>
                </c:pt>
                <c:pt idx="8">
                  <c:v>6.3069376313946712E-3</c:v>
                </c:pt>
                <c:pt idx="9">
                  <c:v>2.3354564755838414E-2</c:v>
                </c:pt>
                <c:pt idx="10">
                  <c:v>5.7388809182209455E-2</c:v>
                </c:pt>
                <c:pt idx="11">
                  <c:v>7.4175824175824356E-2</c:v>
                </c:pt>
                <c:pt idx="12">
                  <c:v>7.3816155988857934E-2</c:v>
                </c:pt>
                <c:pt idx="13">
                  <c:v>6.2240663900414939E-2</c:v>
                </c:pt>
                <c:pt idx="14">
                  <c:v>1.8317503392130119E-2</c:v>
                </c:pt>
                <c:pt idx="15">
                  <c:v>4.1560102301790192E-2</c:v>
                </c:pt>
                <c:pt idx="16">
                  <c:v>3.8910505836577958E-3</c:v>
                </c:pt>
                <c:pt idx="17">
                  <c:v>-1.041666666666663E-2</c:v>
                </c:pt>
                <c:pt idx="18">
                  <c:v>2.1985343104597099E-2</c:v>
                </c:pt>
                <c:pt idx="19">
                  <c:v>-1.104972375690616E-2</c:v>
                </c:pt>
                <c:pt idx="20">
                  <c:v>5.6847545219638196E-2</c:v>
                </c:pt>
                <c:pt idx="21">
                  <c:v>4.4736842105263186E-2</c:v>
                </c:pt>
                <c:pt idx="22">
                  <c:v>3.6505867014341442E-2</c:v>
                </c:pt>
                <c:pt idx="23">
                  <c:v>5.2141527001862142E-2</c:v>
                </c:pt>
              </c:numCache>
            </c:numRef>
          </c:val>
          <c:smooth val="1"/>
          <c:extLst>
            <c:ext xmlns:c16="http://schemas.microsoft.com/office/drawing/2014/chart" uri="{C3380CC4-5D6E-409C-BE32-E72D297353CC}">
              <c16:uniqueId val="{00000005-3912-4D07-A94B-28857DC891BB}"/>
            </c:ext>
          </c:extLst>
        </c:ser>
        <c:ser>
          <c:idx val="3"/>
          <c:order val="6"/>
          <c:tx>
            <c:strRef>
              <c:f>'III.1. Хөдөлмөр'!$A$37</c:f>
              <c:strCache>
                <c:ptCount val="1"/>
                <c:pt idx="0">
                  <c:v>Өрхийн орлогын өсөлт, %</c:v>
                </c:pt>
              </c:strCache>
            </c:strRef>
          </c:tx>
          <c:spPr>
            <a:ln w="38100">
              <a:solidFill>
                <a:srgbClr val="173678"/>
              </a:solidFill>
            </a:ln>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Хөдөлмөр'!$R$37:$AO$37</c:f>
              <c:numCache>
                <c:formatCode>0.0%</c:formatCode>
                <c:ptCount val="24"/>
                <c:pt idx="0">
                  <c:v>6.1254974798394812E-2</c:v>
                </c:pt>
                <c:pt idx="1">
                  <c:v>7.809833876304606E-2</c:v>
                </c:pt>
                <c:pt idx="2">
                  <c:v>0.12713411774394179</c:v>
                </c:pt>
                <c:pt idx="3">
                  <c:v>0.10460453425707583</c:v>
                </c:pt>
                <c:pt idx="4">
                  <c:v>7.0190187965094797E-2</c:v>
                </c:pt>
                <c:pt idx="5">
                  <c:v>5.3327965577986802E-2</c:v>
                </c:pt>
                <c:pt idx="6">
                  <c:v>-2.0767672324618625E-2</c:v>
                </c:pt>
                <c:pt idx="7">
                  <c:v>-0.13116439913611411</c:v>
                </c:pt>
                <c:pt idx="8">
                  <c:v>-0.10854694462057812</c:v>
                </c:pt>
                <c:pt idx="9">
                  <c:v>-9.1420824173149007E-2</c:v>
                </c:pt>
                <c:pt idx="10">
                  <c:v>-0.10822848235163129</c:v>
                </c:pt>
                <c:pt idx="11">
                  <c:v>-2.2681606139298593E-2</c:v>
                </c:pt>
                <c:pt idx="12">
                  <c:v>4.4033667334669291E-2</c:v>
                </c:pt>
                <c:pt idx="13">
                  <c:v>6.3607546672052928E-2</c:v>
                </c:pt>
                <c:pt idx="14">
                  <c:v>8.6985474674324603E-2</c:v>
                </c:pt>
                <c:pt idx="15">
                  <c:v>0.1379167122089846</c:v>
                </c:pt>
                <c:pt idx="16">
                  <c:v>0.15912283072487998</c:v>
                </c:pt>
                <c:pt idx="17">
                  <c:v>0.11154797153797258</c:v>
                </c:pt>
                <c:pt idx="18">
                  <c:v>0.14723586071750105</c:v>
                </c:pt>
                <c:pt idx="19">
                  <c:v>0.15445498904983301</c:v>
                </c:pt>
                <c:pt idx="20">
                  <c:v>0.1129670861525498</c:v>
                </c:pt>
                <c:pt idx="21">
                  <c:v>0.18258745757215999</c:v>
                </c:pt>
                <c:pt idx="22">
                  <c:v>0.18985359408214775</c:v>
                </c:pt>
                <c:pt idx="23">
                  <c:v>0.14410756481512288</c:v>
                </c:pt>
              </c:numCache>
            </c:numRef>
          </c:val>
          <c:smooth val="1"/>
          <c:extLst>
            <c:ext xmlns:c16="http://schemas.microsoft.com/office/drawing/2014/chart" uri="{C3380CC4-5D6E-409C-BE32-E72D297353CC}">
              <c16:uniqueId val="{00000006-3912-4D07-A94B-28857DC891BB}"/>
            </c:ext>
          </c:extLst>
        </c:ser>
        <c:dLbls>
          <c:showLegendKey val="0"/>
          <c:showVal val="0"/>
          <c:showCatName val="0"/>
          <c:showSerName val="0"/>
          <c:showPercent val="0"/>
          <c:showBubbleSize val="0"/>
        </c:dLbls>
        <c:marker val="1"/>
        <c:smooth val="0"/>
        <c:axId val="945694240"/>
        <c:axId val="945694800"/>
      </c:lineChart>
      <c:lineChart>
        <c:grouping val="standard"/>
        <c:varyColors val="0"/>
        <c:ser>
          <c:idx val="5"/>
          <c:order val="0"/>
          <c:tx>
            <c:strRef>
              <c:f>'III.1. Хөдөлмөр'!$A$31</c:f>
              <c:strCache>
                <c:ptCount val="1"/>
                <c:pt idx="0">
                  <c:v>Улсын дундаж цалин, мян төг</c:v>
                </c:pt>
              </c:strCache>
            </c:strRef>
          </c:tx>
          <c:spPr>
            <a:ln w="38100">
              <a:solidFill>
                <a:srgbClr val="AF945E"/>
              </a:solidFill>
            </a:ln>
          </c:spPr>
          <c:marker>
            <c:symbol val="circle"/>
            <c:size val="8"/>
            <c:spPr>
              <a:solidFill>
                <a:schemeClr val="bg1"/>
              </a:solidFill>
              <a:ln w="12700">
                <a:solidFill>
                  <a:srgbClr val="AF945E"/>
                </a:solidFill>
              </a:ln>
            </c:spPr>
          </c:marker>
          <c:dPt>
            <c:idx val="19"/>
            <c:bubble3D val="0"/>
            <c:extLst>
              <c:ext xmlns:c16="http://schemas.microsoft.com/office/drawing/2014/chart" uri="{C3380CC4-5D6E-409C-BE32-E72D297353CC}">
                <c16:uniqueId val="{00000007-3912-4D07-A94B-28857DC891BB}"/>
              </c:ext>
            </c:extLst>
          </c:dPt>
          <c:dPt>
            <c:idx val="20"/>
            <c:bubble3D val="0"/>
            <c:spPr>
              <a:ln w="38100">
                <a:solidFill>
                  <a:srgbClr val="AF945E"/>
                </a:solidFill>
                <a:prstDash val="solid"/>
              </a:ln>
            </c:spPr>
            <c:extLst>
              <c:ext xmlns:c16="http://schemas.microsoft.com/office/drawing/2014/chart" uri="{C3380CC4-5D6E-409C-BE32-E72D297353CC}">
                <c16:uniqueId val="{00000009-3912-4D07-A94B-28857DC891BB}"/>
              </c:ext>
            </c:extLst>
          </c:dPt>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Хөдөлмөр'!$R$31:$AO$31</c:f>
              <c:numCache>
                <c:formatCode>0.0</c:formatCode>
                <c:ptCount val="24"/>
                <c:pt idx="0">
                  <c:v>762.9</c:v>
                </c:pt>
                <c:pt idx="1">
                  <c:v>786.7</c:v>
                </c:pt>
                <c:pt idx="2">
                  <c:v>792.8</c:v>
                </c:pt>
                <c:pt idx="3">
                  <c:v>844</c:v>
                </c:pt>
                <c:pt idx="4">
                  <c:v>851.4</c:v>
                </c:pt>
                <c:pt idx="5">
                  <c:v>853.9</c:v>
                </c:pt>
                <c:pt idx="6">
                  <c:v>836.9</c:v>
                </c:pt>
                <c:pt idx="7">
                  <c:v>868.5</c:v>
                </c:pt>
                <c:pt idx="8">
                  <c:v>871.4</c:v>
                </c:pt>
                <c:pt idx="9">
                  <c:v>888</c:v>
                </c:pt>
                <c:pt idx="10">
                  <c:v>884.29520000000002</c:v>
                </c:pt>
                <c:pt idx="11">
                  <c:v>942.9</c:v>
                </c:pt>
                <c:pt idx="12">
                  <c:v>959.1</c:v>
                </c:pt>
                <c:pt idx="13">
                  <c:v>966.6</c:v>
                </c:pt>
                <c:pt idx="14">
                  <c:v>955.9</c:v>
                </c:pt>
                <c:pt idx="15">
                  <c:v>1038.9000000000001</c:v>
                </c:pt>
                <c:pt idx="16">
                  <c:v>998.35670000000005</c:v>
                </c:pt>
                <c:pt idx="17">
                  <c:v>1025.5999999999999</c:v>
                </c:pt>
                <c:pt idx="18">
                  <c:v>1031.8</c:v>
                </c:pt>
                <c:pt idx="19">
                  <c:v>1120.3</c:v>
                </c:pt>
                <c:pt idx="20">
                  <c:v>1157.9000000000001</c:v>
                </c:pt>
                <c:pt idx="21">
                  <c:v>1161.1780000000001</c:v>
                </c:pt>
                <c:pt idx="22">
                  <c:v>1166.4000000000001</c:v>
                </c:pt>
                <c:pt idx="23">
                  <c:v>1242.7</c:v>
                </c:pt>
              </c:numCache>
            </c:numRef>
          </c:val>
          <c:smooth val="0"/>
          <c:extLst>
            <c:ext xmlns:c16="http://schemas.microsoft.com/office/drawing/2014/chart" uri="{C3380CC4-5D6E-409C-BE32-E72D297353CC}">
              <c16:uniqueId val="{0000000A-3912-4D07-A94B-28857DC891BB}"/>
            </c:ext>
          </c:extLst>
        </c:ser>
        <c:ser>
          <c:idx val="4"/>
          <c:order val="1"/>
          <c:tx>
            <c:strRef>
              <c:f>'III.1. Хөдөлмөр'!$A$32</c:f>
              <c:strCache>
                <c:ptCount val="1"/>
                <c:pt idx="0">
                  <c:v>Улсын медиан цалин, мян төг</c:v>
                </c:pt>
              </c:strCache>
            </c:strRef>
          </c:tx>
          <c:spPr>
            <a:ln w="38100">
              <a:solidFill>
                <a:srgbClr val="373334"/>
              </a:solidFill>
            </a:ln>
          </c:spPr>
          <c:marker>
            <c:symbol val="circle"/>
            <c:size val="8"/>
            <c:spPr>
              <a:solidFill>
                <a:schemeClr val="bg1"/>
              </a:solidFill>
              <a:ln w="12700">
                <a:solidFill>
                  <a:srgbClr val="373334"/>
                </a:solidFill>
              </a:ln>
            </c:spPr>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Хөдөлмөр'!$R$32:$AO$32</c:f>
              <c:numCache>
                <c:formatCode>0.0</c:formatCode>
                <c:ptCount val="24"/>
                <c:pt idx="0">
                  <c:v>558</c:v>
                </c:pt>
                <c:pt idx="1">
                  <c:v>594.29999999999995</c:v>
                </c:pt>
                <c:pt idx="2">
                  <c:v>589.5</c:v>
                </c:pt>
                <c:pt idx="3">
                  <c:v>665.4</c:v>
                </c:pt>
                <c:pt idx="4">
                  <c:v>650</c:v>
                </c:pt>
                <c:pt idx="5">
                  <c:v>664</c:v>
                </c:pt>
                <c:pt idx="6">
                  <c:v>636.79999999999995</c:v>
                </c:pt>
                <c:pt idx="7">
                  <c:v>680.7</c:v>
                </c:pt>
                <c:pt idx="8">
                  <c:v>663.7</c:v>
                </c:pt>
                <c:pt idx="9">
                  <c:v>681.2</c:v>
                </c:pt>
                <c:pt idx="10">
                  <c:v>655.20000000000005</c:v>
                </c:pt>
                <c:pt idx="11">
                  <c:v>700</c:v>
                </c:pt>
                <c:pt idx="12">
                  <c:v>684.8</c:v>
                </c:pt>
                <c:pt idx="13">
                  <c:v>700</c:v>
                </c:pt>
                <c:pt idx="14">
                  <c:v>690.9</c:v>
                </c:pt>
                <c:pt idx="15">
                  <c:v>753.7</c:v>
                </c:pt>
                <c:pt idx="16">
                  <c:v>705.9</c:v>
                </c:pt>
                <c:pt idx="17">
                  <c:v>725.1</c:v>
                </c:pt>
                <c:pt idx="18">
                  <c:v>732.70600000000002</c:v>
                </c:pt>
                <c:pt idx="19">
                  <c:v>806.57</c:v>
                </c:pt>
                <c:pt idx="20">
                  <c:v>827.82100000000003</c:v>
                </c:pt>
                <c:pt idx="21">
                  <c:v>842.85699999999997</c:v>
                </c:pt>
                <c:pt idx="22">
                  <c:v>843</c:v>
                </c:pt>
                <c:pt idx="23">
                  <c:v>904.96699999999998</c:v>
                </c:pt>
              </c:numCache>
            </c:numRef>
          </c:val>
          <c:smooth val="0"/>
          <c:extLst>
            <c:ext xmlns:c16="http://schemas.microsoft.com/office/drawing/2014/chart" uri="{C3380CC4-5D6E-409C-BE32-E72D297353CC}">
              <c16:uniqueId val="{0000000B-3912-4D07-A94B-28857DC891BB}"/>
            </c:ext>
          </c:extLst>
        </c:ser>
        <c:dLbls>
          <c:showLegendKey val="0"/>
          <c:showVal val="0"/>
          <c:showCatName val="0"/>
          <c:showSerName val="0"/>
          <c:showPercent val="0"/>
          <c:showBubbleSize val="0"/>
        </c:dLbls>
        <c:marker val="1"/>
        <c:smooth val="0"/>
        <c:axId val="945695360"/>
        <c:axId val="945695920"/>
      </c:lineChart>
      <c:catAx>
        <c:axId val="945694240"/>
        <c:scaling>
          <c:orientation val="minMax"/>
        </c:scaling>
        <c:delete val="0"/>
        <c:axPos val="b"/>
        <c:numFmt formatCode="General" sourceLinked="1"/>
        <c:majorTickMark val="none"/>
        <c:minorTickMark val="none"/>
        <c:tickLblPos val="low"/>
        <c:spPr>
          <a:ln>
            <a:solidFill>
              <a:schemeClr val="tx1"/>
            </a:solidFill>
          </a:ln>
        </c:spPr>
        <c:txPr>
          <a:bodyPr rot="0" vert="horz"/>
          <a:lstStyle/>
          <a:p>
            <a:pPr>
              <a:defRPr/>
            </a:pPr>
            <a:endParaRPr lang="en-US"/>
          </a:p>
        </c:txPr>
        <c:crossAx val="945694800"/>
        <c:crosses val="autoZero"/>
        <c:auto val="1"/>
        <c:lblAlgn val="ctr"/>
        <c:lblOffset val="100"/>
        <c:noMultiLvlLbl val="0"/>
      </c:catAx>
      <c:valAx>
        <c:axId val="945694800"/>
        <c:scaling>
          <c:orientation val="minMax"/>
          <c:max val="0.2"/>
          <c:min val="-0.2"/>
        </c:scaling>
        <c:delete val="0"/>
        <c:axPos val="l"/>
        <c:numFmt formatCode="0%" sourceLinked="0"/>
        <c:majorTickMark val="in"/>
        <c:minorTickMark val="none"/>
        <c:tickLblPos val="nextTo"/>
        <c:spPr>
          <a:ln>
            <a:solidFill>
              <a:schemeClr val="tx1"/>
            </a:solidFill>
          </a:ln>
        </c:spPr>
        <c:txPr>
          <a:bodyPr rot="0" vert="horz"/>
          <a:lstStyle/>
          <a:p>
            <a:pPr>
              <a:defRPr/>
            </a:pPr>
            <a:endParaRPr lang="en-US"/>
          </a:p>
        </c:txPr>
        <c:crossAx val="945694240"/>
        <c:crosses val="autoZero"/>
        <c:crossBetween val="between"/>
      </c:valAx>
      <c:catAx>
        <c:axId val="945695360"/>
        <c:scaling>
          <c:orientation val="minMax"/>
        </c:scaling>
        <c:delete val="1"/>
        <c:axPos val="b"/>
        <c:numFmt formatCode="General" sourceLinked="1"/>
        <c:majorTickMark val="out"/>
        <c:minorTickMark val="none"/>
        <c:tickLblPos val="nextTo"/>
        <c:crossAx val="945695920"/>
        <c:crossesAt val="0"/>
        <c:auto val="1"/>
        <c:lblAlgn val="ctr"/>
        <c:lblOffset val="100"/>
        <c:noMultiLvlLbl val="0"/>
      </c:catAx>
      <c:valAx>
        <c:axId val="945695920"/>
        <c:scaling>
          <c:orientation val="minMax"/>
        </c:scaling>
        <c:delete val="0"/>
        <c:axPos val="r"/>
        <c:numFmt formatCode="0.0" sourceLinked="1"/>
        <c:majorTickMark val="out"/>
        <c:minorTickMark val="none"/>
        <c:tickLblPos val="nextTo"/>
        <c:spPr>
          <a:ln>
            <a:solidFill>
              <a:schemeClr val="tx1"/>
            </a:solidFill>
          </a:ln>
        </c:spPr>
        <c:txPr>
          <a:bodyPr rot="0" vert="horz"/>
          <a:lstStyle/>
          <a:p>
            <a:pPr>
              <a:defRPr/>
            </a:pPr>
            <a:endParaRPr lang="en-US"/>
          </a:p>
        </c:txPr>
        <c:crossAx val="945695360"/>
        <c:crosses val="max"/>
        <c:crossBetween val="between"/>
      </c:valAx>
    </c:plotArea>
    <c:legend>
      <c:legendPos val="r"/>
      <c:legendEntry>
        <c:idx val="0"/>
        <c:delete val="1"/>
      </c:legendEntry>
      <c:legendEntry>
        <c:idx val="1"/>
        <c:delete val="1"/>
      </c:legendEntry>
      <c:layout>
        <c:manualLayout>
          <c:xMode val="edge"/>
          <c:yMode val="edge"/>
          <c:x val="0"/>
          <c:y val="9.060367454068243E-4"/>
          <c:w val="0.9752168195470412"/>
          <c:h val="0.1428002394278351"/>
        </c:manualLayout>
      </c:layout>
      <c:overlay val="0"/>
    </c:legend>
    <c:plotVisOnly val="1"/>
    <c:dispBlanksAs val="gap"/>
    <c:showDLblsOverMax val="0"/>
  </c:chart>
  <c:spPr>
    <a:ln>
      <a:noFill/>
    </a:ln>
  </c:spPr>
  <c:txPr>
    <a:bodyPr/>
    <a:lstStyle/>
    <a:p>
      <a:pPr>
        <a:defRPr sz="1600" b="1"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33814523184598E-2"/>
          <c:y val="2.0572877306745327E-2"/>
          <c:w val="0.92152777777777772"/>
          <c:h val="0.84372004583018456"/>
        </c:manualLayout>
      </c:layout>
      <c:lineChart>
        <c:grouping val="standard"/>
        <c:varyColors val="0"/>
        <c:ser>
          <c:idx val="0"/>
          <c:order val="0"/>
          <c:tx>
            <c:strRef>
              <c:f>'III.1. Хөдөлмөр'!$A$40</c:f>
              <c:strCache>
                <c:ptCount val="1"/>
                <c:pt idx="0">
                  <c:v>Хөд-н бүтээмж</c:v>
                </c:pt>
              </c:strCache>
            </c:strRef>
          </c:tx>
          <c:spPr>
            <a:ln w="38100" cap="rnd">
              <a:solidFill>
                <a:schemeClr val="tx1"/>
              </a:solidFill>
              <a:round/>
            </a:ln>
            <a:effectLst/>
          </c:spPr>
          <c:marker>
            <c:symbol val="circle"/>
            <c:size val="8"/>
            <c:spPr>
              <a:solidFill>
                <a:schemeClr val="bg1">
                  <a:alpha val="98000"/>
                </a:schemeClr>
              </a:solidFill>
              <a:ln w="9525">
                <a:solidFill>
                  <a:schemeClr val="tx1"/>
                </a:solidFill>
              </a:ln>
              <a:effectLst/>
            </c:spPr>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Хөдөлмөр'!$R$40:$AO$40</c:f>
              <c:numCache>
                <c:formatCode>0.0%</c:formatCode>
                <c:ptCount val="24"/>
                <c:pt idx="0">
                  <c:v>9.0372095895975946E-2</c:v>
                </c:pt>
                <c:pt idx="1">
                  <c:v>9.4017214839350327E-2</c:v>
                </c:pt>
                <c:pt idx="2">
                  <c:v>9.8174977658948892E-2</c:v>
                </c:pt>
                <c:pt idx="3">
                  <c:v>8.1632394875805536E-2</c:v>
                </c:pt>
                <c:pt idx="4">
                  <c:v>6.9887611088379265E-2</c:v>
                </c:pt>
                <c:pt idx="5">
                  <c:v>6.4130729926280106E-2</c:v>
                </c:pt>
                <c:pt idx="6">
                  <c:v>4.0389791578596457E-2</c:v>
                </c:pt>
                <c:pt idx="7">
                  <c:v>3.1522714417069775E-2</c:v>
                </c:pt>
                <c:pt idx="8">
                  <c:v>3.3025249926464717E-2</c:v>
                </c:pt>
                <c:pt idx="9">
                  <c:v>1.9589142002952586E-2</c:v>
                </c:pt>
                <c:pt idx="10">
                  <c:v>2.1508903975455684E-3</c:v>
                </c:pt>
                <c:pt idx="11">
                  <c:v>1.0591700186979303E-4</c:v>
                </c:pt>
                <c:pt idx="12">
                  <c:v>1.1529869484210309E-3</c:v>
                </c:pt>
                <c:pt idx="13">
                  <c:v>-9.4962874247672691E-4</c:v>
                </c:pt>
                <c:pt idx="14">
                  <c:v>-1.1063165533431452E-3</c:v>
                </c:pt>
                <c:pt idx="15">
                  <c:v>-1.0799471588295306E-2</c:v>
                </c:pt>
                <c:pt idx="16">
                  <c:v>-1.012061705158207E-2</c:v>
                </c:pt>
                <c:pt idx="17">
                  <c:v>-6.8078127052787485E-3</c:v>
                </c:pt>
                <c:pt idx="18">
                  <c:v>7.5543901918910805E-3</c:v>
                </c:pt>
                <c:pt idx="19">
                  <c:v>1.8002041008678971E-2</c:v>
                </c:pt>
                <c:pt idx="20">
                  <c:v>2.8249002643624843E-2</c:v>
                </c:pt>
                <c:pt idx="21">
                  <c:v>5.2232037400940179E-2</c:v>
                </c:pt>
                <c:pt idx="22">
                  <c:v>6.3166497414739009E-2</c:v>
                </c:pt>
                <c:pt idx="23">
                  <c:v>8.2766591521937327E-2</c:v>
                </c:pt>
              </c:numCache>
            </c:numRef>
          </c:val>
          <c:smooth val="1"/>
          <c:extLst>
            <c:ext xmlns:c16="http://schemas.microsoft.com/office/drawing/2014/chart" uri="{C3380CC4-5D6E-409C-BE32-E72D297353CC}">
              <c16:uniqueId val="{00000000-A836-45DA-9BC8-3AAFD5A9F2AA}"/>
            </c:ext>
          </c:extLst>
        </c:ser>
        <c:ser>
          <c:idx val="1"/>
          <c:order val="1"/>
          <c:tx>
            <c:strRef>
              <c:f>'III.1. Хөдөлмөр'!$A$41</c:f>
              <c:strCache>
                <c:ptCount val="1"/>
                <c:pt idx="0">
                  <c:v>Хөдөө аж ахуй</c:v>
                </c:pt>
              </c:strCache>
            </c:strRef>
          </c:tx>
          <c:spPr>
            <a:ln w="38100" cap="rnd">
              <a:solidFill>
                <a:srgbClr val="953735"/>
              </a:solidFill>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Хөдөлмөр'!$R$41:$AO$41</c:f>
              <c:numCache>
                <c:formatCode>0.0%</c:formatCode>
                <c:ptCount val="24"/>
                <c:pt idx="0">
                  <c:v>0.26362756825009392</c:v>
                </c:pt>
                <c:pt idx="1">
                  <c:v>0.29946490149597493</c:v>
                </c:pt>
                <c:pt idx="2">
                  <c:v>0.34941879852000057</c:v>
                </c:pt>
                <c:pt idx="3">
                  <c:v>0.27643012787471433</c:v>
                </c:pt>
                <c:pt idx="4">
                  <c:v>0.22818361690898836</c:v>
                </c:pt>
                <c:pt idx="5">
                  <c:v>0.2149798935434275</c:v>
                </c:pt>
                <c:pt idx="6">
                  <c:v>0.16091023242332314</c:v>
                </c:pt>
                <c:pt idx="7">
                  <c:v>0.13053855771163514</c:v>
                </c:pt>
                <c:pt idx="8">
                  <c:v>0.11853267682262603</c:v>
                </c:pt>
                <c:pt idx="9">
                  <c:v>5.7674231669429421E-2</c:v>
                </c:pt>
                <c:pt idx="10">
                  <c:v>9.7088293147695737E-4</c:v>
                </c:pt>
                <c:pt idx="11">
                  <c:v>2.6049292367003041E-2</c:v>
                </c:pt>
                <c:pt idx="12">
                  <c:v>3.9543589122644107E-2</c:v>
                </c:pt>
                <c:pt idx="13">
                  <c:v>-1.544369209401486E-3</c:v>
                </c:pt>
                <c:pt idx="14">
                  <c:v>1.0199895404421122E-2</c:v>
                </c:pt>
                <c:pt idx="15">
                  <c:v>-3.2738872410176256E-3</c:v>
                </c:pt>
                <c:pt idx="16">
                  <c:v>2.0146118648676214E-3</c:v>
                </c:pt>
                <c:pt idx="17">
                  <c:v>9.8543234122441259E-3</c:v>
                </c:pt>
                <c:pt idx="18">
                  <c:v>3.6795777767188564E-2</c:v>
                </c:pt>
                <c:pt idx="19">
                  <c:v>4.8758801405536456E-2</c:v>
                </c:pt>
                <c:pt idx="20">
                  <c:v>4.891966714155882E-2</c:v>
                </c:pt>
                <c:pt idx="21">
                  <c:v>8.1161272694665998E-2</c:v>
                </c:pt>
                <c:pt idx="22">
                  <c:v>7.8994013081105985E-2</c:v>
                </c:pt>
                <c:pt idx="23">
                  <c:v>0.14934349240257938</c:v>
                </c:pt>
              </c:numCache>
            </c:numRef>
          </c:val>
          <c:smooth val="1"/>
          <c:extLst>
            <c:ext xmlns:c16="http://schemas.microsoft.com/office/drawing/2014/chart" uri="{C3380CC4-5D6E-409C-BE32-E72D297353CC}">
              <c16:uniqueId val="{00000001-A836-45DA-9BC8-3AAFD5A9F2AA}"/>
            </c:ext>
          </c:extLst>
        </c:ser>
        <c:ser>
          <c:idx val="2"/>
          <c:order val="2"/>
          <c:tx>
            <c:strRef>
              <c:f>'III.1. Хөдөлмөр'!$A$42</c:f>
              <c:strCache>
                <c:ptCount val="1"/>
                <c:pt idx="0">
                  <c:v>Уул уурхай</c:v>
                </c:pt>
              </c:strCache>
            </c:strRef>
          </c:tx>
          <c:spPr>
            <a:ln w="38100" cap="rnd">
              <a:solidFill>
                <a:srgbClr val="F79646"/>
              </a:solidFill>
              <a:prstDash val="solid"/>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Хөдөлмөр'!$R$42:$AO$42</c:f>
              <c:numCache>
                <c:formatCode>0.0%</c:formatCode>
                <c:ptCount val="24"/>
                <c:pt idx="0">
                  <c:v>0.15836920182168246</c:v>
                </c:pt>
                <c:pt idx="1">
                  <c:v>0.19194966728348439</c:v>
                </c:pt>
                <c:pt idx="2">
                  <c:v>0.26461841111952245</c:v>
                </c:pt>
                <c:pt idx="3">
                  <c:v>0.28243544578146507</c:v>
                </c:pt>
                <c:pt idx="4">
                  <c:v>0.38007164268522708</c:v>
                </c:pt>
                <c:pt idx="5">
                  <c:v>0.31701491894587086</c:v>
                </c:pt>
                <c:pt idx="6">
                  <c:v>0.31594292727246387</c:v>
                </c:pt>
                <c:pt idx="7">
                  <c:v>0.27648419247621714</c:v>
                </c:pt>
                <c:pt idx="8">
                  <c:v>0.20075422280984445</c:v>
                </c:pt>
                <c:pt idx="9">
                  <c:v>0.24647392257867384</c:v>
                </c:pt>
                <c:pt idx="10">
                  <c:v>0.1444177662364341</c:v>
                </c:pt>
                <c:pt idx="11">
                  <c:v>0.1007436358301026</c:v>
                </c:pt>
                <c:pt idx="12">
                  <c:v>-6.1309656357766418E-3</c:v>
                </c:pt>
                <c:pt idx="13">
                  <c:v>-2.0812384685924612E-2</c:v>
                </c:pt>
                <c:pt idx="14">
                  <c:v>-7.6021217224150006E-2</c:v>
                </c:pt>
                <c:pt idx="15">
                  <c:v>-0.13893989250206762</c:v>
                </c:pt>
                <c:pt idx="16">
                  <c:v>-0.13849722306841816</c:v>
                </c:pt>
                <c:pt idx="17">
                  <c:v>-0.20357873680430827</c:v>
                </c:pt>
                <c:pt idx="18">
                  <c:v>-0.19415928670803773</c:v>
                </c:pt>
                <c:pt idx="19">
                  <c:v>-0.17850588336255413</c:v>
                </c:pt>
                <c:pt idx="20">
                  <c:v>-0.13840391526584073</c:v>
                </c:pt>
                <c:pt idx="21">
                  <c:v>-9.4334637664774679E-2</c:v>
                </c:pt>
                <c:pt idx="22">
                  <c:v>-8.6295284536616612E-2</c:v>
                </c:pt>
                <c:pt idx="23">
                  <c:v>-4.2609654816594067E-2</c:v>
                </c:pt>
              </c:numCache>
            </c:numRef>
          </c:val>
          <c:smooth val="1"/>
          <c:extLst>
            <c:ext xmlns:c16="http://schemas.microsoft.com/office/drawing/2014/chart" uri="{C3380CC4-5D6E-409C-BE32-E72D297353CC}">
              <c16:uniqueId val="{00000002-A836-45DA-9BC8-3AAFD5A9F2AA}"/>
            </c:ext>
          </c:extLst>
        </c:ser>
        <c:ser>
          <c:idx val="3"/>
          <c:order val="3"/>
          <c:tx>
            <c:strRef>
              <c:f>'III.1. Хөдөлмөр'!$A$43</c:f>
              <c:strCache>
                <c:ptCount val="1"/>
                <c:pt idx="0">
                  <c:v>Боловсруулах</c:v>
                </c:pt>
              </c:strCache>
            </c:strRef>
          </c:tx>
          <c:spPr>
            <a:ln w="38100" cap="rnd">
              <a:solidFill>
                <a:srgbClr val="D0BC99"/>
              </a:solidFill>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Хөдөлмөр'!$R$43:$AO$43</c:f>
              <c:numCache>
                <c:formatCode>0.0%</c:formatCode>
                <c:ptCount val="24"/>
                <c:pt idx="0">
                  <c:v>-5.470868938908402E-2</c:v>
                </c:pt>
                <c:pt idx="1">
                  <c:v>6.6150863279752503E-3</c:v>
                </c:pt>
                <c:pt idx="2">
                  <c:v>3.6906206527727026E-3</c:v>
                </c:pt>
                <c:pt idx="3">
                  <c:v>-4.9310751566879918E-2</c:v>
                </c:pt>
                <c:pt idx="4">
                  <c:v>-4.6817645160058263E-2</c:v>
                </c:pt>
                <c:pt idx="5">
                  <c:v>-1.1546018891508303E-2</c:v>
                </c:pt>
                <c:pt idx="6">
                  <c:v>-2.6192217585231603E-2</c:v>
                </c:pt>
                <c:pt idx="7">
                  <c:v>3.5576629497520607E-2</c:v>
                </c:pt>
                <c:pt idx="8">
                  <c:v>6.2405105395860083E-2</c:v>
                </c:pt>
                <c:pt idx="9">
                  <c:v>-3.4998752321823146E-3</c:v>
                </c:pt>
                <c:pt idx="10">
                  <c:v>1.2196489996379345E-2</c:v>
                </c:pt>
                <c:pt idx="11">
                  <c:v>2.3594129691657528E-3</c:v>
                </c:pt>
                <c:pt idx="12">
                  <c:v>3.730410770804049E-3</c:v>
                </c:pt>
                <c:pt idx="13">
                  <c:v>1.500200781359684E-2</c:v>
                </c:pt>
                <c:pt idx="14">
                  <c:v>9.8696873859338563E-3</c:v>
                </c:pt>
                <c:pt idx="15">
                  <c:v>1.2756070794168961E-2</c:v>
                </c:pt>
                <c:pt idx="16">
                  <c:v>2.6749519894647911E-2</c:v>
                </c:pt>
                <c:pt idx="17">
                  <c:v>6.3908189021506079E-2</c:v>
                </c:pt>
                <c:pt idx="18">
                  <c:v>3.7862958051208206E-2</c:v>
                </c:pt>
                <c:pt idx="19">
                  <c:v>8.2848723028223548E-2</c:v>
                </c:pt>
                <c:pt idx="20">
                  <c:v>7.7038738939828377E-2</c:v>
                </c:pt>
                <c:pt idx="21">
                  <c:v>9.4926414853490071E-2</c:v>
                </c:pt>
                <c:pt idx="22">
                  <c:v>0.12432742713161793</c:v>
                </c:pt>
                <c:pt idx="23">
                  <c:v>0.13115815662096764</c:v>
                </c:pt>
              </c:numCache>
            </c:numRef>
          </c:val>
          <c:smooth val="1"/>
          <c:extLst>
            <c:ext xmlns:c16="http://schemas.microsoft.com/office/drawing/2014/chart" uri="{C3380CC4-5D6E-409C-BE32-E72D297353CC}">
              <c16:uniqueId val="{00000003-A836-45DA-9BC8-3AAFD5A9F2AA}"/>
            </c:ext>
          </c:extLst>
        </c:ser>
        <c:ser>
          <c:idx val="5"/>
          <c:order val="4"/>
          <c:tx>
            <c:strRef>
              <c:f>'III.1. Хөдөлмөр'!$A$44</c:f>
              <c:strCache>
                <c:ptCount val="1"/>
                <c:pt idx="0">
                  <c:v>Барилга</c:v>
                </c:pt>
              </c:strCache>
            </c:strRef>
          </c:tx>
          <c:spPr>
            <a:ln w="38100" cap="rnd">
              <a:solidFill>
                <a:srgbClr val="AF945E"/>
              </a:solidFill>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Хөдөлмөр'!$R$44:$AO$44</c:f>
              <c:numCache>
                <c:formatCode>0.0%</c:formatCode>
                <c:ptCount val="24"/>
                <c:pt idx="0">
                  <c:v>0.14455451209977777</c:v>
                </c:pt>
                <c:pt idx="1">
                  <c:v>5.8434163024804198E-2</c:v>
                </c:pt>
                <c:pt idx="2">
                  <c:v>-2.4777933898855631E-2</c:v>
                </c:pt>
                <c:pt idx="3">
                  <c:v>-0.11748137978906026</c:v>
                </c:pt>
                <c:pt idx="4">
                  <c:v>-9.9486584671315548E-2</c:v>
                </c:pt>
                <c:pt idx="5">
                  <c:v>-0.15953260564179916</c:v>
                </c:pt>
                <c:pt idx="6">
                  <c:v>-0.27960594283036222</c:v>
                </c:pt>
                <c:pt idx="7">
                  <c:v>-0.11238992828490268</c:v>
                </c:pt>
                <c:pt idx="8">
                  <c:v>-8.4683107825502812E-2</c:v>
                </c:pt>
                <c:pt idx="9">
                  <c:v>-3.3714404924408581E-2</c:v>
                </c:pt>
                <c:pt idx="10">
                  <c:v>1.2746634136855395E-3</c:v>
                </c:pt>
                <c:pt idx="11">
                  <c:v>2.9375398807102826E-2</c:v>
                </c:pt>
                <c:pt idx="12">
                  <c:v>7.7049423050921551E-2</c:v>
                </c:pt>
                <c:pt idx="13">
                  <c:v>0.10610706074801546</c:v>
                </c:pt>
                <c:pt idx="14">
                  <c:v>0.12934346831334786</c:v>
                </c:pt>
                <c:pt idx="15">
                  <c:v>0.14489935101581675</c:v>
                </c:pt>
                <c:pt idx="16">
                  <c:v>0.11169633968177295</c:v>
                </c:pt>
                <c:pt idx="17">
                  <c:v>8.1508977950404349E-2</c:v>
                </c:pt>
                <c:pt idx="18">
                  <c:v>8.6541340980778036E-2</c:v>
                </c:pt>
                <c:pt idx="19">
                  <c:v>4.6208390931142818E-2</c:v>
                </c:pt>
                <c:pt idx="20">
                  <c:v>4.2690259071489711E-2</c:v>
                </c:pt>
                <c:pt idx="21">
                  <c:v>6.2941157697375738E-2</c:v>
                </c:pt>
                <c:pt idx="22">
                  <c:v>9.9325822445151424E-2</c:v>
                </c:pt>
                <c:pt idx="23">
                  <c:v>4.8231508231757703E-2</c:v>
                </c:pt>
              </c:numCache>
            </c:numRef>
          </c:val>
          <c:smooth val="1"/>
          <c:extLst>
            <c:ext xmlns:c16="http://schemas.microsoft.com/office/drawing/2014/chart" uri="{C3380CC4-5D6E-409C-BE32-E72D297353CC}">
              <c16:uniqueId val="{00000004-A836-45DA-9BC8-3AAFD5A9F2AA}"/>
            </c:ext>
          </c:extLst>
        </c:ser>
        <c:ser>
          <c:idx val="6"/>
          <c:order val="5"/>
          <c:tx>
            <c:strRef>
              <c:f>'III.1. Хөдөлмөр'!$A$45</c:f>
              <c:strCache>
                <c:ptCount val="1"/>
                <c:pt idx="0">
                  <c:v>Худалдаа</c:v>
                </c:pt>
              </c:strCache>
            </c:strRef>
          </c:tx>
          <c:spPr>
            <a:ln w="38100" cap="rnd">
              <a:solidFill>
                <a:srgbClr val="173678"/>
              </a:solidFill>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Хөдөлмөр'!$R$45:$AO$45</c:f>
              <c:numCache>
                <c:formatCode>0.0%</c:formatCode>
                <c:ptCount val="24"/>
                <c:pt idx="0">
                  <c:v>1.6775286790284616E-2</c:v>
                </c:pt>
                <c:pt idx="1">
                  <c:v>4.0127179554771963E-4</c:v>
                </c:pt>
                <c:pt idx="2">
                  <c:v>-4.7714243090123509E-2</c:v>
                </c:pt>
                <c:pt idx="3">
                  <c:v>-5.997596155988616E-2</c:v>
                </c:pt>
                <c:pt idx="4">
                  <c:v>-4.6262744488909213E-2</c:v>
                </c:pt>
                <c:pt idx="5">
                  <c:v>-4.069740815627898E-2</c:v>
                </c:pt>
                <c:pt idx="6">
                  <c:v>-4.1234522187774347E-2</c:v>
                </c:pt>
                <c:pt idx="7">
                  <c:v>-8.9383920044746157E-2</c:v>
                </c:pt>
                <c:pt idx="8">
                  <c:v>-6.5246724851740767E-2</c:v>
                </c:pt>
                <c:pt idx="9">
                  <c:v>-5.9548704721277379E-2</c:v>
                </c:pt>
                <c:pt idx="10">
                  <c:v>-7.5611666407859435E-2</c:v>
                </c:pt>
                <c:pt idx="11">
                  <c:v>-6.2467428655016088E-2</c:v>
                </c:pt>
                <c:pt idx="12">
                  <c:v>-6.5099834139331847E-2</c:v>
                </c:pt>
                <c:pt idx="13">
                  <c:v>-5.3921560909062194E-2</c:v>
                </c:pt>
                <c:pt idx="14">
                  <c:v>-5.0675299544251762E-2</c:v>
                </c:pt>
                <c:pt idx="15">
                  <c:v>-5.8634609556137529E-2</c:v>
                </c:pt>
                <c:pt idx="16">
                  <c:v>-5.0800041704706089E-2</c:v>
                </c:pt>
                <c:pt idx="17">
                  <c:v>-6.2870809183530163E-2</c:v>
                </c:pt>
                <c:pt idx="18">
                  <c:v>-4.80408903179671E-2</c:v>
                </c:pt>
                <c:pt idx="19">
                  <c:v>-5.0928642312502936E-2</c:v>
                </c:pt>
                <c:pt idx="20">
                  <c:v>-5.7382045506493284E-4</c:v>
                </c:pt>
                <c:pt idx="21">
                  <c:v>4.9047689101737069E-2</c:v>
                </c:pt>
                <c:pt idx="22">
                  <c:v>0.1001419104036454</c:v>
                </c:pt>
                <c:pt idx="23">
                  <c:v>0.15689315757360767</c:v>
                </c:pt>
              </c:numCache>
            </c:numRef>
          </c:val>
          <c:smooth val="1"/>
          <c:extLst>
            <c:ext xmlns:c16="http://schemas.microsoft.com/office/drawing/2014/chart" uri="{C3380CC4-5D6E-409C-BE32-E72D297353CC}">
              <c16:uniqueId val="{00000005-A836-45DA-9BC8-3AAFD5A9F2AA}"/>
            </c:ext>
          </c:extLst>
        </c:ser>
        <c:ser>
          <c:idx val="7"/>
          <c:order val="6"/>
          <c:tx>
            <c:strRef>
              <c:f>'III.1. Хөдөлмөр'!$A$46</c:f>
              <c:strCache>
                <c:ptCount val="1"/>
                <c:pt idx="0">
                  <c:v>Тээвэр ба агуулах</c:v>
                </c:pt>
              </c:strCache>
            </c:strRef>
          </c:tx>
          <c:spPr>
            <a:ln w="38100" cap="rnd">
              <a:solidFill>
                <a:srgbClr val="8B9ABB"/>
              </a:solidFill>
              <a:prstDash val="solid"/>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Хөдөлмөр'!$R$46:$AO$46</c:f>
              <c:numCache>
                <c:formatCode>0.0%</c:formatCode>
                <c:ptCount val="24"/>
                <c:pt idx="0">
                  <c:v>4.7612778194217942E-2</c:v>
                </c:pt>
                <c:pt idx="1">
                  <c:v>-5.4191275126427296E-3</c:v>
                </c:pt>
                <c:pt idx="2">
                  <c:v>-1.6593260215954309E-2</c:v>
                </c:pt>
                <c:pt idx="3">
                  <c:v>-2.8965818874184479E-2</c:v>
                </c:pt>
                <c:pt idx="4">
                  <c:v>-3.7787209292488577E-2</c:v>
                </c:pt>
                <c:pt idx="5">
                  <c:v>-5.0319931824879593E-2</c:v>
                </c:pt>
                <c:pt idx="6">
                  <c:v>-4.4274269657706977E-2</c:v>
                </c:pt>
                <c:pt idx="7">
                  <c:v>4.3732555092579339E-2</c:v>
                </c:pt>
                <c:pt idx="8">
                  <c:v>7.9921809967762769E-2</c:v>
                </c:pt>
                <c:pt idx="9">
                  <c:v>8.2041332753673757E-2</c:v>
                </c:pt>
                <c:pt idx="10">
                  <c:v>8.0644719515520213E-2</c:v>
                </c:pt>
                <c:pt idx="11">
                  <c:v>0.11128947512793785</c:v>
                </c:pt>
                <c:pt idx="12">
                  <c:v>0.12907739711524746</c:v>
                </c:pt>
                <c:pt idx="13">
                  <c:v>0.14380553568827925</c:v>
                </c:pt>
                <c:pt idx="14">
                  <c:v>0.17104533652416665</c:v>
                </c:pt>
                <c:pt idx="15">
                  <c:v>0.11943146946858119</c:v>
                </c:pt>
                <c:pt idx="16">
                  <c:v>9.7175594450839675E-2</c:v>
                </c:pt>
                <c:pt idx="17">
                  <c:v>9.2475768450872575E-2</c:v>
                </c:pt>
                <c:pt idx="18">
                  <c:v>9.0103465646670378E-2</c:v>
                </c:pt>
                <c:pt idx="19">
                  <c:v>4.7947590122782824E-2</c:v>
                </c:pt>
                <c:pt idx="20">
                  <c:v>5.9148094858690881E-2</c:v>
                </c:pt>
                <c:pt idx="21">
                  <c:v>0.10407972327123738</c:v>
                </c:pt>
                <c:pt idx="22">
                  <c:v>0.15398227840671885</c:v>
                </c:pt>
                <c:pt idx="23">
                  <c:v>0.12682334937424944</c:v>
                </c:pt>
              </c:numCache>
            </c:numRef>
          </c:val>
          <c:smooth val="1"/>
          <c:extLst>
            <c:ext xmlns:c16="http://schemas.microsoft.com/office/drawing/2014/chart" uri="{C3380CC4-5D6E-409C-BE32-E72D297353CC}">
              <c16:uniqueId val="{00000006-A836-45DA-9BC8-3AAFD5A9F2AA}"/>
            </c:ext>
          </c:extLst>
        </c:ser>
        <c:ser>
          <c:idx val="9"/>
          <c:order val="7"/>
          <c:tx>
            <c:strRef>
              <c:f>'III.1. Хөдөлмөр'!$A$47</c:f>
              <c:strCache>
                <c:ptCount val="1"/>
                <c:pt idx="0">
                  <c:v>Бусад үйлчилгээ</c:v>
                </c:pt>
              </c:strCache>
            </c:strRef>
          </c:tx>
          <c:spPr>
            <a:ln w="38100" cap="rnd">
              <a:solidFill>
                <a:srgbClr val="373334"/>
              </a:solidFill>
              <a:prstDash val="solid"/>
              <a:round/>
            </a:ln>
            <a:effectLst/>
          </c:spPr>
          <c:marker>
            <c:symbol val="none"/>
          </c:marker>
          <c:cat>
            <c:multiLvlStrRef>
              <c:f>'III.1. Хөдөлмөр'!$R$1:$AO$2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'III.1. Хөдөлмөр'!$R$47:$AO$47</c:f>
              <c:numCache>
                <c:formatCode>0.0%</c:formatCode>
                <c:ptCount val="24"/>
                <c:pt idx="0">
                  <c:v>5.8829065303540817E-2</c:v>
                </c:pt>
                <c:pt idx="1">
                  <c:v>7.9030630089006015E-2</c:v>
                </c:pt>
                <c:pt idx="2">
                  <c:v>6.4743630339821001E-2</c:v>
                </c:pt>
                <c:pt idx="3">
                  <c:v>7.5579433070307456E-2</c:v>
                </c:pt>
                <c:pt idx="4">
                  <c:v>7.3028771672297044E-2</c:v>
                </c:pt>
                <c:pt idx="5">
                  <c:v>7.5846202238960991E-2</c:v>
                </c:pt>
                <c:pt idx="6">
                  <c:v>8.9213270250152021E-2</c:v>
                </c:pt>
                <c:pt idx="7">
                  <c:v>5.9564144826603105E-2</c:v>
                </c:pt>
                <c:pt idx="8">
                  <c:v>4.5285685423282374E-2</c:v>
                </c:pt>
                <c:pt idx="9">
                  <c:v>2.1548812738901191E-2</c:v>
                </c:pt>
                <c:pt idx="10">
                  <c:v>3.3070404669004683E-2</c:v>
                </c:pt>
                <c:pt idx="11">
                  <c:v>1.1600750559414452E-2</c:v>
                </c:pt>
                <c:pt idx="12">
                  <c:v>-3.3895185594258193E-3</c:v>
                </c:pt>
                <c:pt idx="13">
                  <c:v>-2.2085437771593996E-3</c:v>
                </c:pt>
                <c:pt idx="14">
                  <c:v>-3.1493833676501826E-2</c:v>
                </c:pt>
                <c:pt idx="15">
                  <c:v>-1.7377197596084026E-2</c:v>
                </c:pt>
                <c:pt idx="16">
                  <c:v>-1.7413284576576982E-2</c:v>
                </c:pt>
                <c:pt idx="17">
                  <c:v>-1.8470584610328133E-2</c:v>
                </c:pt>
                <c:pt idx="18">
                  <c:v>-1.5774333555940601E-2</c:v>
                </c:pt>
                <c:pt idx="19">
                  <c:v>-1.8898703061150934E-3</c:v>
                </c:pt>
                <c:pt idx="20">
                  <c:v>-3.0579944753100774E-3</c:v>
                </c:pt>
                <c:pt idx="21">
                  <c:v>1.5055409613422555E-3</c:v>
                </c:pt>
                <c:pt idx="22">
                  <c:v>4.3901460762372224E-3</c:v>
                </c:pt>
                <c:pt idx="23">
                  <c:v>3.2327551822295408E-3</c:v>
                </c:pt>
              </c:numCache>
            </c:numRef>
          </c:val>
          <c:smooth val="1"/>
          <c:extLst>
            <c:ext xmlns:c16="http://schemas.microsoft.com/office/drawing/2014/chart" uri="{C3380CC4-5D6E-409C-BE32-E72D297353CC}">
              <c16:uniqueId val="{00000007-A836-45DA-9BC8-3AAFD5A9F2AA}"/>
            </c:ext>
          </c:extLst>
        </c:ser>
        <c:dLbls>
          <c:showLegendKey val="0"/>
          <c:showVal val="0"/>
          <c:showCatName val="0"/>
          <c:showSerName val="0"/>
          <c:showPercent val="0"/>
          <c:showBubbleSize val="0"/>
        </c:dLbls>
        <c:marker val="1"/>
        <c:smooth val="0"/>
        <c:axId val="756667504"/>
        <c:axId val="756668064"/>
      </c:lineChart>
      <c:catAx>
        <c:axId val="756667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56668064"/>
        <c:crosses val="autoZero"/>
        <c:auto val="1"/>
        <c:lblAlgn val="ctr"/>
        <c:lblOffset val="100"/>
        <c:noMultiLvlLbl val="0"/>
      </c:catAx>
      <c:valAx>
        <c:axId val="756668064"/>
        <c:scaling>
          <c:orientation val="minMax"/>
          <c:max val="0.4"/>
          <c:min val="-0.30000000000000004"/>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56667504"/>
        <c:crosses val="autoZero"/>
        <c:crossBetween val="between"/>
      </c:valAx>
      <c:spPr>
        <a:noFill/>
        <a:ln>
          <a:noFill/>
        </a:ln>
        <a:effectLst/>
      </c:spPr>
    </c:plotArea>
    <c:legend>
      <c:legendPos val="b"/>
      <c:layout>
        <c:manualLayout>
          <c:xMode val="edge"/>
          <c:yMode val="edge"/>
          <c:x val="0.46071957280687553"/>
          <c:y val="1.601078299929189E-2"/>
          <c:w val="0.53780327254380345"/>
          <c:h val="0.2026873256047753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6677915260592"/>
          <c:y val="3.7062628950663749E-2"/>
          <c:w val="0.8339884052954919"/>
          <c:h val="0.79439274636125035"/>
        </c:manualLayout>
      </c:layout>
      <c:lineChart>
        <c:grouping val="standard"/>
        <c:varyColors val="0"/>
        <c:ser>
          <c:idx val="2"/>
          <c:order val="0"/>
          <c:tx>
            <c:v>Суурь инфляци</c:v>
          </c:tx>
          <c:spPr>
            <a:ln w="19050">
              <a:solidFill>
                <a:srgbClr val="002060"/>
              </a:solidFill>
            </a:ln>
          </c:spPr>
          <c:marker>
            <c:symbol val="none"/>
          </c:marker>
          <c:cat>
            <c:multiLvlStrRef>
              <c:extLst>
                <c:ext xmlns:c15="http://schemas.microsoft.com/office/drawing/2012/chart" uri="{02D57815-91ED-43cb-92C2-25804820EDAC}">
                  <c15:fullRef>
                    <c15:sqref>'I. Инфляци'!$C$3:$D$86</c15:sqref>
                  </c15:fullRef>
                </c:ext>
              </c:extLst>
              <c:f>'I. Инфляци'!$C$39:$D$86</c:f>
              <c:multiLvlStrCache>
                <c:ptCount val="48"/>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7">
                    <c:v>2</c:v>
                  </c:pt>
                </c:lvl>
                <c:lvl>
                  <c:pt idx="10">
                    <c:v>2017</c:v>
                  </c:pt>
                  <c:pt idx="22">
                    <c:v>2018</c:v>
                  </c:pt>
                  <c:pt idx="34">
                    <c:v>2019</c:v>
                  </c:pt>
                  <c:pt idx="46">
                    <c:v>2020</c:v>
                  </c:pt>
                </c:lvl>
              </c:multiLvlStrCache>
            </c:multiLvlStrRef>
          </c:cat>
          <c:val>
            <c:numRef>
              <c:extLst>
                <c:ext xmlns:c15="http://schemas.microsoft.com/office/drawing/2012/chart" uri="{02D57815-91ED-43cb-92C2-25804820EDAC}">
                  <c15:fullRef>
                    <c15:sqref>'I. Инфляци'!$H$3:$H$86</c15:sqref>
                  </c15:fullRef>
                </c:ext>
              </c:extLst>
              <c:f>'I. Инфляци'!$H$39:$H$86</c:f>
              <c:numCache>
                <c:formatCode>0.0%</c:formatCode>
                <c:ptCount val="48"/>
                <c:pt idx="0">
                  <c:v>3.0678414282266031E-2</c:v>
                </c:pt>
                <c:pt idx="1">
                  <c:v>3.2454711576403117E-2</c:v>
                </c:pt>
                <c:pt idx="2">
                  <c:v>3.107163034189897E-2</c:v>
                </c:pt>
                <c:pt idx="3">
                  <c:v>2.9203917930850531E-2</c:v>
                </c:pt>
                <c:pt idx="4">
                  <c:v>2.8601807801490908E-2</c:v>
                </c:pt>
                <c:pt idx="5">
                  <c:v>7.998591197008853E-3</c:v>
                </c:pt>
                <c:pt idx="6">
                  <c:v>7.9719007436118705E-3</c:v>
                </c:pt>
                <c:pt idx="7">
                  <c:v>3.7154282590345922E-3</c:v>
                </c:pt>
                <c:pt idx="8">
                  <c:v>1.1928547330903871E-3</c:v>
                </c:pt>
                <c:pt idx="9">
                  <c:v>5.0143805372981909E-3</c:v>
                </c:pt>
                <c:pt idx="10">
                  <c:v>1.0082431576317941E-2</c:v>
                </c:pt>
                <c:pt idx="11">
                  <c:v>1.6992467602148231E-2</c:v>
                </c:pt>
                <c:pt idx="12">
                  <c:v>2.067773442247467E-2</c:v>
                </c:pt>
                <c:pt idx="13">
                  <c:v>3.9010550154171542E-2</c:v>
                </c:pt>
                <c:pt idx="14">
                  <c:v>4.4840550131980628E-2</c:v>
                </c:pt>
                <c:pt idx="15">
                  <c:v>4.7328365767960401E-2</c:v>
                </c:pt>
                <c:pt idx="16">
                  <c:v>3.9583168512216993E-2</c:v>
                </c:pt>
                <c:pt idx="17">
                  <c:v>5.0598138441922957E-2</c:v>
                </c:pt>
                <c:pt idx="18">
                  <c:v>5.8540377957083445E-2</c:v>
                </c:pt>
                <c:pt idx="19">
                  <c:v>7.3742322042998021E-2</c:v>
                </c:pt>
                <c:pt idx="20">
                  <c:v>6.8720022440783124E-2</c:v>
                </c:pt>
                <c:pt idx="21">
                  <c:v>7.0467495997188712E-2</c:v>
                </c:pt>
                <c:pt idx="22">
                  <c:v>8.8166019607825996E-2</c:v>
                </c:pt>
                <c:pt idx="23">
                  <c:v>8.5568004999241554E-2</c:v>
                </c:pt>
                <c:pt idx="24">
                  <c:v>8.2368344585830533E-2</c:v>
                </c:pt>
                <c:pt idx="25">
                  <c:v>6.6867405878679564E-2</c:v>
                </c:pt>
                <c:pt idx="26">
                  <c:v>6.4267372173159476E-2</c:v>
                </c:pt>
                <c:pt idx="27">
                  <c:v>6.7461224221112337E-2</c:v>
                </c:pt>
                <c:pt idx="28">
                  <c:v>7.4598394730507334E-2</c:v>
                </c:pt>
                <c:pt idx="29">
                  <c:v>6.5306346086682954E-2</c:v>
                </c:pt>
                <c:pt idx="30">
                  <c:v>6.5306346086682954E-2</c:v>
                </c:pt>
                <c:pt idx="31">
                  <c:v>6.9056655385373089E-2</c:v>
                </c:pt>
                <c:pt idx="32">
                  <c:v>8.9194195029013823E-2</c:v>
                </c:pt>
                <c:pt idx="33">
                  <c:v>8.9612545278115352E-2</c:v>
                </c:pt>
                <c:pt idx="34">
                  <c:v>6.6516857754660874E-2</c:v>
                </c:pt>
                <c:pt idx="35">
                  <c:v>7.1779791819684968E-2</c:v>
                </c:pt>
                <c:pt idx="36">
                  <c:v>7.1034600733144604E-2</c:v>
                </c:pt>
                <c:pt idx="37">
                  <c:v>7.6160699233241536E-2</c:v>
                </c:pt>
                <c:pt idx="38">
                  <c:v>7.8611487424218751E-2</c:v>
                </c:pt>
                <c:pt idx="39">
                  <c:v>8.5444767746596817E-2</c:v>
                </c:pt>
                <c:pt idx="40">
                  <c:v>8.0922075734581433E-2</c:v>
                </c:pt>
                <c:pt idx="41">
                  <c:v>8.4694092252265429E-2</c:v>
                </c:pt>
                <c:pt idx="42">
                  <c:v>7.68060604249865E-2</c:v>
                </c:pt>
                <c:pt idx="43">
                  <c:v>6.0388477674135688E-2</c:v>
                </c:pt>
                <c:pt idx="44">
                  <c:v>3.9582634478660284E-2</c:v>
                </c:pt>
                <c:pt idx="45">
                  <c:v>4.2463521264983761E-2</c:v>
                </c:pt>
                <c:pt idx="46">
                  <c:v>5.0332403289129246E-2</c:v>
                </c:pt>
                <c:pt idx="47">
                  <c:v>5.1253062975713748E-2</c:v>
                </c:pt>
              </c:numCache>
            </c:numRef>
          </c:val>
          <c:smooth val="0"/>
          <c:extLst>
            <c:ext xmlns:c16="http://schemas.microsoft.com/office/drawing/2014/chart" uri="{C3380CC4-5D6E-409C-BE32-E72D297353CC}">
              <c16:uniqueId val="{00000000-2FA3-4F19-98DE-EF69B43D8DF2}"/>
            </c:ext>
          </c:extLst>
        </c:ser>
        <c:ser>
          <c:idx val="3"/>
          <c:order val="1"/>
          <c:tx>
            <c:strRef>
              <c:f>'I. Инфляци'!$K$1</c:f>
              <c:strCache>
                <c:ptCount val="1"/>
                <c:pt idx="0">
                  <c:v>Мах, сүү, хүнсний ногооны өөрчлөлт</c:v>
                </c:pt>
              </c:strCache>
            </c:strRef>
          </c:tx>
          <c:spPr>
            <a:ln>
              <a:solidFill>
                <a:srgbClr val="C00000"/>
              </a:solidFill>
              <a:prstDash val="dash"/>
            </a:ln>
          </c:spPr>
          <c:marker>
            <c:symbol val="none"/>
          </c:marker>
          <c:dLbls>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 Инфляци'!$C$3:$D$86</c15:sqref>
                  </c15:fullRef>
                </c:ext>
              </c:extLst>
              <c:f>'I. Инфляци'!$C$39:$D$86</c:f>
              <c:multiLvlStrCache>
                <c:ptCount val="48"/>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7">
                    <c:v>2</c:v>
                  </c:pt>
                </c:lvl>
                <c:lvl>
                  <c:pt idx="10">
                    <c:v>2017</c:v>
                  </c:pt>
                  <c:pt idx="22">
                    <c:v>2018</c:v>
                  </c:pt>
                  <c:pt idx="34">
                    <c:v>2019</c:v>
                  </c:pt>
                  <c:pt idx="46">
                    <c:v>2020</c:v>
                  </c:pt>
                </c:lvl>
              </c:multiLvlStrCache>
            </c:multiLvlStrRef>
          </c:cat>
          <c:val>
            <c:numRef>
              <c:extLst>
                <c:ext xmlns:c15="http://schemas.microsoft.com/office/drawing/2012/chart" uri="{02D57815-91ED-43cb-92C2-25804820EDAC}">
                  <c15:fullRef>
                    <c15:sqref>'I. Инфляци'!$K$3:$K$86</c15:sqref>
                  </c15:fullRef>
                </c:ext>
              </c:extLst>
              <c:f>'I. Инфляци'!$K$39:$K$86</c:f>
              <c:numCache>
                <c:formatCode>General</c:formatCode>
                <c:ptCount val="48"/>
                <c:pt idx="0" formatCode="0.0%">
                  <c:v>-6.480287176075894E-2</c:v>
                </c:pt>
                <c:pt idx="1" formatCode="0.0%">
                  <c:v>-2.2710504262527076E-2</c:v>
                </c:pt>
                <c:pt idx="2" formatCode="0.0%">
                  <c:v>-1.9499348562678653E-2</c:v>
                </c:pt>
                <c:pt idx="3" formatCode="0.0%">
                  <c:v>-2.4345762223459633E-2</c:v>
                </c:pt>
                <c:pt idx="4" formatCode="0.0%">
                  <c:v>-3.4217304897536938E-2</c:v>
                </c:pt>
                <c:pt idx="5" formatCode="0.0%">
                  <c:v>-8.3189674292794558E-2</c:v>
                </c:pt>
                <c:pt idx="6" formatCode="0.0%">
                  <c:v>-7.4228208120093231E-2</c:v>
                </c:pt>
                <c:pt idx="7" formatCode="0.0%">
                  <c:v>-7.565500020982463E-2</c:v>
                </c:pt>
                <c:pt idx="8" formatCode="0.0%">
                  <c:v>-5.6948685822974632E-2</c:v>
                </c:pt>
                <c:pt idx="9" formatCode="0.0%">
                  <c:v>-7.317121277517713E-3</c:v>
                </c:pt>
                <c:pt idx="10" formatCode="0.0%">
                  <c:v>1.4681687038966773E-2</c:v>
                </c:pt>
                <c:pt idx="11" formatCode="0.0%">
                  <c:v>3.1647203750555519E-3</c:v>
                </c:pt>
                <c:pt idx="12" formatCode="0.0%">
                  <c:v>4.1500112167872194E-2</c:v>
                </c:pt>
                <c:pt idx="13" formatCode="0.0%">
                  <c:v>-3.2514947213189149E-3</c:v>
                </c:pt>
                <c:pt idx="14" formatCode="0.0%">
                  <c:v>4.4194075494456975E-3</c:v>
                </c:pt>
                <c:pt idx="15" formatCode="0.0%">
                  <c:v>-2.8432979272706937E-2</c:v>
                </c:pt>
                <c:pt idx="16" formatCode="0.0%">
                  <c:v>-4.8366115200715321E-4</c:v>
                </c:pt>
                <c:pt idx="17" formatCode="0.0%">
                  <c:v>7.6514207724776684E-2</c:v>
                </c:pt>
                <c:pt idx="18" formatCode="0.0%">
                  <c:v>0.11640730905276575</c:v>
                </c:pt>
                <c:pt idx="19" formatCode="0.0%">
                  <c:v>0.13631365098576831</c:v>
                </c:pt>
                <c:pt idx="20" formatCode="0.0%">
                  <c:v>0.12660303891649405</c:v>
                </c:pt>
                <c:pt idx="21" formatCode="0.0%">
                  <c:v>8.4028087032061771E-2</c:v>
                </c:pt>
                <c:pt idx="22" formatCode="0.0%">
                  <c:v>3.136959911855608E-2</c:v>
                </c:pt>
                <c:pt idx="23" formatCode="0.0%">
                  <c:v>5.6217460227276472E-2</c:v>
                </c:pt>
                <c:pt idx="24" formatCode="0.0%">
                  <c:v>4.622789502596536E-2</c:v>
                </c:pt>
                <c:pt idx="25" formatCode="0.0%">
                  <c:v>6.7143295480930787E-2</c:v>
                </c:pt>
                <c:pt idx="26" formatCode="0.0%">
                  <c:v>7.3658137974446092E-2</c:v>
                </c:pt>
                <c:pt idx="27" formatCode="0.0%">
                  <c:v>0.14904558102966581</c:v>
                </c:pt>
                <c:pt idx="28" formatCode="0.0%">
                  <c:v>0.16334034248866147</c:v>
                </c:pt>
                <c:pt idx="29" formatCode="0.0%">
                  <c:v>6.2556389912772126E-2</c:v>
                </c:pt>
                <c:pt idx="30" formatCode="0.0%">
                  <c:v>2.3202882695025018E-2</c:v>
                </c:pt>
                <c:pt idx="31" formatCode="0.0%">
                  <c:v>6.2639153082546972E-2</c:v>
                </c:pt>
                <c:pt idx="32" formatCode="0.0%">
                  <c:v>0.11692399350299354</c:v>
                </c:pt>
                <c:pt idx="33" formatCode="0.0%">
                  <c:v>0.14258633753316707</c:v>
                </c:pt>
                <c:pt idx="34" formatCode="0.0%">
                  <c:v>0.17671428439166226</c:v>
                </c:pt>
                <c:pt idx="35" formatCode="0.0%">
                  <c:v>0.11985971833645803</c:v>
                </c:pt>
                <c:pt idx="36" formatCode="0.0%">
                  <c:v>9.5429148285951282E-2</c:v>
                </c:pt>
                <c:pt idx="37" formatCode="0.0%">
                  <c:v>9.0679960055660258E-2</c:v>
                </c:pt>
                <c:pt idx="38" formatCode="0.0%">
                  <c:v>0.14654670683910465</c:v>
                </c:pt>
                <c:pt idx="39" formatCode="0.0%">
                  <c:v>0.1664103574837934</c:v>
                </c:pt>
                <c:pt idx="40" formatCode="0.0%">
                  <c:v>0.14131591995737525</c:v>
                </c:pt>
                <c:pt idx="41" formatCode="0.0%">
                  <c:v>0.22062505609673244</c:v>
                </c:pt>
                <c:pt idx="42" formatCode="0.0%">
                  <c:v>0.27800694035319062</c:v>
                </c:pt>
                <c:pt idx="43" formatCode="0.0%">
                  <c:v>0.23784073125561389</c:v>
                </c:pt>
                <c:pt idx="44" formatCode="0.0%">
                  <c:v>0.117691238093107</c:v>
                </c:pt>
                <c:pt idx="45" formatCode="0.0%">
                  <c:v>9.7372237014981877E-2</c:v>
                </c:pt>
                <c:pt idx="46" formatCode="0.0%">
                  <c:v>0.11722795315885204</c:v>
                </c:pt>
                <c:pt idx="47" formatCode="0.0%">
                  <c:v>0.17537597235956293</c:v>
                </c:pt>
              </c:numCache>
            </c:numRef>
          </c:val>
          <c:smooth val="0"/>
          <c:extLst>
            <c:ext xmlns:c15="http://schemas.microsoft.com/office/drawing/2012/chart" uri="{02D57815-91ED-43cb-92C2-25804820EDAC}">
              <c15:categoryFilterExceptions>
                <c15:categoryFilterException>
                  <c15:sqref>'I. Инфляци'!$K$33</c15:sqref>
                  <c15:dLbl>
                    <c:idx val="-1"/>
                    <c:dLblPos val="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5055-451C-9C60-6AFA31C979FB}"/>
                      </c:ext>
                    </c:extLst>
                  </c15:dLbl>
                </c15:categoryFilterException>
                <c15:categoryFilterException>
                  <c15:sqref>'I. Инфляци'!$K$34</c15:sqref>
                  <c15:dLbl>
                    <c:idx val="-1"/>
                    <c:dLblPos val="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5055-451C-9C60-6AFA31C979FB}"/>
                      </c:ext>
                    </c:extLst>
                  </c15:dLbl>
                </c15:categoryFilterException>
              </c15:categoryFilterExceptions>
            </c:ext>
            <c:ext xmlns:c16="http://schemas.microsoft.com/office/drawing/2014/chart" uri="{C3380CC4-5D6E-409C-BE32-E72D297353CC}">
              <c16:uniqueId val="{00000001-2FA3-4F19-98DE-EF69B43D8DF2}"/>
            </c:ext>
          </c:extLst>
        </c:ser>
        <c:ser>
          <c:idx val="0"/>
          <c:order val="2"/>
          <c:tx>
            <c:v>Жилийн инфляци</c:v>
          </c:tx>
          <c:spPr>
            <a:ln w="19050">
              <a:solidFill>
                <a:srgbClr val="AF945E"/>
              </a:solidFill>
            </a:ln>
          </c:spPr>
          <c:marker>
            <c:symbol val="none"/>
          </c:marker>
          <c:dLbls>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 Инфляци'!$C$3:$D$86</c15:sqref>
                  </c15:fullRef>
                </c:ext>
              </c:extLst>
              <c:f>'I. Инфляци'!$C$39:$D$86</c:f>
              <c:multiLvlStrCache>
                <c:ptCount val="48"/>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7">
                    <c:v>2</c:v>
                  </c:pt>
                </c:lvl>
                <c:lvl>
                  <c:pt idx="10">
                    <c:v>2017</c:v>
                  </c:pt>
                  <c:pt idx="22">
                    <c:v>2018</c:v>
                  </c:pt>
                  <c:pt idx="34">
                    <c:v>2019</c:v>
                  </c:pt>
                  <c:pt idx="46">
                    <c:v>2020</c:v>
                  </c:pt>
                </c:lvl>
              </c:multiLvlStrCache>
            </c:multiLvlStrRef>
          </c:cat>
          <c:val>
            <c:numRef>
              <c:extLst>
                <c:ext xmlns:c15="http://schemas.microsoft.com/office/drawing/2012/chart" uri="{02D57815-91ED-43cb-92C2-25804820EDAC}">
                  <c15:fullRef>
                    <c15:sqref>'I. Инфляци'!$F$3:$F$86</c15:sqref>
                  </c15:fullRef>
                </c:ext>
              </c:extLst>
              <c:f>'I. Инфляци'!$F$39:$F$86</c:f>
              <c:numCache>
                <c:formatCode>0.0%</c:formatCode>
                <c:ptCount val="48"/>
                <c:pt idx="0">
                  <c:v>1.1417602665081183E-2</c:v>
                </c:pt>
                <c:pt idx="1">
                  <c:v>1.8522933832976429E-2</c:v>
                </c:pt>
                <c:pt idx="2">
                  <c:v>1.8435882505023704E-2</c:v>
                </c:pt>
                <c:pt idx="3">
                  <c:v>1.190235358608871E-2</c:v>
                </c:pt>
                <c:pt idx="4">
                  <c:v>6.0182388571772272E-4</c:v>
                </c:pt>
                <c:pt idx="5">
                  <c:v>-6.3760442493017155E-3</c:v>
                </c:pt>
                <c:pt idx="6">
                  <c:v>-6.7445978887915592E-3</c:v>
                </c:pt>
                <c:pt idx="7">
                  <c:v>-7.5728497277075535E-3</c:v>
                </c:pt>
                <c:pt idx="8">
                  <c:v>-6.4295965566247837E-3</c:v>
                </c:pt>
                <c:pt idx="9">
                  <c:v>4.8537935807344557E-3</c:v>
                </c:pt>
                <c:pt idx="10">
                  <c:v>1.3665571745259175E-2</c:v>
                </c:pt>
                <c:pt idx="11">
                  <c:v>1.3551584515662185E-2</c:v>
                </c:pt>
                <c:pt idx="12">
                  <c:v>2.3343107719338008E-2</c:v>
                </c:pt>
                <c:pt idx="13">
                  <c:v>3.2294828047662261E-2</c:v>
                </c:pt>
                <c:pt idx="14">
                  <c:v>3.8397964095147064E-2</c:v>
                </c:pt>
                <c:pt idx="15">
                  <c:v>3.5341620592448386E-2</c:v>
                </c:pt>
                <c:pt idx="16">
                  <c:v>3.345620729575649E-2</c:v>
                </c:pt>
                <c:pt idx="17">
                  <c:v>5.4329782659740866E-2</c:v>
                </c:pt>
                <c:pt idx="18">
                  <c:v>6.6495439388065902E-2</c:v>
                </c:pt>
                <c:pt idx="19">
                  <c:v>8.1928791199965323E-2</c:v>
                </c:pt>
                <c:pt idx="20">
                  <c:v>7.6138143140258796E-2</c:v>
                </c:pt>
                <c:pt idx="21">
                  <c:v>7.2251293729169053E-2</c:v>
                </c:pt>
                <c:pt idx="22">
                  <c:v>8.0258308565034131E-2</c:v>
                </c:pt>
                <c:pt idx="23">
                  <c:v>8.1358993732355778E-2</c:v>
                </c:pt>
                <c:pt idx="24">
                  <c:v>7.6915677251460979E-2</c:v>
                </c:pt>
                <c:pt idx="25">
                  <c:v>6.6909736962180499E-2</c:v>
                </c:pt>
                <c:pt idx="26">
                  <c:v>6.5715156660060448E-2</c:v>
                </c:pt>
                <c:pt idx="27">
                  <c:v>7.9574164668087866E-2</c:v>
                </c:pt>
                <c:pt idx="28">
                  <c:v>8.7723020467056934E-2</c:v>
                </c:pt>
                <c:pt idx="29">
                  <c:v>6.4461301768564461E-2</c:v>
                </c:pt>
                <c:pt idx="30">
                  <c:v>5.9247435025859163E-2</c:v>
                </c:pt>
                <c:pt idx="31">
                  <c:v>6.8174821404141772E-2</c:v>
                </c:pt>
                <c:pt idx="32">
                  <c:v>9.2914618251904946E-2</c:v>
                </c:pt>
                <c:pt idx="33">
                  <c:v>9.6657399469244121E-2</c:v>
                </c:pt>
                <c:pt idx="34">
                  <c:v>8.1165183495044424E-2</c:v>
                </c:pt>
                <c:pt idx="35">
                  <c:v>7.8514381845889769E-2</c:v>
                </c:pt>
                <c:pt idx="36">
                  <c:v>7.461023273325873E-2</c:v>
                </c:pt>
                <c:pt idx="37">
                  <c:v>7.8388947719530755E-2</c:v>
                </c:pt>
                <c:pt idx="38">
                  <c:v>8.9163195546823948E-2</c:v>
                </c:pt>
                <c:pt idx="39">
                  <c:v>9.823940405821685E-2</c:v>
                </c:pt>
                <c:pt idx="40">
                  <c:v>9.0475061146852775E-2</c:v>
                </c:pt>
                <c:pt idx="41">
                  <c:v>0.10464280588263164</c:v>
                </c:pt>
                <c:pt idx="42">
                  <c:v>0.10477467571642629</c:v>
                </c:pt>
                <c:pt idx="43">
                  <c:v>8.464596387090273E-2</c:v>
                </c:pt>
                <c:pt idx="44">
                  <c:v>5.0292447594843193E-2</c:v>
                </c:pt>
                <c:pt idx="45">
                  <c:v>5.0071517419120415E-2</c:v>
                </c:pt>
                <c:pt idx="46">
                  <c:v>6.0010561954667807E-2</c:v>
                </c:pt>
                <c:pt idx="47">
                  <c:v>6.9305548140761397E-2</c:v>
                </c:pt>
              </c:numCache>
            </c:numRef>
          </c:val>
          <c:smooth val="0"/>
          <c:extLst>
            <c:ext xmlns:c15="http://schemas.microsoft.com/office/drawing/2012/chart" uri="{02D57815-91ED-43cb-92C2-25804820EDAC}">
              <c15:categoryFilterExceptions>
                <c15:categoryFilterException>
                  <c15:sqref>'I. Инфляци'!$F$34</c15:sqref>
                  <c15:dLbl>
                    <c:idx val="-1"/>
                    <c:dLblPos val="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5055-451C-9C60-6AFA31C979FB}"/>
                      </c:ext>
                    </c:extLst>
                  </c15:dLbl>
                </c15:categoryFilterException>
              </c15:categoryFilterExceptions>
            </c:ext>
            <c:ext xmlns:c16="http://schemas.microsoft.com/office/drawing/2014/chart" uri="{C3380CC4-5D6E-409C-BE32-E72D297353CC}">
              <c16:uniqueId val="{00000002-2FA3-4F19-98DE-EF69B43D8DF2}"/>
            </c:ext>
          </c:extLst>
        </c:ser>
        <c:dLbls>
          <c:showLegendKey val="0"/>
          <c:showVal val="0"/>
          <c:showCatName val="0"/>
          <c:showSerName val="0"/>
          <c:showPercent val="0"/>
          <c:showBubbleSize val="0"/>
        </c:dLbls>
        <c:smooth val="0"/>
        <c:axId val="489806464"/>
        <c:axId val="490152320"/>
        <c:extLst/>
      </c:lineChart>
      <c:catAx>
        <c:axId val="489806464"/>
        <c:scaling>
          <c:orientation val="minMax"/>
        </c:scaling>
        <c:delete val="0"/>
        <c:axPos val="b"/>
        <c:numFmt formatCode="General" sourceLinked="0"/>
        <c:majorTickMark val="none"/>
        <c:minorTickMark val="none"/>
        <c:tickLblPos val="low"/>
        <c:txPr>
          <a:bodyPr/>
          <a:lstStyle/>
          <a:p>
            <a:pPr>
              <a:defRPr sz="1400"/>
            </a:pPr>
            <a:endParaRPr lang="en-US"/>
          </a:p>
        </c:txPr>
        <c:crossAx val="490152320"/>
        <c:crosses val="autoZero"/>
        <c:auto val="1"/>
        <c:lblAlgn val="ctr"/>
        <c:lblOffset val="100"/>
        <c:noMultiLvlLbl val="0"/>
      </c:catAx>
      <c:valAx>
        <c:axId val="490152320"/>
        <c:scaling>
          <c:orientation val="minMax"/>
          <c:min val="-0.12000000000000001"/>
        </c:scaling>
        <c:delete val="0"/>
        <c:axPos val="l"/>
        <c:majorGridlines>
          <c:spPr>
            <a:ln>
              <a:noFill/>
            </a:ln>
          </c:spPr>
        </c:majorGridlines>
        <c:numFmt formatCode="0%" sourceLinked="0"/>
        <c:majorTickMark val="out"/>
        <c:minorTickMark val="none"/>
        <c:tickLblPos val="nextTo"/>
        <c:txPr>
          <a:bodyPr/>
          <a:lstStyle/>
          <a:p>
            <a:pPr>
              <a:defRPr sz="1400"/>
            </a:pPr>
            <a:endParaRPr lang="en-US"/>
          </a:p>
        </c:txPr>
        <c:crossAx val="489806464"/>
        <c:crosses val="autoZero"/>
        <c:crossBetween val="between"/>
      </c:valAx>
    </c:plotArea>
    <c:legend>
      <c:legendPos val="b"/>
      <c:layout>
        <c:manualLayout>
          <c:xMode val="edge"/>
          <c:yMode val="edge"/>
          <c:x val="0.13455937238614404"/>
          <c:y val="2.8813489222938041E-2"/>
          <c:w val="0.63645963485333568"/>
          <c:h val="0.17276169930166244"/>
        </c:manualLayout>
      </c:layout>
      <c:overlay val="0"/>
      <c:txPr>
        <a:bodyPr/>
        <a:lstStyle/>
        <a:p>
          <a:pPr>
            <a:defRPr sz="1400"/>
          </a:pPr>
          <a:endParaRPr lang="en-US"/>
        </a:p>
      </c:txPr>
    </c:legend>
    <c:plotVisOnly val="1"/>
    <c:dispBlanksAs val="gap"/>
    <c:showDLblsOverMax val="0"/>
  </c:chart>
  <c:spPr>
    <a:ln>
      <a:noFill/>
    </a:ln>
  </c:spPr>
  <c:txPr>
    <a:bodyPr/>
    <a:lstStyle/>
    <a:p>
      <a:pPr>
        <a:defRPr sz="16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4108962227044"/>
          <c:y val="2.0765748031496063E-2"/>
          <c:w val="0.87988903271610441"/>
          <c:h val="0.84225492125984247"/>
        </c:manualLayout>
      </c:layout>
      <c:barChart>
        <c:barDir val="col"/>
        <c:grouping val="stacked"/>
        <c:varyColors val="0"/>
        <c:ser>
          <c:idx val="1"/>
          <c:order val="1"/>
          <c:tx>
            <c:strRef>
              <c:f>'III.1. Хөдөлмөр'!$A$51</c:f>
              <c:strCache>
                <c:ptCount val="1"/>
                <c:pt idx="0">
                  <c:v>Улсын дундаж цалингийн өсөлт</c:v>
                </c:pt>
              </c:strCache>
            </c:strRef>
          </c:tx>
          <c:spPr>
            <a:solidFill>
              <a:srgbClr val="D0BC99"/>
            </a:solidFill>
            <a:ln>
              <a:noFill/>
            </a:ln>
            <a:effectLst/>
          </c:spPr>
          <c:invertIfNegative val="0"/>
          <c:cat>
            <c:multiLvlStrRef>
              <c:f>'III.1. Хөдөлмөр'!$B$1:$AO$2</c:f>
              <c:multiLvlStrCache>
                <c:ptCount val="4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lvl>
                <c:lvl>
                  <c:pt idx="0">
                    <c:v>2010</c:v>
                  </c:pt>
                  <c:pt idx="4">
                    <c:v>2011</c:v>
                  </c:pt>
                  <c:pt idx="8">
                    <c:v>2012</c:v>
                  </c:pt>
                  <c:pt idx="12">
                    <c:v>2013</c:v>
                  </c:pt>
                  <c:pt idx="16">
                    <c:v>2014</c:v>
                  </c:pt>
                  <c:pt idx="20">
                    <c:v>2015</c:v>
                  </c:pt>
                  <c:pt idx="24">
                    <c:v>2016</c:v>
                  </c:pt>
                  <c:pt idx="28">
                    <c:v>2017</c:v>
                  </c:pt>
                  <c:pt idx="32">
                    <c:v>2018</c:v>
                  </c:pt>
                  <c:pt idx="36">
                    <c:v>2019</c:v>
                  </c:pt>
                </c:lvl>
              </c:multiLvlStrCache>
            </c:multiLvlStrRef>
          </c:cat>
          <c:val>
            <c:numRef>
              <c:f>'III.1. Хөдөлмөр'!$B$51:$AO$51</c:f>
              <c:numCache>
                <c:formatCode>0.0%</c:formatCode>
                <c:ptCount val="40"/>
                <c:pt idx="0">
                  <c:v>0.22947236965344997</c:v>
                </c:pt>
                <c:pt idx="1">
                  <c:v>0.17183262301433566</c:v>
                </c:pt>
                <c:pt idx="2">
                  <c:v>0.12890447135962124</c:v>
                </c:pt>
                <c:pt idx="3">
                  <c:v>0.11712495649147248</c:v>
                </c:pt>
                <c:pt idx="4">
                  <c:v>0.13213136956153737</c:v>
                </c:pt>
                <c:pt idx="5">
                  <c:v>0.15452967432633491</c:v>
                </c:pt>
                <c:pt idx="6">
                  <c:v>0.17783245270842563</c:v>
                </c:pt>
                <c:pt idx="7">
                  <c:v>0.19270914472659251</c:v>
                </c:pt>
                <c:pt idx="8">
                  <c:v>0.21237383177570091</c:v>
                </c:pt>
                <c:pt idx="9">
                  <c:v>0.24417397529980311</c:v>
                </c:pt>
                <c:pt idx="10">
                  <c:v>0.26967331004725703</c:v>
                </c:pt>
                <c:pt idx="11">
                  <c:v>0.28226227795193326</c:v>
                </c:pt>
                <c:pt idx="12">
                  <c:v>0.30236502112176611</c:v>
                </c:pt>
                <c:pt idx="13">
                  <c:v>0.30191909310622633</c:v>
                </c:pt>
                <c:pt idx="14">
                  <c:v>0.30113008064298619</c:v>
                </c:pt>
                <c:pt idx="15">
                  <c:v>0.30692930630538862</c:v>
                </c:pt>
                <c:pt idx="16">
                  <c:v>0.27846437957241243</c:v>
                </c:pt>
                <c:pt idx="17">
                  <c:v>0.24099713808992362</c:v>
                </c:pt>
                <c:pt idx="18">
                  <c:v>0.21113345217859969</c:v>
                </c:pt>
                <c:pt idx="19">
                  <c:v>0.1863193070995024</c:v>
                </c:pt>
                <c:pt idx="20">
                  <c:v>0.15694880413344858</c:v>
                </c:pt>
                <c:pt idx="21">
                  <c:v>0.13477993749387851</c:v>
                </c:pt>
                <c:pt idx="22">
                  <c:v>0.11022207008685969</c:v>
                </c:pt>
                <c:pt idx="23">
                  <c:v>8.3579025171436783E-2</c:v>
                </c:pt>
                <c:pt idx="24">
                  <c:v>7.3351100866767327E-2</c:v>
                </c:pt>
                <c:pt idx="25">
                  <c:v>6.8201434332972433E-2</c:v>
                </c:pt>
                <c:pt idx="26">
                  <c:v>6.345939029560288E-2</c:v>
                </c:pt>
                <c:pt idx="27">
                  <c:v>6.0662291006654323E-2</c:v>
                </c:pt>
                <c:pt idx="28">
                  <c:v>5.9561441183488606E-2</c:v>
                </c:pt>
                <c:pt idx="29">
                  <c:v>6.0349821504649848E-2</c:v>
                </c:pt>
                <c:pt idx="30">
                  <c:v>6.3536516435010792E-2</c:v>
                </c:pt>
                <c:pt idx="31">
                  <c:v>7.2856723266441659E-2</c:v>
                </c:pt>
                <c:pt idx="32">
                  <c:v>7.4462640031058625E-2</c:v>
                </c:pt>
                <c:pt idx="33">
                  <c:v>7.674980511784435E-2</c:v>
                </c:pt>
                <c:pt idx="34">
                  <c:v>7.939017283967309E-2</c:v>
                </c:pt>
                <c:pt idx="35">
                  <c:v>7.8520584100225888E-2</c:v>
                </c:pt>
                <c:pt idx="36">
                  <c:v>8.6625662055035191E-2</c:v>
                </c:pt>
                <c:pt idx="37">
                  <c:v>9.2423439603618762E-2</c:v>
                </c:pt>
                <c:pt idx="38">
                  <c:v>9.8656716819355283E-2</c:v>
                </c:pt>
                <c:pt idx="39">
                  <c:v>9.9755739374986385E-2</c:v>
                </c:pt>
              </c:numCache>
            </c:numRef>
          </c:val>
          <c:extLst>
            <c:ext xmlns:c16="http://schemas.microsoft.com/office/drawing/2014/chart" uri="{C3380CC4-5D6E-409C-BE32-E72D297353CC}">
              <c16:uniqueId val="{00000000-5D00-4C32-80FE-ECC2C9B619D0}"/>
            </c:ext>
          </c:extLst>
        </c:ser>
        <c:ser>
          <c:idx val="2"/>
          <c:order val="2"/>
          <c:tx>
            <c:strRef>
              <c:f>'III.1. Хөдөлмөр'!$A$52</c:f>
              <c:strCache>
                <c:ptCount val="1"/>
                <c:pt idx="0">
                  <c:v>Бодит ДНБ-ий өсөлт</c:v>
                </c:pt>
              </c:strCache>
            </c:strRef>
          </c:tx>
          <c:spPr>
            <a:solidFill>
              <a:srgbClr val="D4D9E4"/>
            </a:solidFill>
            <a:ln>
              <a:noFill/>
            </a:ln>
            <a:effectLst/>
          </c:spPr>
          <c:invertIfNegative val="0"/>
          <c:cat>
            <c:multiLvlStrRef>
              <c:f>'III.1. Хөдөлмөр'!$B$1:$AO$2</c:f>
              <c:multiLvlStrCache>
                <c:ptCount val="4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lvl>
                <c:lvl>
                  <c:pt idx="0">
                    <c:v>2010</c:v>
                  </c:pt>
                  <c:pt idx="4">
                    <c:v>2011</c:v>
                  </c:pt>
                  <c:pt idx="8">
                    <c:v>2012</c:v>
                  </c:pt>
                  <c:pt idx="12">
                    <c:v>2013</c:v>
                  </c:pt>
                  <c:pt idx="16">
                    <c:v>2014</c:v>
                  </c:pt>
                  <c:pt idx="20">
                    <c:v>2015</c:v>
                  </c:pt>
                  <c:pt idx="24">
                    <c:v>2016</c:v>
                  </c:pt>
                  <c:pt idx="28">
                    <c:v>2017</c:v>
                  </c:pt>
                  <c:pt idx="32">
                    <c:v>2018</c:v>
                  </c:pt>
                  <c:pt idx="36">
                    <c:v>2019</c:v>
                  </c:pt>
                </c:lvl>
              </c:multiLvlStrCache>
            </c:multiLvlStrRef>
          </c:cat>
          <c:val>
            <c:numRef>
              <c:f>'III.1. Хөдөлмөр'!$B$52:$AO$52</c:f>
              <c:numCache>
                <c:formatCode>0.0%</c:formatCode>
                <c:ptCount val="40"/>
                <c:pt idx="0">
                  <c:v>-2.3966282040101428E-2</c:v>
                </c:pt>
                <c:pt idx="1">
                  <c:v>-2.6901497467250124E-2</c:v>
                </c:pt>
                <c:pt idx="2">
                  <c:v>-3.1992840929209621E-2</c:v>
                </c:pt>
                <c:pt idx="3">
                  <c:v>-2.572702494273571E-2</c:v>
                </c:pt>
                <c:pt idx="4">
                  <c:v>-4.5161185951831495E-2</c:v>
                </c:pt>
                <c:pt idx="5">
                  <c:v>-7.4885438845674557E-2</c:v>
                </c:pt>
                <c:pt idx="6">
                  <c:v>-0.10999555662022287</c:v>
                </c:pt>
                <c:pt idx="7">
                  <c:v>-0.12477864811403627</c:v>
                </c:pt>
                <c:pt idx="8">
                  <c:v>-0.1339555643009338</c:v>
                </c:pt>
                <c:pt idx="9">
                  <c:v>-0.13464418494677322</c:v>
                </c:pt>
                <c:pt idx="10">
                  <c:v>-0.12285941404461198</c:v>
                </c:pt>
                <c:pt idx="11">
                  <c:v>-0.14607518069047565</c:v>
                </c:pt>
                <c:pt idx="12">
                  <c:v>-0.13451557251526536</c:v>
                </c:pt>
                <c:pt idx="13">
                  <c:v>-0.1209920390827619</c:v>
                </c:pt>
                <c:pt idx="14">
                  <c:v>-0.12118002530180405</c:v>
                </c:pt>
                <c:pt idx="15">
                  <c:v>-0.11964903427964257</c:v>
                </c:pt>
                <c:pt idx="16">
                  <c:v>-0.11009301419781248</c:v>
                </c:pt>
                <c:pt idx="17">
                  <c:v>-0.10735084095328395</c:v>
                </c:pt>
                <c:pt idx="18">
                  <c:v>-0.11202676017687585</c:v>
                </c:pt>
                <c:pt idx="19">
                  <c:v>-9.6634962020810011E-2</c:v>
                </c:pt>
                <c:pt idx="20">
                  <c:v>-9.3065238980627463E-2</c:v>
                </c:pt>
                <c:pt idx="21">
                  <c:v>-8.2800949890974751E-2</c:v>
                </c:pt>
                <c:pt idx="22">
                  <c:v>-5.8531110630943628E-2</c:v>
                </c:pt>
                <c:pt idx="23">
                  <c:v>-5.0281190901934059E-2</c:v>
                </c:pt>
                <c:pt idx="24">
                  <c:v>-4.6098289113037705E-2</c:v>
                </c:pt>
                <c:pt idx="25">
                  <c:v>-3.4697065951370565E-2</c:v>
                </c:pt>
                <c:pt idx="26">
                  <c:v>-1.263156696286738E-2</c:v>
                </c:pt>
                <c:pt idx="27">
                  <c:v>-1.7669918026787856E-2</c:v>
                </c:pt>
                <c:pt idx="28">
                  <c:v>-1.7804266812205372E-2</c:v>
                </c:pt>
                <c:pt idx="29">
                  <c:v>-2.2747484261065543E-2</c:v>
                </c:pt>
                <c:pt idx="30">
                  <c:v>-3.1129388530430013E-2</c:v>
                </c:pt>
                <c:pt idx="31">
                  <c:v>-3.2648215150396176E-2</c:v>
                </c:pt>
                <c:pt idx="32">
                  <c:v>-3.5797887293142372E-2</c:v>
                </c:pt>
                <c:pt idx="33">
                  <c:v>-4.4322209799564583E-2</c:v>
                </c:pt>
                <c:pt idx="34">
                  <c:v>-6.1593604125106394E-2</c:v>
                </c:pt>
                <c:pt idx="35">
                  <c:v>-6.3170992148870564E-2</c:v>
                </c:pt>
                <c:pt idx="36">
                  <c:v>-6.7317684947261203E-2</c:v>
                </c:pt>
                <c:pt idx="37">
                  <c:v>-6.7529950603595568E-2</c:v>
                </c:pt>
                <c:pt idx="38">
                  <c:v>-6.4185314569602525E-2</c:v>
                </c:pt>
                <c:pt idx="39">
                  <c:v>-6.1364427342802674E-2</c:v>
                </c:pt>
              </c:numCache>
            </c:numRef>
          </c:val>
          <c:extLst>
            <c:ext xmlns:c16="http://schemas.microsoft.com/office/drawing/2014/chart" uri="{C3380CC4-5D6E-409C-BE32-E72D297353CC}">
              <c16:uniqueId val="{00000001-5D00-4C32-80FE-ECC2C9B619D0}"/>
            </c:ext>
          </c:extLst>
        </c:ser>
        <c:ser>
          <c:idx val="3"/>
          <c:order val="3"/>
          <c:tx>
            <c:strRef>
              <c:f>'III.1. Хөдөлмөр'!$A$53</c:f>
              <c:strCache>
                <c:ptCount val="1"/>
                <c:pt idx="0">
                  <c:v>Ажиллагчдын өсөлт</c:v>
                </c:pt>
              </c:strCache>
            </c:strRef>
          </c:tx>
          <c:spPr>
            <a:solidFill>
              <a:srgbClr val="173678"/>
            </a:solidFill>
            <a:ln>
              <a:noFill/>
            </a:ln>
            <a:effectLst/>
          </c:spPr>
          <c:invertIfNegative val="0"/>
          <c:cat>
            <c:multiLvlStrRef>
              <c:f>'III.1. Хөдөлмөр'!$B$1:$AO$2</c:f>
              <c:multiLvlStrCache>
                <c:ptCount val="4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lvl>
                <c:lvl>
                  <c:pt idx="0">
                    <c:v>2010</c:v>
                  </c:pt>
                  <c:pt idx="4">
                    <c:v>2011</c:v>
                  </c:pt>
                  <c:pt idx="8">
                    <c:v>2012</c:v>
                  </c:pt>
                  <c:pt idx="12">
                    <c:v>2013</c:v>
                  </c:pt>
                  <c:pt idx="16">
                    <c:v>2014</c:v>
                  </c:pt>
                  <c:pt idx="20">
                    <c:v>2015</c:v>
                  </c:pt>
                  <c:pt idx="24">
                    <c:v>2016</c:v>
                  </c:pt>
                  <c:pt idx="28">
                    <c:v>2017</c:v>
                  </c:pt>
                  <c:pt idx="32">
                    <c:v>2018</c:v>
                  </c:pt>
                  <c:pt idx="36">
                    <c:v>2019</c:v>
                  </c:pt>
                </c:lvl>
              </c:multiLvlStrCache>
            </c:multiLvlStrRef>
          </c:cat>
          <c:val>
            <c:numRef>
              <c:f>'III.1. Хөдөлмөр'!$B$53:$AO$53</c:f>
              <c:numCache>
                <c:formatCode>0.0%</c:formatCode>
                <c:ptCount val="40"/>
                <c:pt idx="0">
                  <c:v>3.9296567532592919E-2</c:v>
                </c:pt>
                <c:pt idx="1">
                  <c:v>5.9300107530825485E-2</c:v>
                </c:pt>
                <c:pt idx="2">
                  <c:v>6.4415609192181256E-2</c:v>
                </c:pt>
                <c:pt idx="3">
                  <c:v>6.2642791559203159E-2</c:v>
                </c:pt>
                <c:pt idx="4">
                  <c:v>6.4054430785597694E-2</c:v>
                </c:pt>
                <c:pt idx="5">
                  <c:v>5.7289925100256101E-2</c:v>
                </c:pt>
                <c:pt idx="6">
                  <c:v>4.5501142682188078E-2</c:v>
                </c:pt>
                <c:pt idx="7">
                  <c:v>3.6048931203889856E-2</c:v>
                </c:pt>
                <c:pt idx="8">
                  <c:v>2.7846585880725083E-2</c:v>
                </c:pt>
                <c:pt idx="9">
                  <c:v>1.7237259280765471E-2</c:v>
                </c:pt>
                <c:pt idx="10">
                  <c:v>1.7670437078669776E-2</c:v>
                </c:pt>
                <c:pt idx="11">
                  <c:v>1.0974753432537288E-2</c:v>
                </c:pt>
                <c:pt idx="12">
                  <c:v>4.8616723342631563E-3</c:v>
                </c:pt>
                <c:pt idx="13">
                  <c:v>1.4436885015193246E-2</c:v>
                </c:pt>
                <c:pt idx="14">
                  <c:v>1.4864912747661219E-2</c:v>
                </c:pt>
                <c:pt idx="15">
                  <c:v>1.6917101594055683E-2</c:v>
                </c:pt>
                <c:pt idx="16">
                  <c:v>1.8086411396681434E-2</c:v>
                </c:pt>
                <c:pt idx="17">
                  <c:v>1.2187766273761724E-2</c:v>
                </c:pt>
                <c:pt idx="18">
                  <c:v>1.2613456689257063E-2</c:v>
                </c:pt>
                <c:pt idx="19">
                  <c:v>1.3870301237350668E-2</c:v>
                </c:pt>
                <c:pt idx="20">
                  <c:v>2.1663609945599793E-2</c:v>
                </c:pt>
                <c:pt idx="21">
                  <c:v>1.7545043517339431E-2</c:v>
                </c:pt>
                <c:pt idx="22">
                  <c:v>1.7437040616114841E-2</c:v>
                </c:pt>
                <c:pt idx="23">
                  <c:v>1.818522871351913E-2</c:v>
                </c:pt>
                <c:pt idx="24">
                  <c:v>1.2655101303190364E-2</c:v>
                </c:pt>
                <c:pt idx="25">
                  <c:v>1.4817658727454441E-2</c:v>
                </c:pt>
                <c:pt idx="26">
                  <c:v>1.045818216173422E-2</c:v>
                </c:pt>
                <c:pt idx="27">
                  <c:v>1.7562140895607925E-2</c:v>
                </c:pt>
                <c:pt idx="28">
                  <c:v>1.6632103265794118E-2</c:v>
                </c:pt>
                <c:pt idx="29">
                  <c:v>2.3719637853408804E-2</c:v>
                </c:pt>
                <c:pt idx="30">
                  <c:v>3.2271407476063718E-2</c:v>
                </c:pt>
                <c:pt idx="31">
                  <c:v>4.3922021360474295E-2</c:v>
                </c:pt>
                <c:pt idx="32">
                  <c:v>4.6387979319210793E-2</c:v>
                </c:pt>
                <c:pt idx="33">
                  <c:v>5.1480492052713878E-2</c:v>
                </c:pt>
                <c:pt idx="34">
                  <c:v>5.3634041456484871E-2</c:v>
                </c:pt>
                <c:pt idx="35">
                  <c:v>4.4370197033629211E-2</c:v>
                </c:pt>
                <c:pt idx="36">
                  <c:v>3.7995351518154585E-2</c:v>
                </c:pt>
                <c:pt idx="37">
                  <c:v>1.4538535854165646E-2</c:v>
                </c:pt>
                <c:pt idx="38">
                  <c:v>9.5828560939481555E-4</c:v>
                </c:pt>
                <c:pt idx="39">
                  <c:v>-1.9766184463681724E-2</c:v>
                </c:pt>
              </c:numCache>
            </c:numRef>
          </c:val>
          <c:extLst>
            <c:ext xmlns:c16="http://schemas.microsoft.com/office/drawing/2014/chart" uri="{C3380CC4-5D6E-409C-BE32-E72D297353CC}">
              <c16:uniqueId val="{00000002-5D00-4C32-80FE-ECC2C9B619D0}"/>
            </c:ext>
          </c:extLst>
        </c:ser>
        <c:dLbls>
          <c:showLegendKey val="0"/>
          <c:showVal val="0"/>
          <c:showCatName val="0"/>
          <c:showSerName val="0"/>
          <c:showPercent val="0"/>
          <c:showBubbleSize val="0"/>
        </c:dLbls>
        <c:gapWidth val="25"/>
        <c:overlap val="100"/>
        <c:axId val="742794952"/>
        <c:axId val="742797576"/>
      </c:barChart>
      <c:lineChart>
        <c:grouping val="standard"/>
        <c:varyColors val="0"/>
        <c:ser>
          <c:idx val="0"/>
          <c:order val="0"/>
          <c:tx>
            <c:strRef>
              <c:f>'III.1. Хөдөлмөр'!$A$50</c:f>
              <c:strCache>
                <c:ptCount val="1"/>
                <c:pt idx="0">
                  <c:v>Нэгж хөд-н зардлын өсөлт</c:v>
                </c:pt>
              </c:strCache>
            </c:strRef>
          </c:tx>
          <c:spPr>
            <a:ln w="38100" cap="rnd">
              <a:solidFill>
                <a:schemeClr val="tx1"/>
              </a:solidFill>
              <a:round/>
            </a:ln>
            <a:effectLst/>
          </c:spPr>
          <c:marker>
            <c:symbol val="circle"/>
            <c:size val="8"/>
            <c:spPr>
              <a:solidFill>
                <a:schemeClr val="bg1"/>
              </a:solidFill>
              <a:ln w="9525">
                <a:solidFill>
                  <a:schemeClr val="tx1"/>
                </a:solidFill>
              </a:ln>
              <a:effectLst/>
            </c:spPr>
          </c:marker>
          <c:cat>
            <c:multiLvlStrRef>
              <c:f>'III.1. Хөдөлмөр'!$B$1:$AO$2</c:f>
              <c:multiLvlStrCache>
                <c:ptCount val="4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lvl>
                <c:lvl>
                  <c:pt idx="0">
                    <c:v>2010</c:v>
                  </c:pt>
                  <c:pt idx="4">
                    <c:v>2011</c:v>
                  </c:pt>
                  <c:pt idx="8">
                    <c:v>2012</c:v>
                  </c:pt>
                  <c:pt idx="12">
                    <c:v>2013</c:v>
                  </c:pt>
                  <c:pt idx="16">
                    <c:v>2014</c:v>
                  </c:pt>
                  <c:pt idx="20">
                    <c:v>2015</c:v>
                  </c:pt>
                  <c:pt idx="24">
                    <c:v>2016</c:v>
                  </c:pt>
                  <c:pt idx="28">
                    <c:v>2017</c:v>
                  </c:pt>
                  <c:pt idx="32">
                    <c:v>2018</c:v>
                  </c:pt>
                  <c:pt idx="36">
                    <c:v>2019</c:v>
                  </c:pt>
                </c:lvl>
              </c:multiLvlStrCache>
            </c:multiLvlStrRef>
          </c:cat>
          <c:val>
            <c:numRef>
              <c:f>'III.1. Хөдөлмөр'!$B$50:$AO$50</c:f>
              <c:numCache>
                <c:formatCode>0.0%</c:formatCode>
                <c:ptCount val="40"/>
                <c:pt idx="0">
                  <c:v>0.24787938437894019</c:v>
                </c:pt>
                <c:pt idx="1">
                  <c:v>0.20880379143356209</c:v>
                </c:pt>
                <c:pt idx="2">
                  <c:v>0.16437197327849984</c:v>
                </c:pt>
                <c:pt idx="3">
                  <c:v>0.15733012138665781</c:v>
                </c:pt>
                <c:pt idx="4">
                  <c:v>0.1525967632602454</c:v>
                </c:pt>
                <c:pt idx="5">
                  <c:v>0.13563041118633179</c:v>
                </c:pt>
                <c:pt idx="6">
                  <c:v>0.1093964906889684</c:v>
                </c:pt>
                <c:pt idx="7">
                  <c:v>9.862063678311328E-2</c:v>
                </c:pt>
                <c:pt idx="8">
                  <c:v>9.8926927149927124E-2</c:v>
                </c:pt>
                <c:pt idx="9">
                  <c:v>0.11543349139166237</c:v>
                </c:pt>
                <c:pt idx="10">
                  <c:v>0.15073087175593369</c:v>
                </c:pt>
                <c:pt idx="11">
                  <c:v>0.13110798674420021</c:v>
                </c:pt>
                <c:pt idx="12">
                  <c:v>0.15352906986779735</c:v>
                </c:pt>
                <c:pt idx="13">
                  <c:v>0.17816603803283404</c:v>
                </c:pt>
                <c:pt idx="14">
                  <c:v>0.17775132981846675</c:v>
                </c:pt>
                <c:pt idx="15">
                  <c:v>0.18701371721494819</c:v>
                </c:pt>
                <c:pt idx="16">
                  <c:v>0.17250284043804176</c:v>
                </c:pt>
                <c:pt idx="17">
                  <c:v>0.13434882125886505</c:v>
                </c:pt>
                <c:pt idx="18">
                  <c:v>0.10286017876718678</c:v>
                </c:pt>
                <c:pt idx="19">
                  <c:v>9.6786036290746447E-2</c:v>
                </c:pt>
                <c:pt idx="20">
                  <c:v>8.1374148221515785E-2</c:v>
                </c:pt>
                <c:pt idx="21">
                  <c:v>6.6391473886383112E-2</c:v>
                </c:pt>
                <c:pt idx="22">
                  <c:v>6.712126461977852E-2</c:v>
                </c:pt>
                <c:pt idx="23">
                  <c:v>5.0465501172976879E-2</c:v>
                </c:pt>
                <c:pt idx="24">
                  <c:v>3.9036655631770278E-2</c:v>
                </c:pt>
                <c:pt idx="25">
                  <c:v>4.7678315046119968E-2</c:v>
                </c:pt>
                <c:pt idx="26">
                  <c:v>6.1176915058905434E-2</c:v>
                </c:pt>
                <c:pt idx="27">
                  <c:v>6.0549960734480157E-2</c:v>
                </c:pt>
                <c:pt idx="28">
                  <c:v>5.8341187607201306E-2</c:v>
                </c:pt>
                <c:pt idx="29">
                  <c:v>6.1357717299046266E-2</c:v>
                </c:pt>
                <c:pt idx="30">
                  <c:v>6.4714427630882199E-2</c:v>
                </c:pt>
                <c:pt idx="31">
                  <c:v>8.4569500775599549E-2</c:v>
                </c:pt>
                <c:pt idx="32">
                  <c:v>8.5448044013912039E-2</c:v>
                </c:pt>
                <c:pt idx="33">
                  <c:v>8.4130361567501977E-2</c:v>
                </c:pt>
                <c:pt idx="34">
                  <c:v>7.1297175960992609E-2</c:v>
                </c:pt>
                <c:pt idx="35">
                  <c:v>5.9448351431184321E-2</c:v>
                </c:pt>
                <c:pt idx="36">
                  <c:v>5.6772882114472845E-2</c:v>
                </c:pt>
                <c:pt idx="37">
                  <c:v>3.819633006228651E-2</c:v>
                </c:pt>
                <c:pt idx="38">
                  <c:v>3.3381619427357956E-2</c:v>
                </c:pt>
                <c:pt idx="39">
                  <c:v>1.5690498752061854E-2</c:v>
                </c:pt>
              </c:numCache>
            </c:numRef>
          </c:val>
          <c:smooth val="1"/>
          <c:extLst>
            <c:ext xmlns:c16="http://schemas.microsoft.com/office/drawing/2014/chart" uri="{C3380CC4-5D6E-409C-BE32-E72D297353CC}">
              <c16:uniqueId val="{00000003-5D00-4C32-80FE-ECC2C9B619D0}"/>
            </c:ext>
          </c:extLst>
        </c:ser>
        <c:dLbls>
          <c:showLegendKey val="0"/>
          <c:showVal val="0"/>
          <c:showCatName val="0"/>
          <c:showSerName val="0"/>
          <c:showPercent val="0"/>
          <c:showBubbleSize val="0"/>
        </c:dLbls>
        <c:marker val="1"/>
        <c:smooth val="0"/>
        <c:axId val="742794952"/>
        <c:axId val="742797576"/>
      </c:lineChart>
      <c:catAx>
        <c:axId val="74279495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42797576"/>
        <c:crosses val="autoZero"/>
        <c:auto val="1"/>
        <c:lblAlgn val="ctr"/>
        <c:lblOffset val="100"/>
        <c:noMultiLvlLbl val="0"/>
      </c:catAx>
      <c:valAx>
        <c:axId val="742797576"/>
        <c:scaling>
          <c:orientation val="minMax"/>
          <c:max val="0.35000000000000003"/>
          <c:min val="-0.15000000000000002"/>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42794952"/>
        <c:crosses val="autoZero"/>
        <c:crossBetween val="between"/>
        <c:majorUnit val="0.1"/>
      </c:valAx>
      <c:spPr>
        <a:noFill/>
        <a:ln>
          <a:noFill/>
        </a:ln>
        <a:effectLst/>
      </c:spPr>
    </c:plotArea>
    <c:legend>
      <c:legendPos val="b"/>
      <c:layout>
        <c:manualLayout>
          <c:xMode val="edge"/>
          <c:yMode val="edge"/>
          <c:x val="0.55079946379286226"/>
          <c:y val="3.960168211271215E-4"/>
          <c:w val="0.44408692685822587"/>
          <c:h val="0.2226497146572274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4.8245614035087717E-2"/>
          <c:w val="0.80497410873245467"/>
          <c:h val="0.62705921592520864"/>
        </c:manualLayout>
      </c:layout>
      <c:barChart>
        <c:barDir val="col"/>
        <c:grouping val="stacked"/>
        <c:varyColors val="0"/>
        <c:ser>
          <c:idx val="2"/>
          <c:order val="1"/>
          <c:tx>
            <c:strRef>
              <c:f>'III.2.1 Мөнгө, зээл'!$A$4</c:f>
              <c:strCache>
                <c:ptCount val="1"/>
                <c:pt idx="0">
                  <c:v>ЗГЦЗ</c:v>
                </c:pt>
              </c:strCache>
            </c:strRef>
          </c:tx>
          <c:spPr>
            <a:solidFill>
              <a:srgbClr val="173678"/>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зээл'!$B$4:$AE$4</c15:sqref>
                  </c15:fullRef>
                </c:ext>
              </c:extLst>
              <c:f>'III.2.1 Мөнгө, зээл'!$R$4:$AE$4</c:f>
              <c:numCache>
                <c:formatCode>0.0%</c:formatCode>
                <c:ptCount val="14"/>
                <c:pt idx="0">
                  <c:v>0.20755400658196196</c:v>
                </c:pt>
                <c:pt idx="1">
                  <c:v>0.17629766967689131</c:v>
                </c:pt>
                <c:pt idx="2">
                  <c:v>9.639085041124229E-2</c:v>
                </c:pt>
                <c:pt idx="3">
                  <c:v>-0.18227853876066497</c:v>
                </c:pt>
                <c:pt idx="4">
                  <c:v>-0.19101510241087005</c:v>
                </c:pt>
                <c:pt idx="5">
                  <c:v>-0.18506019182709929</c:v>
                </c:pt>
                <c:pt idx="6">
                  <c:v>-0.17381355850563843</c:v>
                </c:pt>
                <c:pt idx="7">
                  <c:v>-6.0686718764663521E-2</c:v>
                </c:pt>
                <c:pt idx="8">
                  <c:v>-9.3097716916087092E-2</c:v>
                </c:pt>
                <c:pt idx="9">
                  <c:v>-0.10642352265599282</c:v>
                </c:pt>
                <c:pt idx="10">
                  <c:v>-0.10864189439063114</c:v>
                </c:pt>
                <c:pt idx="11">
                  <c:v>-8.9110418307115802E-2</c:v>
                </c:pt>
                <c:pt idx="12">
                  <c:v>-8.7308482937124718E-2</c:v>
                </c:pt>
                <c:pt idx="13">
                  <c:v>-7.75432307798255E-2</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AF945E"/>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зээл'!$B$5:$AE$5</c15:sqref>
                  </c15:fullRef>
                </c:ext>
              </c:extLst>
              <c:f>'III.2.1 Мөнгө, зээл'!$R$5:$AE$5</c:f>
              <c:numCache>
                <c:formatCode>0.0%</c:formatCode>
                <c:ptCount val="14"/>
                <c:pt idx="0">
                  <c:v>-7.3981228596195395E-2</c:v>
                </c:pt>
                <c:pt idx="1">
                  <c:v>-6.8359041107085461E-2</c:v>
                </c:pt>
                <c:pt idx="2">
                  <c:v>6.9157097718298421E-2</c:v>
                </c:pt>
                <c:pt idx="3">
                  <c:v>0.27368066578805345</c:v>
                </c:pt>
                <c:pt idx="4">
                  <c:v>0.29163133113571094</c:v>
                </c:pt>
                <c:pt idx="5">
                  <c:v>0.22795796732482929</c:v>
                </c:pt>
                <c:pt idx="6">
                  <c:v>0.14664880962138555</c:v>
                </c:pt>
                <c:pt idx="7">
                  <c:v>9.3466567825160107E-2</c:v>
                </c:pt>
                <c:pt idx="8">
                  <c:v>0.15364501709317235</c:v>
                </c:pt>
                <c:pt idx="9">
                  <c:v>0.19162234640236733</c:v>
                </c:pt>
                <c:pt idx="10">
                  <c:v>0.2367472682687026</c:v>
                </c:pt>
                <c:pt idx="11">
                  <c:v>0.13998392965008621</c:v>
                </c:pt>
                <c:pt idx="12">
                  <c:v>0.11815703344857571</c:v>
                </c:pt>
                <c:pt idx="13">
                  <c:v>0.11718775736400813</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зээл'!$B$6:$AE$6</c15:sqref>
                  </c15:fullRef>
                </c:ext>
              </c:extLst>
              <c:f>'III.2.1 Мөнгө, зээл'!$R$6:$AE$6</c:f>
              <c:numCache>
                <c:formatCode>0.0%</c:formatCode>
                <c:ptCount val="14"/>
                <c:pt idx="0">
                  <c:v>0.28190532806140078</c:v>
                </c:pt>
                <c:pt idx="1">
                  <c:v>0.24581420709254742</c:v>
                </c:pt>
                <c:pt idx="2">
                  <c:v>0.27524363738357072</c:v>
                </c:pt>
                <c:pt idx="3">
                  <c:v>0.14899363877142044</c:v>
                </c:pt>
                <c:pt idx="4">
                  <c:v>0.17977120395597979</c:v>
                </c:pt>
                <c:pt idx="5">
                  <c:v>0.21807908935848871</c:v>
                </c:pt>
                <c:pt idx="6">
                  <c:v>0.23286241805148397</c:v>
                </c:pt>
                <c:pt idx="7">
                  <c:v>0.22893421048719864</c:v>
                </c:pt>
                <c:pt idx="8">
                  <c:v>0.19997627486071631</c:v>
                </c:pt>
                <c:pt idx="9">
                  <c:v>0.13553628834186446</c:v>
                </c:pt>
                <c:pt idx="10">
                  <c:v>6.7418721238009252E-2</c:v>
                </c:pt>
                <c:pt idx="11">
                  <c:v>2.0748462441106612E-2</c:v>
                </c:pt>
                <c:pt idx="12">
                  <c:v>9.5650084753132435E-3</c:v>
                </c:pt>
                <c:pt idx="13">
                  <c:v>1.5009556432748256E-2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7B8BAD"/>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зээл'!$B$7:$AE$7</c15:sqref>
                  </c15:fullRef>
                </c:ext>
              </c:extLst>
              <c:f>'III.2.1 Мөнгө, зээл'!$R$7:$AE$7</c:f>
              <c:numCache>
                <c:formatCode>0.0%</c:formatCode>
                <c:ptCount val="14"/>
                <c:pt idx="0">
                  <c:v>-0.20317390531063356</c:v>
                </c:pt>
                <c:pt idx="1">
                  <c:v>-0.1484260671722773</c:v>
                </c:pt>
                <c:pt idx="2">
                  <c:v>-0.16437136050775597</c:v>
                </c:pt>
                <c:pt idx="3">
                  <c:v>6.4136823959809824E-2</c:v>
                </c:pt>
                <c:pt idx="4">
                  <c:v>3.0386384583620731E-2</c:v>
                </c:pt>
                <c:pt idx="5">
                  <c:v>2.5277740809566053E-2</c:v>
                </c:pt>
                <c:pt idx="6">
                  <c:v>9.2561563097351696E-3</c:v>
                </c:pt>
                <c:pt idx="7">
                  <c:v>-3.3887580094776437E-2</c:v>
                </c:pt>
                <c:pt idx="8">
                  <c:v>-3.4603008644759209E-2</c:v>
                </c:pt>
                <c:pt idx="9">
                  <c:v>-5.4295862306299167E-2</c:v>
                </c:pt>
                <c:pt idx="10">
                  <c:v>-5.5310781322182603E-2</c:v>
                </c:pt>
                <c:pt idx="11">
                  <c:v>-1.8405976230201904E-3</c:v>
                </c:pt>
                <c:pt idx="12">
                  <c:v>5.1495882102703394E-3</c:v>
                </c:pt>
                <c:pt idx="13">
                  <c:v>-2.603120084603977E-3</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50"/>
        <c:overlap val="100"/>
        <c:axId val="512041344"/>
        <c:axId val="512042880"/>
      </c:barChart>
      <c:lineChart>
        <c:grouping val="standard"/>
        <c:varyColors val="0"/>
        <c:ser>
          <c:idx val="0"/>
          <c:order val="0"/>
          <c:tx>
            <c:strRef>
              <c:f>'III.2.1 Мөнгө, зээл'!$A$8</c:f>
              <c:strCache>
                <c:ptCount val="1"/>
                <c:pt idx="0">
                  <c:v>М2 мөнгө</c:v>
                </c:pt>
              </c:strCache>
            </c:strRef>
          </c:tx>
          <c:spPr>
            <a:ln>
              <a:solidFill>
                <a:sysClr val="windowText" lastClr="000000"/>
              </a:solidFill>
            </a:ln>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ysClr val="windowText" lastClr="000000"/>
                </a:solidFill>
                <a:round/>
              </a:ln>
              <a:effectLst>
                <a:outerShdw blurRad="40000" dist="20000" dir="5400000" rotWithShape="0">
                  <a:srgbClr val="000000">
                    <a:alpha val="38000"/>
                  </a:srgbClr>
                </a:outerShdw>
              </a:effectLst>
            </c:spPr>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CE-4E5C-97DE-3B4D894D1A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зээл'!$B$8:$AE$8</c15:sqref>
                  </c15:fullRef>
                </c:ext>
              </c:extLst>
              <c:f>'III.2.1 Мөнгө, зээл'!$R$8:$AE$8</c:f>
              <c:numCache>
                <c:formatCode>0.0%</c:formatCode>
                <c:ptCount val="14"/>
                <c:pt idx="0">
                  <c:v>0.21230420073653414</c:v>
                </c:pt>
                <c:pt idx="1">
                  <c:v>0.2053267684900757</c:v>
                </c:pt>
                <c:pt idx="2">
                  <c:v>0.27642022500535557</c:v>
                </c:pt>
                <c:pt idx="3">
                  <c:v>0.30453258975861908</c:v>
                </c:pt>
                <c:pt idx="4">
                  <c:v>0.3107738172644412</c:v>
                </c:pt>
                <c:pt idx="5">
                  <c:v>0.28625460566578509</c:v>
                </c:pt>
                <c:pt idx="6">
                  <c:v>0.21495382547696626</c:v>
                </c:pt>
                <c:pt idx="7">
                  <c:v>0.22782647945291881</c:v>
                </c:pt>
                <c:pt idx="8">
                  <c:v>0.22592056639304237</c:v>
                </c:pt>
                <c:pt idx="9">
                  <c:v>0.1664392497819398</c:v>
                </c:pt>
                <c:pt idx="10">
                  <c:v>0.14021331379389812</c:v>
                </c:pt>
                <c:pt idx="11">
                  <c:v>6.9781376161056841E-2</c:v>
                </c:pt>
                <c:pt idx="12">
                  <c:v>4.5563147197034581E-2</c:v>
                </c:pt>
                <c:pt idx="13">
                  <c:v>5.2050962932326902E-2</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512041344"/>
        <c:axId val="512042880"/>
      </c:lineChart>
      <c:catAx>
        <c:axId val="512041344"/>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2042880"/>
        <c:crosses val="autoZero"/>
        <c:auto val="1"/>
        <c:lblAlgn val="ctr"/>
        <c:lblOffset val="100"/>
        <c:noMultiLvlLbl val="0"/>
      </c:catAx>
      <c:valAx>
        <c:axId val="512042880"/>
        <c:scaling>
          <c:orientation val="minMax"/>
          <c:max val="0.60000000000000009"/>
          <c:min val="-0.4"/>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2041344"/>
        <c:crosses val="autoZero"/>
        <c:crossBetween val="between"/>
        <c:majorUnit val="0.2"/>
      </c:valAx>
      <c:spPr>
        <a:noFill/>
        <a:ln>
          <a:noFill/>
        </a:ln>
        <a:effectLst/>
      </c:spPr>
    </c:plotArea>
    <c:legend>
      <c:legendPos val="b"/>
      <c:layout>
        <c:manualLayout>
          <c:xMode val="edge"/>
          <c:yMode val="edge"/>
          <c:x val="4.9999959386112972E-2"/>
          <c:y val="0.85191331223783939"/>
          <c:w val="0.89734117334243368"/>
          <c:h val="0.14808668776216058"/>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5.1103492883752939E-2"/>
          <c:w val="0.8051882098492118"/>
          <c:h val="0.58478129827073055"/>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зээл'!$B$10:$AE$10</c15:sqref>
                  </c15:fullRef>
                </c:ext>
              </c:extLst>
              <c:f>'III.2.1 Мөнгө, зээл'!$R$10:$AE$10</c:f>
              <c:numCache>
                <c:formatCode>0.0%</c:formatCode>
                <c:ptCount val="14"/>
                <c:pt idx="0">
                  <c:v>3.6101986028051106E-2</c:v>
                </c:pt>
                <c:pt idx="1">
                  <c:v>1.2349917832444716E-3</c:v>
                </c:pt>
                <c:pt idx="2">
                  <c:v>4.2629080602187189E-2</c:v>
                </c:pt>
                <c:pt idx="3">
                  <c:v>3.7022183516071422E-2</c:v>
                </c:pt>
                <c:pt idx="4">
                  <c:v>4.909079300864537E-2</c:v>
                </c:pt>
                <c:pt idx="5">
                  <c:v>6.8673976928201305E-2</c:v>
                </c:pt>
                <c:pt idx="6">
                  <c:v>2.4027060981557734E-2</c:v>
                </c:pt>
                <c:pt idx="7">
                  <c:v>2.4376893062503364E-2</c:v>
                </c:pt>
                <c:pt idx="8">
                  <c:v>3.9628775339373735E-3</c:v>
                </c:pt>
                <c:pt idx="9">
                  <c:v>1.2906543221504476E-3</c:v>
                </c:pt>
                <c:pt idx="10">
                  <c:v>3.6180083541029431E-2</c:v>
                </c:pt>
                <c:pt idx="11">
                  <c:v>2.9899593477879121E-3</c:v>
                </c:pt>
                <c:pt idx="12">
                  <c:v>-1.8169566128947899E-2</c:v>
                </c:pt>
                <c:pt idx="13">
                  <c:v>-2.4178501497987295E-2</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зээл'!$B$11:$AE$11</c15:sqref>
                  </c15:fullRef>
                </c:ext>
              </c:extLst>
              <c:f>'III.2.1 Мөнгө, зээл'!$R$11:$AE$11</c:f>
              <c:numCache>
                <c:formatCode>0.0%</c:formatCode>
                <c:ptCount val="14"/>
                <c:pt idx="0">
                  <c:v>9.8582978596580023E-2</c:v>
                </c:pt>
                <c:pt idx="1">
                  <c:v>0.13422474630723866</c:v>
                </c:pt>
                <c:pt idx="2">
                  <c:v>0.15227368340696551</c:v>
                </c:pt>
                <c:pt idx="3">
                  <c:v>0.23292954249708037</c:v>
                </c:pt>
                <c:pt idx="4">
                  <c:v>0.19493608220879707</c:v>
                </c:pt>
                <c:pt idx="5">
                  <c:v>0.15763414437833848</c:v>
                </c:pt>
                <c:pt idx="6">
                  <c:v>0.14136300994632942</c:v>
                </c:pt>
                <c:pt idx="7">
                  <c:v>9.6737311326174857E-2</c:v>
                </c:pt>
                <c:pt idx="8">
                  <c:v>0.14274220575268498</c:v>
                </c:pt>
                <c:pt idx="9">
                  <c:v>9.6782283269773894E-2</c:v>
                </c:pt>
                <c:pt idx="10">
                  <c:v>7.0758655342645818E-2</c:v>
                </c:pt>
                <c:pt idx="11">
                  <c:v>4.9466466194061018E-2</c:v>
                </c:pt>
                <c:pt idx="12">
                  <c:v>3.3632151235160231E-2</c:v>
                </c:pt>
                <c:pt idx="13">
                  <c:v>4.3636190024480104E-2</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зээл'!$B$13:$AE$13</c15:sqref>
                  </c15:fullRef>
                </c:ext>
              </c:extLst>
              <c:f>'III.2.1 Мөнгө, зээл'!$R$13:$AE$13</c:f>
              <c:numCache>
                <c:formatCode>0.0%</c:formatCode>
                <c:ptCount val="14"/>
                <c:pt idx="0">
                  <c:v>2.4102818318187526E-2</c:v>
                </c:pt>
                <c:pt idx="1">
                  <c:v>3.9362138984270212E-3</c:v>
                </c:pt>
                <c:pt idx="2">
                  <c:v>1.3994606521620752E-2</c:v>
                </c:pt>
                <c:pt idx="3">
                  <c:v>-2.1205269062539389E-2</c:v>
                </c:pt>
                <c:pt idx="4">
                  <c:v>1.3525078685259971E-2</c:v>
                </c:pt>
                <c:pt idx="5">
                  <c:v>1.2990203383283943E-2</c:v>
                </c:pt>
                <c:pt idx="6">
                  <c:v>7.3445649282284919E-3</c:v>
                </c:pt>
                <c:pt idx="7">
                  <c:v>3.0743435228336988E-2</c:v>
                </c:pt>
                <c:pt idx="8">
                  <c:v>2.387575488813656E-2</c:v>
                </c:pt>
                <c:pt idx="9">
                  <c:v>2.502753900866185E-2</c:v>
                </c:pt>
                <c:pt idx="10">
                  <c:v>1.2001554643150187E-2</c:v>
                </c:pt>
                <c:pt idx="11">
                  <c:v>2.383568392653454E-2</c:v>
                </c:pt>
                <c:pt idx="12">
                  <c:v>3.1131133905839031E-2</c:v>
                </c:pt>
                <c:pt idx="13">
                  <c:v>3.1466685354372817E-2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7B8BAD"/>
            </a:solidFill>
          </c:spPr>
          <c:invertIfNegative val="0"/>
          <c:cat>
            <c:strLit>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1  сар</c:v>
              </c:pt>
              <c:pt idx="13">
                <c:v>2020 2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зээл'!$B$12:$AE$12</c15:sqref>
                  </c15:fullRef>
                </c:ext>
              </c:extLst>
              <c:f>'III.2.1 Мөнгө, зээл'!$R$12:$AE$12</c:f>
              <c:numCache>
                <c:formatCode>0.0%</c:formatCode>
                <c:ptCount val="14"/>
                <c:pt idx="0">
                  <c:v>4.1104395923274147E-2</c:v>
                </c:pt>
                <c:pt idx="1">
                  <c:v>5.7047580203324733E-2</c:v>
                </c:pt>
                <c:pt idx="2">
                  <c:v>6.310800972474355E-2</c:v>
                </c:pt>
                <c:pt idx="3">
                  <c:v>5.1768182864936188E-2</c:v>
                </c:pt>
                <c:pt idx="4">
                  <c:v>5.1290943994325246E-2</c:v>
                </c:pt>
                <c:pt idx="5">
                  <c:v>4.8364157840763179E-2</c:v>
                </c:pt>
                <c:pt idx="6">
                  <c:v>3.9831817998242286E-2</c:v>
                </c:pt>
                <c:pt idx="7">
                  <c:v>7.2264095520238394E-2</c:v>
                </c:pt>
                <c:pt idx="8">
                  <c:v>5.3308339980449607E-2</c:v>
                </c:pt>
                <c:pt idx="9">
                  <c:v>4.2731152752420114E-2</c:v>
                </c:pt>
                <c:pt idx="10">
                  <c:v>2.4865445792069233E-2</c:v>
                </c:pt>
                <c:pt idx="11">
                  <c:v>-3.6351308180031625E-3</c:v>
                </c:pt>
                <c:pt idx="12">
                  <c:v>5.4897451487844759E-3</c:v>
                </c:pt>
                <c:pt idx="13">
                  <c:v>-1.3569625595101279E-3</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2540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25400" cap="flat" cmpd="sng" algn="ctr">
                <a:solidFill>
                  <a:schemeClr val="accent1">
                    <a:shade val="95000"/>
                  </a:schemeClr>
                </a:solidFill>
                <a:round/>
              </a:ln>
              <a:effectLst>
                <a:outerShdw blurRad="40000" dist="20000" dir="5400000" rotWithShape="0">
                  <a:srgbClr val="000000">
                    <a:alpha val="38000"/>
                  </a:srgbClr>
                </a:outerShdw>
              </a:effectLst>
            </c:spPr>
          </c:marker>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зээл'!$B$15:$AE$15</c15:sqref>
                  </c15:fullRef>
                </c:ext>
              </c:extLst>
              <c:f>'III.2.1 Мөнгө, зээл'!$R$15:$AE$15</c:f>
              <c:numCache>
                <c:formatCode>0.0%</c:formatCode>
                <c:ptCount val="14"/>
                <c:pt idx="0">
                  <c:v>0.21230420073653414</c:v>
                </c:pt>
                <c:pt idx="1">
                  <c:v>0.2053267684900757</c:v>
                </c:pt>
                <c:pt idx="2">
                  <c:v>0.27642022500535557</c:v>
                </c:pt>
                <c:pt idx="3">
                  <c:v>0.30453258975861908</c:v>
                </c:pt>
                <c:pt idx="4">
                  <c:v>0.3107738172644412</c:v>
                </c:pt>
                <c:pt idx="5">
                  <c:v>0.28625460566578509</c:v>
                </c:pt>
                <c:pt idx="6">
                  <c:v>0.21495382547696626</c:v>
                </c:pt>
                <c:pt idx="7">
                  <c:v>0.22782647945291881</c:v>
                </c:pt>
                <c:pt idx="8">
                  <c:v>0.22592056639304237</c:v>
                </c:pt>
                <c:pt idx="9">
                  <c:v>0.1664392497819398</c:v>
                </c:pt>
                <c:pt idx="10">
                  <c:v>0.14021331379389812</c:v>
                </c:pt>
                <c:pt idx="11">
                  <c:v>6.9781376161056841E-2</c:v>
                </c:pt>
                <c:pt idx="12">
                  <c:v>4.5563147197034581E-2</c:v>
                </c:pt>
                <c:pt idx="13">
                  <c:v>5.2050962932326916E-2</c:v>
                </c:pt>
              </c:numCache>
            </c:numRef>
          </c:val>
          <c:smooth val="1"/>
          <c:extLst>
            <c:ext xmlns:c16="http://schemas.microsoft.com/office/drawing/2014/chart" uri="{C3380CC4-5D6E-409C-BE32-E72D297353CC}">
              <c16:uniqueId val="{00000006-0687-4799-AFC9-D0E0BE4D8963}"/>
            </c:ext>
          </c:extLst>
        </c:ser>
        <c:ser>
          <c:idx val="6"/>
          <c:order val="5"/>
          <c:tx>
            <c:strRef>
              <c:f>'III.2.1 Мөнгө, зээл'!$A$16</c:f>
              <c:strCache>
                <c:ptCount val="1"/>
                <c:pt idx="0">
                  <c:v>М1 мөнгөний өсөлт</c:v>
                </c:pt>
              </c:strCache>
            </c:strRef>
          </c:tx>
          <c:spPr>
            <a:ln w="28575"/>
          </c:spPr>
          <c:marker>
            <c:symbol val="circle"/>
            <c:size val="3"/>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25400" cap="flat" cmpd="sng" algn="ctr">
                <a:solidFill>
                  <a:schemeClr val="accent1">
                    <a:lumMod val="60000"/>
                    <a:shade val="95000"/>
                  </a:schemeClr>
                </a:solidFill>
                <a:round/>
              </a:ln>
              <a:effectLst>
                <a:outerShdw blurRad="40000" dist="20000" dir="5400000" rotWithShape="0">
                  <a:srgbClr val="000000">
                    <a:alpha val="38000"/>
                  </a:srgbClr>
                </a:outerShdw>
              </a:effectLst>
            </c:spPr>
          </c:marker>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зээл'!$B$16:$AE$16</c15:sqref>
                  </c15:fullRef>
                </c:ext>
              </c:extLst>
              <c:f>'III.2.1 Мөнгө, зээл'!$R$16:$AE$16</c:f>
              <c:numCache>
                <c:formatCode>0.0%</c:formatCode>
                <c:ptCount val="14"/>
                <c:pt idx="0">
                  <c:v>0.3417125640808647</c:v>
                </c:pt>
                <c:pt idx="1">
                  <c:v>0.37207391932909162</c:v>
                </c:pt>
                <c:pt idx="2">
                  <c:v>0.38617605284317863</c:v>
                </c:pt>
                <c:pt idx="3">
                  <c:v>0.31581283844403973</c:v>
                </c:pt>
                <c:pt idx="4">
                  <c:v>0.30705495548592765</c:v>
                </c:pt>
                <c:pt idx="5">
                  <c:v>0.2327886276219131</c:v>
                </c:pt>
                <c:pt idx="6">
                  <c:v>0.22236851132893995</c:v>
                </c:pt>
                <c:pt idx="7">
                  <c:v>0.42638295222323785</c:v>
                </c:pt>
                <c:pt idx="8">
                  <c:v>0.32018203957974917</c:v>
                </c:pt>
                <c:pt idx="9">
                  <c:v>0.22417284527671158</c:v>
                </c:pt>
                <c:pt idx="10">
                  <c:v>0.11136537109394551</c:v>
                </c:pt>
                <c:pt idx="11">
                  <c:v>-3.1455391863545623E-2</c:v>
                </c:pt>
                <c:pt idx="12">
                  <c:v>-5.502773389060911E-3</c:v>
                </c:pt>
                <c:pt idx="13">
                  <c:v>6.378936138547564E-3</c:v>
                </c:pt>
              </c:numCache>
            </c:numRef>
          </c:val>
          <c:smooth val="1"/>
          <c:extLst>
            <c:ext xmlns:c16="http://schemas.microsoft.com/office/drawing/2014/chart" uri="{C3380CC4-5D6E-409C-BE32-E72D297353CC}">
              <c16:uniqueId val="{00000008-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2140032"/>
        <c:crosses val="autoZero"/>
        <c:auto val="1"/>
        <c:lblAlgn val="ctr"/>
        <c:lblOffset val="100"/>
        <c:noMultiLvlLbl val="0"/>
      </c:catAx>
      <c:valAx>
        <c:axId val="512140032"/>
        <c:scaling>
          <c:orientation val="minMax"/>
          <c:max val="0.5"/>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2134144"/>
        <c:crosses val="autoZero"/>
        <c:crossBetween val="between"/>
        <c:majorUnit val="0.2"/>
      </c:valAx>
      <c:spPr>
        <a:noFill/>
        <a:ln>
          <a:noFill/>
        </a:ln>
        <a:effectLst/>
      </c:spPr>
    </c:plotArea>
    <c:legend>
      <c:legendPos val="b"/>
      <c:layout>
        <c:manualLayout>
          <c:xMode val="edge"/>
          <c:yMode val="edge"/>
          <c:x val="2.5363440039964762E-2"/>
          <c:y val="0.83501719360215509"/>
          <c:w val="0.95664570230607981"/>
          <c:h val="0.11951630351050499"/>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79617170718520769"/>
          <c:h val="0.81619800902224338"/>
        </c:manualLayout>
      </c:layout>
      <c:barChart>
        <c:barDir val="col"/>
        <c:grouping val="stacked"/>
        <c:varyColors val="0"/>
        <c:ser>
          <c:idx val="1"/>
          <c:order val="0"/>
          <c:tx>
            <c:strRef>
              <c:f>'III.2.1 Мөнгө, зээл'!$A$19</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зээл'!$B$19:$AE$19</c15:sqref>
                  </c15:fullRef>
                </c:ext>
              </c:extLst>
              <c:f>'III.2.1 Мөнгө, зээл'!$R$19:$AE$19</c:f>
              <c:numCache>
                <c:formatCode>0.0%</c:formatCode>
                <c:ptCount val="14"/>
                <c:pt idx="0">
                  <c:v>-3.5996737156063191E-2</c:v>
                </c:pt>
                <c:pt idx="1">
                  <c:v>4.1366520747044416E-4</c:v>
                </c:pt>
                <c:pt idx="2">
                  <c:v>-2.9759129561131694E-3</c:v>
                </c:pt>
                <c:pt idx="3">
                  <c:v>2.1740814532787676E-2</c:v>
                </c:pt>
                <c:pt idx="4">
                  <c:v>2.5976173155482851E-2</c:v>
                </c:pt>
                <c:pt idx="5">
                  <c:v>2.1377368205160469E-2</c:v>
                </c:pt>
                <c:pt idx="6">
                  <c:v>1.887143232314387E-2</c:v>
                </c:pt>
                <c:pt idx="7">
                  <c:v>1.5036757881560829E-2</c:v>
                </c:pt>
                <c:pt idx="8">
                  <c:v>1.4936723953691427E-2</c:v>
                </c:pt>
                <c:pt idx="9">
                  <c:v>1.7950299250053033E-2</c:v>
                </c:pt>
                <c:pt idx="10">
                  <c:v>1.5403621986938391E-2</c:v>
                </c:pt>
                <c:pt idx="11">
                  <c:v>1.6684149085404564E-2</c:v>
                </c:pt>
                <c:pt idx="12">
                  <c:v>1.1954142497178775E-2</c:v>
                </c:pt>
                <c:pt idx="13">
                  <c:v>1.0885726852537981E-2</c:v>
                </c:pt>
              </c:numCache>
            </c:numRef>
          </c:val>
          <c:extLst>
            <c:ext xmlns:c16="http://schemas.microsoft.com/office/drawing/2014/chart" uri="{C3380CC4-5D6E-409C-BE32-E72D297353CC}">
              <c16:uniqueId val="{00000001-9F53-40D9-BCCA-ED22488CB07D}"/>
            </c:ext>
          </c:extLst>
        </c:ser>
        <c:ser>
          <c:idx val="2"/>
          <c:order val="1"/>
          <c:tx>
            <c:strRef>
              <c:f>'III.2.1 Мөнгө, зээл'!$A$20</c:f>
              <c:strCache>
                <c:ptCount val="1"/>
                <c:pt idx="0">
                  <c:v>Барилга</c:v>
                </c:pt>
              </c:strCache>
            </c:strRef>
          </c:tx>
          <c:spPr>
            <a:solidFill>
              <a:srgbClr val="AF945E"/>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зээл'!$B$20:$AE$20</c15:sqref>
                  </c15:fullRef>
                </c:ext>
              </c:extLst>
              <c:f>'III.2.1 Мөнгө, зээл'!$R$20:$AE$20</c:f>
              <c:numCache>
                <c:formatCode>0.0%</c:formatCode>
                <c:ptCount val="14"/>
                <c:pt idx="0">
                  <c:v>-2.7396114536481192E-2</c:v>
                </c:pt>
                <c:pt idx="1">
                  <c:v>-1.9794538906521081E-2</c:v>
                </c:pt>
                <c:pt idx="2">
                  <c:v>-1.4170600885748598E-2</c:v>
                </c:pt>
                <c:pt idx="3">
                  <c:v>-5.8714426051379798E-3</c:v>
                </c:pt>
                <c:pt idx="4">
                  <c:v>1.5066503859516565E-3</c:v>
                </c:pt>
                <c:pt idx="5">
                  <c:v>1.4077989288880098E-2</c:v>
                </c:pt>
                <c:pt idx="6">
                  <c:v>2.3763070023717931E-2</c:v>
                </c:pt>
                <c:pt idx="7">
                  <c:v>1.8212459795788404E-2</c:v>
                </c:pt>
                <c:pt idx="8">
                  <c:v>1.6404911698942388E-2</c:v>
                </c:pt>
                <c:pt idx="9">
                  <c:v>1.8111422359860699E-2</c:v>
                </c:pt>
                <c:pt idx="10">
                  <c:v>9.9211933649962988E-3</c:v>
                </c:pt>
                <c:pt idx="11">
                  <c:v>6.7346297171804728E-3</c:v>
                </c:pt>
                <c:pt idx="12">
                  <c:v>1.2959846106880902E-2</c:v>
                </c:pt>
                <c:pt idx="13">
                  <c:v>8.547247123065399E-3</c:v>
                </c:pt>
              </c:numCache>
            </c:numRef>
          </c:val>
          <c:extLst>
            <c:ext xmlns:c16="http://schemas.microsoft.com/office/drawing/2014/chart" uri="{C3380CC4-5D6E-409C-BE32-E72D297353CC}">
              <c16:uniqueId val="{00000002-9F53-40D9-BCCA-ED22488CB07D}"/>
            </c:ext>
          </c:extLst>
        </c:ser>
        <c:ser>
          <c:idx val="3"/>
          <c:order val="2"/>
          <c:tx>
            <c:strRef>
              <c:f>'III.2.1 Мөнгө, зээл'!$A$21</c:f>
              <c:strCache>
                <c:ptCount val="1"/>
                <c:pt idx="0">
                  <c:v>Худалдаа</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зээл'!$B$21:$AE$21</c15:sqref>
                  </c15:fullRef>
                </c:ext>
              </c:extLst>
              <c:f>'III.2.1 Мөнгө, зээл'!$R$21:$AE$21</c:f>
              <c:numCache>
                <c:formatCode>0.0%</c:formatCode>
                <c:ptCount val="14"/>
                <c:pt idx="0">
                  <c:v>1.4880629557961151E-2</c:v>
                </c:pt>
                <c:pt idx="1">
                  <c:v>1.9114137497260335E-4</c:v>
                </c:pt>
                <c:pt idx="2">
                  <c:v>6.5758604526535572E-3</c:v>
                </c:pt>
                <c:pt idx="3">
                  <c:v>9.9221334897937313E-3</c:v>
                </c:pt>
                <c:pt idx="4">
                  <c:v>1.5112417267388238E-2</c:v>
                </c:pt>
                <c:pt idx="5">
                  <c:v>4.3328171483426131E-2</c:v>
                </c:pt>
                <c:pt idx="6">
                  <c:v>5.9740417889003722E-2</c:v>
                </c:pt>
                <c:pt idx="7">
                  <c:v>4.0476364866549888E-2</c:v>
                </c:pt>
                <c:pt idx="8">
                  <c:v>3.7317634102080326E-2</c:v>
                </c:pt>
                <c:pt idx="9">
                  <c:v>3.1181400695833222E-2</c:v>
                </c:pt>
                <c:pt idx="10">
                  <c:v>1.7578515681317075E-2</c:v>
                </c:pt>
                <c:pt idx="11">
                  <c:v>2.8211757273733276E-2</c:v>
                </c:pt>
                <c:pt idx="12">
                  <c:v>2.765592697472373E-2</c:v>
                </c:pt>
                <c:pt idx="13">
                  <c:v>2.7408541104266888E-2</c:v>
                </c:pt>
              </c:numCache>
            </c:numRef>
          </c:val>
          <c:extLst>
            <c:ext xmlns:c16="http://schemas.microsoft.com/office/drawing/2014/chart" uri="{C3380CC4-5D6E-409C-BE32-E72D297353CC}">
              <c16:uniqueId val="{00000004-9F53-40D9-BCCA-ED22488CB07D}"/>
            </c:ext>
          </c:extLst>
        </c:ser>
        <c:ser>
          <c:idx val="4"/>
          <c:order val="3"/>
          <c:tx>
            <c:strRef>
              <c:f>'III.2.1 Мөнгө, зээл'!$A$24</c:f>
              <c:strCache>
                <c:ptCount val="1"/>
                <c:pt idx="0">
                  <c:v>Үл хөдлөх</c:v>
                </c:pt>
              </c:strCache>
            </c:strRef>
          </c:tx>
          <c:spPr>
            <a:solidFill>
              <a:srgbClr val="D0BC99"/>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зээл'!$B$24:$AE$24</c15:sqref>
                  </c15:fullRef>
                </c:ext>
              </c:extLst>
              <c:f>'III.2.1 Мөнгө, зээл'!$R$24:$AE$24</c:f>
              <c:numCache>
                <c:formatCode>0.0%</c:formatCode>
                <c:ptCount val="14"/>
                <c:pt idx="0">
                  <c:v>4.0432070982141466E-2</c:v>
                </c:pt>
                <c:pt idx="1">
                  <c:v>1.7813814116076274E-2</c:v>
                </c:pt>
                <c:pt idx="2">
                  <c:v>1.0817417736236524E-2</c:v>
                </c:pt>
                <c:pt idx="3">
                  <c:v>-5.1525404830637311E-3</c:v>
                </c:pt>
                <c:pt idx="4">
                  <c:v>-1.1318006288323792E-2</c:v>
                </c:pt>
                <c:pt idx="5">
                  <c:v>1.4062356815047004E-3</c:v>
                </c:pt>
                <c:pt idx="6">
                  <c:v>-9.456352020509512E-3</c:v>
                </c:pt>
                <c:pt idx="7">
                  <c:v>-6.0237602306120732E-3</c:v>
                </c:pt>
                <c:pt idx="8">
                  <c:v>4.3747446289670181E-3</c:v>
                </c:pt>
                <c:pt idx="9">
                  <c:v>1.1608824863147649E-2</c:v>
                </c:pt>
                <c:pt idx="10">
                  <c:v>8.2379342762434297E-3</c:v>
                </c:pt>
                <c:pt idx="11">
                  <c:v>1.4218753888821042E-2</c:v>
                </c:pt>
                <c:pt idx="12">
                  <c:v>1.4735236886810794E-2</c:v>
                </c:pt>
                <c:pt idx="13">
                  <c:v>1.5401941265818118E-2</c:v>
                </c:pt>
              </c:numCache>
            </c:numRef>
          </c:val>
          <c:extLst>
            <c:ext xmlns:c16="http://schemas.microsoft.com/office/drawing/2014/chart" uri="{C3380CC4-5D6E-409C-BE32-E72D297353CC}">
              <c16:uniqueId val="{00000006-9F53-40D9-BCCA-ED22488CB07D}"/>
            </c:ext>
          </c:extLst>
        </c:ser>
        <c:ser>
          <c:idx val="6"/>
          <c:order val="4"/>
          <c:tx>
            <c:strRef>
              <c:f>'III.2.1 Мөнгө, зээл'!$A$27</c:f>
              <c:strCache>
                <c:ptCount val="1"/>
                <c:pt idx="0">
                  <c:v>Боловсруулах</c:v>
                </c:pt>
              </c:strCache>
            </c:strRef>
          </c:tx>
          <c:spPr>
            <a:solidFill>
              <a:srgbClr val="953735"/>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зээл'!$B$27:$AE$27</c15:sqref>
                  </c15:fullRef>
                </c:ext>
              </c:extLst>
              <c:f>'III.2.1 Мөнгө, зээл'!$R$27:$AE$27</c:f>
              <c:numCache>
                <c:formatCode>0.0%</c:formatCode>
                <c:ptCount val="14"/>
                <c:pt idx="0">
                  <c:v>4.1632013059722641E-3</c:v>
                </c:pt>
                <c:pt idx="1">
                  <c:v>1.0005274351623468E-2</c:v>
                </c:pt>
                <c:pt idx="2">
                  <c:v>4.6404232362040046E-3</c:v>
                </c:pt>
                <c:pt idx="3">
                  <c:v>6.3450474627707691E-3</c:v>
                </c:pt>
                <c:pt idx="4">
                  <c:v>3.1935548264195738E-3</c:v>
                </c:pt>
                <c:pt idx="5">
                  <c:v>6.5749489467414931E-3</c:v>
                </c:pt>
                <c:pt idx="6">
                  <c:v>1.031333227088652E-2</c:v>
                </c:pt>
                <c:pt idx="7">
                  <c:v>5.4549595224065214E-3</c:v>
                </c:pt>
                <c:pt idx="8">
                  <c:v>5.0778261576015999E-3</c:v>
                </c:pt>
                <c:pt idx="9">
                  <c:v>-5.1475223352966488E-3</c:v>
                </c:pt>
                <c:pt idx="10">
                  <c:v>-4.5693483707138077E-3</c:v>
                </c:pt>
                <c:pt idx="11">
                  <c:v>-9.8022732483987458E-4</c:v>
                </c:pt>
                <c:pt idx="12">
                  <c:v>2.6524434482122468E-3</c:v>
                </c:pt>
                <c:pt idx="13">
                  <c:v>9.6194277562083202E-4</c:v>
                </c:pt>
              </c:numCache>
            </c:numRef>
          </c:val>
          <c:extLst>
            <c:ext xmlns:c16="http://schemas.microsoft.com/office/drawing/2014/chart" uri="{C3380CC4-5D6E-409C-BE32-E72D297353CC}">
              <c16:uniqueId val="{00000008-9F53-40D9-BCCA-ED22488CB07D}"/>
            </c:ext>
          </c:extLst>
        </c:ser>
        <c:ser>
          <c:idx val="5"/>
          <c:order val="5"/>
          <c:tx>
            <c:strRef>
              <c:f>'III.2.1 Мөнгө, зээл'!$A$25</c:f>
              <c:strCache>
                <c:ptCount val="1"/>
                <c:pt idx="0">
                  <c:v>Бусад</c:v>
                </c:pt>
              </c:strCache>
            </c:strRef>
          </c:tx>
          <c:spPr>
            <a:solidFill>
              <a:schemeClr val="accent4">
                <a:lumMod val="60000"/>
                <a:lumOff val="40000"/>
              </a:schemeClr>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зээл'!$B$25:$AE$25</c15:sqref>
                  </c15:fullRef>
                </c:ext>
              </c:extLst>
              <c:f>'III.2.1 Мөнгө, зээл'!$R$25:$AE$25</c:f>
              <c:numCache>
                <c:formatCode>0.0%</c:formatCode>
                <c:ptCount val="14"/>
                <c:pt idx="0">
                  <c:v>-1.1340398083281578E-3</c:v>
                </c:pt>
                <c:pt idx="1">
                  <c:v>-1.5815731120438957E-2</c:v>
                </c:pt>
                <c:pt idx="2">
                  <c:v>-2.938579544269225E-2</c:v>
                </c:pt>
                <c:pt idx="3">
                  <c:v>-3.5092891606856358E-2</c:v>
                </c:pt>
                <c:pt idx="4">
                  <c:v>-1.3848221875620667E-2</c:v>
                </c:pt>
                <c:pt idx="5">
                  <c:v>-2.738038371905005E-6</c:v>
                </c:pt>
                <c:pt idx="6">
                  <c:v>3.58616207037743E-3</c:v>
                </c:pt>
                <c:pt idx="7">
                  <c:v>3.4862544547944796E-2</c:v>
                </c:pt>
                <c:pt idx="8">
                  <c:v>3.2526635506662759E-2</c:v>
                </c:pt>
                <c:pt idx="9">
                  <c:v>2.1665652898804681E-2</c:v>
                </c:pt>
                <c:pt idx="10">
                  <c:v>2.2047432309327222E-2</c:v>
                </c:pt>
                <c:pt idx="11">
                  <c:v>1.0281250478220382E-2</c:v>
                </c:pt>
                <c:pt idx="12">
                  <c:v>4.1368417710685281E-3</c:v>
                </c:pt>
                <c:pt idx="13">
                  <c:v>2.4639167207642868E-3</c:v>
                </c:pt>
              </c:numCache>
            </c:numRef>
          </c:val>
          <c:extLst>
            <c:ext xmlns:c16="http://schemas.microsoft.com/office/drawing/2014/chart" uri="{C3380CC4-5D6E-409C-BE32-E72D297353CC}">
              <c16:uniqueId val="{0000000C-9F53-40D9-BCCA-ED22488CB07D}"/>
            </c:ext>
          </c:extLst>
        </c:ser>
        <c:ser>
          <c:idx val="7"/>
          <c:order val="6"/>
          <c:tx>
            <c:strRef>
              <c:f>'III.2.1 Мөнгө, зээл'!$A$26</c:f>
              <c:strCache>
                <c:ptCount val="1"/>
                <c:pt idx="0">
                  <c:v>Хэрэглээний зээл</c:v>
                </c:pt>
              </c:strCache>
            </c:strRef>
          </c:tx>
          <c:spPr>
            <a:solidFill>
              <a:srgbClr val="173678"/>
            </a:solidFill>
            <a:ln>
              <a:noFill/>
            </a:ln>
            <a:effectLst/>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зээл'!$B$26:$AE$26</c15:sqref>
                  </c15:fullRef>
                </c:ext>
              </c:extLst>
              <c:f>'III.2.1 Мөнгө, зээл'!$R$26:$AE$26</c:f>
              <c:numCache>
                <c:formatCode>0.0%</c:formatCode>
                <c:ptCount val="14"/>
                <c:pt idx="0">
                  <c:v>4.7547672870815155E-2</c:v>
                </c:pt>
                <c:pt idx="1">
                  <c:v>6.5636685060401753E-2</c:v>
                </c:pt>
                <c:pt idx="2">
                  <c:v>8.9394561144360757E-2</c:v>
                </c:pt>
                <c:pt idx="3">
                  <c:v>0.10683751785782943</c:v>
                </c:pt>
                <c:pt idx="4">
                  <c:v>0.10100956765004619</c:v>
                </c:pt>
                <c:pt idx="5">
                  <c:v>0.1077737691057728</c:v>
                </c:pt>
                <c:pt idx="6">
                  <c:v>0.11381453981095585</c:v>
                </c:pt>
                <c:pt idx="7">
                  <c:v>0.13914848289508472</c:v>
                </c:pt>
                <c:pt idx="8">
                  <c:v>0.10583738499327787</c:v>
                </c:pt>
                <c:pt idx="9">
                  <c:v>7.0154700411449986E-2</c:v>
                </c:pt>
                <c:pt idx="10">
                  <c:v>2.9746755394226936E-2</c:v>
                </c:pt>
                <c:pt idx="11">
                  <c:v>-2.5140866253153288E-2</c:v>
                </c:pt>
                <c:pt idx="12">
                  <c:v>-2.5342445226512994E-2</c:v>
                </c:pt>
                <c:pt idx="13">
                  <c:v>-5.9904493361241089E-2</c:v>
                </c:pt>
              </c:numCache>
            </c:numRef>
          </c:val>
          <c:extLst>
            <c:ext xmlns:c16="http://schemas.microsoft.com/office/drawing/2014/chart" uri="{C3380CC4-5D6E-409C-BE32-E72D297353CC}">
              <c16:uniqueId val="{0000000A-9F53-40D9-BCCA-ED22488CB07D}"/>
            </c:ext>
          </c:extLst>
        </c:ser>
        <c:ser>
          <c:idx val="0"/>
          <c:order val="9"/>
          <c:tx>
            <c:strRef>
              <c:f>'III.2.1 Мөнгө, зээл'!$A$22</c:f>
              <c:strCache>
                <c:ptCount val="1"/>
                <c:pt idx="0">
                  <c:v>Тээвэр, агуулах</c:v>
                </c:pt>
              </c:strCache>
            </c:strRef>
          </c:tx>
          <c:spPr>
            <a:solidFill>
              <a:srgbClr val="7030A0"/>
            </a:solidFill>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зээл'!$B$22:$AE$22</c15:sqref>
                  </c15:fullRef>
                </c:ext>
              </c:extLst>
              <c:f>'III.2.1 Мөнгө, зээл'!$R$22:$AE$22</c:f>
              <c:numCache>
                <c:formatCode>0.0%</c:formatCode>
                <c:ptCount val="14"/>
                <c:pt idx="0">
                  <c:v>4.6880927483426045E-3</c:v>
                </c:pt>
                <c:pt idx="1">
                  <c:v>6.2142286931618235E-3</c:v>
                </c:pt>
                <c:pt idx="2">
                  <c:v>1.6445414960865471E-3</c:v>
                </c:pt>
                <c:pt idx="3">
                  <c:v>2.7074756391460785E-3</c:v>
                </c:pt>
                <c:pt idx="4">
                  <c:v>8.1145607951977879E-4</c:v>
                </c:pt>
                <c:pt idx="5">
                  <c:v>2.3522865208045027E-3</c:v>
                </c:pt>
                <c:pt idx="6">
                  <c:v>6.2629532679070506E-3</c:v>
                </c:pt>
                <c:pt idx="7">
                  <c:v>1.1151393632916173E-2</c:v>
                </c:pt>
                <c:pt idx="8">
                  <c:v>1.2594871743936848E-2</c:v>
                </c:pt>
                <c:pt idx="9">
                  <c:v>1.1177229512258028E-2</c:v>
                </c:pt>
                <c:pt idx="10">
                  <c:v>7.5657541768197776E-3</c:v>
                </c:pt>
                <c:pt idx="11">
                  <c:v>1.7915848096621146E-3</c:v>
                </c:pt>
                <c:pt idx="12">
                  <c:v>2.5089300886713614E-3</c:v>
                </c:pt>
                <c:pt idx="13">
                  <c:v>2.0593074718596904E-3</c:v>
                </c:pt>
              </c:numCache>
            </c:numRef>
          </c:val>
          <c:extLst>
            <c:ext xmlns:c16="http://schemas.microsoft.com/office/drawing/2014/chart" uri="{C3380CC4-5D6E-409C-BE32-E72D297353CC}">
              <c16:uniqueId val="{00000000-11A8-4F05-BEBC-DAA85067BA9F}"/>
            </c:ext>
          </c:extLst>
        </c:ser>
        <c:ser>
          <c:idx val="10"/>
          <c:order val="10"/>
          <c:tx>
            <c:strRef>
              <c:f>'III.2.1 Мөнгө, зээл'!$A$23</c:f>
              <c:strCache>
                <c:ptCount val="1"/>
                <c:pt idx="0">
                  <c:v>Санхүү, даатгал</c:v>
                </c:pt>
              </c:strCache>
            </c:strRef>
          </c:tx>
          <c:spPr>
            <a:solidFill>
              <a:schemeClr val="accent6"/>
            </a:solidFill>
          </c:spPr>
          <c:invertIfNegative val="0"/>
          <c:cat>
            <c:multiLvlStrRef>
              <c:extLst>
                <c:ext xmlns:c15="http://schemas.microsoft.com/office/drawing/2012/chart" uri="{02D57815-91ED-43cb-92C2-25804820EDAC}">
                  <c15:fullRef>
                    <c15:sqref>'III.2.1 Мөнгө, зээл'!$B$1:$AE$2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зээл'!$B$23:$AE$23</c15:sqref>
                  </c15:fullRef>
                </c:ext>
              </c:extLst>
              <c:f>'III.2.1 Мөнгө, зээл'!$R$23:$AE$23</c:f>
              <c:numCache>
                <c:formatCode>0.0%</c:formatCode>
                <c:ptCount val="14"/>
                <c:pt idx="0">
                  <c:v>2.324689573540473E-2</c:v>
                </c:pt>
                <c:pt idx="1">
                  <c:v>6.9352843237320948E-3</c:v>
                </c:pt>
                <c:pt idx="2">
                  <c:v>6.6279818870235924E-3</c:v>
                </c:pt>
                <c:pt idx="3">
                  <c:v>-6.25034484529274E-3</c:v>
                </c:pt>
                <c:pt idx="4">
                  <c:v>-8.1049525926692491E-3</c:v>
                </c:pt>
                <c:pt idx="5">
                  <c:v>-3.8674815261272671E-3</c:v>
                </c:pt>
                <c:pt idx="6">
                  <c:v>-9.8600490160095054E-3</c:v>
                </c:pt>
                <c:pt idx="7">
                  <c:v>5.9316845082166714E-3</c:v>
                </c:pt>
                <c:pt idx="8">
                  <c:v>5.6791970828723873E-3</c:v>
                </c:pt>
                <c:pt idx="9">
                  <c:v>5.557558692406859E-3</c:v>
                </c:pt>
                <c:pt idx="10">
                  <c:v>4.3868081892678044E-3</c:v>
                </c:pt>
                <c:pt idx="11">
                  <c:v>-2.0502031967546803E-3</c:v>
                </c:pt>
                <c:pt idx="12">
                  <c:v>-1.923261295169558E-3</c:v>
                </c:pt>
                <c:pt idx="13">
                  <c:v>-2.8377287524867147E-3</c:v>
                </c:pt>
              </c:numCache>
            </c:numRef>
          </c:val>
          <c:extLst>
            <c:ext xmlns:c16="http://schemas.microsoft.com/office/drawing/2014/chart" uri="{C3380CC4-5D6E-409C-BE32-E72D297353CC}">
              <c16:uniqueId val="{00000001-11A8-4F05-BEBC-DAA85067BA9F}"/>
            </c:ext>
          </c:extLst>
        </c:ser>
        <c:dLbls>
          <c:showLegendKey val="0"/>
          <c:showVal val="0"/>
          <c:showCatName val="0"/>
          <c:showSerName val="0"/>
          <c:showPercent val="0"/>
          <c:showBubbleSize val="0"/>
        </c:dLbls>
        <c:gapWidth val="51"/>
        <c:overlap val="100"/>
        <c:axId val="514728704"/>
        <c:axId val="514730240"/>
      </c:barChart>
      <c:lineChart>
        <c:grouping val="standard"/>
        <c:varyColors val="0"/>
        <c:ser>
          <c:idx val="8"/>
          <c:order val="7"/>
          <c:tx>
            <c:strRef>
              <c:f>'III.2.1 Мөнгө, зээл'!$A$28</c:f>
              <c:strCache>
                <c:ptCount val="1"/>
                <c:pt idx="0">
                  <c:v>(Зээл+ИЗББ) жилийн өсөлт, хэрэглээний зээлийг хассан</c:v>
                </c:pt>
              </c:strCache>
            </c:strRef>
          </c:tx>
          <c:spPr>
            <a:ln w="28575" cap="rnd">
              <a:solidFill>
                <a:sysClr val="windowText" lastClr="000000"/>
              </a:solidFill>
              <a:round/>
            </a:ln>
            <a:effectLst/>
          </c:spPr>
          <c:marker>
            <c:symbol val="none"/>
          </c:marker>
          <c:cat>
            <c:multiLvlStrRef>
              <c:extLst>
                <c:ext xmlns:c15="http://schemas.microsoft.com/office/drawing/2012/chart" uri="{02D57815-91ED-43cb-92C2-25804820EDAC}">
                  <c15:fullRef>
                    <c15:sqref>'III.2.1 Мөнгө, зээл'!$B$1:$AD$2</c15:sqref>
                  </c15:fullRef>
                </c:ext>
              </c:extLst>
              <c:f>'III.2.1 Мөнгө, зээл'!$R$1:$AD$2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зээл'!$B$28:$AE$28</c15:sqref>
                  </c15:fullRef>
                </c:ext>
              </c:extLst>
              <c:f>'III.2.1 Мөнгө, зээл'!$R$28:$AE$28</c:f>
              <c:numCache>
                <c:formatCode>0.0%</c:formatCode>
                <c:ptCount val="14"/>
                <c:pt idx="0">
                  <c:v>3.8453269345459971E-2</c:v>
                </c:pt>
                <c:pt idx="1">
                  <c:v>1.9417053009739588E-2</c:v>
                </c:pt>
                <c:pt idx="2">
                  <c:v>-6.4990950279293636E-4</c:v>
                </c:pt>
                <c:pt idx="3">
                  <c:v>2.944428200658239E-3</c:v>
                </c:pt>
                <c:pt idx="4">
                  <c:v>1.5210320984693243E-2</c:v>
                </c:pt>
                <c:pt idx="5">
                  <c:v>6.8731863214568104E-2</c:v>
                </c:pt>
                <c:pt idx="6">
                  <c:v>8.6999333719057242E-2</c:v>
                </c:pt>
                <c:pt idx="7">
                  <c:v>9.184316223350486E-2</c:v>
                </c:pt>
                <c:pt idx="8">
                  <c:v>0.10263351993412041</c:v>
                </c:pt>
                <c:pt idx="9">
                  <c:v>8.706943082107467E-2</c:v>
                </c:pt>
                <c:pt idx="10">
                  <c:v>7.2647181865017008E-2</c:v>
                </c:pt>
                <c:pt idx="11">
                  <c:v>7.0280282510920472E-2</c:v>
                </c:pt>
                <c:pt idx="12">
                  <c:v>7.1338826783820003E-2</c:v>
                </c:pt>
                <c:pt idx="13">
                  <c:v>6.6587663658868423E-2</c:v>
                </c:pt>
              </c:numCache>
            </c:numRef>
          </c:val>
          <c:smooth val="1"/>
          <c:extLst>
            <c:ext xmlns:c16="http://schemas.microsoft.com/office/drawing/2014/chart" uri="{C3380CC4-5D6E-409C-BE32-E72D297353CC}">
              <c16:uniqueId val="{0000000E-9F53-40D9-BCCA-ED22488CB07D}"/>
            </c:ext>
          </c:extLst>
        </c:ser>
        <c:ser>
          <c:idx val="9"/>
          <c:order val="8"/>
          <c:tx>
            <c:strRef>
              <c:f>'III.2.1 Мөнгө, зээл'!$A$18</c:f>
              <c:strCache>
                <c:ptCount val="1"/>
                <c:pt idx="0">
                  <c:v>(Зээл + ИЗББ) жилийн өсөлт</c:v>
                </c:pt>
              </c:strCache>
            </c:strRef>
          </c:tx>
          <c:spPr>
            <a:ln w="28575" cap="rnd">
              <a:solidFill>
                <a:schemeClr val="accent4">
                  <a:lumMod val="60000"/>
                </a:schemeClr>
              </a:solidFill>
              <a:round/>
            </a:ln>
            <a:effectLst/>
          </c:spPr>
          <c:marker>
            <c:symbol val="none"/>
          </c:marker>
          <c:cat>
            <c:multiLvlStrRef>
              <c:extLst>
                <c:ext xmlns:c15="http://schemas.microsoft.com/office/drawing/2012/chart" uri="{02D57815-91ED-43cb-92C2-25804820EDAC}">
                  <c15:fullRef>
                    <c15:sqref>'III.2.1 Мөнгө, зээл'!$B$1:$AD$2</c15:sqref>
                  </c15:fullRef>
                </c:ext>
              </c:extLst>
              <c:f>'III.2.1 Мөнгө, зээл'!$R$1:$AD$2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зээл'!$B$18:$AE$18</c15:sqref>
                  </c15:fullRef>
                </c:ext>
              </c:extLst>
              <c:f>'III.2.1 Мөнгө, зээл'!$R$18:$AE$18</c:f>
              <c:numCache>
                <c:formatCode>0.0%</c:formatCode>
                <c:ptCount val="14"/>
                <c:pt idx="0">
                  <c:v>6.7598211920876228E-2</c:v>
                </c:pt>
                <c:pt idx="1">
                  <c:v>7.9219180329916927E-2</c:v>
                </c:pt>
                <c:pt idx="2">
                  <c:v>7.9287172733735506E-2</c:v>
                </c:pt>
                <c:pt idx="3">
                  <c:v>0.11008161588153401</c:v>
                </c:pt>
                <c:pt idx="4">
                  <c:v>0.12158922785144766</c:v>
                </c:pt>
                <c:pt idx="5">
                  <c:v>0.17613718667829792</c:v>
                </c:pt>
                <c:pt idx="6">
                  <c:v>0.20210655261945965</c:v>
                </c:pt>
                <c:pt idx="7">
                  <c:v>0.24222345790772515</c:v>
                </c:pt>
                <c:pt idx="8">
                  <c:v>0.20847090492739828</c:v>
                </c:pt>
                <c:pt idx="9">
                  <c:v>0.15722413123252466</c:v>
                </c:pt>
                <c:pt idx="10">
                  <c:v>0.10239393725924395</c:v>
                </c:pt>
                <c:pt idx="11">
                  <c:v>4.5139416257767184E-2</c:v>
                </c:pt>
                <c:pt idx="12">
                  <c:v>4.5996381557307009E-2</c:v>
                </c:pt>
                <c:pt idx="13">
                  <c:v>6.6831702976273277E-3</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4730240"/>
        <c:crosses val="autoZero"/>
        <c:auto val="1"/>
        <c:lblAlgn val="ctr"/>
        <c:lblOffset val="100"/>
        <c:noMultiLvlLbl val="0"/>
      </c:catAx>
      <c:valAx>
        <c:axId val="514730240"/>
        <c:scaling>
          <c:orientation val="minMax"/>
          <c:max val="0.5"/>
          <c:min val="-0.150000000000000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4728704"/>
        <c:crosses val="autoZero"/>
        <c:crossBetween val="between"/>
        <c:majorUnit val="0.1"/>
      </c:valAx>
      <c:spPr>
        <a:noFill/>
        <a:ln>
          <a:noFill/>
        </a:ln>
        <a:effectLst/>
      </c:spPr>
    </c:plotArea>
    <c:legend>
      <c:legendPos val="b"/>
      <c:layout>
        <c:manualLayout>
          <c:xMode val="edge"/>
          <c:yMode val="edge"/>
          <c:x val="6.8884922857698649E-2"/>
          <c:y val="2.2767755286658368E-3"/>
          <c:w val="0.84599751804049417"/>
          <c:h val="0.39968578256153264"/>
        </c:manualLayout>
      </c:layout>
      <c:overlay val="0"/>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98115500596261E-2"/>
          <c:y val="3.4016847783873851E-2"/>
          <c:w val="0.8882140298106892"/>
          <c:h val="0.5256345705347063"/>
        </c:manualLayout>
      </c:layout>
      <c:lineChart>
        <c:grouping val="standard"/>
        <c:varyColors val="0"/>
        <c:ser>
          <c:idx val="0"/>
          <c:order val="0"/>
          <c:tx>
            <c:strRef>
              <c:f>'III.2.1 Мөнгө, зээл'!$A$30</c:f>
              <c:strCache>
                <c:ptCount val="1"/>
                <c:pt idx="0">
                  <c:v>Валютын зээлийн нийт зээлд эзлэх хувь</c:v>
                </c:pt>
              </c:strCache>
            </c:strRef>
          </c:tx>
          <c:spPr>
            <a:ln w="28575" cap="rnd">
              <a:solidFill>
                <a:srgbClr val="173678"/>
              </a:solidFill>
              <a:round/>
            </a:ln>
            <a:effectLst/>
          </c:spPr>
          <c:marker>
            <c:symbol val="none"/>
          </c:marker>
          <c:cat>
            <c:multiLvlStrRef>
              <c:extLst>
                <c:ext xmlns:c15="http://schemas.microsoft.com/office/drawing/2012/chart" uri="{02D57815-91ED-43cb-92C2-25804820EDAC}">
                  <c15:fullRef>
                    <c15:sqref>'III.2.1 Мөнгө, зээл'!$J$1:$AE$2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зээл'!$J$30:$AE$30</c15:sqref>
                  </c15:fullRef>
                </c:ext>
              </c:extLst>
              <c:f>'III.2.1 Мөнгө, зээл'!$R$30:$AE$30</c:f>
              <c:numCache>
                <c:formatCode>0%</c:formatCode>
                <c:ptCount val="14"/>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formatCode="0.0%">
                  <c:v>0.10835500758590265</c:v>
                </c:pt>
                <c:pt idx="13" formatCode="0.0%">
                  <c:v>0.11124322807898374</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зээл'!$A$31</c:f>
              <c:strCache>
                <c:ptCount val="1"/>
                <c:pt idx="0">
                  <c:v>Валютын хадгаламжийн нийт хадгаламжинд эзлэх хувь</c:v>
                </c:pt>
              </c:strCache>
            </c:strRef>
          </c:tx>
          <c:spPr>
            <a:ln w="28575" cap="rnd">
              <a:solidFill>
                <a:srgbClr val="AF945E"/>
              </a:solidFill>
              <a:round/>
            </a:ln>
            <a:effectLst/>
          </c:spPr>
          <c:marker>
            <c:symbol val="none"/>
          </c:marker>
          <c:cat>
            <c:multiLvlStrRef>
              <c:extLst>
                <c:ext xmlns:c15="http://schemas.microsoft.com/office/drawing/2012/chart" uri="{02D57815-91ED-43cb-92C2-25804820EDAC}">
                  <c15:fullRef>
                    <c15:sqref>'III.2.1 Мөнгө, зээл'!$J$1:$AE$2</c15:sqref>
                  </c15:fullRef>
                </c:ext>
              </c:extLst>
              <c:f>'III.2.1 Мөнгө, зээл'!$R$1:$AE$2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1  сар</c:v>
                  </c:pt>
                  <c:pt idx="13">
                    <c:v>2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зээл'!$J$31:$AE$31</c15:sqref>
                  </c15:fullRef>
                </c:ext>
              </c:extLst>
              <c:f>'III.2.1 Мөнгө, зээл'!$R$31:$AE$31</c:f>
              <c:numCache>
                <c:formatCode>0%</c:formatCode>
                <c:ptCount val="14"/>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formatCode="0.0%">
                  <c:v>0.30755331545731557</c:v>
                </c:pt>
                <c:pt idx="13" formatCode="0.0%">
                  <c:v>0.30985670986389524</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800"/>
            </a:pPr>
            <a:endParaRPr lang="en-US"/>
          </a:p>
        </c:txPr>
        <c:crossAx val="515137920"/>
        <c:crosses val="autoZero"/>
        <c:auto val="1"/>
        <c:lblAlgn val="ctr"/>
        <c:lblOffset val="100"/>
        <c:noMultiLvlLbl val="0"/>
      </c:catAx>
      <c:valAx>
        <c:axId val="515137920"/>
        <c:scaling>
          <c:orientation val="minMax"/>
          <c:max val="0.38000000000000006"/>
          <c:min val="0.1"/>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vert="horz"/>
          <a:lstStyle/>
          <a:p>
            <a:pPr>
              <a:defRPr sz="800"/>
            </a:pPr>
            <a:endParaRPr lang="en-US"/>
          </a:p>
        </c:txPr>
        <c:crossAx val="515115648"/>
        <c:crosses val="autoZero"/>
        <c:crossBetween val="between"/>
        <c:majorUnit val="5.000000000000001E-2"/>
      </c:valAx>
      <c:spPr>
        <a:noFill/>
        <a:ln>
          <a:noFill/>
        </a:ln>
        <a:effectLst/>
      </c:spPr>
    </c:plotArea>
    <c:legend>
      <c:legendPos val="b"/>
      <c:layout>
        <c:manualLayout>
          <c:xMode val="edge"/>
          <c:yMode val="edge"/>
          <c:x val="4.2573406353570875E-2"/>
          <c:y val="0.81137343635654724"/>
          <c:w val="0.92800771725672793"/>
          <c:h val="0.18849090035752242"/>
        </c:manualLayout>
      </c:layout>
      <c:overlay val="0"/>
      <c:spPr>
        <a:noFill/>
        <a:ln>
          <a:noFill/>
        </a:ln>
        <a:effectLst/>
      </c:spPr>
      <c:txPr>
        <a:bodyPr rot="0" vert="horz"/>
        <a:lstStyle/>
        <a:p>
          <a:pPr>
            <a:defRPr sz="800"/>
          </a:pPr>
          <a:endParaRPr lang="en-US"/>
        </a:p>
      </c:txPr>
    </c:legend>
    <c:plotVisOnly val="1"/>
    <c:dispBlanksAs val="gap"/>
    <c:showDLblsOverMax val="0"/>
  </c:chart>
  <c:spPr>
    <a:solidFill>
      <a:schemeClr val="bg1"/>
    </a:solidFill>
    <a:ln w="9525" cap="flat" cmpd="sng" algn="ctr">
      <a:noFill/>
      <a:round/>
    </a:ln>
    <a:effectLst/>
  </c:spPr>
  <c:txPr>
    <a:bodyPr/>
    <a:lstStyle/>
    <a:p>
      <a:pPr>
        <a:defRPr sz="90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зээл'!$T$32</c:f>
              <c:strCache>
                <c:ptCount val="1"/>
                <c:pt idx="0">
                  <c:v>2019.II сар</c:v>
                </c:pt>
              </c:strCache>
            </c:strRef>
          </c:tx>
          <c:spPr>
            <a:solidFill>
              <a:srgbClr val="D0BC99"/>
            </a:solidFill>
            <a:ln w="9525" cap="flat" cmpd="sng" algn="ctr">
              <a:noFill/>
              <a:roun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зээл'!$Q$33:$Q$39</c:f>
              <c:numCache>
                <c:formatCode>0</c:formatCode>
                <c:ptCount val="7"/>
                <c:pt idx="0">
                  <c:v>16.140341514260172</c:v>
                </c:pt>
                <c:pt idx="1">
                  <c:v>41.796757754553113</c:v>
                </c:pt>
                <c:pt idx="2">
                  <c:v>29.733816413329052</c:v>
                </c:pt>
                <c:pt idx="3">
                  <c:v>39.985504826777984</c:v>
                </c:pt>
                <c:pt idx="4">
                  <c:v>9.2800519322581696</c:v>
                </c:pt>
                <c:pt idx="5">
                  <c:v>10.509302707953058</c:v>
                </c:pt>
                <c:pt idx="6">
                  <c:v>9.1197812073738387</c:v>
                </c:pt>
              </c:numCache>
            </c:numRef>
          </c:val>
          <c:extLst>
            <c:ext xmlns:c16="http://schemas.microsoft.com/office/drawing/2014/chart" uri="{C3380CC4-5D6E-409C-BE32-E72D297353CC}">
              <c16:uniqueId val="{00000001-2BD9-4233-A37B-4F30784A191E}"/>
            </c:ext>
          </c:extLst>
        </c:ser>
        <c:ser>
          <c:idx val="2"/>
          <c:order val="1"/>
          <c:tx>
            <c:strRef>
              <c:f>'III.2.1 Мөнгө, зээл'!$U$32</c:f>
              <c:strCache>
                <c:ptCount val="1"/>
                <c:pt idx="0">
                  <c:v>2019.VI сар</c:v>
                </c:pt>
              </c:strCache>
            </c:strRef>
          </c:tx>
          <c:spPr>
            <a:solidFill>
              <a:srgbClr val="7B8BAD"/>
            </a:solidFill>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зээл'!$R$33:$R$39</c:f>
              <c:numCache>
                <c:formatCode>0</c:formatCode>
                <c:ptCount val="7"/>
                <c:pt idx="0">
                  <c:v>14.699816396486575</c:v>
                </c:pt>
                <c:pt idx="1">
                  <c:v>36.162291353320612</c:v>
                </c:pt>
                <c:pt idx="2">
                  <c:v>29.725851732017354</c:v>
                </c:pt>
                <c:pt idx="3">
                  <c:v>26.822790715282295</c:v>
                </c:pt>
                <c:pt idx="4">
                  <c:v>8.1265707901568316</c:v>
                </c:pt>
                <c:pt idx="5">
                  <c:v>9.7398655745497091</c:v>
                </c:pt>
                <c:pt idx="6">
                  <c:v>9.7267955861384863</c:v>
                </c:pt>
              </c:numCache>
            </c:numRef>
          </c:val>
          <c:extLst>
            <c:ext xmlns:c16="http://schemas.microsoft.com/office/drawing/2014/chart" uri="{C3380CC4-5D6E-409C-BE32-E72D297353CC}">
              <c16:uniqueId val="{00000002-2BD9-4233-A37B-4F30784A191E}"/>
            </c:ext>
          </c:extLst>
        </c:ser>
        <c:ser>
          <c:idx val="0"/>
          <c:order val="2"/>
          <c:tx>
            <c:strRef>
              <c:f>'III.2.1 Мөнгө, зээл'!$V$32</c:f>
              <c:strCache>
                <c:ptCount val="1"/>
                <c:pt idx="0">
                  <c:v>2020.II  сар</c:v>
                </c:pt>
              </c:strCache>
            </c:strRef>
          </c:tx>
          <c:spPr>
            <a:solidFill>
              <a:schemeClr val="accent2">
                <a:lumMod val="60000"/>
                <a:lumOff val="40000"/>
              </a:schemeClr>
            </a:solidFill>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зээл'!$S$33:$S$39</c:f>
              <c:numCache>
                <c:formatCode>0</c:formatCode>
                <c:ptCount val="7"/>
                <c:pt idx="0">
                  <c:v>16.631243802030806</c:v>
                </c:pt>
                <c:pt idx="1">
                  <c:v>33.285058959105889</c:v>
                </c:pt>
                <c:pt idx="2">
                  <c:v>31.60897620121731</c:v>
                </c:pt>
                <c:pt idx="3">
                  <c:v>30.045929075546614</c:v>
                </c:pt>
                <c:pt idx="4">
                  <c:v>10.402032617629567</c:v>
                </c:pt>
                <c:pt idx="5">
                  <c:v>10.829257861702498</c:v>
                </c:pt>
                <c:pt idx="6">
                  <c:v>11.678972708402735</c:v>
                </c:pt>
              </c:numCache>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61431599001221E-2"/>
          <c:y val="0"/>
          <c:w val="0.92566369182279118"/>
          <c:h val="1"/>
        </c:manualLayout>
      </c:layout>
      <c:barChart>
        <c:barDir val="col"/>
        <c:grouping val="clustered"/>
        <c:varyColors val="0"/>
        <c:ser>
          <c:idx val="1"/>
          <c:order val="0"/>
          <c:tx>
            <c:strRef>
              <c:f>'III.2.1 Мөнгө, зээл'!$T$32</c:f>
              <c:strCache>
                <c:ptCount val="1"/>
                <c:pt idx="0">
                  <c:v>2019.II сар</c:v>
                </c:pt>
              </c:strCache>
            </c:strRef>
          </c:tx>
          <c:spPr>
            <a:solidFill>
              <a:srgbClr val="AF945E"/>
            </a:solidFill>
            <a:ln w="9525" cap="flat" cmpd="sng" algn="ctr">
              <a:noFill/>
              <a:round/>
            </a:ln>
            <a:effectLst/>
          </c:spPr>
          <c:invertIfNegative val="0"/>
          <c:dLbls>
            <c:dLbl>
              <c:idx val="0"/>
              <c:layout>
                <c:manualLayout>
                  <c:x val="0"/>
                  <c:y val="0.102168399206736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13-4395-AA33-275A57CD8949}"/>
                </c:ext>
              </c:extLst>
            </c:dLbl>
            <c:dLbl>
              <c:idx val="1"/>
              <c:layout>
                <c:manualLayout>
                  <c:x val="-5.4310166491671528E-17"/>
                  <c:y val="0.184972970642604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13-4395-AA33-275A57CD8949}"/>
                </c:ext>
              </c:extLst>
            </c:dLbl>
            <c:dLbl>
              <c:idx val="2"/>
              <c:layout>
                <c:manualLayout>
                  <c:x val="0"/>
                  <c:y val="7.7688647669894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13-4395-AA33-275A57CD8949}"/>
                </c:ext>
              </c:extLst>
            </c:dLbl>
            <c:dLbl>
              <c:idx val="3"/>
              <c:layout>
                <c:manualLayout>
                  <c:x val="0"/>
                  <c:y val="0.147978376514083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13-4395-AA33-275A57CD8949}"/>
                </c:ext>
              </c:extLst>
            </c:dLbl>
            <c:dLbl>
              <c:idx val="4"/>
              <c:layout>
                <c:manualLayout>
                  <c:x val="0"/>
                  <c:y val="5.9191350605633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13-4395-AA33-275A57CD8949}"/>
                </c:ext>
              </c:extLst>
            </c:dLbl>
            <c:dLbl>
              <c:idx val="5"/>
              <c:layout>
                <c:manualLayout>
                  <c:x val="0"/>
                  <c:y val="5.1792446866862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13-4395-AA33-275A57CD8949}"/>
                </c:ext>
              </c:extLst>
            </c:dLbl>
            <c:dLbl>
              <c:idx val="6"/>
              <c:layout>
                <c:manualLayout>
                  <c:x val="0"/>
                  <c:y val="6.2890828338333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13-4395-AA33-275A57CD894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зээл'!$T$33:$T$39</c:f>
              <c:numCache>
                <c:formatCode>0</c:formatCode>
                <c:ptCount val="7"/>
                <c:pt idx="0">
                  <c:v>5.3925243399860392</c:v>
                </c:pt>
                <c:pt idx="1">
                  <c:v>5.1443043905342423</c:v>
                </c:pt>
                <c:pt idx="2">
                  <c:v>3.6965185895302866</c:v>
                </c:pt>
                <c:pt idx="3">
                  <c:v>20.463469949164629</c:v>
                </c:pt>
                <c:pt idx="4">
                  <c:v>3.5943513765416011</c:v>
                </c:pt>
                <c:pt idx="5">
                  <c:v>2.4542323230822971</c:v>
                </c:pt>
                <c:pt idx="6">
                  <c:v>4.2755376851778442</c:v>
                </c:pt>
              </c:numCache>
            </c:numRef>
          </c:val>
          <c:extLst>
            <c:ext xmlns:c16="http://schemas.microsoft.com/office/drawing/2014/chart" uri="{C3380CC4-5D6E-409C-BE32-E72D297353CC}">
              <c16:uniqueId val="{0000000F-0313-4395-AA33-275A57CD8949}"/>
            </c:ext>
          </c:extLst>
        </c:ser>
        <c:ser>
          <c:idx val="2"/>
          <c:order val="1"/>
          <c:tx>
            <c:strRef>
              <c:f>'III.2.1 Мөнгө, зээл'!$U$32</c:f>
              <c:strCache>
                <c:ptCount val="1"/>
                <c:pt idx="0">
                  <c:v>2019.VI сар</c:v>
                </c:pt>
              </c:strCache>
            </c:strRef>
          </c:tx>
          <c:spPr>
            <a:solidFill>
              <a:srgbClr val="173678"/>
            </a:solidFill>
            <a:ln w="9525" cap="flat" cmpd="sng" algn="ctr">
              <a:solidFill>
                <a:srgbClr val="173678"/>
              </a:solidFill>
              <a:round/>
            </a:ln>
            <a:effectLst/>
          </c:spPr>
          <c:invertIfNegative val="0"/>
          <c:dLbls>
            <c:dLbl>
              <c:idx val="0"/>
              <c:layout>
                <c:manualLayout>
                  <c:x val="-1.4733428199595955E-3"/>
                  <c:y val="8.215595576281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3-4395-AA33-275A57CD8949}"/>
                </c:ext>
              </c:extLst>
            </c:dLbl>
            <c:dLbl>
              <c:idx val="1"/>
              <c:layout>
                <c:manualLayout>
                  <c:x val="-1.4733428199595955E-3"/>
                  <c:y val="0.17551499640236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3-4395-AA33-275A57CD8949}"/>
                </c:ext>
              </c:extLst>
            </c:dLbl>
            <c:dLbl>
              <c:idx val="2"/>
              <c:layout>
                <c:manualLayout>
                  <c:x val="0"/>
                  <c:y val="0.13817138014654576"/>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5415163644303025E-2"/>
                      <c:h val="0.1122922540812603"/>
                    </c:manualLayout>
                  </c15:layout>
                </c:ext>
                <c:ext xmlns:c16="http://schemas.microsoft.com/office/drawing/2014/chart" uri="{C3380CC4-5D6E-409C-BE32-E72D297353CC}">
                  <c16:uniqueId val="{00000002-0313-4395-AA33-275A57CD8949}"/>
                </c:ext>
              </c:extLst>
            </c:dLbl>
            <c:dLbl>
              <c:idx val="3"/>
              <c:layout>
                <c:manualLayout>
                  <c:x val="0"/>
                  <c:y val="0.18671808127911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13-4395-AA33-275A57CD8949}"/>
                </c:ext>
              </c:extLst>
            </c:dLbl>
            <c:dLbl>
              <c:idx val="4"/>
              <c:layout>
                <c:manualLayout>
                  <c:x val="0"/>
                  <c:y val="6.4045812148064707E-2"/>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0850849486293547E-2"/>
                      <c:h val="8.688181344223106E-2"/>
                    </c:manualLayout>
                  </c15:layout>
                </c:ext>
                <c:ext xmlns:c16="http://schemas.microsoft.com/office/drawing/2014/chart" uri="{C3380CC4-5D6E-409C-BE32-E72D297353CC}">
                  <c16:uniqueId val="{00000004-0313-4395-AA33-275A57CD8949}"/>
                </c:ext>
              </c:extLst>
            </c:dLbl>
            <c:dLbl>
              <c:idx val="5"/>
              <c:layout>
                <c:manualLayout>
                  <c:x val="6.8352239161788406E-4"/>
                  <c:y val="5.1753578654972231E-2"/>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454183830072995E-2"/>
                      <c:h val="8.5311044167618019E-2"/>
                    </c:manualLayout>
                  </c15:layout>
                </c:ext>
                <c:ext xmlns:c16="http://schemas.microsoft.com/office/drawing/2014/chart" uri="{C3380CC4-5D6E-409C-BE32-E72D297353CC}">
                  <c16:uniqueId val="{00000005-0313-4395-AA33-275A57CD8949}"/>
                </c:ext>
              </c:extLst>
            </c:dLbl>
            <c:dLbl>
              <c:idx val="6"/>
              <c:layout>
                <c:manualLayout>
                  <c:x val="-1.6525335792127462E-3"/>
                  <c:y val="9.7057776632360759E-2"/>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2027003779078097E-2"/>
                      <c:h val="9.5466562060473784E-2"/>
                    </c:manualLayout>
                  </c15:layout>
                </c:ext>
                <c:ext xmlns:c16="http://schemas.microsoft.com/office/drawing/2014/chart" uri="{C3380CC4-5D6E-409C-BE32-E72D297353CC}">
                  <c16:uniqueId val="{00000006-0313-4395-AA33-275A57CD894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зээл'!$U$33:$U$39</c:f>
              <c:numCache>
                <c:formatCode>0</c:formatCode>
                <c:ptCount val="7"/>
                <c:pt idx="0">
                  <c:v>4.1368390541370346</c:v>
                </c:pt>
                <c:pt idx="1">
                  <c:v>4.2264185042469213</c:v>
                </c:pt>
                <c:pt idx="2">
                  <c:v>1.2909652629677955</c:v>
                </c:pt>
                <c:pt idx="3">
                  <c:v>13.444333387494492</c:v>
                </c:pt>
                <c:pt idx="4">
                  <c:v>2.8326132510690627</c:v>
                </c:pt>
                <c:pt idx="5">
                  <c:v>1.8513655996573346</c:v>
                </c:pt>
                <c:pt idx="6">
                  <c:v>3.8273680023579946</c:v>
                </c:pt>
              </c:numCache>
            </c:numRef>
          </c:val>
          <c:extLst>
            <c:ext xmlns:c16="http://schemas.microsoft.com/office/drawing/2014/chart" uri="{C3380CC4-5D6E-409C-BE32-E72D297353CC}">
              <c16:uniqueId val="{00000017-0313-4395-AA33-275A57CD8949}"/>
            </c:ext>
          </c:extLst>
        </c:ser>
        <c:ser>
          <c:idx val="0"/>
          <c:order val="2"/>
          <c:tx>
            <c:strRef>
              <c:f>'III.2.1 Мөнгө, зээл'!$V$32</c:f>
              <c:strCache>
                <c:ptCount val="1"/>
                <c:pt idx="0">
                  <c:v>2020.II  сар</c:v>
                </c:pt>
              </c:strCache>
            </c:strRef>
          </c:tx>
          <c:spPr>
            <a:solidFill>
              <a:schemeClr val="accent2">
                <a:lumMod val="75000"/>
              </a:schemeClr>
            </a:solidFill>
          </c:spPr>
          <c:invertIfNegative val="0"/>
          <c:dLbls>
            <c:dLbl>
              <c:idx val="0"/>
              <c:layout>
                <c:manualLayout>
                  <c:x val="-2.7574196702719955E-17"/>
                  <c:y val="9.209034729490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7C-419C-AE6E-6B9493D543EC}"/>
                </c:ext>
              </c:extLst>
            </c:dLbl>
            <c:dLbl>
              <c:idx val="1"/>
              <c:layout>
                <c:manualLayout>
                  <c:x val="-1.5040644677559963E-3"/>
                  <c:y val="9.2090347294902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7C-419C-AE6E-6B9493D543EC}"/>
                </c:ext>
              </c:extLst>
            </c:dLbl>
            <c:dLbl>
              <c:idx val="2"/>
              <c:layout>
                <c:manualLayout>
                  <c:x val="-5.514839340543991E-17"/>
                  <c:y val="6.5778819496358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7C-419C-AE6E-6B9493D543EC}"/>
                </c:ext>
              </c:extLst>
            </c:dLbl>
            <c:dLbl>
              <c:idx val="3"/>
              <c:layout>
                <c:manualLayout>
                  <c:x val="1.5040644677559963E-3"/>
                  <c:y val="0.41659919014360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7C-419C-AE6E-6B9493D543EC}"/>
                </c:ext>
              </c:extLst>
            </c:dLbl>
            <c:dLbl>
              <c:idx val="4"/>
              <c:layout>
                <c:manualLayout>
                  <c:x val="0"/>
                  <c:y val="7.8171027159397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7C-419C-AE6E-6B9493D543EC}"/>
                </c:ext>
              </c:extLst>
            </c:dLbl>
            <c:dLbl>
              <c:idx val="5"/>
              <c:layout>
                <c:manualLayout>
                  <c:x val="0"/>
                  <c:y val="6.1393441661092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7C-419C-AE6E-6B9493D543EC}"/>
                </c:ext>
              </c:extLst>
            </c:dLbl>
            <c:dLbl>
              <c:idx val="6"/>
              <c:layout>
                <c:manualLayout>
                  <c:x val="0"/>
                  <c:y val="9.5536436414538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7C-419C-AE6E-6B9493D543EC}"/>
                </c:ext>
              </c:extLst>
            </c:dLbl>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зээл'!$V$33:$V$39</c:f>
              <c:numCache>
                <c:formatCode>0</c:formatCode>
                <c:ptCount val="7"/>
                <c:pt idx="0">
                  <c:v>5.9512617181455365</c:v>
                </c:pt>
                <c:pt idx="1">
                  <c:v>6.6996124440997438</c:v>
                </c:pt>
                <c:pt idx="2">
                  <c:v>4.2717466694653154</c:v>
                </c:pt>
                <c:pt idx="3">
                  <c:v>15.25639812906385</c:v>
                </c:pt>
                <c:pt idx="4">
                  <c:v>5.6037043917448184</c:v>
                </c:pt>
                <c:pt idx="5">
                  <c:v>2.9687291484203611</c:v>
                </c:pt>
                <c:pt idx="6">
                  <c:v>5.1193262653239167</c:v>
                </c:pt>
              </c:numCache>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3.9564420256291491E-2"/>
          <c:w val="0.93187357542478244"/>
          <c:h val="0.8585995500079685"/>
        </c:manualLayout>
      </c:layout>
      <c:barChart>
        <c:barDir val="col"/>
        <c:grouping val="clustered"/>
        <c:varyColors val="0"/>
        <c:ser>
          <c:idx val="0"/>
          <c:order val="0"/>
          <c:tx>
            <c:strRef>
              <c:f>'III.2.1 Мөнгө, зээл'!$U$41</c:f>
              <c:strCache>
                <c:ptCount val="1"/>
                <c:pt idx="0">
                  <c:v>2019.II сар</c:v>
                </c:pt>
              </c:strCache>
            </c:strRef>
          </c:tx>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зээл'!$U$42:$U$48</c:f>
              <c:numCache>
                <c:formatCode>0%</c:formatCode>
                <c:ptCount val="7"/>
                <c:pt idx="0">
                  <c:v>5.1064791892783144E-2</c:v>
                </c:pt>
                <c:pt idx="1">
                  <c:v>6.3047019774564006E-2</c:v>
                </c:pt>
                <c:pt idx="2">
                  <c:v>6.9485289451625576E-2</c:v>
                </c:pt>
                <c:pt idx="3">
                  <c:v>9.9011164433771795E-2</c:v>
                </c:pt>
                <c:pt idx="4">
                  <c:v>0.26957562684437214</c:v>
                </c:pt>
                <c:pt idx="5">
                  <c:v>0.31901721643030112</c:v>
                </c:pt>
                <c:pt idx="6">
                  <c:v>0.13240746625135943</c:v>
                </c:pt>
              </c:numCache>
            </c:numRef>
          </c:val>
          <c:extLst>
            <c:ext xmlns:c16="http://schemas.microsoft.com/office/drawing/2014/chart" uri="{C3380CC4-5D6E-409C-BE32-E72D297353CC}">
              <c16:uniqueId val="{00000000-BE7F-4697-A616-B84727F91724}"/>
            </c:ext>
          </c:extLst>
        </c:ser>
        <c:ser>
          <c:idx val="1"/>
          <c:order val="1"/>
          <c:tx>
            <c:strRef>
              <c:f>'III.2.1 Мөнгө, зээл'!$V$41</c:f>
              <c:strCache>
                <c:ptCount val="1"/>
                <c:pt idx="0">
                  <c:v>2019.VI сар</c:v>
                </c:pt>
              </c:strCache>
            </c:strRef>
          </c:tx>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зээл'!$V$42:$V$48</c:f>
              <c:numCache>
                <c:formatCode>0%</c:formatCode>
                <c:ptCount val="7"/>
                <c:pt idx="0">
                  <c:v>6.9364574396997669E-2</c:v>
                </c:pt>
                <c:pt idx="1">
                  <c:v>6.9021422304470184E-2</c:v>
                </c:pt>
                <c:pt idx="2">
                  <c:v>7.7628332334665179E-2</c:v>
                </c:pt>
                <c:pt idx="3">
                  <c:v>0.13546392922880149</c:v>
                </c:pt>
                <c:pt idx="4">
                  <c:v>0.22896199128314332</c:v>
                </c:pt>
                <c:pt idx="5">
                  <c:v>0.25868853595065661</c:v>
                </c:pt>
                <c:pt idx="6">
                  <c:v>0.16087121450126587</c:v>
                </c:pt>
              </c:numCache>
            </c:numRef>
          </c:val>
          <c:extLst>
            <c:ext xmlns:c16="http://schemas.microsoft.com/office/drawing/2014/chart" uri="{C3380CC4-5D6E-409C-BE32-E72D297353CC}">
              <c16:uniqueId val="{00000001-BE7F-4697-A616-B84727F91724}"/>
            </c:ext>
          </c:extLst>
        </c:ser>
        <c:ser>
          <c:idx val="2"/>
          <c:order val="2"/>
          <c:tx>
            <c:strRef>
              <c:f>'III.2.1 Мөнгө, зээл'!$W$41</c:f>
              <c:strCache>
                <c:ptCount val="1"/>
                <c:pt idx="0">
                  <c:v>2020.II  сар</c:v>
                </c:pt>
              </c:strCache>
            </c:strRef>
          </c:tx>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зээл'!$W$42:$W$48</c:f>
              <c:numCache>
                <c:formatCode>0%</c:formatCode>
                <c:ptCount val="7"/>
                <c:pt idx="0">
                  <c:v>5.7465939003073369E-2</c:v>
                </c:pt>
                <c:pt idx="1">
                  <c:v>6.9466191317568482E-2</c:v>
                </c:pt>
                <c:pt idx="2">
                  <c:v>8.0723968299746346E-2</c:v>
                </c:pt>
                <c:pt idx="3">
                  <c:v>0.13286063996805869</c:v>
                </c:pt>
                <c:pt idx="4">
                  <c:v>0.27388065769982783</c:v>
                </c:pt>
                <c:pt idx="5">
                  <c:v>0.24778185935451039</c:v>
                </c:pt>
                <c:pt idx="6">
                  <c:v>0.13896103733137347</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b="1" i="0" u="none" strike="noStrike" baseline="0">
                <a:solidFill>
                  <a:srgbClr val="000000"/>
                </a:solidFill>
                <a:latin typeface="Times New Roman"/>
                <a:ea typeface="Times New Roman"/>
                <a:cs typeface="Times New Roman"/>
              </a:defRPr>
            </a:pPr>
            <a:endParaRPr lang="en-US"/>
          </a:p>
        </c:txPr>
        <c:crossAx val="513307008"/>
        <c:crosses val="autoZero"/>
        <c:auto val="1"/>
        <c:lblAlgn val="ctr"/>
        <c:lblOffset val="100"/>
        <c:noMultiLvlLbl val="0"/>
      </c:catAx>
      <c:valAx>
        <c:axId val="51330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13297024"/>
        <c:crosses val="autoZero"/>
        <c:crossBetween val="between"/>
      </c:valAx>
      <c:spPr>
        <a:noFill/>
        <a:ln w="25400">
          <a:noFill/>
        </a:ln>
      </c:spPr>
    </c:plotArea>
    <c:legend>
      <c:legendPos val="b"/>
      <c:layout>
        <c:manualLayout>
          <c:xMode val="edge"/>
          <c:yMode val="edge"/>
          <c:x val="8.2756621862338536E-2"/>
          <c:y val="0.19346716157369945"/>
          <c:w val="0.44840084293729193"/>
          <c:h val="0.21199338689183916"/>
        </c:manualLayout>
      </c:layout>
      <c:overlay val="0"/>
      <c:spPr>
        <a:noFill/>
        <a:ln w="25400">
          <a:noFill/>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69388773564156E-2"/>
          <c:y val="7.1824020142356559E-2"/>
          <c:w val="0.88991528534263264"/>
          <c:h val="0.79126123790553193"/>
        </c:manualLayout>
      </c:layout>
      <c:areaChart>
        <c:grouping val="standard"/>
        <c:varyColors val="0"/>
        <c:ser>
          <c:idx val="4"/>
          <c:order val="0"/>
          <c:tx>
            <c:strRef>
              <c:f>'III.2.2 Хүү'!$A$4:$A$5</c:f>
              <c:strCache>
                <c:ptCount val="1"/>
                <c:pt idx="0">
                  <c:v>Хүүний коридор</c:v>
                </c:pt>
              </c:strCache>
            </c:strRef>
          </c:tx>
          <c:spPr>
            <a:solidFill>
              <a:srgbClr val="D0BC99"/>
            </a:solidFill>
            <a:ln w="25400">
              <a:noFill/>
            </a:ln>
          </c:spPr>
          <c:val>
            <c:numRef>
              <c:f>'III.2.2 Хүү'!$N$4:$BW$4</c:f>
              <c:numCache>
                <c:formatCode>0.00</c:formatCode>
                <c:ptCount val="62"/>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numCache>
            </c:numRef>
          </c:val>
          <c:extLst>
            <c:ext xmlns:c16="http://schemas.microsoft.com/office/drawing/2014/chart" uri="{C3380CC4-5D6E-409C-BE32-E72D297353CC}">
              <c16:uniqueId val="{00000000-382F-47E9-B17E-87634849A8A3}"/>
            </c:ext>
          </c:extLst>
        </c:ser>
        <c:ser>
          <c:idx val="7"/>
          <c:order val="1"/>
          <c:spPr>
            <a:solidFill>
              <a:schemeClr val="bg1"/>
            </a:solidFill>
            <a:ln w="25400">
              <a:noFill/>
            </a:ln>
          </c:spPr>
          <c:val>
            <c:numRef>
              <c:f>'III.2.2 Хүү'!$N$5:$BW$5</c:f>
              <c:numCache>
                <c:formatCode>0.00</c:formatCode>
                <c:ptCount val="62"/>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numCache>
            </c:numRef>
          </c:val>
          <c:extLst>
            <c:ext xmlns:c16="http://schemas.microsoft.com/office/drawing/2014/chart" uri="{C3380CC4-5D6E-409C-BE32-E72D297353CC}">
              <c16:uniqueId val="{00000001-382F-47E9-B17E-87634849A8A3}"/>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44450">
              <a:solidFill>
                <a:schemeClr val="tx1"/>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Хүү'!$N$6:$BW$6</c:f>
              <c:numCache>
                <c:formatCode>0.00</c:formatCode>
                <c:ptCount val="62"/>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formatCode="General">
                  <c:v>11.01</c:v>
                </c:pt>
                <c:pt idx="50" formatCode="General">
                  <c:v>10.94</c:v>
                </c:pt>
                <c:pt idx="51" formatCode="General">
                  <c:v>11.02</c:v>
                </c:pt>
                <c:pt idx="52" formatCode="General">
                  <c:v>11.03</c:v>
                </c:pt>
                <c:pt idx="53">
                  <c:v>11.13</c:v>
                </c:pt>
                <c:pt idx="54">
                  <c:v>10.99</c:v>
                </c:pt>
                <c:pt idx="55">
                  <c:v>11.260126744303591</c:v>
                </c:pt>
                <c:pt idx="56">
                  <c:v>11.12</c:v>
                </c:pt>
                <c:pt idx="57">
                  <c:v>11.064393423142832</c:v>
                </c:pt>
                <c:pt idx="58">
                  <c:v>11.200810519915644</c:v>
                </c:pt>
                <c:pt idx="59">
                  <c:v>11.019156654702048</c:v>
                </c:pt>
                <c:pt idx="60">
                  <c:v>10.858213967164311</c:v>
                </c:pt>
                <c:pt idx="61" formatCode="General">
                  <c:v>10.950667764785241</c:v>
                </c:pt>
              </c:numCache>
            </c:numRef>
          </c:val>
          <c:smooth val="0"/>
          <c:extLst>
            <c:ext xmlns:c16="http://schemas.microsoft.com/office/drawing/2014/chart" uri="{C3380CC4-5D6E-409C-BE32-E72D297353CC}">
              <c16:uniqueId val="{00000002-382F-47E9-B17E-87634849A8A3}"/>
            </c:ext>
          </c:extLst>
        </c:ser>
        <c:ser>
          <c:idx val="1"/>
          <c:order val="3"/>
          <c:tx>
            <c:strRef>
              <c:f>'III.2.2 Хүү'!$A$7</c:f>
              <c:strCache>
                <c:ptCount val="1"/>
                <c:pt idx="0">
                  <c:v>Банк хоорондын хадгаламжийн хүү</c:v>
                </c:pt>
              </c:strCache>
            </c:strRef>
          </c:tx>
          <c:spPr>
            <a:ln w="44450">
              <a:solidFill>
                <a:srgbClr val="7B8BAD"/>
              </a:solidFill>
              <a:prstDash val="sysDash"/>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Хүү'!$N$7:$BW$7</c:f>
              <c:numCache>
                <c:formatCode>0.00</c:formatCode>
                <c:ptCount val="62"/>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formatCode="General">
                  <c:v>11.914566967388948</c:v>
                </c:pt>
              </c:numCache>
            </c:numRef>
          </c:val>
          <c:smooth val="0"/>
          <c:extLst xmlns:c15="http://schemas.microsoft.com/office/drawing/2012/chart">
            <c:ext xmlns:c16="http://schemas.microsoft.com/office/drawing/2014/chart" uri="{C3380CC4-5D6E-409C-BE32-E72D297353CC}">
              <c16:uniqueId val="{00000003-382F-47E9-B17E-87634849A8A3}"/>
            </c:ext>
          </c:extLst>
        </c:ser>
        <c:ser>
          <c:idx val="0"/>
          <c:order val="4"/>
          <c:tx>
            <c:strRef>
              <c:f>'III.2.2 Хүү'!$A$8</c:f>
              <c:strCache>
                <c:ptCount val="1"/>
                <c:pt idx="0">
                  <c:v>Банк хоорондын репо хэлцлийн хүү</c:v>
                </c:pt>
              </c:strCache>
            </c:strRef>
          </c:tx>
          <c:spPr>
            <a:ln w="44450">
              <a:solidFill>
                <a:schemeClr val="bg2"/>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Хүү'!$N$8:$BW$8</c:f>
              <c:numCache>
                <c:formatCode>0.00</c:formatCode>
                <c:ptCount val="62"/>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formatCode="General">
                  <c:v>10.02</c:v>
                </c:pt>
                <c:pt idx="40" formatCode="General">
                  <c:v>9.9499999999999993</c:v>
                </c:pt>
                <c:pt idx="41" formatCode="General">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formatCode="General">
                  <c:v>11</c:v>
                </c:pt>
              </c:numCache>
            </c:numRef>
          </c:val>
          <c:smooth val="0"/>
          <c:extLst xmlns:c15="http://schemas.microsoft.com/office/drawing/2012/chart">
            <c:ext xmlns:c16="http://schemas.microsoft.com/office/drawing/2014/chart" uri="{C3380CC4-5D6E-409C-BE32-E72D297353CC}">
              <c16:uniqueId val="{00000004-382F-47E9-B17E-87634849A8A3}"/>
            </c:ext>
          </c:extLst>
        </c:ser>
        <c:ser>
          <c:idx val="6"/>
          <c:order val="5"/>
          <c:tx>
            <c:v>Бодлогын хүү</c:v>
          </c:tx>
          <c:spPr>
            <a:ln w="44450">
              <a:solidFill>
                <a:schemeClr val="accent1">
                  <a:lumMod val="75000"/>
                </a:schemeClr>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Хүү'!$N$25:$BW$25</c:f>
              <c:numCache>
                <c:formatCode>0.00</c:formatCode>
                <c:ptCount val="62"/>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formatCode="General">
                  <c:v>10</c:v>
                </c:pt>
                <c:pt idx="40" formatCode="General">
                  <c:v>10</c:v>
                </c:pt>
                <c:pt idx="41" formatCode="General">
                  <c:v>10</c:v>
                </c:pt>
                <c:pt idx="42" formatCode="General">
                  <c:v>10</c:v>
                </c:pt>
                <c:pt idx="43" formatCode="General">
                  <c:v>10</c:v>
                </c:pt>
                <c:pt idx="44" formatCode="General">
                  <c:v>10</c:v>
                </c:pt>
                <c:pt idx="45">
                  <c:v>10</c:v>
                </c:pt>
                <c:pt idx="46">
                  <c:v>11</c:v>
                </c:pt>
                <c:pt idx="47" formatCode="General">
                  <c:v>11</c:v>
                </c:pt>
                <c:pt idx="48">
                  <c:v>11</c:v>
                </c:pt>
                <c:pt idx="49">
                  <c:v>11</c:v>
                </c:pt>
                <c:pt idx="50">
                  <c:v>11</c:v>
                </c:pt>
                <c:pt idx="51">
                  <c:v>11</c:v>
                </c:pt>
                <c:pt idx="52">
                  <c:v>11</c:v>
                </c:pt>
                <c:pt idx="53">
                  <c:v>11</c:v>
                </c:pt>
                <c:pt idx="54">
                  <c:v>11</c:v>
                </c:pt>
                <c:pt idx="55">
                  <c:v>11</c:v>
                </c:pt>
                <c:pt idx="56">
                  <c:v>11</c:v>
                </c:pt>
                <c:pt idx="57">
                  <c:v>11</c:v>
                </c:pt>
                <c:pt idx="58" formatCode="General">
                  <c:v>11</c:v>
                </c:pt>
                <c:pt idx="59" formatCode="General">
                  <c:v>11</c:v>
                </c:pt>
                <c:pt idx="60" formatCode="General">
                  <c:v>11</c:v>
                </c:pt>
                <c:pt idx="61" formatCode="General">
                  <c:v>11</c:v>
                </c:pt>
              </c:numCache>
            </c:numRef>
          </c:val>
          <c:smooth val="0"/>
          <c:extLst>
            <c:ext xmlns:c16="http://schemas.microsoft.com/office/drawing/2014/chart" uri="{C3380CC4-5D6E-409C-BE32-E72D297353CC}">
              <c16:uniqueId val="{00000005-382F-47E9-B17E-87634849A8A3}"/>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9-382F-47E9-B17E-87634849A8A3}"/>
                  </c:ext>
                </c:extLst>
              </c15:ser>
            </c15:filteredLineSeries>
          </c:ext>
        </c:extLst>
      </c:lineChart>
      <c:valAx>
        <c:axId val="514520192"/>
        <c:scaling>
          <c:orientation val="minMax"/>
          <c:max val="20"/>
          <c:min val="4"/>
        </c:scaling>
        <c:delete val="0"/>
        <c:axPos val="r"/>
        <c:numFmt formatCode="0" sourceLinked="0"/>
        <c:majorTickMark val="out"/>
        <c:minorTickMark val="none"/>
        <c:tickLblPos val="nextTo"/>
        <c:spPr>
          <a:ln w="9525">
            <a:solidFill>
              <a:schemeClr val="tx1">
                <a:lumMod val="50000"/>
                <a:lumOff val="50000"/>
              </a:schemeClr>
            </a:solidFill>
          </a:ln>
        </c:spPr>
        <c:txPr>
          <a:bodyPr/>
          <a:lstStyle/>
          <a:p>
            <a:pPr>
              <a:defRPr>
                <a:latin typeface="Times New Roman" panose="02020603050405020304" pitchFamily="18" charset="0"/>
                <a:cs typeface="Times New Roman" panose="02020603050405020304" pitchFamily="18" charset="0"/>
              </a:defRPr>
            </a:pPr>
            <a:endParaRPr lang="en-US"/>
          </a:p>
        </c:txPr>
        <c:crossAx val="514521728"/>
        <c:crosses val="max"/>
        <c:crossBetween val="between"/>
        <c:majorUnit val="4"/>
      </c:valAx>
      <c:catAx>
        <c:axId val="514521728"/>
        <c:scaling>
          <c:orientation val="minMax"/>
        </c:scaling>
        <c:delete val="0"/>
        <c:axPos val="b"/>
        <c:numFmt formatCode="General" sourceLinked="0"/>
        <c:majorTickMark val="none"/>
        <c:minorTickMark val="none"/>
        <c:tickLblPos val="nextTo"/>
        <c:spPr>
          <a:ln>
            <a:noFill/>
          </a:ln>
        </c:spPr>
        <c:txPr>
          <a:bodyPr/>
          <a:lstStyle/>
          <a:p>
            <a:pPr>
              <a:defRPr sz="1400">
                <a:latin typeface="Times New Roman" panose="02020603050405020304" pitchFamily="18" charset="0"/>
                <a:cs typeface="Times New Roman" panose="02020603050405020304" pitchFamily="18" charset="0"/>
              </a:defRPr>
            </a:pPr>
            <a:endParaRPr lang="en-US"/>
          </a:p>
        </c:tx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txPr>
          <a:bodyPr/>
          <a:lstStyle/>
          <a:p>
            <a:pPr>
              <a:defRPr>
                <a:latin typeface="Times New Roman" panose="02020603050405020304" pitchFamily="18" charset="0"/>
                <a:cs typeface="Times New Roman" panose="02020603050405020304" pitchFamily="18" charset="0"/>
              </a:defRPr>
            </a:pPr>
            <a:endParaRPr lang="en-US"/>
          </a:p>
        </c:txPr>
        <c:crossAx val="514541440"/>
        <c:crosses val="autoZero"/>
        <c:crossBetween val="between"/>
        <c:majorUnit val="4"/>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34925">
          <a:noFill/>
        </a:ln>
      </c:spPr>
    </c:plotArea>
    <c:legend>
      <c:legendPos val="t"/>
      <c:legendEntry>
        <c:idx val="1"/>
        <c:delete val="1"/>
      </c:legendEntry>
      <c:layout>
        <c:manualLayout>
          <c:xMode val="edge"/>
          <c:yMode val="edge"/>
          <c:x val="2.5958545858975425E-2"/>
          <c:y val="1.9917848158488179E-2"/>
          <c:w val="0.64926844864939248"/>
          <c:h val="0.22642368516016739"/>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chemeClr val="bg1"/>
    </a:solidFill>
    <a:ln>
      <a:noFill/>
    </a:ln>
  </c:spPr>
  <c:txPr>
    <a:bodyPr/>
    <a:lstStyle/>
    <a:p>
      <a:pPr>
        <a:defRPr sz="1600" b="1">
          <a:latin typeface="+mj-lt"/>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08534236145624E-2"/>
          <c:y val="5.9899315993433969E-2"/>
          <c:w val="0.94317461590361973"/>
          <c:h val="0.82066404519105707"/>
        </c:manualLayout>
      </c:layout>
      <c:areaChart>
        <c:grouping val="standard"/>
        <c:varyColors val="0"/>
        <c:ser>
          <c:idx val="4"/>
          <c:order val="5"/>
          <c:tx>
            <c:strRef>
              <c:f>'III.2.2 Хүү'!$A$19:$A$20</c:f>
              <c:strCache>
                <c:ptCount val="1"/>
                <c:pt idx="0">
                  <c:v>Зөрүү</c:v>
                </c:pt>
              </c:strCache>
              <c:extLst xmlns:c15="http://schemas.microsoft.com/office/drawing/2012/chart"/>
            </c:strRef>
          </c:tx>
          <c:spPr>
            <a:solidFill>
              <a:schemeClr val="accent1">
                <a:lumMod val="20000"/>
                <a:lumOff val="80000"/>
              </a:schemeClr>
            </a:solidFill>
          </c:spPr>
          <c:val>
            <c:numRef>
              <c:f>'III.2.2 Хүү'!$N$19:$BW$19</c:f>
              <c:numCache>
                <c:formatCode>0.00</c:formatCode>
                <c:ptCount val="62"/>
                <c:pt idx="0">
                  <c:v>16.87036274237575</c:v>
                </c:pt>
                <c:pt idx="1">
                  <c:v>17.999006910249321</c:v>
                </c:pt>
                <c:pt idx="2">
                  <c:v>17.57369384902735</c:v>
                </c:pt>
                <c:pt idx="3">
                  <c:v>18.600000000000001</c:v>
                </c:pt>
                <c:pt idx="4">
                  <c:v>18.399999999999999</c:v>
                </c:pt>
                <c:pt idx="5">
                  <c:v>18.2</c:v>
                </c:pt>
                <c:pt idx="6">
                  <c:v>18.403214466823613</c:v>
                </c:pt>
                <c:pt idx="7">
                  <c:v>19.130335658420169</c:v>
                </c:pt>
                <c:pt idx="8">
                  <c:v>17.640297187037731</c:v>
                </c:pt>
                <c:pt idx="9">
                  <c:v>18.608623499002565</c:v>
                </c:pt>
                <c:pt idx="10">
                  <c:v>18.464480186440834</c:v>
                </c:pt>
                <c:pt idx="11">
                  <c:v>18.334516752900551</c:v>
                </c:pt>
                <c:pt idx="12">
                  <c:v>19.0536866085599</c:v>
                </c:pt>
                <c:pt idx="13">
                  <c:v>19.059818824589872</c:v>
                </c:pt>
                <c:pt idx="14">
                  <c:v>17.888251412070684</c:v>
                </c:pt>
                <c:pt idx="15">
                  <c:v>17.452547839929718</c:v>
                </c:pt>
                <c:pt idx="16">
                  <c:v>17.184166905458127</c:v>
                </c:pt>
                <c:pt idx="17">
                  <c:v>16.880182208695608</c:v>
                </c:pt>
                <c:pt idx="18">
                  <c:v>17.2720292650312</c:v>
                </c:pt>
                <c:pt idx="19">
                  <c:v>18.40459922544699</c:v>
                </c:pt>
                <c:pt idx="20">
                  <c:v>19.399999999999999</c:v>
                </c:pt>
                <c:pt idx="21">
                  <c:v>19.712931321637644</c:v>
                </c:pt>
                <c:pt idx="22">
                  <c:v>19.730341539886538</c:v>
                </c:pt>
                <c:pt idx="23">
                  <c:v>19.114413063363603</c:v>
                </c:pt>
                <c:pt idx="24">
                  <c:v>19.583686207827785</c:v>
                </c:pt>
                <c:pt idx="25">
                  <c:v>19.141050220680416</c:v>
                </c:pt>
                <c:pt idx="26">
                  <c:v>19.346563247674496</c:v>
                </c:pt>
                <c:pt idx="27">
                  <c:v>19.441735979349563</c:v>
                </c:pt>
                <c:pt idx="28">
                  <c:v>19.8</c:v>
                </c:pt>
                <c:pt idx="29">
                  <c:v>19.899999999999999</c:v>
                </c:pt>
                <c:pt idx="30">
                  <c:v>19.697326824689135</c:v>
                </c:pt>
                <c:pt idx="31">
                  <c:v>19.777663995321582</c:v>
                </c:pt>
                <c:pt idx="32">
                  <c:v>19.735597470192818</c:v>
                </c:pt>
                <c:pt idx="33">
                  <c:v>19.706733944112962</c:v>
                </c:pt>
                <c:pt idx="34">
                  <c:v>19.413139844121197</c:v>
                </c:pt>
                <c:pt idx="35">
                  <c:v>18.649930791578743</c:v>
                </c:pt>
                <c:pt idx="36">
                  <c:v>19.225069245456048</c:v>
                </c:pt>
                <c:pt idx="37">
                  <c:v>18.942324253903049</c:v>
                </c:pt>
                <c:pt idx="38">
                  <c:v>18.904731561477959</c:v>
                </c:pt>
                <c:pt idx="39">
                  <c:v>19.09</c:v>
                </c:pt>
                <c:pt idx="40">
                  <c:v>18.5</c:v>
                </c:pt>
                <c:pt idx="41">
                  <c:v>17.739999999999998</c:v>
                </c:pt>
                <c:pt idx="42">
                  <c:v>17.635857473206748</c:v>
                </c:pt>
                <c:pt idx="43">
                  <c:v>17.999806462636645</c:v>
                </c:pt>
                <c:pt idx="44">
                  <c:v>17.600000000000001</c:v>
                </c:pt>
                <c:pt idx="45">
                  <c:v>17.530066793800632</c:v>
                </c:pt>
                <c:pt idx="46">
                  <c:v>16.988692330621689</c:v>
                </c:pt>
                <c:pt idx="47">
                  <c:v>16.7</c:v>
                </c:pt>
                <c:pt idx="48">
                  <c:v>17.100000000000001</c:v>
                </c:pt>
                <c:pt idx="49">
                  <c:v>17.010808942074192</c:v>
                </c:pt>
                <c:pt idx="50">
                  <c:v>17.066568928765601</c:v>
                </c:pt>
                <c:pt idx="51">
                  <c:v>17.2805208970113</c:v>
                </c:pt>
                <c:pt idx="52">
                  <c:v>17.100000000000001</c:v>
                </c:pt>
                <c:pt idx="53">
                  <c:v>16.88</c:v>
                </c:pt>
                <c:pt idx="54">
                  <c:v>16.969403321993962</c:v>
                </c:pt>
                <c:pt idx="55">
                  <c:v>16.897533779012999</c:v>
                </c:pt>
                <c:pt idx="56">
                  <c:v>16.67870808243012</c:v>
                </c:pt>
                <c:pt idx="57">
                  <c:v>16.685835885023209</c:v>
                </c:pt>
                <c:pt idx="58">
                  <c:v>16.810765883603835</c:v>
                </c:pt>
                <c:pt idx="59">
                  <c:v>16.58164717339471</c:v>
                </c:pt>
                <c:pt idx="60">
                  <c:v>16.812325244365361</c:v>
                </c:pt>
                <c:pt idx="61">
                  <c:v>16.647337796537446</c:v>
                </c:pt>
              </c:numCache>
            </c:numRef>
          </c:val>
          <c:extLst xmlns:c15="http://schemas.microsoft.com/office/drawing/2012/chart">
            <c:ext xmlns:c16="http://schemas.microsoft.com/office/drawing/2014/chart" uri="{C3380CC4-5D6E-409C-BE32-E72D297353CC}">
              <c16:uniqueId val="{00000000-09FE-40D1-B641-A2B23C062159}"/>
            </c:ext>
          </c:extLst>
        </c:ser>
        <c:ser>
          <c:idx val="7"/>
          <c:order val="6"/>
          <c:tx>
            <c:v/>
          </c:tx>
          <c:spPr>
            <a:solidFill>
              <a:schemeClr val="bg1"/>
            </a:solidFill>
            <a:ln w="25400">
              <a:noFill/>
            </a:ln>
          </c:spPr>
          <c:val>
            <c:numRef>
              <c:f>'III.2.2 Хүү'!$N$20:$BW$20</c:f>
              <c:numCache>
                <c:formatCode>0.00</c:formatCode>
                <c:ptCount val="62"/>
                <c:pt idx="0">
                  <c:v>12.729274576762213</c:v>
                </c:pt>
                <c:pt idx="1">
                  <c:v>12.791643570581989</c:v>
                </c:pt>
                <c:pt idx="2">
                  <c:v>12.850201106422404</c:v>
                </c:pt>
                <c:pt idx="3">
                  <c:v>12.9</c:v>
                </c:pt>
                <c:pt idx="4">
                  <c:v>12.8</c:v>
                </c:pt>
                <c:pt idx="5">
                  <c:v>12.9</c:v>
                </c:pt>
                <c:pt idx="6">
                  <c:v>12.882457822253494</c:v>
                </c:pt>
                <c:pt idx="7">
                  <c:v>13.01413109661376</c:v>
                </c:pt>
                <c:pt idx="8">
                  <c:v>13.084703179461936</c:v>
                </c:pt>
                <c:pt idx="9">
                  <c:v>13.255329589852744</c:v>
                </c:pt>
                <c:pt idx="10">
                  <c:v>13.257627863300593</c:v>
                </c:pt>
                <c:pt idx="11">
                  <c:v>13.3</c:v>
                </c:pt>
                <c:pt idx="12">
                  <c:v>13.467420393327824</c:v>
                </c:pt>
                <c:pt idx="13">
                  <c:v>13.508084310473444</c:v>
                </c:pt>
                <c:pt idx="14">
                  <c:v>13.3</c:v>
                </c:pt>
                <c:pt idx="15">
                  <c:v>13.4</c:v>
                </c:pt>
                <c:pt idx="16">
                  <c:v>13.246844355659634</c:v>
                </c:pt>
                <c:pt idx="17">
                  <c:v>13.250864153297057</c:v>
                </c:pt>
                <c:pt idx="18">
                  <c:v>13.169735451554828</c:v>
                </c:pt>
                <c:pt idx="19">
                  <c:v>13.119784441802079</c:v>
                </c:pt>
                <c:pt idx="20">
                  <c:v>13.173413221009588</c:v>
                </c:pt>
                <c:pt idx="21">
                  <c:v>13.278251287690924</c:v>
                </c:pt>
                <c:pt idx="22">
                  <c:v>13.276404127504966</c:v>
                </c:pt>
                <c:pt idx="23">
                  <c:v>13.069642365809299</c:v>
                </c:pt>
                <c:pt idx="24">
                  <c:v>13.399156904329805</c:v>
                </c:pt>
                <c:pt idx="25">
                  <c:v>13.276189570439819</c:v>
                </c:pt>
                <c:pt idx="26">
                  <c:v>12.985589437541757</c:v>
                </c:pt>
                <c:pt idx="27">
                  <c:v>12.973505597808282</c:v>
                </c:pt>
                <c:pt idx="28">
                  <c:v>12.8</c:v>
                </c:pt>
                <c:pt idx="29">
                  <c:v>12.896835379866003</c:v>
                </c:pt>
                <c:pt idx="30">
                  <c:v>12.756111171732188</c:v>
                </c:pt>
                <c:pt idx="31">
                  <c:v>12.544523471470763</c:v>
                </c:pt>
                <c:pt idx="32">
                  <c:v>12.950915472120297</c:v>
                </c:pt>
                <c:pt idx="33">
                  <c:v>13.058052144769155</c:v>
                </c:pt>
                <c:pt idx="34">
                  <c:v>12.990985519650957</c:v>
                </c:pt>
                <c:pt idx="35">
                  <c:v>12.874834154072996</c:v>
                </c:pt>
                <c:pt idx="36">
                  <c:v>12.61116131802936</c:v>
                </c:pt>
                <c:pt idx="37">
                  <c:v>12.918823039238392</c:v>
                </c:pt>
                <c:pt idx="38">
                  <c:v>12.756460454827854</c:v>
                </c:pt>
                <c:pt idx="39">
                  <c:v>12.76</c:v>
                </c:pt>
                <c:pt idx="40">
                  <c:v>12.58</c:v>
                </c:pt>
                <c:pt idx="41">
                  <c:v>12.28</c:v>
                </c:pt>
                <c:pt idx="42">
                  <c:v>12.260044245949329</c:v>
                </c:pt>
                <c:pt idx="43">
                  <c:v>12.287918273325726</c:v>
                </c:pt>
                <c:pt idx="44">
                  <c:v>12.3</c:v>
                </c:pt>
                <c:pt idx="45">
                  <c:v>12.271400068913259</c:v>
                </c:pt>
                <c:pt idx="46">
                  <c:v>12.2</c:v>
                </c:pt>
                <c:pt idx="47">
                  <c:v>12</c:v>
                </c:pt>
                <c:pt idx="48">
                  <c:v>12.1</c:v>
                </c:pt>
                <c:pt idx="49">
                  <c:v>12.013396290546366</c:v>
                </c:pt>
                <c:pt idx="50">
                  <c:v>12.06460778754284</c:v>
                </c:pt>
                <c:pt idx="51">
                  <c:v>11.83</c:v>
                </c:pt>
                <c:pt idx="52">
                  <c:v>11.6</c:v>
                </c:pt>
                <c:pt idx="53">
                  <c:v>11.48</c:v>
                </c:pt>
                <c:pt idx="54">
                  <c:v>11.438379501512316</c:v>
                </c:pt>
                <c:pt idx="55">
                  <c:v>11.417857369998725</c:v>
                </c:pt>
                <c:pt idx="56">
                  <c:v>11.372405656222959</c:v>
                </c:pt>
                <c:pt idx="57">
                  <c:v>11.4848357628705</c:v>
                </c:pt>
                <c:pt idx="58">
                  <c:v>11.490062825169003</c:v>
                </c:pt>
                <c:pt idx="59">
                  <c:v>11.290838247587219</c:v>
                </c:pt>
                <c:pt idx="60">
                  <c:v>11.422138461547911</c:v>
                </c:pt>
                <c:pt idx="61">
                  <c:v>11.331517736779096</c:v>
                </c:pt>
              </c:numCache>
            </c:numRef>
          </c:val>
          <c:extLst xmlns:c15="http://schemas.microsoft.com/office/drawing/2012/chart">
            <c:ext xmlns:c16="http://schemas.microsoft.com/office/drawing/2014/chart" uri="{C3380CC4-5D6E-409C-BE32-E72D297353CC}">
              <c16:uniqueId val="{00000001-09FE-40D1-B641-A2B23C062159}"/>
            </c:ext>
          </c:extLst>
        </c:ser>
        <c:dLbls>
          <c:showLegendKey val="0"/>
          <c:showVal val="0"/>
          <c:showCatName val="0"/>
          <c:showSerName val="0"/>
          <c:showPercent val="0"/>
          <c:showBubbleSize val="0"/>
        </c:dLbls>
        <c:axId val="516069632"/>
        <c:axId val="516068096"/>
        <c:extLst/>
      </c:areaChart>
      <c:lineChart>
        <c:grouping val="standard"/>
        <c:varyColors val="0"/>
        <c:ser>
          <c:idx val="6"/>
          <c:order val="0"/>
          <c:tx>
            <c:strRef>
              <c:f>'III.2.2 Хүү'!$A$9</c:f>
              <c:strCache>
                <c:ptCount val="1"/>
                <c:pt idx="0">
                  <c:v>Бодлогын хүү ₮</c:v>
                </c:pt>
              </c:strCache>
            </c:strRef>
          </c:tx>
          <c:spPr>
            <a:ln w="44450">
              <a:solidFill>
                <a:schemeClr val="tx1"/>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Хүү'!$N$9:$BW$9</c:f>
              <c:numCache>
                <c:formatCode>0.00</c:formatCode>
                <c:ptCount val="62"/>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formatCode="General">
                  <c:v>10</c:v>
                </c:pt>
                <c:pt idx="40" formatCode="General">
                  <c:v>10</c:v>
                </c:pt>
                <c:pt idx="41" formatCode="General">
                  <c:v>10</c:v>
                </c:pt>
                <c:pt idx="42" formatCode="General">
                  <c:v>10</c:v>
                </c:pt>
                <c:pt idx="43" formatCode="General">
                  <c:v>10</c:v>
                </c:pt>
                <c:pt idx="44" formatCode="General">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formatCode="General">
                  <c:v>11</c:v>
                </c:pt>
              </c:numCache>
            </c:numRef>
          </c:val>
          <c:smooth val="0"/>
          <c:extLst>
            <c:ext xmlns:c16="http://schemas.microsoft.com/office/drawing/2014/chart" uri="{C3380CC4-5D6E-409C-BE32-E72D297353CC}">
              <c16:uniqueId val="{00000002-09FE-40D1-B641-A2B23C062159}"/>
            </c:ext>
          </c:extLst>
        </c:ser>
        <c:ser>
          <c:idx val="1"/>
          <c:order val="1"/>
          <c:tx>
            <c:strRef>
              <c:f>'III.2.2 Хүү'!$A$21</c:f>
              <c:strCache>
                <c:ptCount val="1"/>
                <c:pt idx="0">
                  <c:v>Зээлийн хүү, ₮</c:v>
                </c:pt>
              </c:strCache>
              <c:extLst xmlns:c15="http://schemas.microsoft.com/office/drawing/2012/chart"/>
            </c:strRef>
          </c:tx>
          <c:spPr>
            <a:ln w="44450">
              <a:solidFill>
                <a:srgbClr val="AF945E"/>
              </a:solidFill>
              <a:prstDash val="sysDash"/>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Хүү'!$N$21:$BW$21</c:f>
              <c:numCache>
                <c:formatCode>0.00</c:formatCode>
                <c:ptCount val="62"/>
                <c:pt idx="0">
                  <c:v>16.87036274237575</c:v>
                </c:pt>
                <c:pt idx="1">
                  <c:v>17.999006910249321</c:v>
                </c:pt>
                <c:pt idx="2">
                  <c:v>17.57369384902735</c:v>
                </c:pt>
                <c:pt idx="3">
                  <c:v>18.600000000000001</c:v>
                </c:pt>
                <c:pt idx="4">
                  <c:v>18.399999999999999</c:v>
                </c:pt>
                <c:pt idx="5">
                  <c:v>18.2</c:v>
                </c:pt>
                <c:pt idx="6">
                  <c:v>18.403214466823613</c:v>
                </c:pt>
                <c:pt idx="7">
                  <c:v>19.130335658420169</c:v>
                </c:pt>
                <c:pt idx="8">
                  <c:v>17.640297187037731</c:v>
                </c:pt>
                <c:pt idx="9">
                  <c:v>18.608623499002565</c:v>
                </c:pt>
                <c:pt idx="10" formatCode="0.0">
                  <c:v>18.464480186440834</c:v>
                </c:pt>
                <c:pt idx="11" formatCode="0.0">
                  <c:v>18.334516752900551</c:v>
                </c:pt>
                <c:pt idx="12" formatCode="0.0">
                  <c:v>19.0536866085599</c:v>
                </c:pt>
                <c:pt idx="13" formatCode="0.0">
                  <c:v>19.059818824589872</c:v>
                </c:pt>
                <c:pt idx="14" formatCode="0.0">
                  <c:v>17.888251412070684</c:v>
                </c:pt>
                <c:pt idx="15" formatCode="0.0">
                  <c:v>17.452547839929718</c:v>
                </c:pt>
                <c:pt idx="16" formatCode="0.0">
                  <c:v>17.184166905458127</c:v>
                </c:pt>
                <c:pt idx="17" formatCode="0.0">
                  <c:v>16.880182208695608</c:v>
                </c:pt>
                <c:pt idx="18">
                  <c:v>17.2720292650312</c:v>
                </c:pt>
                <c:pt idx="19">
                  <c:v>18.40459922544699</c:v>
                </c:pt>
                <c:pt idx="20">
                  <c:v>19.399999999999999</c:v>
                </c:pt>
                <c:pt idx="21">
                  <c:v>19.712931321637644</c:v>
                </c:pt>
                <c:pt idx="22">
                  <c:v>19.730341539886538</c:v>
                </c:pt>
                <c:pt idx="23">
                  <c:v>19.114413063363603</c:v>
                </c:pt>
                <c:pt idx="24">
                  <c:v>19.583686207827785</c:v>
                </c:pt>
                <c:pt idx="25">
                  <c:v>19.141050220680416</c:v>
                </c:pt>
                <c:pt idx="26">
                  <c:v>19.346563247674496</c:v>
                </c:pt>
                <c:pt idx="27">
                  <c:v>19.441735979349563</c:v>
                </c:pt>
                <c:pt idx="28">
                  <c:v>19.8</c:v>
                </c:pt>
                <c:pt idx="29">
                  <c:v>19.899999999999999</c:v>
                </c:pt>
                <c:pt idx="30">
                  <c:v>19.697326824689135</c:v>
                </c:pt>
                <c:pt idx="31">
                  <c:v>19.777663995321582</c:v>
                </c:pt>
                <c:pt idx="32">
                  <c:v>19.735597470192818</c:v>
                </c:pt>
                <c:pt idx="33">
                  <c:v>19.706733944112962</c:v>
                </c:pt>
                <c:pt idx="34">
                  <c:v>19.413139844121197</c:v>
                </c:pt>
                <c:pt idx="35">
                  <c:v>18.649930791578743</c:v>
                </c:pt>
                <c:pt idx="36">
                  <c:v>19.225069245456048</c:v>
                </c:pt>
                <c:pt idx="37">
                  <c:v>18.942324253903049</c:v>
                </c:pt>
                <c:pt idx="38">
                  <c:v>18.904731561477959</c:v>
                </c:pt>
                <c:pt idx="39" formatCode="General">
                  <c:v>19.09</c:v>
                </c:pt>
                <c:pt idx="40" formatCode="General">
                  <c:v>18.5</c:v>
                </c:pt>
                <c:pt idx="41" formatCode="General">
                  <c:v>17.739999999999998</c:v>
                </c:pt>
                <c:pt idx="42">
                  <c:v>17.635857473206748</c:v>
                </c:pt>
                <c:pt idx="43">
                  <c:v>17.999806462636645</c:v>
                </c:pt>
                <c:pt idx="44">
                  <c:v>17.600000000000001</c:v>
                </c:pt>
                <c:pt idx="45">
                  <c:v>17.530066793800632</c:v>
                </c:pt>
                <c:pt idx="46">
                  <c:v>16.988692330621689</c:v>
                </c:pt>
                <c:pt idx="47">
                  <c:v>16.7</c:v>
                </c:pt>
                <c:pt idx="48">
                  <c:v>17.100000000000001</c:v>
                </c:pt>
                <c:pt idx="49">
                  <c:v>17.010808942074192</c:v>
                </c:pt>
                <c:pt idx="50">
                  <c:v>17.066568928765601</c:v>
                </c:pt>
                <c:pt idx="51">
                  <c:v>17.2805208970113</c:v>
                </c:pt>
                <c:pt idx="52">
                  <c:v>17.100000000000001</c:v>
                </c:pt>
                <c:pt idx="53">
                  <c:v>16.88</c:v>
                </c:pt>
                <c:pt idx="54">
                  <c:v>16.969403321993962</c:v>
                </c:pt>
                <c:pt idx="55">
                  <c:v>16.897533779012999</c:v>
                </c:pt>
                <c:pt idx="56">
                  <c:v>16.67870808243012</c:v>
                </c:pt>
                <c:pt idx="57">
                  <c:v>16.685835885023209</c:v>
                </c:pt>
                <c:pt idx="58" formatCode="General">
                  <c:v>16.810765883603835</c:v>
                </c:pt>
                <c:pt idx="59" formatCode="General">
                  <c:v>16.58164717339471</c:v>
                </c:pt>
                <c:pt idx="60" formatCode="General">
                  <c:v>16.812325244365361</c:v>
                </c:pt>
                <c:pt idx="61" formatCode="General">
                  <c:v>16.647337796537446</c:v>
                </c:pt>
              </c:numCache>
            </c:numRef>
          </c:val>
          <c:smooth val="1"/>
          <c:extLst xmlns:c15="http://schemas.microsoft.com/office/drawing/2012/chart">
            <c:ext xmlns:c16="http://schemas.microsoft.com/office/drawing/2014/chart" uri="{C3380CC4-5D6E-409C-BE32-E72D297353CC}">
              <c16:uniqueId val="{00000003-09FE-40D1-B641-A2B23C062159}"/>
            </c:ext>
          </c:extLst>
        </c:ser>
        <c:ser>
          <c:idx val="0"/>
          <c:order val="3"/>
          <c:tx>
            <c:strRef>
              <c:f>'III.2.2 Хүү'!$A$23</c:f>
              <c:strCache>
                <c:ptCount val="1"/>
                <c:pt idx="0">
                  <c:v>Хадгаламжийн хүү,  ₮</c:v>
                </c:pt>
              </c:strCache>
            </c:strRef>
          </c:tx>
          <c:spPr>
            <a:ln w="44450">
              <a:solidFill>
                <a:srgbClr val="7B8BAD"/>
              </a:solidFill>
              <a:prstDash val="solid"/>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Хүү'!$N$23:$BW$23</c:f>
              <c:numCache>
                <c:formatCode>0.00</c:formatCode>
                <c:ptCount val="62"/>
                <c:pt idx="0">
                  <c:v>12.729274576762213</c:v>
                </c:pt>
                <c:pt idx="1">
                  <c:v>12.791643570581989</c:v>
                </c:pt>
                <c:pt idx="2">
                  <c:v>12.850201106422404</c:v>
                </c:pt>
                <c:pt idx="3">
                  <c:v>12.9</c:v>
                </c:pt>
                <c:pt idx="4">
                  <c:v>12.8</c:v>
                </c:pt>
                <c:pt idx="5">
                  <c:v>12.9</c:v>
                </c:pt>
                <c:pt idx="6">
                  <c:v>12.882457822253494</c:v>
                </c:pt>
                <c:pt idx="7">
                  <c:v>13.01413109661376</c:v>
                </c:pt>
                <c:pt idx="8">
                  <c:v>13.084703179461936</c:v>
                </c:pt>
                <c:pt idx="9">
                  <c:v>13.255329589852744</c:v>
                </c:pt>
                <c:pt idx="10">
                  <c:v>13.257627863300593</c:v>
                </c:pt>
                <c:pt idx="11">
                  <c:v>13.3</c:v>
                </c:pt>
                <c:pt idx="12">
                  <c:v>13.467420393327824</c:v>
                </c:pt>
                <c:pt idx="13">
                  <c:v>13.508084310473444</c:v>
                </c:pt>
                <c:pt idx="14">
                  <c:v>13.3</c:v>
                </c:pt>
                <c:pt idx="15">
                  <c:v>13.4</c:v>
                </c:pt>
                <c:pt idx="16">
                  <c:v>13.246844355659634</c:v>
                </c:pt>
                <c:pt idx="17">
                  <c:v>13.250864153297057</c:v>
                </c:pt>
                <c:pt idx="18">
                  <c:v>13.169735451554828</c:v>
                </c:pt>
                <c:pt idx="19">
                  <c:v>13.119784441802079</c:v>
                </c:pt>
                <c:pt idx="20">
                  <c:v>13.173413221009588</c:v>
                </c:pt>
                <c:pt idx="21">
                  <c:v>13.278251287690924</c:v>
                </c:pt>
                <c:pt idx="22">
                  <c:v>13.276404127504966</c:v>
                </c:pt>
                <c:pt idx="23">
                  <c:v>13.069642365809299</c:v>
                </c:pt>
                <c:pt idx="24">
                  <c:v>13.399156904329805</c:v>
                </c:pt>
                <c:pt idx="25">
                  <c:v>13.276189570439819</c:v>
                </c:pt>
                <c:pt idx="26">
                  <c:v>12.985589437541757</c:v>
                </c:pt>
                <c:pt idx="27">
                  <c:v>12.973505597808282</c:v>
                </c:pt>
                <c:pt idx="28">
                  <c:v>12.8</c:v>
                </c:pt>
                <c:pt idx="29">
                  <c:v>12.896835379866003</c:v>
                </c:pt>
                <c:pt idx="30">
                  <c:v>12.756111171732188</c:v>
                </c:pt>
                <c:pt idx="31">
                  <c:v>12.544523471470763</c:v>
                </c:pt>
                <c:pt idx="32">
                  <c:v>12.950915472120297</c:v>
                </c:pt>
                <c:pt idx="33">
                  <c:v>13.058052144769155</c:v>
                </c:pt>
                <c:pt idx="34">
                  <c:v>12.990985519650957</c:v>
                </c:pt>
                <c:pt idx="35">
                  <c:v>12.874834154072996</c:v>
                </c:pt>
                <c:pt idx="36">
                  <c:v>12.61116131802936</c:v>
                </c:pt>
                <c:pt idx="37">
                  <c:v>12.918823039238392</c:v>
                </c:pt>
                <c:pt idx="38">
                  <c:v>12.756460454827854</c:v>
                </c:pt>
                <c:pt idx="39" formatCode="General">
                  <c:v>12.76</c:v>
                </c:pt>
                <c:pt idx="40" formatCode="General">
                  <c:v>12.58</c:v>
                </c:pt>
                <c:pt idx="41" formatCode="General">
                  <c:v>12.28</c:v>
                </c:pt>
                <c:pt idx="42" formatCode="0.0">
                  <c:v>12.260044245949329</c:v>
                </c:pt>
                <c:pt idx="43">
                  <c:v>12.287918273325726</c:v>
                </c:pt>
                <c:pt idx="44">
                  <c:v>12.3</c:v>
                </c:pt>
                <c:pt idx="45">
                  <c:v>12.271400068913259</c:v>
                </c:pt>
                <c:pt idx="46">
                  <c:v>12.2</c:v>
                </c:pt>
                <c:pt idx="47">
                  <c:v>12</c:v>
                </c:pt>
                <c:pt idx="48">
                  <c:v>12.1</c:v>
                </c:pt>
                <c:pt idx="49">
                  <c:v>12.013396290546366</c:v>
                </c:pt>
                <c:pt idx="50">
                  <c:v>12.06460778754284</c:v>
                </c:pt>
                <c:pt idx="51">
                  <c:v>11.83</c:v>
                </c:pt>
                <c:pt idx="52">
                  <c:v>11.6</c:v>
                </c:pt>
                <c:pt idx="53">
                  <c:v>11.48</c:v>
                </c:pt>
                <c:pt idx="54">
                  <c:v>11.438379501512316</c:v>
                </c:pt>
                <c:pt idx="55">
                  <c:v>11.417857369998725</c:v>
                </c:pt>
                <c:pt idx="56">
                  <c:v>11.372405656222959</c:v>
                </c:pt>
                <c:pt idx="57">
                  <c:v>11.4848357628705</c:v>
                </c:pt>
                <c:pt idx="58" formatCode="General">
                  <c:v>11.490062825169003</c:v>
                </c:pt>
                <c:pt idx="59" formatCode="General">
                  <c:v>11.290838247587219</c:v>
                </c:pt>
                <c:pt idx="60" formatCode="General">
                  <c:v>11.422138461547911</c:v>
                </c:pt>
                <c:pt idx="61" formatCode="General">
                  <c:v>11.331517736779096</c:v>
                </c:pt>
              </c:numCache>
            </c:numRef>
          </c:val>
          <c:smooth val="1"/>
          <c:extLst>
            <c:ext xmlns:c16="http://schemas.microsoft.com/office/drawing/2014/chart" uri="{C3380CC4-5D6E-409C-BE32-E72D297353CC}">
              <c16:uniqueId val="{00000004-09FE-40D1-B641-A2B23C062159}"/>
            </c:ext>
          </c:extLst>
        </c:ser>
        <c:ser>
          <c:idx val="3"/>
          <c:order val="4"/>
          <c:tx>
            <c:strRef>
              <c:f>'III.2.2 Хүү'!$A$22</c:f>
              <c:strCache>
                <c:ptCount val="1"/>
                <c:pt idx="0">
                  <c:v>Зээлийн хүү, $</c:v>
                </c:pt>
              </c:strCache>
              <c:extLst xmlns:c15="http://schemas.microsoft.com/office/drawing/2012/chart"/>
            </c:strRef>
          </c:tx>
          <c:spPr>
            <a:ln w="44450">
              <a:solidFill>
                <a:srgbClr val="D0BC99"/>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Хүү'!$N$22:$BW$22</c:f>
              <c:numCache>
                <c:formatCode>0.00</c:formatCode>
                <c:ptCount val="62"/>
                <c:pt idx="0">
                  <c:v>13.633587323905175</c:v>
                </c:pt>
                <c:pt idx="1">
                  <c:v>14.172822257227899</c:v>
                </c:pt>
                <c:pt idx="2">
                  <c:v>11.676559899122886</c:v>
                </c:pt>
                <c:pt idx="3">
                  <c:v>12.9</c:v>
                </c:pt>
                <c:pt idx="4">
                  <c:v>12.9</c:v>
                </c:pt>
                <c:pt idx="5">
                  <c:v>11.8</c:v>
                </c:pt>
                <c:pt idx="6">
                  <c:v>12.569463665895883</c:v>
                </c:pt>
                <c:pt idx="7">
                  <c:v>12.247853075186224</c:v>
                </c:pt>
                <c:pt idx="8">
                  <c:v>10.480780002100232</c:v>
                </c:pt>
                <c:pt idx="9">
                  <c:v>11.403283500551147</c:v>
                </c:pt>
                <c:pt idx="10">
                  <c:v>12.061619716318258</c:v>
                </c:pt>
                <c:pt idx="11">
                  <c:v>11.954793891854511</c:v>
                </c:pt>
                <c:pt idx="12">
                  <c:v>12.263641827328097</c:v>
                </c:pt>
                <c:pt idx="13">
                  <c:v>12.578475153146986</c:v>
                </c:pt>
                <c:pt idx="14">
                  <c:v>12.355389570709438</c:v>
                </c:pt>
                <c:pt idx="15">
                  <c:v>11.199670430106782</c:v>
                </c:pt>
                <c:pt idx="16">
                  <c:v>11.673477767815623</c:v>
                </c:pt>
                <c:pt idx="17">
                  <c:v>10.708762240793543</c:v>
                </c:pt>
                <c:pt idx="18">
                  <c:v>13.158243479245201</c:v>
                </c:pt>
                <c:pt idx="19">
                  <c:v>13.333745399132138</c:v>
                </c:pt>
                <c:pt idx="20">
                  <c:v>12.5</c:v>
                </c:pt>
                <c:pt idx="21">
                  <c:v>12.518867049673171</c:v>
                </c:pt>
                <c:pt idx="22">
                  <c:v>12.814290214008086</c:v>
                </c:pt>
                <c:pt idx="23">
                  <c:v>12.958629114579347</c:v>
                </c:pt>
                <c:pt idx="24">
                  <c:v>12.274172153940974</c:v>
                </c:pt>
                <c:pt idx="25">
                  <c:v>11.431874842029634</c:v>
                </c:pt>
                <c:pt idx="26">
                  <c:v>11.128324778736413</c:v>
                </c:pt>
                <c:pt idx="27">
                  <c:v>13.053382459566135</c:v>
                </c:pt>
                <c:pt idx="28">
                  <c:v>12.1</c:v>
                </c:pt>
                <c:pt idx="29">
                  <c:v>12.5</c:v>
                </c:pt>
                <c:pt idx="30">
                  <c:v>11.746129181736404</c:v>
                </c:pt>
                <c:pt idx="31">
                  <c:v>11.6544802546646</c:v>
                </c:pt>
                <c:pt idx="32">
                  <c:v>11.573309141263563</c:v>
                </c:pt>
                <c:pt idx="33">
                  <c:v>9.7669768919927282</c:v>
                </c:pt>
                <c:pt idx="34">
                  <c:v>11.765048638147618</c:v>
                </c:pt>
                <c:pt idx="35">
                  <c:v>11.619881970790066</c:v>
                </c:pt>
                <c:pt idx="36">
                  <c:v>10.809663006763818</c:v>
                </c:pt>
                <c:pt idx="37">
                  <c:v>11.484796351557694</c:v>
                </c:pt>
                <c:pt idx="38">
                  <c:v>11.307896238235086</c:v>
                </c:pt>
                <c:pt idx="39" formatCode="General">
                  <c:v>10.25</c:v>
                </c:pt>
                <c:pt idx="40" formatCode="General">
                  <c:v>10.11</c:v>
                </c:pt>
                <c:pt idx="41" formatCode="General">
                  <c:v>10.18</c:v>
                </c:pt>
                <c:pt idx="42">
                  <c:v>10.435388920460165</c:v>
                </c:pt>
                <c:pt idx="43">
                  <c:v>10.207485369103184</c:v>
                </c:pt>
                <c:pt idx="44">
                  <c:v>9.8000000000000007</c:v>
                </c:pt>
                <c:pt idx="45">
                  <c:v>10.020766445157252</c:v>
                </c:pt>
                <c:pt idx="46">
                  <c:v>10.502462911637945</c:v>
                </c:pt>
                <c:pt idx="47">
                  <c:v>8.8000000000000007</c:v>
                </c:pt>
                <c:pt idx="48">
                  <c:v>9.6</c:v>
                </c:pt>
                <c:pt idx="49">
                  <c:v>11.062696573777206</c:v>
                </c:pt>
                <c:pt idx="50">
                  <c:v>10.3</c:v>
                </c:pt>
                <c:pt idx="51">
                  <c:v>9.4524404553225363</c:v>
                </c:pt>
                <c:pt idx="52">
                  <c:v>10.1</c:v>
                </c:pt>
                <c:pt idx="53">
                  <c:v>10.87</c:v>
                </c:pt>
                <c:pt idx="54">
                  <c:v>9.8184029355660094</c:v>
                </c:pt>
                <c:pt idx="55">
                  <c:v>10.384636386725104</c:v>
                </c:pt>
                <c:pt idx="56">
                  <c:v>9.8628914249801305</c:v>
                </c:pt>
                <c:pt idx="57">
                  <c:v>8.9000784455969164</c:v>
                </c:pt>
                <c:pt idx="58" formatCode="General">
                  <c:v>10.658827995015994</c:v>
                </c:pt>
                <c:pt idx="59" formatCode="General">
                  <c:v>8.696774706359335</c:v>
                </c:pt>
                <c:pt idx="60" formatCode="General">
                  <c:v>9.913061926797246</c:v>
                </c:pt>
                <c:pt idx="61" formatCode="General">
                  <c:v>10.320735838110934</c:v>
                </c:pt>
              </c:numCache>
            </c:numRef>
          </c:val>
          <c:smooth val="1"/>
          <c:extLst xmlns:c15="http://schemas.microsoft.com/office/drawing/2012/chart">
            <c:ext xmlns:c16="http://schemas.microsoft.com/office/drawing/2014/chart" uri="{C3380CC4-5D6E-409C-BE32-E72D297353CC}">
              <c16:uniqueId val="{00000005-09FE-40D1-B641-A2B23C062159}"/>
            </c:ext>
          </c:extLst>
        </c:ser>
        <c:dLbls>
          <c:showLegendKey val="0"/>
          <c:showVal val="0"/>
          <c:showCatName val="0"/>
          <c:showSerName val="0"/>
          <c:showPercent val="0"/>
          <c:showBubbleSize val="0"/>
        </c:dLbls>
        <c:marker val="1"/>
        <c:smooth val="0"/>
        <c:axId val="516069632"/>
        <c:axId val="516068096"/>
        <c:extLst/>
      </c:lineChart>
      <c:lineChart>
        <c:grouping val="standard"/>
        <c:varyColors val="0"/>
        <c:ser>
          <c:idx val="2"/>
          <c:order val="2"/>
          <c:tx>
            <c:strRef>
              <c:f>'III.2.2 Хүү'!$A$24</c:f>
              <c:strCache>
                <c:ptCount val="1"/>
                <c:pt idx="0">
                  <c:v>Зээлийн хүү,  ₮</c:v>
                </c:pt>
              </c:strCache>
            </c:strRef>
          </c:tx>
          <c:spPr>
            <a:ln w="44450">
              <a:solidFill>
                <a:srgbClr val="AF945E"/>
              </a:solidFill>
            </a:ln>
          </c:spPr>
          <c:marker>
            <c:symbol val="none"/>
          </c:marker>
          <c:cat>
            <c:multiLvlStrRef>
              <c:f>'III.2.2 Хүү'!$B$1:$BV$2</c:f>
              <c:multiLvlStrCache>
                <c:ptCount val="7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0">
                    <c:v>11</c:v>
                  </c:pt>
                </c:lvl>
                <c:lvl>
                  <c:pt idx="0">
                    <c:v>2014</c:v>
                  </c:pt>
                  <c:pt idx="12">
                    <c:v>2015</c:v>
                  </c:pt>
                  <c:pt idx="24">
                    <c:v>2016</c:v>
                  </c:pt>
                  <c:pt idx="36">
                    <c:v>2017</c:v>
                  </c:pt>
                  <c:pt idx="48">
                    <c:v>2018</c:v>
                  </c:pt>
                  <c:pt idx="60">
                    <c:v>2019</c:v>
                  </c:pt>
                  <c:pt idx="72">
                    <c:v>2020</c:v>
                  </c:pt>
                </c:lvl>
              </c:multiLvlStrCache>
            </c:multiLvlStrRef>
          </c:cat>
          <c:val>
            <c:numRef>
              <c:f>'III.2.2 Хүү'!$N$24:$BW$24</c:f>
              <c:numCache>
                <c:formatCode>0.00</c:formatCode>
                <c:ptCount val="62"/>
                <c:pt idx="0">
                  <c:v>20.035671739866153</c:v>
                </c:pt>
                <c:pt idx="1">
                  <c:v>19.002466516539812</c:v>
                </c:pt>
                <c:pt idx="2">
                  <c:v>19.095220851704266</c:v>
                </c:pt>
                <c:pt idx="3">
                  <c:v>20.243330201321182</c:v>
                </c:pt>
                <c:pt idx="4">
                  <c:v>19.752278943627143</c:v>
                </c:pt>
                <c:pt idx="5">
                  <c:v>19.81791257594023</c:v>
                </c:pt>
                <c:pt idx="6">
                  <c:v>19.412835985330219</c:v>
                </c:pt>
                <c:pt idx="7">
                  <c:v>20.054014079364901</c:v>
                </c:pt>
                <c:pt idx="8">
                  <c:v>18.702669156813215</c:v>
                </c:pt>
                <c:pt idx="9">
                  <c:v>20.024393199944335</c:v>
                </c:pt>
                <c:pt idx="10">
                  <c:v>19.523747558985526</c:v>
                </c:pt>
                <c:pt idx="11">
                  <c:v>19.088129164495047</c:v>
                </c:pt>
                <c:pt idx="12">
                  <c:v>19.673765726725417</c:v>
                </c:pt>
                <c:pt idx="13">
                  <c:v>20.13040558907953</c:v>
                </c:pt>
                <c:pt idx="14">
                  <c:v>19.707915254181373</c:v>
                </c:pt>
                <c:pt idx="15">
                  <c:v>20.048386191563132</c:v>
                </c:pt>
                <c:pt idx="16">
                  <c:v>19.083203617581809</c:v>
                </c:pt>
                <c:pt idx="17">
                  <c:v>19.146014890964715</c:v>
                </c:pt>
                <c:pt idx="18">
                  <c:v>19.155074244205199</c:v>
                </c:pt>
                <c:pt idx="19">
                  <c:v>19.383461238119072</c:v>
                </c:pt>
                <c:pt idx="20">
                  <c:v>20.087753008122206</c:v>
                </c:pt>
                <c:pt idx="21">
                  <c:v>20.222260175996151</c:v>
                </c:pt>
                <c:pt idx="22">
                  <c:v>20.59879802858055</c:v>
                </c:pt>
                <c:pt idx="23">
                  <c:v>19.661344491891935</c:v>
                </c:pt>
                <c:pt idx="24">
                  <c:v>20.175628587870754</c:v>
                </c:pt>
                <c:pt idx="25">
                  <c:v>20.090415869255903</c:v>
                </c:pt>
                <c:pt idx="26">
                  <c:v>20.158505221238251</c:v>
                </c:pt>
                <c:pt idx="27">
                  <c:v>19.985685786477287</c:v>
                </c:pt>
                <c:pt idx="28">
                  <c:v>20.399999999999999</c:v>
                </c:pt>
                <c:pt idx="29">
                  <c:v>20.3</c:v>
                </c:pt>
                <c:pt idx="30">
                  <c:v>20.051382053697175</c:v>
                </c:pt>
                <c:pt idx="31">
                  <c:v>20.108407282721377</c:v>
                </c:pt>
                <c:pt idx="32">
                  <c:v>20.023937638929102</c:v>
                </c:pt>
                <c:pt idx="33">
                  <c:v>20.073105793221615</c:v>
                </c:pt>
                <c:pt idx="34">
                  <c:v>19.756096718759103</c:v>
                </c:pt>
                <c:pt idx="35">
                  <c:v>18.986233184642799</c:v>
                </c:pt>
                <c:pt idx="36">
                  <c:v>19.417674961701923</c:v>
                </c:pt>
                <c:pt idx="37">
                  <c:v>19.087221235829073</c:v>
                </c:pt>
                <c:pt idx="38">
                  <c:v>19.121843935778799</c:v>
                </c:pt>
                <c:pt idx="39" formatCode="General">
                  <c:v>19.27</c:v>
                </c:pt>
                <c:pt idx="40" formatCode="General">
                  <c:v>18.7</c:v>
                </c:pt>
                <c:pt idx="41" formatCode="General">
                  <c:v>18</c:v>
                </c:pt>
                <c:pt idx="42" formatCode="0.0">
                  <c:v>17.762615042550827</c:v>
                </c:pt>
                <c:pt idx="43">
                  <c:v>18.127382193239296</c:v>
                </c:pt>
                <c:pt idx="44">
                  <c:v>17.7</c:v>
                </c:pt>
                <c:pt idx="45">
                  <c:v>17.601164147558602</c:v>
                </c:pt>
                <c:pt idx="46">
                  <c:v>17.198006857783447</c:v>
                </c:pt>
                <c:pt idx="47">
                  <c:v>16.899999999999999</c:v>
                </c:pt>
                <c:pt idx="48">
                  <c:v>17.2</c:v>
                </c:pt>
                <c:pt idx="49">
                  <c:v>17.071080657285087</c:v>
                </c:pt>
                <c:pt idx="50">
                  <c:v>17.100000000000001</c:v>
                </c:pt>
                <c:pt idx="51">
                  <c:v>17.450155957984872</c:v>
                </c:pt>
                <c:pt idx="52">
                  <c:v>17.3</c:v>
                </c:pt>
                <c:pt idx="53">
                  <c:v>17.02</c:v>
                </c:pt>
                <c:pt idx="54">
                  <c:v>17.130116140843366</c:v>
                </c:pt>
                <c:pt idx="55">
                  <c:v>17.04647330634889</c:v>
                </c:pt>
                <c:pt idx="56">
                  <c:v>16.877694490653603</c:v>
                </c:pt>
                <c:pt idx="57">
                  <c:v>16.820307313670405</c:v>
                </c:pt>
                <c:pt idx="58" formatCode="General">
                  <c:v>16.986852518585557</c:v>
                </c:pt>
                <c:pt idx="59" formatCode="General">
                  <c:v>16.891787392077848</c:v>
                </c:pt>
                <c:pt idx="60" formatCode="General">
                  <c:v>16.938143791691971</c:v>
                </c:pt>
                <c:pt idx="61" formatCode="General">
                  <c:v>16.779121317259271</c:v>
                </c:pt>
              </c:numCache>
            </c:numRef>
          </c:val>
          <c:smooth val="1"/>
          <c:extLst>
            <c:ext xmlns:c16="http://schemas.microsoft.com/office/drawing/2014/chart" uri="{C3380CC4-5D6E-409C-BE32-E72D297353CC}">
              <c16:uniqueId val="{00000006-09FE-40D1-B641-A2B23C062159}"/>
            </c:ext>
          </c:extLst>
        </c:ser>
        <c:dLbls>
          <c:showLegendKey val="0"/>
          <c:showVal val="0"/>
          <c:showCatName val="0"/>
          <c:showSerName val="0"/>
          <c:showPercent val="0"/>
          <c:showBubbleSize val="0"/>
        </c:dLbls>
        <c:marker val="1"/>
        <c:smooth val="0"/>
        <c:axId val="516085248"/>
        <c:axId val="516083712"/>
      </c:lineChart>
      <c:valAx>
        <c:axId val="516068096"/>
        <c:scaling>
          <c:orientation val="minMax"/>
          <c:max val="24"/>
          <c:min val="4"/>
        </c:scaling>
        <c:delete val="0"/>
        <c:axPos val="r"/>
        <c:numFmt formatCode="0" sourceLinked="0"/>
        <c:majorTickMark val="out"/>
        <c:minorTickMark val="none"/>
        <c:tickLblPos val="nextTo"/>
        <c:spPr>
          <a:ln w="9525">
            <a:solidFill>
              <a:schemeClr val="tx1"/>
            </a:solidFill>
          </a:ln>
        </c:spPr>
        <c:txPr>
          <a:bodyPr/>
          <a:lstStyle/>
          <a:p>
            <a:pPr>
              <a:defRPr sz="1400" b="1">
                <a:latin typeface="Times New Roman" panose="02020603050405020304" pitchFamily="18" charset="0"/>
                <a:cs typeface="Times New Roman" panose="02020603050405020304" pitchFamily="18" charset="0"/>
              </a:defRPr>
            </a:pPr>
            <a:endParaRPr lang="en-US"/>
          </a:p>
        </c:txPr>
        <c:crossAx val="516069632"/>
        <c:crosses val="max"/>
        <c:crossBetween val="between"/>
        <c:majorUnit val="4"/>
      </c:valAx>
      <c:catAx>
        <c:axId val="516069632"/>
        <c:scaling>
          <c:orientation val="minMax"/>
        </c:scaling>
        <c:delete val="0"/>
        <c:axPos val="b"/>
        <c:numFmt formatCode="General" sourceLinked="0"/>
        <c:majorTickMark val="none"/>
        <c:minorTickMark val="none"/>
        <c:tickLblPos val="nextTo"/>
        <c:spPr>
          <a:ln>
            <a:noFill/>
          </a:ln>
        </c:spPr>
        <c:txPr>
          <a:bodyPr/>
          <a:lstStyle/>
          <a:p>
            <a:pPr>
              <a:defRPr sz="1400" b="1">
                <a:latin typeface="Times New Roman" panose="02020603050405020304" pitchFamily="18" charset="0"/>
                <a:cs typeface="Times New Roman" panose="02020603050405020304" pitchFamily="18" charset="0"/>
              </a:defRPr>
            </a:pPr>
            <a:endParaRPr lang="en-US"/>
          </a:p>
        </c:txPr>
        <c:crossAx val="516068096"/>
        <c:crosses val="autoZero"/>
        <c:auto val="1"/>
        <c:lblAlgn val="ctr"/>
        <c:lblOffset val="100"/>
        <c:noMultiLvlLbl val="0"/>
      </c:catAx>
      <c:valAx>
        <c:axId val="516083712"/>
        <c:scaling>
          <c:orientation val="minMax"/>
          <c:max val="24"/>
          <c:min val="4"/>
        </c:scaling>
        <c:delete val="0"/>
        <c:axPos val="l"/>
        <c:numFmt formatCode="0" sourceLinked="0"/>
        <c:majorTickMark val="out"/>
        <c:minorTickMark val="none"/>
        <c:tickLblPos val="nextTo"/>
        <c:spPr>
          <a:ln>
            <a:solidFill>
              <a:sysClr val="windowText" lastClr="000000"/>
            </a:solidFill>
          </a:ln>
        </c:spPr>
        <c:txPr>
          <a:bodyPr/>
          <a:lstStyle/>
          <a:p>
            <a:pPr>
              <a:defRPr sz="1400" b="1">
                <a:latin typeface="Times New Roman" panose="02020603050405020304" pitchFamily="18" charset="0"/>
                <a:cs typeface="Times New Roman" panose="02020603050405020304" pitchFamily="18" charset="0"/>
              </a:defRPr>
            </a:pPr>
            <a:endParaRPr lang="en-US"/>
          </a:p>
        </c:txPr>
        <c:crossAx val="516085248"/>
        <c:crosses val="autoZero"/>
        <c:crossBetween val="between"/>
        <c:majorUnit val="4"/>
      </c:valAx>
      <c:catAx>
        <c:axId val="516085248"/>
        <c:scaling>
          <c:orientation val="minMax"/>
        </c:scaling>
        <c:delete val="1"/>
        <c:axPos val="b"/>
        <c:numFmt formatCode="General" sourceLinked="1"/>
        <c:majorTickMark val="out"/>
        <c:minorTickMark val="none"/>
        <c:tickLblPos val="nextTo"/>
        <c:crossAx val="516083712"/>
        <c:crossesAt val="0"/>
        <c:auto val="1"/>
        <c:lblAlgn val="ctr"/>
        <c:lblOffset val="100"/>
        <c:noMultiLvlLbl val="0"/>
      </c:catAx>
      <c:spPr>
        <a:noFill/>
        <a:ln w="34925">
          <a:noFill/>
        </a:ln>
      </c:spPr>
    </c:plotArea>
    <c:legend>
      <c:legendPos val="t"/>
      <c:layout>
        <c:manualLayout>
          <c:xMode val="edge"/>
          <c:yMode val="edge"/>
          <c:x val="4.4158711332198668E-2"/>
          <c:y val="0.69550480054921981"/>
          <c:w val="0.89255804994209131"/>
          <c:h val="0.18560440717152774"/>
        </c:manualLayout>
      </c:layout>
      <c:overlay val="0"/>
      <c:txPr>
        <a:bodyPr/>
        <a:lstStyle/>
        <a:p>
          <a:pPr>
            <a:defRPr sz="1800" b="1">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chemeClr val="bg1"/>
    </a:solidFill>
    <a:ln>
      <a:noFill/>
    </a:ln>
  </c:spPr>
  <c:txPr>
    <a:bodyPr/>
    <a:lstStyle/>
    <a:p>
      <a:pPr>
        <a:defRPr>
          <a:latin typeface="+mj-lt"/>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255707734037308E-2"/>
          <c:y val="2.8121737846776775E-2"/>
          <c:w val="0.80506430370739712"/>
          <c:h val="0.64910470619172866"/>
        </c:manualLayout>
      </c:layout>
      <c:barChart>
        <c:barDir val="col"/>
        <c:grouping val="stacked"/>
        <c:varyColors val="0"/>
        <c:ser>
          <c:idx val="8"/>
          <c:order val="1"/>
          <c:tx>
            <c:strRef>
              <c:f>'I. Инфляци'!$T$2</c:f>
              <c:strCache>
                <c:ptCount val="1"/>
                <c:pt idx="0">
                  <c:v>Бусад дотоод</c:v>
                </c:pt>
              </c:strCache>
            </c:strRef>
          </c:tx>
          <c:spPr>
            <a:solidFill>
              <a:srgbClr val="820000"/>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Инфляци'!$T$3:$T$86</c15:sqref>
                  </c15:fullRef>
                </c:ext>
              </c:extLst>
              <c:f>'I. Инфляци'!$T$51:$T$86</c:f>
              <c:numCache>
                <c:formatCode>0.0%</c:formatCode>
                <c:ptCount val="36"/>
                <c:pt idx="0">
                  <c:v>1.5658530592880398E-2</c:v>
                </c:pt>
                <c:pt idx="1">
                  <c:v>2.0094586916489396E-2</c:v>
                </c:pt>
                <c:pt idx="2">
                  <c:v>2.0640562276420693E-2</c:v>
                </c:pt>
                <c:pt idx="3">
                  <c:v>1.9443031134079445E-2</c:v>
                </c:pt>
                <c:pt idx="4">
                  <c:v>1.633077372262887E-2</c:v>
                </c:pt>
                <c:pt idx="5">
                  <c:v>2.098206349136858E-2</c:v>
                </c:pt>
                <c:pt idx="6">
                  <c:v>2.2205670908126262E-2</c:v>
                </c:pt>
                <c:pt idx="7">
                  <c:v>2.4386510169628672E-2</c:v>
                </c:pt>
                <c:pt idx="8">
                  <c:v>2.4372395590732236E-2</c:v>
                </c:pt>
                <c:pt idx="9">
                  <c:v>2.6164646472878798E-2</c:v>
                </c:pt>
                <c:pt idx="10">
                  <c:v>3.0324266102354887E-2</c:v>
                </c:pt>
                <c:pt idx="11">
                  <c:v>2.8294327283896366E-2</c:v>
                </c:pt>
                <c:pt idx="12">
                  <c:v>2.7423826624712867E-2</c:v>
                </c:pt>
                <c:pt idx="13">
                  <c:v>2.4757218968612844E-2</c:v>
                </c:pt>
                <c:pt idx="14">
                  <c:v>2.5507187976494036E-2</c:v>
                </c:pt>
                <c:pt idx="15">
                  <c:v>2.625250356180428E-2</c:v>
                </c:pt>
                <c:pt idx="16">
                  <c:v>2.7218683644746201E-2</c:v>
                </c:pt>
                <c:pt idx="17">
                  <c:v>2.404027993216204E-2</c:v>
                </c:pt>
                <c:pt idx="18">
                  <c:v>2.6197023493425547E-2</c:v>
                </c:pt>
                <c:pt idx="19">
                  <c:v>2.4795946146468462E-2</c:v>
                </c:pt>
                <c:pt idx="20">
                  <c:v>2.7003268789138529E-2</c:v>
                </c:pt>
                <c:pt idx="21">
                  <c:v>2.8015006710962676E-2</c:v>
                </c:pt>
                <c:pt idx="22">
                  <c:v>2.4750446642787239E-2</c:v>
                </c:pt>
                <c:pt idx="23">
                  <c:v>2.4086267676425317E-2</c:v>
                </c:pt>
                <c:pt idx="24">
                  <c:v>2.3104949526734725E-2</c:v>
                </c:pt>
                <c:pt idx="25">
                  <c:v>2.1597514305629451E-2</c:v>
                </c:pt>
                <c:pt idx="26">
                  <c:v>2.239337345598362E-2</c:v>
                </c:pt>
                <c:pt idx="27">
                  <c:v>2.2968153314882351E-2</c:v>
                </c:pt>
                <c:pt idx="28">
                  <c:v>2.3530642064098377E-2</c:v>
                </c:pt>
                <c:pt idx="29">
                  <c:v>2.4326543824873214E-2</c:v>
                </c:pt>
                <c:pt idx="30">
                  <c:v>2.1471687698148466E-2</c:v>
                </c:pt>
                <c:pt idx="31">
                  <c:v>2.077603078026603E-2</c:v>
                </c:pt>
                <c:pt idx="32">
                  <c:v>1.7311037761085685E-2</c:v>
                </c:pt>
                <c:pt idx="33">
                  <c:v>1.9602762777277766E-2</c:v>
                </c:pt>
                <c:pt idx="34">
                  <c:v>1.7797347376517062E-2</c:v>
                </c:pt>
                <c:pt idx="35">
                  <c:v>1.7813756047597516E-2</c:v>
                </c:pt>
              </c:numCache>
            </c:numRef>
          </c:val>
          <c:extLst>
            <c:ext xmlns:c16="http://schemas.microsoft.com/office/drawing/2014/chart" uri="{C3380CC4-5D6E-409C-BE32-E72D297353CC}">
              <c16:uniqueId val="{00000000-F78F-417A-BFA6-663F0E02E27E}"/>
            </c:ext>
          </c:extLst>
        </c:ser>
        <c:ser>
          <c:idx val="7"/>
          <c:order val="2"/>
          <c:tx>
            <c:strRef>
              <c:f>'I. Инфляци'!$S$2</c:f>
              <c:strCache>
                <c:ptCount val="1"/>
                <c:pt idx="0">
                  <c:v>Бусад импорт</c:v>
                </c:pt>
              </c:strCache>
            </c:strRef>
          </c:tx>
          <c:spPr>
            <a:solidFill>
              <a:srgbClr val="AF945E"/>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Инфляци'!$S$3:$S$86</c15:sqref>
                  </c15:fullRef>
                </c:ext>
              </c:extLst>
              <c:f>'I. Инфляци'!$S$51:$S$86</c:f>
              <c:numCache>
                <c:formatCode>0.0%</c:formatCode>
                <c:ptCount val="36"/>
                <c:pt idx="0">
                  <c:v>9.4520846023384703E-3</c:v>
                </c:pt>
                <c:pt idx="1">
                  <c:v>1.4295793603366629E-2</c:v>
                </c:pt>
                <c:pt idx="2">
                  <c:v>1.8537130393238451E-2</c:v>
                </c:pt>
                <c:pt idx="3">
                  <c:v>1.9540486550181705E-2</c:v>
                </c:pt>
                <c:pt idx="4">
                  <c:v>1.6358340991964881E-2</c:v>
                </c:pt>
                <c:pt idx="5">
                  <c:v>1.9458999303268904E-2</c:v>
                </c:pt>
                <c:pt idx="6">
                  <c:v>2.2846963406586318E-2</c:v>
                </c:pt>
                <c:pt idx="7">
                  <c:v>3.0972373797535476E-2</c:v>
                </c:pt>
                <c:pt idx="8">
                  <c:v>3.088810882625067E-2</c:v>
                </c:pt>
                <c:pt idx="9">
                  <c:v>3.015374952258696E-2</c:v>
                </c:pt>
                <c:pt idx="10">
                  <c:v>3.1657694801330599E-2</c:v>
                </c:pt>
                <c:pt idx="11">
                  <c:v>3.1906270992481826E-2</c:v>
                </c:pt>
                <c:pt idx="12">
                  <c:v>2.3526836416902841E-2</c:v>
                </c:pt>
                <c:pt idx="13">
                  <c:v>1.5014809068066431E-2</c:v>
                </c:pt>
                <c:pt idx="14">
                  <c:v>1.1390693026716938E-2</c:v>
                </c:pt>
                <c:pt idx="15">
                  <c:v>1.2016832197763665E-2</c:v>
                </c:pt>
                <c:pt idx="16">
                  <c:v>1.3240424534483508E-2</c:v>
                </c:pt>
                <c:pt idx="17">
                  <c:v>9.5121756015774297E-3</c:v>
                </c:pt>
                <c:pt idx="18">
                  <c:v>8.6538790364656601E-3</c:v>
                </c:pt>
                <c:pt idx="19">
                  <c:v>8.6840420581896956E-3</c:v>
                </c:pt>
                <c:pt idx="20">
                  <c:v>1.4926085579568064E-2</c:v>
                </c:pt>
                <c:pt idx="21">
                  <c:v>1.4693749541812405E-2</c:v>
                </c:pt>
                <c:pt idx="22">
                  <c:v>1.4661205730889599E-2</c:v>
                </c:pt>
                <c:pt idx="23">
                  <c:v>1.8103269244879702E-2</c:v>
                </c:pt>
                <c:pt idx="24">
                  <c:v>2.1840922380989541E-2</c:v>
                </c:pt>
                <c:pt idx="25">
                  <c:v>2.5931541287831879E-2</c:v>
                </c:pt>
                <c:pt idx="26">
                  <c:v>2.5192600676027917E-2</c:v>
                </c:pt>
                <c:pt idx="27">
                  <c:v>2.6972009962638231E-2</c:v>
                </c:pt>
                <c:pt idx="28">
                  <c:v>2.6853288018697803E-2</c:v>
                </c:pt>
                <c:pt idx="29">
                  <c:v>3.0677208997463998E-2</c:v>
                </c:pt>
                <c:pt idx="30">
                  <c:v>2.919921324526023E-2</c:v>
                </c:pt>
                <c:pt idx="31">
                  <c:v>2.4778506001425109E-2</c:v>
                </c:pt>
                <c:pt idx="32">
                  <c:v>1.7695402025549596E-2</c:v>
                </c:pt>
                <c:pt idx="33">
                  <c:v>1.9140605360310772E-2</c:v>
                </c:pt>
                <c:pt idx="34">
                  <c:v>1.7796042325852759E-2</c:v>
                </c:pt>
                <c:pt idx="35">
                  <c:v>1.8938976502816389E-2</c:v>
                </c:pt>
              </c:numCache>
            </c:numRef>
          </c:val>
          <c:extLst>
            <c:ext xmlns:c16="http://schemas.microsoft.com/office/drawing/2014/chart" uri="{C3380CC4-5D6E-409C-BE32-E72D297353CC}">
              <c16:uniqueId val="{00000001-F78F-417A-BFA6-663F0E02E27E}"/>
            </c:ext>
          </c:extLst>
        </c:ser>
        <c:ser>
          <c:idx val="6"/>
          <c:order val="3"/>
          <c:tx>
            <c:strRef>
              <c:f>'I. Инфляци'!$R$2</c:f>
              <c:strCache>
                <c:ptCount val="1"/>
                <c:pt idx="0">
                  <c:v>Дотоодын аялал жуулчлал</c:v>
                </c:pt>
              </c:strCache>
            </c:strRef>
          </c:tx>
          <c:spPr>
            <a:solidFill>
              <a:srgbClr val="7030A0"/>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Инфляци'!$R$3:$R$86</c15:sqref>
                  </c15:fullRef>
                </c:ext>
              </c:extLst>
              <c:f>'I. Инфляци'!$R$51:$R$86</c:f>
              <c:numCache>
                <c:formatCode>0.0%</c:formatCode>
                <c:ptCount val="36"/>
                <c:pt idx="0">
                  <c:v>-4.9734493355628494E-4</c:v>
                </c:pt>
                <c:pt idx="1">
                  <c:v>2.0408013112546492E-18</c:v>
                </c:pt>
                <c:pt idx="2">
                  <c:v>2.0400239843489713E-18</c:v>
                </c:pt>
                <c:pt idx="3">
                  <c:v>2.0465322725448904E-18</c:v>
                </c:pt>
                <c:pt idx="4">
                  <c:v>2.0439807006421944E-18</c:v>
                </c:pt>
                <c:pt idx="5">
                  <c:v>6.4081259819198069E-5</c:v>
                </c:pt>
                <c:pt idx="6">
                  <c:v>6.4511964158984875E-5</c:v>
                </c:pt>
                <c:pt idx="7">
                  <c:v>5.0402712467292508E-4</c:v>
                </c:pt>
                <c:pt idx="8">
                  <c:v>5.0167644343176499E-4</c:v>
                </c:pt>
                <c:pt idx="9">
                  <c:v>4.9826141282956877E-4</c:v>
                </c:pt>
                <c:pt idx="10">
                  <c:v>4.9358999941970683E-4</c:v>
                </c:pt>
                <c:pt idx="11">
                  <c:v>4.9062202205659442E-4</c:v>
                </c:pt>
                <c:pt idx="12">
                  <c:v>4.8290581317504813E-4</c:v>
                </c:pt>
                <c:pt idx="13">
                  <c:v>0</c:v>
                </c:pt>
                <c:pt idx="14">
                  <c:v>0</c:v>
                </c:pt>
                <c:pt idx="15">
                  <c:v>1.3028036564653109E-3</c:v>
                </c:pt>
                <c:pt idx="16">
                  <c:v>1.6725015397561422E-3</c:v>
                </c:pt>
                <c:pt idx="17">
                  <c:v>2.0156958357507027E-3</c:v>
                </c:pt>
                <c:pt idx="18">
                  <c:v>2.3686547937619195E-3</c:v>
                </c:pt>
                <c:pt idx="19">
                  <c:v>2.3598176115275926E-3</c:v>
                </c:pt>
                <c:pt idx="20">
                  <c:v>2.3614507411883418E-3</c:v>
                </c:pt>
                <c:pt idx="21">
                  <c:v>2.3538776382410875E-3</c:v>
                </c:pt>
                <c:pt idx="22">
                  <c:v>2.3145253594357802E-3</c:v>
                </c:pt>
                <c:pt idx="23">
                  <c:v>2.298266296644408E-3</c:v>
                </c:pt>
                <c:pt idx="24">
                  <c:v>2.271453973232025E-3</c:v>
                </c:pt>
                <c:pt idx="25">
                  <c:v>2.2582570935407559E-3</c:v>
                </c:pt>
                <c:pt idx="26">
                  <c:v>2.2466446799741355E-3</c:v>
                </c:pt>
                <c:pt idx="27">
                  <c:v>6.3148182576284973E-3</c:v>
                </c:pt>
                <c:pt idx="28">
                  <c:v>5.9319223163177724E-3</c:v>
                </c:pt>
                <c:pt idx="29">
                  <c:v>5.6428498606446286E-3</c:v>
                </c:pt>
                <c:pt idx="30">
                  <c:v>5.3013387991185813E-3</c:v>
                </c:pt>
                <c:pt idx="31">
                  <c:v>4.3920371230469551E-3</c:v>
                </c:pt>
                <c:pt idx="32">
                  <c:v>4.2955873715607449E-3</c:v>
                </c:pt>
                <c:pt idx="33">
                  <c:v>4.267198157998568E-3</c:v>
                </c:pt>
                <c:pt idx="34">
                  <c:v>4.2559821008789356E-3</c:v>
                </c:pt>
                <c:pt idx="35">
                  <c:v>4.236471689942488E-3</c:v>
                </c:pt>
              </c:numCache>
            </c:numRef>
          </c:val>
          <c:extLst>
            <c:ext xmlns:c16="http://schemas.microsoft.com/office/drawing/2014/chart" uri="{C3380CC4-5D6E-409C-BE32-E72D297353CC}">
              <c16:uniqueId val="{00000002-F78F-417A-BFA6-663F0E02E27E}"/>
            </c:ext>
          </c:extLst>
        </c:ser>
        <c:ser>
          <c:idx val="3"/>
          <c:order val="4"/>
          <c:tx>
            <c:strRef>
              <c:f>'I. Инфляци'!$P$2</c:f>
              <c:strCache>
                <c:ptCount val="1"/>
                <c:pt idx="0">
                  <c:v>Хатуу түлш</c:v>
                </c:pt>
              </c:strCache>
            </c:strRef>
          </c:tx>
          <c:spPr>
            <a:solidFill>
              <a:schemeClr val="bg1">
                <a:lumMod val="75000"/>
              </a:schemeClr>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Инфляци'!$P$3:$P$86</c15:sqref>
                  </c15:fullRef>
                </c:ext>
              </c:extLst>
              <c:f>'I. Инфляци'!$P$51:$P$86</c:f>
              <c:numCache>
                <c:formatCode>0.0%</c:formatCode>
                <c:ptCount val="36"/>
                <c:pt idx="0">
                  <c:v>3.4939946460440254E-3</c:v>
                </c:pt>
                <c:pt idx="1">
                  <c:v>3.4494205258502188E-3</c:v>
                </c:pt>
                <c:pt idx="2">
                  <c:v>3.4481066657654799E-3</c:v>
                </c:pt>
                <c:pt idx="3">
                  <c:v>3.4591071599181173E-3</c:v>
                </c:pt>
                <c:pt idx="4">
                  <c:v>2.4775697519138721E-3</c:v>
                </c:pt>
                <c:pt idx="5">
                  <c:v>4.4487338583797074E-3</c:v>
                </c:pt>
                <c:pt idx="6">
                  <c:v>7.104107801213312E-3</c:v>
                </c:pt>
                <c:pt idx="7">
                  <c:v>9.7775851418858833E-3</c:v>
                </c:pt>
                <c:pt idx="8">
                  <c:v>6.3921706053332687E-3</c:v>
                </c:pt>
                <c:pt idx="9">
                  <c:v>6.6617382323553263E-3</c:v>
                </c:pt>
                <c:pt idx="10">
                  <c:v>1.3715094065223896E-2</c:v>
                </c:pt>
                <c:pt idx="11">
                  <c:v>1.4664083243198383E-2</c:v>
                </c:pt>
                <c:pt idx="12">
                  <c:v>1.8507008013988586E-2</c:v>
                </c:pt>
                <c:pt idx="13">
                  <c:v>1.6770467359833559E-2</c:v>
                </c:pt>
                <c:pt idx="14">
                  <c:v>1.5978744365752386E-2</c:v>
                </c:pt>
                <c:pt idx="15">
                  <c:v>1.6548930639099107E-2</c:v>
                </c:pt>
                <c:pt idx="16">
                  <c:v>1.6174965235207936E-2</c:v>
                </c:pt>
                <c:pt idx="17">
                  <c:v>1.4118537918571933E-2</c:v>
                </c:pt>
                <c:pt idx="18">
                  <c:v>1.2890019022854068E-2</c:v>
                </c:pt>
                <c:pt idx="19">
                  <c:v>1.4771390316380563E-2</c:v>
                </c:pt>
                <c:pt idx="20">
                  <c:v>2.1869169410157759E-2</c:v>
                </c:pt>
                <c:pt idx="21">
                  <c:v>2.3622609509578799E-2</c:v>
                </c:pt>
                <c:pt idx="22">
                  <c:v>1.3032320419919318E-2</c:v>
                </c:pt>
                <c:pt idx="23">
                  <c:v>1.2940771059632161E-2</c:v>
                </c:pt>
                <c:pt idx="24">
                  <c:v>9.0071891894211529E-3</c:v>
                </c:pt>
                <c:pt idx="25">
                  <c:v>8.6510672154717777E-3</c:v>
                </c:pt>
                <c:pt idx="26">
                  <c:v>9.2510363787258951E-3</c:v>
                </c:pt>
                <c:pt idx="27">
                  <c:v>8.7513488340443604E-3</c:v>
                </c:pt>
                <c:pt idx="28">
                  <c:v>9.0433426729238844E-3</c:v>
                </c:pt>
                <c:pt idx="29">
                  <c:v>9.1243871636336304E-3</c:v>
                </c:pt>
                <c:pt idx="30">
                  <c:v>8.1161357491901127E-3</c:v>
                </c:pt>
                <c:pt idx="31">
                  <c:v>3.7761334247106391E-3</c:v>
                </c:pt>
                <c:pt idx="32">
                  <c:v>-2.7917956998147705E-3</c:v>
                </c:pt>
                <c:pt idx="33">
                  <c:v>-4.4361923102737713E-3</c:v>
                </c:pt>
                <c:pt idx="34">
                  <c:v>-3.8511689131815092E-4</c:v>
                </c:pt>
                <c:pt idx="35">
                  <c:v>-3.8335142599661383E-4</c:v>
                </c:pt>
              </c:numCache>
            </c:numRef>
          </c:val>
          <c:extLst>
            <c:ext xmlns:c16="http://schemas.microsoft.com/office/drawing/2014/chart" uri="{C3380CC4-5D6E-409C-BE32-E72D297353CC}">
              <c16:uniqueId val="{00000003-F78F-417A-BFA6-663F0E02E27E}"/>
            </c:ext>
          </c:extLst>
        </c:ser>
        <c:ser>
          <c:idx val="1"/>
          <c:order val="5"/>
          <c:tx>
            <c:strRef>
              <c:f>'I. Инфляци'!$N$2</c:f>
              <c:strCache>
                <c:ptCount val="1"/>
                <c:pt idx="0">
                  <c:v>Хүнсний ногоо</c:v>
                </c:pt>
              </c:strCache>
            </c:strRef>
          </c:tx>
          <c:spPr>
            <a:solidFill>
              <a:schemeClr val="bg2">
                <a:lumMod val="25000"/>
              </a:schemeClr>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Инфляци'!$N$3:$N$86</c15:sqref>
                  </c15:fullRef>
                </c:ext>
              </c:extLst>
              <c:f>'I. Инфляци'!$N$51:$N$86</c:f>
              <c:numCache>
                <c:formatCode>0.0%</c:formatCode>
                <c:ptCount val="36"/>
                <c:pt idx="0">
                  <c:v>-2.2738757579007121E-3</c:v>
                </c:pt>
                <c:pt idx="1">
                  <c:v>-3.7597056787036427E-3</c:v>
                </c:pt>
                <c:pt idx="2">
                  <c:v>-3.9243729444974488E-3</c:v>
                </c:pt>
                <c:pt idx="3">
                  <c:v>-5.1013692097045321E-3</c:v>
                </c:pt>
                <c:pt idx="4">
                  <c:v>-2.7348321871365953E-3</c:v>
                </c:pt>
                <c:pt idx="5">
                  <c:v>5.829150537856537E-3</c:v>
                </c:pt>
                <c:pt idx="6">
                  <c:v>7.0830158282475242E-3</c:v>
                </c:pt>
                <c:pt idx="7">
                  <c:v>5.2007928458513309E-3</c:v>
                </c:pt>
                <c:pt idx="8">
                  <c:v>3.4535083850024801E-3</c:v>
                </c:pt>
                <c:pt idx="9">
                  <c:v>3.9616066328704898E-3</c:v>
                </c:pt>
                <c:pt idx="10">
                  <c:v>2.6658534620061882E-3</c:v>
                </c:pt>
                <c:pt idx="11">
                  <c:v>2.7444074029282384E-3</c:v>
                </c:pt>
                <c:pt idx="12">
                  <c:v>2.6787240009652391E-3</c:v>
                </c:pt>
                <c:pt idx="13">
                  <c:v>4.2529466228510698E-3</c:v>
                </c:pt>
                <c:pt idx="14">
                  <c:v>5.2165691881872756E-3</c:v>
                </c:pt>
                <c:pt idx="15">
                  <c:v>9.7831469055525214E-3</c:v>
                </c:pt>
                <c:pt idx="16">
                  <c:v>1.0114396539414011E-2</c:v>
                </c:pt>
                <c:pt idx="17">
                  <c:v>-1.193357082211625E-3</c:v>
                </c:pt>
                <c:pt idx="18">
                  <c:v>-4.3310336412364986E-3</c:v>
                </c:pt>
                <c:pt idx="19">
                  <c:v>-2.5376425231848974E-3</c:v>
                </c:pt>
                <c:pt idx="20">
                  <c:v>-1.1557283915950682E-3</c:v>
                </c:pt>
                <c:pt idx="21">
                  <c:v>-2.0297004427454377E-3</c:v>
                </c:pt>
                <c:pt idx="22">
                  <c:v>-1.2000959609860223E-3</c:v>
                </c:pt>
                <c:pt idx="23">
                  <c:v>-1.087445248971347E-3</c:v>
                </c:pt>
                <c:pt idx="24">
                  <c:v>-1.434225364905106E-3</c:v>
                </c:pt>
                <c:pt idx="25">
                  <c:v>-2.4743296645207355E-4</c:v>
                </c:pt>
                <c:pt idx="26">
                  <c:v>-4.6843167829956273E-4</c:v>
                </c:pt>
                <c:pt idx="27">
                  <c:v>-2.8183678018117581E-3</c:v>
                </c:pt>
                <c:pt idx="28">
                  <c:v>-4.9873849920547579E-3</c:v>
                </c:pt>
                <c:pt idx="29">
                  <c:v>2.398452832037812E-3</c:v>
                </c:pt>
                <c:pt idx="30">
                  <c:v>4.2834068468279663E-3</c:v>
                </c:pt>
                <c:pt idx="31">
                  <c:v>2.4139619362105605E-3</c:v>
                </c:pt>
                <c:pt idx="32">
                  <c:v>3.3160965663240537E-4</c:v>
                </c:pt>
                <c:pt idx="33">
                  <c:v>1.0323423366887707E-3</c:v>
                </c:pt>
                <c:pt idx="34">
                  <c:v>1.8105109509166724E-3</c:v>
                </c:pt>
                <c:pt idx="35">
                  <c:v>2.5884797219144677E-3</c:v>
                </c:pt>
              </c:numCache>
            </c:numRef>
          </c:val>
          <c:extLst xmlns:c15="http://schemas.microsoft.com/office/drawing/2012/chart">
            <c:ext xmlns:c16="http://schemas.microsoft.com/office/drawing/2014/chart" uri="{C3380CC4-5D6E-409C-BE32-E72D297353CC}">
              <c16:uniqueId val="{00000004-F78F-417A-BFA6-663F0E02E27E}"/>
            </c:ext>
          </c:extLst>
        </c:ser>
        <c:ser>
          <c:idx val="2"/>
          <c:order val="6"/>
          <c:tx>
            <c:v>Шатахуун</c:v>
          </c:tx>
          <c:spPr>
            <a:solidFill>
              <a:srgbClr val="7B8BAD"/>
            </a:solidFill>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Инфляци'!$O$3:$O$86</c15:sqref>
                  </c15:fullRef>
                </c:ext>
              </c:extLst>
              <c:f>'I. Инфляци'!$O$51:$O$86</c:f>
              <c:numCache>
                <c:formatCode>0.0%</c:formatCode>
                <c:ptCount val="36"/>
                <c:pt idx="0">
                  <c:v>5.4730662307136632E-4</c:v>
                </c:pt>
                <c:pt idx="1">
                  <c:v>1.2392937403275881E-3</c:v>
                </c:pt>
                <c:pt idx="2">
                  <c:v>1.3384443780942784E-3</c:v>
                </c:pt>
                <c:pt idx="3">
                  <c:v>2.5182372819973135E-3</c:v>
                </c:pt>
                <c:pt idx="4">
                  <c:v>2.5586432113110227E-3</c:v>
                </c:pt>
                <c:pt idx="5">
                  <c:v>2.5773915558456768E-3</c:v>
                </c:pt>
                <c:pt idx="6">
                  <c:v>2.5947147753261398E-3</c:v>
                </c:pt>
                <c:pt idx="7">
                  <c:v>2.2459281457003813E-3</c:v>
                </c:pt>
                <c:pt idx="8">
                  <c:v>2.2354535880770841E-3</c:v>
                </c:pt>
                <c:pt idx="9">
                  <c:v>2.3386063624956386E-3</c:v>
                </c:pt>
                <c:pt idx="10">
                  <c:v>5.0822914881439299E-3</c:v>
                </c:pt>
                <c:pt idx="11">
                  <c:v>4.0379898134523442E-3</c:v>
                </c:pt>
                <c:pt idx="12">
                  <c:v>3.7816722680577069E-3</c:v>
                </c:pt>
                <c:pt idx="13">
                  <c:v>3.7247687085882578E-3</c:v>
                </c:pt>
                <c:pt idx="14">
                  <c:v>5.150715271489803E-3</c:v>
                </c:pt>
                <c:pt idx="15">
                  <c:v>5.2129786218018843E-3</c:v>
                </c:pt>
                <c:pt idx="16">
                  <c:v>8.3598591342987204E-3</c:v>
                </c:pt>
                <c:pt idx="17">
                  <c:v>8.7151892854519571E-3</c:v>
                </c:pt>
                <c:pt idx="18">
                  <c:v>9.0737239739047577E-3</c:v>
                </c:pt>
                <c:pt idx="19">
                  <c:v>1.2234145908415487E-2</c:v>
                </c:pt>
                <c:pt idx="20">
                  <c:v>1.4959368977124845E-2</c:v>
                </c:pt>
                <c:pt idx="21">
                  <c:v>1.3248686343690403E-2</c:v>
                </c:pt>
                <c:pt idx="22">
                  <c:v>6.5557211479415458E-3</c:v>
                </c:pt>
                <c:pt idx="23">
                  <c:v>5.925985117162913E-3</c:v>
                </c:pt>
                <c:pt idx="24">
                  <c:v>5.2684718546244713E-3</c:v>
                </c:pt>
                <c:pt idx="25">
                  <c:v>6.0900648083444583E-3</c:v>
                </c:pt>
                <c:pt idx="26">
                  <c:v>6.824688660097957E-3</c:v>
                </c:pt>
                <c:pt idx="27">
                  <c:v>6.4653638885899551E-3</c:v>
                </c:pt>
                <c:pt idx="28">
                  <c:v>2.5999335954597171E-3</c:v>
                </c:pt>
                <c:pt idx="29">
                  <c:v>2.618652510377505E-3</c:v>
                </c:pt>
                <c:pt idx="30">
                  <c:v>2.2413434309596705E-3</c:v>
                </c:pt>
                <c:pt idx="31">
                  <c:v>-6.8248306057112993E-4</c:v>
                </c:pt>
                <c:pt idx="32">
                  <c:v>-3.0978453900874173E-3</c:v>
                </c:pt>
                <c:pt idx="33">
                  <c:v>-1.3999648538963543E-3</c:v>
                </c:pt>
                <c:pt idx="34">
                  <c:v>2.7500113272391782E-3</c:v>
                </c:pt>
                <c:pt idx="35">
                  <c:v>2.950547415360267E-3</c:v>
                </c:pt>
              </c:numCache>
            </c:numRef>
          </c:val>
          <c:extLst>
            <c:ext xmlns:c16="http://schemas.microsoft.com/office/drawing/2014/chart" uri="{C3380CC4-5D6E-409C-BE32-E72D297353CC}">
              <c16:uniqueId val="{00000005-F78F-417A-BFA6-663F0E02E27E}"/>
            </c:ext>
          </c:extLst>
        </c:ser>
        <c:ser>
          <c:idx val="0"/>
          <c:order val="7"/>
          <c:tx>
            <c:v>Мах</c:v>
          </c:tx>
          <c:spPr>
            <a:solidFill>
              <a:srgbClr val="002060"/>
            </a:solidFill>
            <a:ln>
              <a:noFill/>
            </a:ln>
          </c:spPr>
          <c:invertIfNegative val="0"/>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Инфляци'!$M$3:$M$86</c15:sqref>
                  </c15:fullRef>
                </c:ext>
              </c:extLst>
              <c:f>'I. Инфляци'!$M$51:$M$86</c:f>
              <c:numCache>
                <c:formatCode>0.0%</c:formatCode>
                <c:ptCount val="36"/>
                <c:pt idx="0">
                  <c:v>6.1508197229250576E-3</c:v>
                </c:pt>
                <c:pt idx="1">
                  <c:v>-3.0245610596679388E-3</c:v>
                </c:pt>
                <c:pt idx="2">
                  <c:v>-1.6419066738743006E-3</c:v>
                </c:pt>
                <c:pt idx="3">
                  <c:v>-4.5178723240236873E-3</c:v>
                </c:pt>
                <c:pt idx="4">
                  <c:v>-1.5342881949256153E-3</c:v>
                </c:pt>
                <c:pt idx="5">
                  <c:v>9.693626532004142E-4</c:v>
                </c:pt>
                <c:pt idx="6">
                  <c:v>4.5964547044073933E-3</c:v>
                </c:pt>
                <c:pt idx="7">
                  <c:v>8.8415739746907449E-3</c:v>
                </c:pt>
                <c:pt idx="8">
                  <c:v>8.2948297014311927E-3</c:v>
                </c:pt>
                <c:pt idx="9">
                  <c:v>2.472685093152305E-3</c:v>
                </c:pt>
                <c:pt idx="10">
                  <c:v>-3.6804813534450339E-3</c:v>
                </c:pt>
                <c:pt idx="11">
                  <c:v>-7.7870702565795992E-4</c:v>
                </c:pt>
                <c:pt idx="12">
                  <c:v>5.1470411365883326E-4</c:v>
                </c:pt>
                <c:pt idx="13">
                  <c:v>2.389526234228384E-3</c:v>
                </c:pt>
                <c:pt idx="14">
                  <c:v>2.4712468314201015E-3</c:v>
                </c:pt>
                <c:pt idx="15">
                  <c:v>8.4569690856012136E-3</c:v>
                </c:pt>
                <c:pt idx="16">
                  <c:v>1.0942189839150396E-2</c:v>
                </c:pt>
                <c:pt idx="17">
                  <c:v>7.252780277262093E-3</c:v>
                </c:pt>
                <c:pt idx="18">
                  <c:v>4.3951683466837265E-3</c:v>
                </c:pt>
                <c:pt idx="19">
                  <c:v>7.8671218863450073E-3</c:v>
                </c:pt>
                <c:pt idx="20">
                  <c:v>1.2951003146322672E-2</c:v>
                </c:pt>
                <c:pt idx="21">
                  <c:v>1.6753170167707169E-2</c:v>
                </c:pt>
                <c:pt idx="22">
                  <c:v>2.1051060155056943E-2</c:v>
                </c:pt>
                <c:pt idx="23">
                  <c:v>1.6247267700116714E-2</c:v>
                </c:pt>
                <c:pt idx="24">
                  <c:v>1.4551471173162026E-2</c:v>
                </c:pt>
                <c:pt idx="25">
                  <c:v>1.4107935975164519E-2</c:v>
                </c:pt>
                <c:pt idx="26">
                  <c:v>2.3723283374313855E-2</c:v>
                </c:pt>
                <c:pt idx="27">
                  <c:v>2.9586077602245263E-2</c:v>
                </c:pt>
                <c:pt idx="28">
                  <c:v>2.7503317471410101E-2</c:v>
                </c:pt>
                <c:pt idx="29">
                  <c:v>2.9854710693600864E-2</c:v>
                </c:pt>
                <c:pt idx="30">
                  <c:v>3.4161549946921173E-2</c:v>
                </c:pt>
                <c:pt idx="31">
                  <c:v>2.9191777665814551E-2</c:v>
                </c:pt>
                <c:pt idx="32">
                  <c:v>1.6548451869917047E-2</c:v>
                </c:pt>
                <c:pt idx="33">
                  <c:v>1.1864765951014608E-2</c:v>
                </c:pt>
                <c:pt idx="34">
                  <c:v>1.5985784764581346E-2</c:v>
                </c:pt>
                <c:pt idx="35">
                  <c:v>2.3160668189126783E-2</c:v>
                </c:pt>
              </c:numCache>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50"/>
        <c:overlap val="100"/>
        <c:axId val="490496768"/>
        <c:axId val="490498688"/>
        <c:extLst/>
      </c:barChart>
      <c:lineChart>
        <c:grouping val="standard"/>
        <c:varyColors val="0"/>
        <c:ser>
          <c:idx val="5"/>
          <c:order val="0"/>
          <c:tx>
            <c:strRef>
              <c:f>'I. Инфляци'!$F$2</c:f>
              <c:strCache>
                <c:ptCount val="1"/>
                <c:pt idx="0">
                  <c:v>Жилийн инфляци (УБ)</c:v>
                </c:pt>
              </c:strCache>
            </c:strRef>
          </c:tx>
          <c:spPr>
            <a:ln>
              <a:solidFill>
                <a:sysClr val="windowText" lastClr="000000"/>
              </a:solidFill>
            </a:ln>
          </c:spPr>
          <c:marker>
            <c:symbol val="circle"/>
            <c:size val="6"/>
            <c:spPr>
              <a:solidFill>
                <a:schemeClr val="bg1"/>
              </a:solidFill>
              <a:ln>
                <a:solidFill>
                  <a:sysClr val="windowText" lastClr="000000"/>
                </a:solidFill>
              </a:ln>
            </c:spPr>
          </c:marker>
          <c:cat>
            <c:multiLvlStrRef>
              <c:extLst>
                <c:ext xmlns:c15="http://schemas.microsoft.com/office/drawing/2012/chart" uri="{02D57815-91ED-43cb-92C2-25804820EDAC}">
                  <c15:fullRef>
                    <c15:sqref>'I. Инфляци'!$C$3:$D$86</c15:sqref>
                  </c15:fullRef>
                </c:ext>
              </c:extLst>
              <c:f>'I. Инфляци'!$C$51:$D$86</c:f>
              <c:multiLvlStrCache>
                <c:ptCount val="36"/>
                <c:lvl>
                  <c:pt idx="0">
                    <c:v>3</c:v>
                  </c:pt>
                  <c:pt idx="3">
                    <c:v>6</c:v>
                  </c:pt>
                  <c:pt idx="6">
                    <c:v>9</c:v>
                  </c:pt>
                  <c:pt idx="9">
                    <c:v>12</c:v>
                  </c:pt>
                  <c:pt idx="12">
                    <c:v>3</c:v>
                  </c:pt>
                  <c:pt idx="15">
                    <c:v>6</c:v>
                  </c:pt>
                  <c:pt idx="18">
                    <c:v>9</c:v>
                  </c:pt>
                  <c:pt idx="21">
                    <c:v>12</c:v>
                  </c:pt>
                  <c:pt idx="24">
                    <c:v>3</c:v>
                  </c:pt>
                  <c:pt idx="27">
                    <c:v>6</c:v>
                  </c:pt>
                  <c:pt idx="30">
                    <c:v>9</c:v>
                  </c:pt>
                  <c:pt idx="33">
                    <c:v>12</c:v>
                  </c:pt>
                  <c:pt idx="35">
                    <c:v>2</c:v>
                  </c:pt>
                </c:lvl>
                <c:lvl>
                  <c:pt idx="10">
                    <c:v>2018</c:v>
                  </c:pt>
                  <c:pt idx="22">
                    <c:v>2019</c:v>
                  </c:pt>
                  <c:pt idx="34">
                    <c:v>2020</c:v>
                  </c:pt>
                </c:lvl>
              </c:multiLvlStrCache>
            </c:multiLvlStrRef>
          </c:cat>
          <c:val>
            <c:numRef>
              <c:extLst>
                <c:ext xmlns:c15="http://schemas.microsoft.com/office/drawing/2012/chart" uri="{02D57815-91ED-43cb-92C2-25804820EDAC}">
                  <c15:fullRef>
                    <c15:sqref>'I. Инфляци'!$F$3:$F$86</c15:sqref>
                  </c15:fullRef>
                </c:ext>
              </c:extLst>
              <c:f>'I. Инфляци'!$F$51:$F$86</c:f>
              <c:numCache>
                <c:formatCode>0.0%</c:formatCode>
                <c:ptCount val="36"/>
                <c:pt idx="0">
                  <c:v>2.3343107719338008E-2</c:v>
                </c:pt>
                <c:pt idx="1">
                  <c:v>3.2294828047662261E-2</c:v>
                </c:pt>
                <c:pt idx="2">
                  <c:v>3.8397964095147064E-2</c:v>
                </c:pt>
                <c:pt idx="3">
                  <c:v>3.5341620592448386E-2</c:v>
                </c:pt>
                <c:pt idx="4">
                  <c:v>3.345620729575649E-2</c:v>
                </c:pt>
                <c:pt idx="5">
                  <c:v>5.4329782659740866E-2</c:v>
                </c:pt>
                <c:pt idx="6">
                  <c:v>6.6495439388065902E-2</c:v>
                </c:pt>
                <c:pt idx="7">
                  <c:v>8.1928791199965323E-2</c:v>
                </c:pt>
                <c:pt idx="8">
                  <c:v>7.6138143140258796E-2</c:v>
                </c:pt>
                <c:pt idx="9">
                  <c:v>7.2251293729169053E-2</c:v>
                </c:pt>
                <c:pt idx="10">
                  <c:v>8.0258308565034131E-2</c:v>
                </c:pt>
                <c:pt idx="11">
                  <c:v>8.1358993732355778E-2</c:v>
                </c:pt>
                <c:pt idx="12">
                  <c:v>7.6915677251460979E-2</c:v>
                </c:pt>
                <c:pt idx="13">
                  <c:v>6.6909736962180499E-2</c:v>
                </c:pt>
                <c:pt idx="14">
                  <c:v>6.5715156660060448E-2</c:v>
                </c:pt>
                <c:pt idx="15">
                  <c:v>7.9574164668087866E-2</c:v>
                </c:pt>
                <c:pt idx="16">
                  <c:v>8.7723020467056934E-2</c:v>
                </c:pt>
                <c:pt idx="17">
                  <c:v>6.4461301768564461E-2</c:v>
                </c:pt>
                <c:pt idx="18">
                  <c:v>5.9247435025859163E-2</c:v>
                </c:pt>
                <c:pt idx="19">
                  <c:v>6.8174821404141772E-2</c:v>
                </c:pt>
                <c:pt idx="20">
                  <c:v>9.2914618251904946E-2</c:v>
                </c:pt>
                <c:pt idx="21">
                  <c:v>9.6657399469244121E-2</c:v>
                </c:pt>
                <c:pt idx="22">
                  <c:v>8.1165183495044424E-2</c:v>
                </c:pt>
                <c:pt idx="23">
                  <c:v>7.8514381845889769E-2</c:v>
                </c:pt>
                <c:pt idx="24">
                  <c:v>7.461023273325873E-2</c:v>
                </c:pt>
                <c:pt idx="25">
                  <c:v>7.8388947719530755E-2</c:v>
                </c:pt>
                <c:pt idx="26">
                  <c:v>8.9163195546823948E-2</c:v>
                </c:pt>
                <c:pt idx="27">
                  <c:v>9.823940405821685E-2</c:v>
                </c:pt>
                <c:pt idx="28">
                  <c:v>9.0475061146852775E-2</c:v>
                </c:pt>
                <c:pt idx="29">
                  <c:v>0.10464280588263164</c:v>
                </c:pt>
                <c:pt idx="30">
                  <c:v>0.10477467571642629</c:v>
                </c:pt>
                <c:pt idx="31">
                  <c:v>8.464596387090273E-2</c:v>
                </c:pt>
                <c:pt idx="32">
                  <c:v>5.0292447594843193E-2</c:v>
                </c:pt>
                <c:pt idx="33">
                  <c:v>5.0071517419120415E-2</c:v>
                </c:pt>
                <c:pt idx="34">
                  <c:v>6.0010561954667807E-2</c:v>
                </c:pt>
                <c:pt idx="35">
                  <c:v>6.9305548140761397E-2</c:v>
                </c:pt>
              </c:numCache>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a:solidFill>
              <a:sysClr val="windowText" lastClr="000000"/>
            </a:solidFill>
          </a:ln>
        </c:spPr>
        <c:crossAx val="490498688"/>
        <c:crosses val="autoZero"/>
        <c:auto val="1"/>
        <c:lblAlgn val="ctr"/>
        <c:lblOffset val="100"/>
        <c:tickMarkSkip val="1"/>
        <c:noMultiLvlLbl val="0"/>
      </c:catAx>
      <c:valAx>
        <c:axId val="490498688"/>
        <c:scaling>
          <c:orientation val="minMax"/>
          <c:max val="0.12000000000000001"/>
          <c:min val="-2.0000000000000004E-2"/>
        </c:scaling>
        <c:delete val="0"/>
        <c:axPos val="l"/>
        <c:majorGridlines>
          <c:spPr>
            <a:ln>
              <a:noFill/>
            </a:ln>
          </c:spPr>
        </c:majorGridlines>
        <c:numFmt formatCode="0%" sourceLinked="0"/>
        <c:majorTickMark val="out"/>
        <c:minorTickMark val="none"/>
        <c:tickLblPos val="nextTo"/>
        <c:crossAx val="490496768"/>
        <c:crosses val="autoZero"/>
        <c:crossBetween val="between"/>
        <c:majorUnit val="2.0000000000000004E-2"/>
      </c:valAx>
    </c:plotArea>
    <c:legend>
      <c:legendPos val="b"/>
      <c:layout>
        <c:manualLayout>
          <c:xMode val="edge"/>
          <c:yMode val="edge"/>
          <c:x val="4.5841515773181234E-2"/>
          <c:y val="0.83501931460999756"/>
          <c:w val="0.95415848422681881"/>
          <c:h val="0.16498068539000227"/>
        </c:manualLayout>
      </c:layout>
      <c:overlay val="0"/>
      <c:txPr>
        <a:bodyPr/>
        <a:lstStyle/>
        <a:p>
          <a:pPr>
            <a:defRPr sz="1200"/>
          </a:pPr>
          <a:endParaRPr lang="en-US"/>
        </a:p>
      </c:txPr>
    </c:legend>
    <c:plotVisOnly val="1"/>
    <c:dispBlanksAs val="gap"/>
    <c:showDLblsOverMax val="0"/>
  </c:chart>
  <c:spPr>
    <a:ln>
      <a:noFill/>
    </a:ln>
  </c:spPr>
  <c:txPr>
    <a:bodyPr/>
    <a:lstStyle/>
    <a:p>
      <a:pPr>
        <a:defRPr sz="1400">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72560248150798E-2"/>
          <c:y val="3.4364285755170025E-2"/>
          <c:w val="0.80010319732760693"/>
          <c:h val="0.72169125601102446"/>
        </c:manualLayout>
      </c:layout>
      <c:barChart>
        <c:barDir val="col"/>
        <c:grouping val="clustered"/>
        <c:varyColors val="0"/>
        <c:ser>
          <c:idx val="2"/>
          <c:order val="1"/>
          <c:tx>
            <c:strRef>
              <c:f>'III.2.2 Хүү'!$A$28</c:f>
              <c:strCache>
                <c:ptCount val="1"/>
                <c:pt idx="0">
                  <c:v>Төгрөгийн харьцангуй өгөөж (Зүүн тэнхлэг)</c:v>
                </c:pt>
              </c:strCache>
            </c:strRef>
          </c:tx>
          <c:spPr>
            <a:solidFill>
              <a:srgbClr val="D0BC99"/>
            </a:solidFill>
            <a:ln>
              <a:noFill/>
            </a:ln>
          </c:spPr>
          <c:invertIfNegative val="0"/>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Хүү'!$N$28:$BW$28</c:f>
              <c:numCache>
                <c:formatCode>General</c:formatCode>
                <c:ptCount val="62"/>
                <c:pt idx="0">
                  <c:v>-2.0729888361787245</c:v>
                </c:pt>
                <c:pt idx="1">
                  <c:v>-0.9338580678435966</c:v>
                </c:pt>
                <c:pt idx="2">
                  <c:v>-0.67569316426512116</c:v>
                </c:pt>
                <c:pt idx="3">
                  <c:v>1.0981041878543152</c:v>
                </c:pt>
                <c:pt idx="4">
                  <c:v>2.3998555037629812</c:v>
                </c:pt>
                <c:pt idx="5">
                  <c:v>2.403996976072039</c:v>
                </c:pt>
                <c:pt idx="6">
                  <c:v>-3.3937669297359596</c:v>
                </c:pt>
                <c:pt idx="7">
                  <c:v>-5.9471839724677844E-2</c:v>
                </c:pt>
                <c:pt idx="8">
                  <c:v>0.38414766008993662</c:v>
                </c:pt>
                <c:pt idx="9">
                  <c:v>0.57157881124831078</c:v>
                </c:pt>
                <c:pt idx="10">
                  <c:v>0.56306733618320148</c:v>
                </c:pt>
                <c:pt idx="11">
                  <c:v>0.4108096241658038</c:v>
                </c:pt>
                <c:pt idx="12">
                  <c:v>0.19603696253432357</c:v>
                </c:pt>
                <c:pt idx="13">
                  <c:v>-0.4782871718320939</c:v>
                </c:pt>
                <c:pt idx="14">
                  <c:v>-0.5332996073607924</c:v>
                </c:pt>
                <c:pt idx="15">
                  <c:v>2.2540273593139064</c:v>
                </c:pt>
                <c:pt idx="16">
                  <c:v>0.86462309910879542</c:v>
                </c:pt>
                <c:pt idx="17">
                  <c:v>2.6257085280829728</c:v>
                </c:pt>
                <c:pt idx="18">
                  <c:v>-2.8344053251681229</c:v>
                </c:pt>
                <c:pt idx="19">
                  <c:v>-3.7064752459337038</c:v>
                </c:pt>
                <c:pt idx="20">
                  <c:v>0.61173626230881273</c:v>
                </c:pt>
                <c:pt idx="21">
                  <c:v>-2.2530694349402172</c:v>
                </c:pt>
                <c:pt idx="22">
                  <c:v>-4.8797106327851703</c:v>
                </c:pt>
                <c:pt idx="23">
                  <c:v>-1.3927332937726793</c:v>
                </c:pt>
                <c:pt idx="24">
                  <c:v>0.38478567175292716</c:v>
                </c:pt>
                <c:pt idx="25">
                  <c:v>1.0116677608722604</c:v>
                </c:pt>
                <c:pt idx="26">
                  <c:v>1.3252137962112427</c:v>
                </c:pt>
                <c:pt idx="27">
                  <c:v>2.1299456793557865</c:v>
                </c:pt>
                <c:pt idx="28">
                  <c:v>0.94613502204484701</c:v>
                </c:pt>
                <c:pt idx="29">
                  <c:v>2.478309061998031</c:v>
                </c:pt>
                <c:pt idx="30">
                  <c:v>-1.1450695199347036</c:v>
                </c:pt>
                <c:pt idx="31">
                  <c:v>-0.82671517046559151</c:v>
                </c:pt>
                <c:pt idx="32">
                  <c:v>0.18948753013263747</c:v>
                </c:pt>
                <c:pt idx="33">
                  <c:v>0.47729484139420691</c:v>
                </c:pt>
                <c:pt idx="34">
                  <c:v>1.0158914690470262</c:v>
                </c:pt>
                <c:pt idx="35">
                  <c:v>1.250990967647915</c:v>
                </c:pt>
                <c:pt idx="36">
                  <c:v>0.88234416664021853</c:v>
                </c:pt>
                <c:pt idx="37">
                  <c:v>1.5866542563486534</c:v>
                </c:pt>
                <c:pt idx="38">
                  <c:v>0.93936004000477835</c:v>
                </c:pt>
                <c:pt idx="39">
                  <c:v>0.65406769995926983</c:v>
                </c:pt>
                <c:pt idx="40">
                  <c:v>0.17226527828069504</c:v>
                </c:pt>
                <c:pt idx="41">
                  <c:v>-0.53930901113947849</c:v>
                </c:pt>
                <c:pt idx="42">
                  <c:v>-0.66877552570136234</c:v>
                </c:pt>
                <c:pt idx="43">
                  <c:v>0.54516645398050989</c:v>
                </c:pt>
                <c:pt idx="44">
                  <c:v>-1.0153327957037304</c:v>
                </c:pt>
                <c:pt idx="45">
                  <c:v>-1.8566728807670954</c:v>
                </c:pt>
                <c:pt idx="46">
                  <c:v>-0.11684989899149234</c:v>
                </c:pt>
                <c:pt idx="47">
                  <c:v>-1.5901011407708021</c:v>
                </c:pt>
                <c:pt idx="48">
                  <c:v>0.13248525982520781</c:v>
                </c:pt>
                <c:pt idx="49">
                  <c:v>1.176475913040899</c:v>
                </c:pt>
                <c:pt idx="50">
                  <c:v>0.62745383219461748</c:v>
                </c:pt>
                <c:pt idx="51">
                  <c:v>0.48137638176370517</c:v>
                </c:pt>
                <c:pt idx="52">
                  <c:v>0.16748381877023027</c:v>
                </c:pt>
                <c:pt idx="53">
                  <c:v>0.19220308034296102</c:v>
                </c:pt>
                <c:pt idx="54">
                  <c:v>0.27189189716105738</c:v>
                </c:pt>
                <c:pt idx="55">
                  <c:v>0.19767024082261136</c:v>
                </c:pt>
                <c:pt idx="56">
                  <c:v>0.56765075491722983</c:v>
                </c:pt>
                <c:pt idx="57">
                  <c:v>0.2437492767106601</c:v>
                </c:pt>
                <c:pt idx="58">
                  <c:v>-0.46055367090655791</c:v>
                </c:pt>
                <c:pt idx="59">
                  <c:v>-0.27140090470074246</c:v>
                </c:pt>
                <c:pt idx="60">
                  <c:v>-6.7673054183012726E-2</c:v>
                </c:pt>
                <c:pt idx="61">
                  <c:v>0.10963700213015265</c:v>
                </c:pt>
              </c:numCache>
            </c:numRef>
          </c:val>
          <c:extLst>
            <c:ext xmlns:c16="http://schemas.microsoft.com/office/drawing/2014/chart" uri="{C3380CC4-5D6E-409C-BE32-E72D297353CC}">
              <c16:uniqueId val="{00000000-5DFA-4E33-8C6F-CE87DA0DA59C}"/>
            </c:ext>
          </c:extLst>
        </c:ser>
        <c:dLbls>
          <c:showLegendKey val="0"/>
          <c:showVal val="0"/>
          <c:showCatName val="0"/>
          <c:showSerName val="0"/>
          <c:showPercent val="0"/>
          <c:showBubbleSize val="0"/>
        </c:dLbls>
        <c:gapWidth val="20"/>
        <c:axId val="516171648"/>
        <c:axId val="516173184"/>
      </c:barChart>
      <c:lineChart>
        <c:grouping val="standard"/>
        <c:varyColors val="0"/>
        <c:ser>
          <c:idx val="0"/>
          <c:order val="0"/>
          <c:tx>
            <c:strRef>
              <c:f>'III.2.2 Хүү'!$A$29</c:f>
              <c:strCache>
                <c:ptCount val="1"/>
                <c:pt idx="0">
                  <c:v>Төгрөгийн ам.доллартай харьцах сарын дундаж ханш (Баруун тэнхлэг)</c:v>
                </c:pt>
              </c:strCache>
            </c:strRef>
          </c:tx>
          <c:spPr>
            <a:ln>
              <a:solidFill>
                <a:srgbClr val="002060"/>
              </a:solidFill>
            </a:ln>
          </c:spPr>
          <c:marker>
            <c:symbol val="none"/>
          </c:marker>
          <c:cat>
            <c:multiLvlStrRef>
              <c:f>'III.2.2 Хүү'!$N$1:$BW$2</c:f>
              <c:multiLvlStrCache>
                <c:ptCount val="6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8">
                    <c:v>11</c:v>
                  </c:pt>
                  <c:pt idx="61">
                    <c:v>2</c:v>
                  </c:pt>
                </c:lvl>
                <c:lvl>
                  <c:pt idx="0">
                    <c:v>2015</c:v>
                  </c:pt>
                  <c:pt idx="12">
                    <c:v>2016</c:v>
                  </c:pt>
                  <c:pt idx="24">
                    <c:v>2017</c:v>
                  </c:pt>
                  <c:pt idx="36">
                    <c:v>2018</c:v>
                  </c:pt>
                  <c:pt idx="48">
                    <c:v>2019</c:v>
                  </c:pt>
                  <c:pt idx="60">
                    <c:v>2020</c:v>
                  </c:pt>
                </c:lvl>
              </c:multiLvlStrCache>
            </c:multiLvlStrRef>
          </c:cat>
          <c:val>
            <c:numRef>
              <c:f>'III.2.2 Хүү'!$N$29:$BW$29</c:f>
              <c:numCache>
                <c:formatCode>0.00</c:formatCode>
                <c:ptCount val="62"/>
                <c:pt idx="0">
                  <c:v>1932.7</c:v>
                </c:pt>
                <c:pt idx="1">
                  <c:v>1961.75</c:v>
                </c:pt>
                <c:pt idx="2">
                  <c:v>1986.22</c:v>
                </c:pt>
                <c:pt idx="3">
                  <c:v>1975.83</c:v>
                </c:pt>
                <c:pt idx="4">
                  <c:v>1939.28</c:v>
                </c:pt>
                <c:pt idx="5">
                  <c:v>1903.29</c:v>
                </c:pt>
                <c:pt idx="6">
                  <c:v>1978.28</c:v>
                </c:pt>
                <c:pt idx="7">
                  <c:v>1990.48</c:v>
                </c:pt>
                <c:pt idx="8">
                  <c:v>1993.79</c:v>
                </c:pt>
                <c:pt idx="9">
                  <c:v>1993.35</c:v>
                </c:pt>
                <c:pt idx="10">
                  <c:v>1992.9</c:v>
                </c:pt>
                <c:pt idx="11">
                  <c:v>1995.84</c:v>
                </c:pt>
                <c:pt idx="12">
                  <c:v>2003.22</c:v>
                </c:pt>
                <c:pt idx="13">
                  <c:v>2024.2494444444446</c:v>
                </c:pt>
                <c:pt idx="14">
                  <c:v>2046.346818181818</c:v>
                </c:pt>
                <c:pt idx="15">
                  <c:v>2011.9880952380956</c:v>
                </c:pt>
                <c:pt idx="16">
                  <c:v>2005.96</c:v>
                </c:pt>
                <c:pt idx="17">
                  <c:v>1964.93</c:v>
                </c:pt>
                <c:pt idx="18">
                  <c:v>2031.9</c:v>
                </c:pt>
                <c:pt idx="19">
                  <c:v>2245.2800000000002</c:v>
                </c:pt>
                <c:pt idx="20">
                  <c:v>2243.9750000000004</c:v>
                </c:pt>
                <c:pt idx="21">
                  <c:v>2307.8000000000002</c:v>
                </c:pt>
                <c:pt idx="22">
                  <c:v>2434.3180952380949</c:v>
                </c:pt>
                <c:pt idx="23">
                  <c:v>2482.5724999999998</c:v>
                </c:pt>
                <c:pt idx="24">
                  <c:v>2488.3760869565217</c:v>
                </c:pt>
                <c:pt idx="25">
                  <c:v>2478.29</c:v>
                </c:pt>
                <c:pt idx="26">
                  <c:v>2459.5538095238089</c:v>
                </c:pt>
                <c:pt idx="27">
                  <c:v>2421.8465000000006</c:v>
                </c:pt>
                <c:pt idx="28">
                  <c:v>2413.06</c:v>
                </c:pt>
                <c:pt idx="29">
                  <c:v>2367.9299999999998</c:v>
                </c:pt>
                <c:pt idx="30">
                  <c:v>2409.4106249999995</c:v>
                </c:pt>
                <c:pt idx="31">
                  <c:v>2443.5295652173918</c:v>
                </c:pt>
                <c:pt idx="32">
                  <c:v>2454.287142857143</c:v>
                </c:pt>
                <c:pt idx="33">
                  <c:v>2458.69</c:v>
                </c:pt>
                <c:pt idx="34">
                  <c:v>2448.86</c:v>
                </c:pt>
                <c:pt idx="35">
                  <c:v>2433.4894999999992</c:v>
                </c:pt>
                <c:pt idx="36">
                  <c:v>2425.7700000000004</c:v>
                </c:pt>
                <c:pt idx="37">
                  <c:v>2402.9015789473688</c:v>
                </c:pt>
                <c:pt idx="38">
                  <c:v>2395.3723809523799</c:v>
                </c:pt>
                <c:pt idx="39">
                  <c:v>2394.6452380952383</c:v>
                </c:pt>
                <c:pt idx="40">
                  <c:v>2405.1913043478262</c:v>
                </c:pt>
                <c:pt idx="41">
                  <c:v>2432.2980000000002</c:v>
                </c:pt>
                <c:pt idx="42" formatCode="0.000">
                  <c:v>2462.83</c:v>
                </c:pt>
                <c:pt idx="43">
                  <c:v>2464.1178260869569</c:v>
                </c:pt>
                <c:pt idx="44">
                  <c:v>2503.3054999999995</c:v>
                </c:pt>
                <c:pt idx="45">
                  <c:v>2564.14</c:v>
                </c:pt>
                <c:pt idx="46">
                  <c:v>2581.88</c:v>
                </c:pt>
                <c:pt idx="47">
                  <c:v>2637.35</c:v>
                </c:pt>
                <c:pt idx="48">
                  <c:v>2649.68</c:v>
                </c:pt>
                <c:pt idx="49" formatCode="General">
                  <c:v>2633.3741176470594</c:v>
                </c:pt>
                <c:pt idx="50" formatCode="General">
                  <c:v>2632.5065000000004</c:v>
                </c:pt>
                <c:pt idx="51" formatCode="General">
                  <c:v>2634.9272727272728</c:v>
                </c:pt>
                <c:pt idx="52">
                  <c:v>2645.16</c:v>
                </c:pt>
                <c:pt idx="53">
                  <c:v>2654.47</c:v>
                </c:pt>
                <c:pt idx="54">
                  <c:v>2661.55</c:v>
                </c:pt>
                <c:pt idx="55">
                  <c:v>2670.54</c:v>
                </c:pt>
                <c:pt idx="56">
                  <c:v>2669.6833333333334</c:v>
                </c:pt>
                <c:pt idx="57">
                  <c:v>2678.0056521739134</c:v>
                </c:pt>
                <c:pt idx="58" formatCode="General">
                  <c:v>2705.2594736842107</c:v>
                </c:pt>
                <c:pt idx="59" formatCode="General">
                  <c:v>2727.3418181818179</c:v>
                </c:pt>
                <c:pt idx="60" formatCode="General">
                  <c:v>2744.3822727272732</c:v>
                </c:pt>
                <c:pt idx="61" formatCode="General">
                  <c:v>2756.5188235294117</c:v>
                </c:pt>
              </c:numCache>
            </c:numRef>
          </c:val>
          <c:smooth val="0"/>
          <c:extLst>
            <c:ext xmlns:c16="http://schemas.microsoft.com/office/drawing/2014/chart" uri="{C3380CC4-5D6E-409C-BE32-E72D297353CC}">
              <c16:uniqueId val="{00000001-5DFA-4E33-8C6F-CE87DA0DA59C}"/>
            </c:ext>
          </c:extLst>
        </c:ser>
        <c:dLbls>
          <c:showLegendKey val="0"/>
          <c:showVal val="0"/>
          <c:showCatName val="0"/>
          <c:showSerName val="0"/>
          <c:showPercent val="0"/>
          <c:showBubbleSize val="0"/>
        </c:dLbls>
        <c:marker val="1"/>
        <c:smooth val="0"/>
        <c:axId val="516193664"/>
        <c:axId val="516191744"/>
      </c:lineChart>
      <c:catAx>
        <c:axId val="516171648"/>
        <c:scaling>
          <c:orientation val="minMax"/>
        </c:scaling>
        <c:delete val="0"/>
        <c:axPos val="b"/>
        <c:majorGridlines>
          <c:spPr>
            <a:ln w="9525" cap="flat" cmpd="sng" algn="ctr">
              <a:solidFill>
                <a:schemeClr val="bg1">
                  <a:lumMod val="9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6173184"/>
        <c:crosses val="autoZero"/>
        <c:auto val="1"/>
        <c:lblAlgn val="ctr"/>
        <c:lblOffset val="100"/>
        <c:tickMarkSkip val="12"/>
        <c:noMultiLvlLbl val="0"/>
      </c:catAx>
      <c:valAx>
        <c:axId val="516173184"/>
        <c:scaling>
          <c:orientation val="minMax"/>
          <c:max val="8"/>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a:t>хувь</a:t>
                </a:r>
                <a:endParaRPr lang="en-US" sz="1200"/>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6171648"/>
        <c:crosses val="autoZero"/>
        <c:crossBetween val="between"/>
      </c:valAx>
      <c:valAx>
        <c:axId val="516191744"/>
        <c:scaling>
          <c:orientation val="minMax"/>
          <c:min val="1200"/>
        </c:scaling>
        <c:delete val="0"/>
        <c:axPos val="r"/>
        <c:title>
          <c:tx>
            <c:rich>
              <a:bodyPr rot="-54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төгрөг</a:t>
                </a:r>
                <a:endParaRPr lang="en-US"/>
              </a:p>
            </c:rich>
          </c:tx>
          <c:overlay val="0"/>
          <c:spPr>
            <a:noFill/>
            <a:ln>
              <a:noFill/>
            </a:ln>
            <a:effectLst/>
          </c:sp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6193664"/>
        <c:crosses val="max"/>
        <c:crossBetween val="between"/>
        <c:majorUnit val="100"/>
      </c:valAx>
      <c:catAx>
        <c:axId val="516193664"/>
        <c:scaling>
          <c:orientation val="minMax"/>
        </c:scaling>
        <c:delete val="1"/>
        <c:axPos val="b"/>
        <c:numFmt formatCode="General" sourceLinked="1"/>
        <c:majorTickMark val="out"/>
        <c:minorTickMark val="none"/>
        <c:tickLblPos val="nextTo"/>
        <c:crossAx val="516191744"/>
        <c:crosses val="autoZero"/>
        <c:auto val="1"/>
        <c:lblAlgn val="ctr"/>
        <c:lblOffset val="100"/>
        <c:noMultiLvlLbl val="0"/>
      </c:catAx>
      <c:spPr>
        <a:noFill/>
        <a:ln>
          <a:noFill/>
        </a:ln>
        <a:effectLst/>
      </c:spPr>
    </c:plotArea>
    <c:legend>
      <c:legendPos val="b"/>
      <c:layout>
        <c:manualLayout>
          <c:xMode val="edge"/>
          <c:yMode val="edge"/>
          <c:x val="9.8379707668506247E-2"/>
          <c:y val="0.88700299313291475"/>
          <c:w val="0.87655425219941352"/>
          <c:h val="0.10088395104354293"/>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87323031292645E-2"/>
          <c:y val="1.1767935464545624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chemeClr val="bg1">
                <a:lumMod val="65000"/>
              </a:schemeClr>
            </a:solidFill>
          </c:spPr>
          <c:invertIfNegative val="0"/>
          <c:cat>
            <c:multiLvlStrRef>
              <c:f>'III.2.3 Ханш'!$B$3:$AXO$4</c:f>
              <c:multiLvlStrCache>
                <c:ptCount val="1294"/>
                <c:lvl>
                  <c:pt idx="0">
                    <c:v>1</c:v>
                  </c:pt>
                  <c:pt idx="39">
                    <c:v>3</c:v>
                  </c:pt>
                  <c:pt idx="104">
                    <c:v>6</c:v>
                  </c:pt>
                  <c:pt idx="166">
                    <c:v>9</c:v>
                  </c:pt>
                  <c:pt idx="230">
                    <c:v>12</c:v>
                  </c:pt>
                  <c:pt idx="290">
                    <c:v>3</c:v>
                  </c:pt>
                  <c:pt idx="355">
                    <c:v>6</c:v>
                  </c:pt>
                  <c:pt idx="414">
                    <c:v>9</c:v>
                  </c:pt>
                  <c:pt idx="476">
                    <c:v>12</c:v>
                  </c:pt>
                  <c:pt idx="537">
                    <c:v>3</c:v>
                  </c:pt>
                  <c:pt idx="601">
                    <c:v>6</c:v>
                  </c:pt>
                  <c:pt idx="660">
                    <c:v>9</c:v>
                  </c:pt>
                  <c:pt idx="726">
                    <c:v>12</c:v>
                  </c:pt>
                  <c:pt idx="788">
                    <c:v>3</c:v>
                  </c:pt>
                  <c:pt idx="853">
                    <c:v>6</c:v>
                  </c:pt>
                  <c:pt idx="919">
                    <c:v>9</c:v>
                  </c:pt>
                  <c:pt idx="982">
                    <c:v>12</c:v>
                  </c:pt>
                  <c:pt idx="1042">
                    <c:v>3</c:v>
                  </c:pt>
                  <c:pt idx="1107">
                    <c:v>6</c:v>
                  </c:pt>
                  <c:pt idx="1169">
                    <c:v>9</c:v>
                  </c:pt>
                  <c:pt idx="1232">
                    <c:v>12</c:v>
                  </c:pt>
                  <c:pt idx="1293">
                    <c:v>3</c:v>
                  </c:pt>
                </c:lvl>
                <c:lvl>
                  <c:pt idx="0">
                    <c:v>2015</c:v>
                  </c:pt>
                  <c:pt idx="252">
                    <c:v>2016</c:v>
                  </c:pt>
                  <c:pt idx="496">
                    <c:v>2017</c:v>
                  </c:pt>
                  <c:pt idx="746">
                    <c:v>2018</c:v>
                  </c:pt>
                  <c:pt idx="1003">
                    <c:v>2019</c:v>
                  </c:pt>
                  <c:pt idx="1254">
                    <c:v>2020</c:v>
                  </c:pt>
                </c:lvl>
              </c:multiLvlStrCache>
            </c:multiLvlStrRef>
          </c:cat>
          <c:val>
            <c:numRef>
              <c:f>'III.2.3 Ханш'!$B$6:$AXO$6</c:f>
              <c:numCache>
                <c:formatCode>0.0%</c:formatCode>
                <c:ptCount val="1314"/>
                <c:pt idx="0">
                  <c:v>2.3670331066912515E-3</c:v>
                </c:pt>
                <c:pt idx="1">
                  <c:v>5.0768393637308229E-3</c:v>
                </c:pt>
                <c:pt idx="2">
                  <c:v>3.6530496394255874E-3</c:v>
                </c:pt>
                <c:pt idx="3">
                  <c:v>8.0807763410790656E-3</c:v>
                </c:pt>
                <c:pt idx="4">
                  <c:v>5.2470258195236319E-4</c:v>
                </c:pt>
                <c:pt idx="5">
                  <c:v>2.7519458333991054E-4</c:v>
                </c:pt>
                <c:pt idx="6">
                  <c:v>1.6351404663523805E-3</c:v>
                </c:pt>
                <c:pt idx="7">
                  <c:v>1.9952425126581463E-3</c:v>
                </c:pt>
                <c:pt idx="8">
                  <c:v>2.8601870241642402E-3</c:v>
                </c:pt>
                <c:pt idx="9">
                  <c:v>6.3435741656658884E-4</c:v>
                </c:pt>
                <c:pt idx="10">
                  <c:v>-3.7831151427688559E-3</c:v>
                </c:pt>
                <c:pt idx="11">
                  <c:v>2.0280827374978827E-3</c:v>
                </c:pt>
                <c:pt idx="12">
                  <c:v>2.0756100331478233E-3</c:v>
                </c:pt>
                <c:pt idx="13">
                  <c:v>8.1924979389946806E-4</c:v>
                </c:pt>
                <c:pt idx="14">
                  <c:v>1.0502525239524108E-3</c:v>
                </c:pt>
                <c:pt idx="15">
                  <c:v>-1.9028712784729951E-4</c:v>
                </c:pt>
                <c:pt idx="16">
                  <c:v>-2.0575496641028757E-5</c:v>
                </c:pt>
                <c:pt idx="17">
                  <c:v>3.03494820012018E-4</c:v>
                </c:pt>
                <c:pt idx="18">
                  <c:v>-4.9881467235068921E-4</c:v>
                </c:pt>
                <c:pt idx="19">
                  <c:v>1.69784527998873E-4</c:v>
                </c:pt>
                <c:pt idx="20">
                  <c:v>4.1667309680692988E-4</c:v>
                </c:pt>
                <c:pt idx="21">
                  <c:v>-2.7766636843240544E-4</c:v>
                </c:pt>
                <c:pt idx="22">
                  <c:v>1.0235361889479044E-3</c:v>
                </c:pt>
                <c:pt idx="23">
                  <c:v>-8.2210221813538986E-5</c:v>
                </c:pt>
                <c:pt idx="24">
                  <c:v>1.7830807730452314E-3</c:v>
                </c:pt>
                <c:pt idx="25">
                  <c:v>-2.3082368148386045E-4</c:v>
                </c:pt>
                <c:pt idx="26">
                  <c:v>1.0261198815857409E-3</c:v>
                </c:pt>
                <c:pt idx="27">
                  <c:v>2.6036728187834868E-3</c:v>
                </c:pt>
                <c:pt idx="28">
                  <c:v>7.2079624981458146E-4</c:v>
                </c:pt>
                <c:pt idx="29">
                  <c:v>1.8747637389020522E-3</c:v>
                </c:pt>
                <c:pt idx="30">
                  <c:v>8.6679413639378922E-5</c:v>
                </c:pt>
                <c:pt idx="31">
                  <c:v>1.8659950444064322E-3</c:v>
                </c:pt>
                <c:pt idx="32">
                  <c:v>1.7963645245995252E-3</c:v>
                </c:pt>
                <c:pt idx="33">
                  <c:v>2.5195442469558849E-3</c:v>
                </c:pt>
                <c:pt idx="34">
                  <c:v>5.6749950597145826E-4</c:v>
                </c:pt>
                <c:pt idx="35">
                  <c:v>6.3807483706312951E-4</c:v>
                </c:pt>
                <c:pt idx="36">
                  <c:v>3.5122346213214417E-3</c:v>
                </c:pt>
                <c:pt idx="37">
                  <c:v>-4.7203828754999178E-3</c:v>
                </c:pt>
                <c:pt idx="38">
                  <c:v>5.0163919474233154E-4</c:v>
                </c:pt>
                <c:pt idx="39">
                  <c:v>-1.3674209428116146E-4</c:v>
                </c:pt>
                <c:pt idx="40">
                  <c:v>1.8741294162341049E-3</c:v>
                </c:pt>
                <c:pt idx="41">
                  <c:v>6.3196744103732883E-4</c:v>
                </c:pt>
                <c:pt idx="42">
                  <c:v>2.6475343573160171E-3</c:v>
                </c:pt>
                <c:pt idx="43">
                  <c:v>5.391949366067017E-4</c:v>
                </c:pt>
                <c:pt idx="44">
                  <c:v>4.7343000035260374E-4</c:v>
                </c:pt>
                <c:pt idx="45">
                  <c:v>7.7021822849809851E-4</c:v>
                </c:pt>
                <c:pt idx="46">
                  <c:v>2.816929747784247E-4</c:v>
                </c:pt>
                <c:pt idx="47">
                  <c:v>-1.7600852887034169E-4</c:v>
                </c:pt>
                <c:pt idx="48">
                  <c:v>-3.8225722893692193E-4</c:v>
                </c:pt>
                <c:pt idx="49">
                  <c:v>-1.172368334985463E-3</c:v>
                </c:pt>
                <c:pt idx="50">
                  <c:v>1.6724598257016332E-3</c:v>
                </c:pt>
                <c:pt idx="51">
                  <c:v>3.8221301334728786E-4</c:v>
                </c:pt>
                <c:pt idx="52">
                  <c:v>3.7201258810171112E-4</c:v>
                </c:pt>
                <c:pt idx="53">
                  <c:v>-1.0553188067863317E-4</c:v>
                </c:pt>
                <c:pt idx="54">
                  <c:v>-1.5881711405180132E-3</c:v>
                </c:pt>
                <c:pt idx="55">
                  <c:v>3.0605824167526663E-3</c:v>
                </c:pt>
                <c:pt idx="56">
                  <c:v>6.4738561599497757E-4</c:v>
                </c:pt>
                <c:pt idx="57">
                  <c:v>-2.2117236398652151E-3</c:v>
                </c:pt>
                <c:pt idx="58">
                  <c:v>-2.1965207513406915E-3</c:v>
                </c:pt>
                <c:pt idx="59">
                  <c:v>-1.5364155676678148E-3</c:v>
                </c:pt>
                <c:pt idx="60">
                  <c:v>1.3117466916234832E-3</c:v>
                </c:pt>
                <c:pt idx="61">
                  <c:v>-8.2632552187000829E-4</c:v>
                </c:pt>
                <c:pt idx="62">
                  <c:v>1.1850432414715062E-3</c:v>
                </c:pt>
                <c:pt idx="63">
                  <c:v>2.2665457842241388E-4</c:v>
                </c:pt>
                <c:pt idx="64">
                  <c:v>9.5676914167786009E-5</c:v>
                </c:pt>
                <c:pt idx="65">
                  <c:v>2.064409578861337E-4</c:v>
                </c:pt>
                <c:pt idx="66">
                  <c:v>-1.4598907598983857E-4</c:v>
                </c:pt>
                <c:pt idx="67">
                  <c:v>-1.0573166310867688E-4</c:v>
                </c:pt>
                <c:pt idx="68">
                  <c:v>-4.2800674740051114E-4</c:v>
                </c:pt>
                <c:pt idx="69">
                  <c:v>-4.7856531157108861E-4</c:v>
                </c:pt>
                <c:pt idx="70">
                  <c:v>1.8647783685699082E-4</c:v>
                </c:pt>
                <c:pt idx="71">
                  <c:v>-7.7096728679981741E-4</c:v>
                </c:pt>
                <c:pt idx="72">
                  <c:v>-1.2002077670588696E-3</c:v>
                </c:pt>
                <c:pt idx="73">
                  <c:v>-4.9580684738539382E-3</c:v>
                </c:pt>
                <c:pt idx="74">
                  <c:v>-2.2326072285738796E-4</c:v>
                </c:pt>
                <c:pt idx="75">
                  <c:v>-2.5376202197580078E-4</c:v>
                </c:pt>
                <c:pt idx="76">
                  <c:v>-2.6347183795719653E-3</c:v>
                </c:pt>
                <c:pt idx="77">
                  <c:v>-3.3084604969824127E-4</c:v>
                </c:pt>
                <c:pt idx="78">
                  <c:v>-6.1099485236837392E-4</c:v>
                </c:pt>
                <c:pt idx="79">
                  <c:v>5.2475787264172347E-4</c:v>
                </c:pt>
                <c:pt idx="80">
                  <c:v>-4.1245722665794737E-4</c:v>
                </c:pt>
                <c:pt idx="81">
                  <c:v>-3.5659159564549459E-4</c:v>
                </c:pt>
                <c:pt idx="82">
                  <c:v>-9.7842870465203458E-4</c:v>
                </c:pt>
                <c:pt idx="83">
                  <c:v>-6.0191490555550065E-4</c:v>
                </c:pt>
                <c:pt idx="84">
                  <c:v>-5.8186124140613416E-4</c:v>
                </c:pt>
                <c:pt idx="85">
                  <c:v>-1.991736845599501E-3</c:v>
                </c:pt>
                <c:pt idx="86">
                  <c:v>-6.4476842067562323E-4</c:v>
                </c:pt>
                <c:pt idx="87">
                  <c:v>-2.2632659644739039E-3</c:v>
                </c:pt>
                <c:pt idx="88">
                  <c:v>-4.8755202693340216E-4</c:v>
                </c:pt>
                <c:pt idx="89">
                  <c:v>-1.0834069296965509E-3</c:v>
                </c:pt>
                <c:pt idx="90">
                  <c:v>-6.78506258192213E-4</c:v>
                </c:pt>
                <c:pt idx="91">
                  <c:v>-4.0635142711664685E-4</c:v>
                </c:pt>
                <c:pt idx="92">
                  <c:v>2.7787211707686055E-4</c:v>
                </c:pt>
                <c:pt idx="93">
                  <c:v>-3.5496018272740404E-4</c:v>
                </c:pt>
                <c:pt idx="94">
                  <c:v>-1.2659595819245473E-3</c:v>
                </c:pt>
                <c:pt idx="95">
                  <c:v>-6.6985103543526492E-5</c:v>
                </c:pt>
                <c:pt idx="96">
                  <c:v>-7.7810986292903284E-4</c:v>
                </c:pt>
                <c:pt idx="97">
                  <c:v>-1.1964375041900732E-3</c:v>
                </c:pt>
                <c:pt idx="98">
                  <c:v>-7.9513829726807206E-4</c:v>
                </c:pt>
                <c:pt idx="99">
                  <c:v>-3.7928308263099897E-3</c:v>
                </c:pt>
                <c:pt idx="100">
                  <c:v>-1.4938611642780764E-3</c:v>
                </c:pt>
                <c:pt idx="101">
                  <c:v>-3.8753045438725264E-3</c:v>
                </c:pt>
                <c:pt idx="102">
                  <c:v>-1.7835258533023257E-3</c:v>
                </c:pt>
                <c:pt idx="103">
                  <c:v>-3.5577520858041112E-3</c:v>
                </c:pt>
                <c:pt idx="104">
                  <c:v>-2.8311977014868761E-3</c:v>
                </c:pt>
                <c:pt idx="105">
                  <c:v>-2.9128459661815764E-3</c:v>
                </c:pt>
                <c:pt idx="106">
                  <c:v>-2.9371750387581219E-3</c:v>
                </c:pt>
                <c:pt idx="107">
                  <c:v>-6.8224729084359614E-3</c:v>
                </c:pt>
                <c:pt idx="108">
                  <c:v>-4.3772065753949763E-3</c:v>
                </c:pt>
                <c:pt idx="109">
                  <c:v>-1.7222106338483645E-3</c:v>
                </c:pt>
                <c:pt idx="110">
                  <c:v>-1.6394584429431092E-3</c:v>
                </c:pt>
                <c:pt idx="111">
                  <c:v>1.0733010985219948E-4</c:v>
                </c:pt>
                <c:pt idx="112">
                  <c:v>-7.7269385762035458E-4</c:v>
                </c:pt>
                <c:pt idx="113">
                  <c:v>5.3485986778865069E-3</c:v>
                </c:pt>
                <c:pt idx="114">
                  <c:v>5.6139263833174802E-3</c:v>
                </c:pt>
                <c:pt idx="115">
                  <c:v>8.66336633663356E-3</c:v>
                </c:pt>
                <c:pt idx="116">
                  <c:v>7.5673398457041241E-3</c:v>
                </c:pt>
                <c:pt idx="117">
                  <c:v>2.1219660067317569E-3</c:v>
                </c:pt>
                <c:pt idx="118">
                  <c:v>3.0458229458949493E-3</c:v>
                </c:pt>
                <c:pt idx="119">
                  <c:v>2.9533802685079991E-3</c:v>
                </c:pt>
                <c:pt idx="120">
                  <c:v>1.5708434859245113E-3</c:v>
                </c:pt>
                <c:pt idx="121">
                  <c:v>5.5022697509743423E-3</c:v>
                </c:pt>
                <c:pt idx="122">
                  <c:v>3.2791779919283393E-3</c:v>
                </c:pt>
                <c:pt idx="123">
                  <c:v>2.1858147804179051E-3</c:v>
                </c:pt>
                <c:pt idx="124">
                  <c:v>5.3092633077169715E-3</c:v>
                </c:pt>
                <c:pt idx="125">
                  <c:v>2.9690969463627148E-3</c:v>
                </c:pt>
                <c:pt idx="126">
                  <c:v>4.1078709651212186E-3</c:v>
                </c:pt>
                <c:pt idx="127">
                  <c:v>-3.8432752796491165E-4</c:v>
                </c:pt>
                <c:pt idx="128">
                  <c:v>-2.3473228378324551E-3</c:v>
                </c:pt>
                <c:pt idx="129">
                  <c:v>2.3325625735259869E-4</c:v>
                </c:pt>
                <c:pt idx="130">
                  <c:v>-2.783213521652339E-3</c:v>
                </c:pt>
                <c:pt idx="131">
                  <c:v>2.3232759716325102E-3</c:v>
                </c:pt>
                <c:pt idx="132">
                  <c:v>9.2817074284101686E-4</c:v>
                </c:pt>
                <c:pt idx="133">
                  <c:v>5.0469989105375035E-3</c:v>
                </c:pt>
                <c:pt idx="134">
                  <c:v>4.3863850641057134E-4</c:v>
                </c:pt>
                <c:pt idx="135">
                  <c:v>-3.9510552946155908E-3</c:v>
                </c:pt>
                <c:pt idx="136">
                  <c:v>-8.3483434862685613E-4</c:v>
                </c:pt>
                <c:pt idx="137">
                  <c:v>1.7723403501130885E-3</c:v>
                </c:pt>
                <c:pt idx="138">
                  <c:v>4.3421338630837969E-3</c:v>
                </c:pt>
                <c:pt idx="139">
                  <c:v>-9.1600901916577548E-4</c:v>
                </c:pt>
                <c:pt idx="140">
                  <c:v>-1.1082788429572776E-4</c:v>
                </c:pt>
                <c:pt idx="141">
                  <c:v>-3.0430664436428279E-3</c:v>
                </c:pt>
                <c:pt idx="142">
                  <c:v>1.8293915504346003E-3</c:v>
                </c:pt>
                <c:pt idx="143">
                  <c:v>1.3317056930417515E-3</c:v>
                </c:pt>
                <c:pt idx="144">
                  <c:v>0</c:v>
                </c:pt>
                <c:pt idx="145">
                  <c:v>6.0955336362633616E-4</c:v>
                </c:pt>
                <c:pt idx="146">
                  <c:v>8.8608295951697613E-4</c:v>
                </c:pt>
                <c:pt idx="147">
                  <c:v>-2.012042071797282E-5</c:v>
                </c:pt>
                <c:pt idx="148">
                  <c:v>-7.5453095840560813E-5</c:v>
                </c:pt>
                <c:pt idx="149">
                  <c:v>4.0244687701251891E-5</c:v>
                </c:pt>
                <c:pt idx="150">
                  <c:v>2.5151917582189043E-4</c:v>
                </c:pt>
                <c:pt idx="151">
                  <c:v>2.9168887860708814E-4</c:v>
                </c:pt>
                <c:pt idx="152">
                  <c:v>7.9939668174966449E-4</c:v>
                </c:pt>
                <c:pt idx="153">
                  <c:v>2.9639453629326518E-4</c:v>
                </c:pt>
                <c:pt idx="154">
                  <c:v>4.9217047178062856E-4</c:v>
                </c:pt>
                <c:pt idx="155">
                  <c:v>3.8651513934628845E-4</c:v>
                </c:pt>
                <c:pt idx="156">
                  <c:v>-6.8241232757804138E-4</c:v>
                </c:pt>
                <c:pt idx="157">
                  <c:v>8.2849209417701353E-4</c:v>
                </c:pt>
                <c:pt idx="158">
                  <c:v>-6.6726201824185427E-4</c:v>
                </c:pt>
                <c:pt idx="159">
                  <c:v>4.0162860398917921E-4</c:v>
                </c:pt>
                <c:pt idx="160">
                  <c:v>-1.555686032448711E-3</c:v>
                </c:pt>
                <c:pt idx="161">
                  <c:v>4.8753763338171829E-4</c:v>
                </c:pt>
                <c:pt idx="162">
                  <c:v>1.0499557913352664E-3</c:v>
                </c:pt>
                <c:pt idx="163">
                  <c:v>-2.358668105286732E-4</c:v>
                </c:pt>
                <c:pt idx="164">
                  <c:v>-1.5058880221663351E-4</c:v>
                </c:pt>
                <c:pt idx="165">
                  <c:v>-1.9579492740529059E-4</c:v>
                </c:pt>
                <c:pt idx="166">
                  <c:v>3.4145288201292701E-4</c:v>
                </c:pt>
                <c:pt idx="167">
                  <c:v>-1.3051095037064364E-4</c:v>
                </c:pt>
                <c:pt idx="168">
                  <c:v>1.0141020427629766E-3</c:v>
                </c:pt>
                <c:pt idx="169">
                  <c:v>-3.2598937776151526E-4</c:v>
                </c:pt>
                <c:pt idx="170">
                  <c:v>-1.911422379194061E-3</c:v>
                </c:pt>
                <c:pt idx="171">
                  <c:v>1.9502681618721596E-3</c:v>
                </c:pt>
                <c:pt idx="172">
                  <c:v>7.7256879123099864E-4</c:v>
                </c:pt>
                <c:pt idx="173">
                  <c:v>4.2107584879369497E-4</c:v>
                </c:pt>
                <c:pt idx="174">
                  <c:v>7.6663676950294857E-4</c:v>
                </c:pt>
                <c:pt idx="175">
                  <c:v>-1.6622773199282959E-3</c:v>
                </c:pt>
                <c:pt idx="176">
                  <c:v>-3.7363210527899815E-3</c:v>
                </c:pt>
                <c:pt idx="177">
                  <c:v>1.8122416926336093E-3</c:v>
                </c:pt>
                <c:pt idx="178">
                  <c:v>1.2110005075147701E-3</c:v>
                </c:pt>
                <c:pt idx="179">
                  <c:v>5.4705144291089525E-4</c:v>
                </c:pt>
                <c:pt idx="180">
                  <c:v>3.5112535677006562E-5</c:v>
                </c:pt>
                <c:pt idx="181">
                  <c:v>7.574009610464838E-4</c:v>
                </c:pt>
                <c:pt idx="182">
                  <c:v>5.5133146548813627E-5</c:v>
                </c:pt>
                <c:pt idx="183">
                  <c:v>4.9617096347387424E-4</c:v>
                </c:pt>
                <c:pt idx="184">
                  <c:v>2.4545777875739638E-4</c:v>
                </c:pt>
                <c:pt idx="185">
                  <c:v>-1.4373284721247437E-3</c:v>
                </c:pt>
                <c:pt idx="186">
                  <c:v>1.5547497605183924E-3</c:v>
                </c:pt>
                <c:pt idx="187">
                  <c:v>-8.0120581475107144E-5</c:v>
                </c:pt>
                <c:pt idx="188">
                  <c:v>-2.8044450453967862E-4</c:v>
                </c:pt>
                <c:pt idx="189">
                  <c:v>2.103923817919906E-4</c:v>
                </c:pt>
                <c:pt idx="190">
                  <c:v>-1.7529010512407073E-4</c:v>
                </c:pt>
                <c:pt idx="191">
                  <c:v>-6.4117334722535446E-4</c:v>
                </c:pt>
                <c:pt idx="192">
                  <c:v>4.6615139394301508E-4</c:v>
                </c:pt>
                <c:pt idx="193">
                  <c:v>-1.2024108337216344E-3</c:v>
                </c:pt>
                <c:pt idx="194">
                  <c:v>4.3138258117281225E-4</c:v>
                </c:pt>
                <c:pt idx="195">
                  <c:v>9.0250444984896205E-5</c:v>
                </c:pt>
                <c:pt idx="196">
                  <c:v>-1.0026922286343609E-4</c:v>
                </c:pt>
                <c:pt idx="197">
                  <c:v>1.0529324167807275E-4</c:v>
                </c:pt>
                <c:pt idx="198">
                  <c:v>-2.1457506116392411E-3</c:v>
                </c:pt>
                <c:pt idx="199">
                  <c:v>1.2158604473562207E-3</c:v>
                </c:pt>
                <c:pt idx="200">
                  <c:v>-1.2545288491450091E-4</c:v>
                </c:pt>
                <c:pt idx="201">
                  <c:v>-6.5745559665342235E-4</c:v>
                </c:pt>
                <c:pt idx="202">
                  <c:v>3.8167555568957567E-4</c:v>
                </c:pt>
                <c:pt idx="203">
                  <c:v>1.4056366027759282E-4</c:v>
                </c:pt>
                <c:pt idx="204">
                  <c:v>-2.8108780982394332E-4</c:v>
                </c:pt>
                <c:pt idx="205">
                  <c:v>7.8325048953153953E-4</c:v>
                </c:pt>
                <c:pt idx="206">
                  <c:v>-9.833137673961323E-4</c:v>
                </c:pt>
                <c:pt idx="207">
                  <c:v>4.1179129212065568E-4</c:v>
                </c:pt>
                <c:pt idx="208">
                  <c:v>-8.4834246932907753E-4</c:v>
                </c:pt>
                <c:pt idx="209">
                  <c:v>6.2298096391222302E-4</c:v>
                </c:pt>
                <c:pt idx="210">
                  <c:v>2.1087830815336162E-4</c:v>
                </c:pt>
                <c:pt idx="211">
                  <c:v>3.7648901405051838E-4</c:v>
                </c:pt>
                <c:pt idx="212">
                  <c:v>-1.605748579915911E-4</c:v>
                </c:pt>
                <c:pt idx="213">
                  <c:v>3.1618252263476698E-4</c:v>
                </c:pt>
                <c:pt idx="214">
                  <c:v>-5.3182148859853839E-4</c:v>
                </c:pt>
                <c:pt idx="215">
                  <c:v>3.5138974644732812E-4</c:v>
                </c:pt>
                <c:pt idx="216">
                  <c:v>2.5090451076126286E-5</c:v>
                </c:pt>
                <c:pt idx="217">
                  <c:v>1.2544910780598606E-4</c:v>
                </c:pt>
                <c:pt idx="218">
                  <c:v>-1.7861712215705428E-3</c:v>
                </c:pt>
                <c:pt idx="219">
                  <c:v>1.035420425929745E-3</c:v>
                </c:pt>
                <c:pt idx="220">
                  <c:v>5.5232251618075878E-5</c:v>
                </c:pt>
                <c:pt idx="221">
                  <c:v>5.3220866596381811E-4</c:v>
                </c:pt>
                <c:pt idx="222">
                  <c:v>3.5127160320369555E-4</c:v>
                </c:pt>
                <c:pt idx="223">
                  <c:v>-2.5583658563499423E-4</c:v>
                </c:pt>
                <c:pt idx="224">
                  <c:v>2.3583130535143049E-4</c:v>
                </c:pt>
                <c:pt idx="225">
                  <c:v>2.106931805638812E-4</c:v>
                </c:pt>
                <c:pt idx="226">
                  <c:v>-1.5046342735636209E-5</c:v>
                </c:pt>
                <c:pt idx="227">
                  <c:v>2.7585376741012801E-4</c:v>
                </c:pt>
                <c:pt idx="228">
                  <c:v>-4.0113118995543928E-5</c:v>
                </c:pt>
                <c:pt idx="229">
                  <c:v>2.7578875584177709E-4</c:v>
                </c:pt>
                <c:pt idx="230">
                  <c:v>2.8072567587211772E-4</c:v>
                </c:pt>
                <c:pt idx="231">
                  <c:v>2.3554292644534236E-4</c:v>
                </c:pt>
                <c:pt idx="232">
                  <c:v>4.5594380367375287E-4</c:v>
                </c:pt>
                <c:pt idx="233">
                  <c:v>6.5105144808841331E-5</c:v>
                </c:pt>
                <c:pt idx="234">
                  <c:v>7.010866843604191E-5</c:v>
                </c:pt>
                <c:pt idx="235">
                  <c:v>1.6023715098345548E-4</c:v>
                </c:pt>
                <c:pt idx="236">
                  <c:v>1.0013217447024658E-4</c:v>
                </c:pt>
                <c:pt idx="237">
                  <c:v>-7.0085504315198222E-5</c:v>
                </c:pt>
                <c:pt idx="238">
                  <c:v>-1.6321054159865733E-3</c:v>
                </c:pt>
                <c:pt idx="239">
                  <c:v>9.3272355277407293E-4</c:v>
                </c:pt>
                <c:pt idx="240">
                  <c:v>-1.2775423091953009E-3</c:v>
                </c:pt>
                <c:pt idx="241">
                  <c:v>9.1799726105734614E-4</c:v>
                </c:pt>
                <c:pt idx="242">
                  <c:v>5.3626021149688619E-4</c:v>
                </c:pt>
                <c:pt idx="243">
                  <c:v>-1.7030911103643742E-4</c:v>
                </c:pt>
                <c:pt idx="244">
                  <c:v>1.1021878428674192E-4</c:v>
                </c:pt>
                <c:pt idx="245">
                  <c:v>1.0018785222332127E-5</c:v>
                </c:pt>
                <c:pt idx="246">
                  <c:v>2.5046712118115266E-5</c:v>
                </c:pt>
                <c:pt idx="247">
                  <c:v>9.0165905265671142E-5</c:v>
                </c:pt>
                <c:pt idx="248">
                  <c:v>-1.8983220636112907E-3</c:v>
                </c:pt>
                <c:pt idx="249">
                  <c:v>3.0611579206207828E-4</c:v>
                </c:pt>
                <c:pt idx="250">
                  <c:v>1.3344570866695715E-3</c:v>
                </c:pt>
                <c:pt idx="251">
                  <c:v>-2.3547330133566469E-4</c:v>
                </c:pt>
                <c:pt idx="252">
                  <c:v>5.7629377953505312E-4</c:v>
                </c:pt>
                <c:pt idx="253">
                  <c:v>4.8581130487912461E-4</c:v>
                </c:pt>
                <c:pt idx="254">
                  <c:v>2.5530253350214416E-4</c:v>
                </c:pt>
                <c:pt idx="255">
                  <c:v>2.3521875344068022E-4</c:v>
                </c:pt>
                <c:pt idx="256">
                  <c:v>-1.4510084508734256E-4</c:v>
                </c:pt>
                <c:pt idx="257">
                  <c:v>-4.5037831778671489E-5</c:v>
                </c:pt>
                <c:pt idx="258">
                  <c:v>3.2528787977370577E-4</c:v>
                </c:pt>
                <c:pt idx="259">
                  <c:v>2.4513727687502929E-4</c:v>
                </c:pt>
                <c:pt idx="260">
                  <c:v>2.800882277917971E-4</c:v>
                </c:pt>
                <c:pt idx="261">
                  <c:v>1.7750621271743761E-3</c:v>
                </c:pt>
                <c:pt idx="262">
                  <c:v>6.9878411563872866E-4</c:v>
                </c:pt>
                <c:pt idx="263">
                  <c:v>9.5267547184851864E-4</c:v>
                </c:pt>
                <c:pt idx="264">
                  <c:v>2.5912028662689046E-4</c:v>
                </c:pt>
                <c:pt idx="265">
                  <c:v>-1.0461762258950902E-4</c:v>
                </c:pt>
                <c:pt idx="266">
                  <c:v>-4.9823127895587405E-6</c:v>
                </c:pt>
                <c:pt idx="267">
                  <c:v>-3.2385194485540225E-4</c:v>
                </c:pt>
                <c:pt idx="268">
                  <c:v>6.1801000777506054E-4</c:v>
                </c:pt>
                <c:pt idx="269">
                  <c:v>6.4751354797554228E-5</c:v>
                </c:pt>
                <c:pt idx="270">
                  <c:v>3.8848297398663689E-4</c:v>
                </c:pt>
                <c:pt idx="271">
                  <c:v>1.3890340985467375E-3</c:v>
                </c:pt>
                <c:pt idx="272">
                  <c:v>-3.2316121269981846E-4</c:v>
                </c:pt>
                <c:pt idx="273">
                  <c:v>1.3179293092557831E-3</c:v>
                </c:pt>
                <c:pt idx="274">
                  <c:v>5.2151109080256219E-4</c:v>
                </c:pt>
                <c:pt idx="275">
                  <c:v>1.4842908415779732E-3</c:v>
                </c:pt>
                <c:pt idx="276">
                  <c:v>5.5020769101132849E-4</c:v>
                </c:pt>
                <c:pt idx="277">
                  <c:v>1.436689075713371E-4</c:v>
                </c:pt>
                <c:pt idx="278">
                  <c:v>2.9720331678917411E-4</c:v>
                </c:pt>
                <c:pt idx="279">
                  <c:v>5.1004743936378105E-4</c:v>
                </c:pt>
                <c:pt idx="280">
                  <c:v>6.2857284268358349E-4</c:v>
                </c:pt>
                <c:pt idx="281">
                  <c:v>1.9290505114444301E-4</c:v>
                </c:pt>
                <c:pt idx="282">
                  <c:v>2.2946328340198718E-3</c:v>
                </c:pt>
                <c:pt idx="283">
                  <c:v>1.2581719501665312E-3</c:v>
                </c:pt>
                <c:pt idx="284">
                  <c:v>-6.4061499039036462E-5</c:v>
                </c:pt>
                <c:pt idx="285">
                  <c:v>2.1092367815411794E-3</c:v>
                </c:pt>
                <c:pt idx="286">
                  <c:v>4.2784430401532347E-4</c:v>
                </c:pt>
                <c:pt idx="287">
                  <c:v>1.3862125919226198E-3</c:v>
                </c:pt>
                <c:pt idx="288">
                  <c:v>-1.2762991252446287E-4</c:v>
                </c:pt>
                <c:pt idx="289">
                  <c:v>-2.1650759985860635E-3</c:v>
                </c:pt>
                <c:pt idx="290">
                  <c:v>1.0676664354209997E-3</c:v>
                </c:pt>
                <c:pt idx="291">
                  <c:v>1.4498879408642029E-3</c:v>
                </c:pt>
                <c:pt idx="292">
                  <c:v>1.6588224323834666E-3</c:v>
                </c:pt>
                <c:pt idx="293">
                  <c:v>1.2445062886763392E-3</c:v>
                </c:pt>
                <c:pt idx="294">
                  <c:v>1.1597692206057886E-3</c:v>
                </c:pt>
                <c:pt idx="295">
                  <c:v>5.474416876845023E-4</c:v>
                </c:pt>
                <c:pt idx="296">
                  <c:v>5.7645334636036161E-4</c:v>
                </c:pt>
                <c:pt idx="297">
                  <c:v>-1.2694196799101221E-4</c:v>
                </c:pt>
                <c:pt idx="298">
                  <c:v>-6.8362045392400539E-4</c:v>
                </c:pt>
                <c:pt idx="299">
                  <c:v>-8.3067841995199121E-4</c:v>
                </c:pt>
                <c:pt idx="300">
                  <c:v>-1.5649299204820721E-3</c:v>
                </c:pt>
                <c:pt idx="301">
                  <c:v>2.2482146530697911E-3</c:v>
                </c:pt>
                <c:pt idx="302">
                  <c:v>7.0862716925446101E-4</c:v>
                </c:pt>
                <c:pt idx="303">
                  <c:v>2.6859927917710635E-4</c:v>
                </c:pt>
                <c:pt idx="304">
                  <c:v>2.0017478676503941E-4</c:v>
                </c:pt>
                <c:pt idx="305">
                  <c:v>3.6121877166106486E-4</c:v>
                </c:pt>
                <c:pt idx="306">
                  <c:v>3.8548620056988447E-4</c:v>
                </c:pt>
                <c:pt idx="307">
                  <c:v>2.6339536131492203E-4</c:v>
                </c:pt>
                <c:pt idx="308">
                  <c:v>7.8022519249598687E-5</c:v>
                </c:pt>
                <c:pt idx="309">
                  <c:v>-3.9008216105473892E-5</c:v>
                </c:pt>
                <c:pt idx="310">
                  <c:v>-1.9504868902897599E-5</c:v>
                </c:pt>
                <c:pt idx="311">
                  <c:v>-8.9236515777302294E-4</c:v>
                </c:pt>
                <c:pt idx="312">
                  <c:v>-5.3687344428787753E-5</c:v>
                </c:pt>
                <c:pt idx="313">
                  <c:v>-7.9071061455782132E-4</c:v>
                </c:pt>
                <c:pt idx="314">
                  <c:v>-2.2860827386098626E-3</c:v>
                </c:pt>
                <c:pt idx="315">
                  <c:v>1.2729560487434455E-4</c:v>
                </c:pt>
                <c:pt idx="316">
                  <c:v>-4.8268265818136591E-3</c:v>
                </c:pt>
                <c:pt idx="317">
                  <c:v>-2.9317867666228681E-3</c:v>
                </c:pt>
                <c:pt idx="318">
                  <c:v>-1.4899379850314975E-3</c:v>
                </c:pt>
                <c:pt idx="319">
                  <c:v>-1.9121403619726252E-3</c:v>
                </c:pt>
                <c:pt idx="320">
                  <c:v>-3.4108235480484472E-3</c:v>
                </c:pt>
                <c:pt idx="321">
                  <c:v>-2.3296823386236287E-3</c:v>
                </c:pt>
                <c:pt idx="322">
                  <c:v>-1.6828814116288671E-3</c:v>
                </c:pt>
                <c:pt idx="323">
                  <c:v>-6.3289245316894283E-3</c:v>
                </c:pt>
                <c:pt idx="324">
                  <c:v>-3.0867450649723072E-3</c:v>
                </c:pt>
                <c:pt idx="325">
                  <c:v>-3.9521910745931033E-3</c:v>
                </c:pt>
                <c:pt idx="326">
                  <c:v>2.1633752697900466E-3</c:v>
                </c:pt>
                <c:pt idx="327">
                  <c:v>-1.1550081455814487E-3</c:v>
                </c:pt>
                <c:pt idx="328">
                  <c:v>8.0237126208100307E-3</c:v>
                </c:pt>
                <c:pt idx="329">
                  <c:v>2.6048580602822113E-4</c:v>
                </c:pt>
                <c:pt idx="330">
                  <c:v>4.4671698075411381E-3</c:v>
                </c:pt>
                <c:pt idx="331">
                  <c:v>1.8447332864670596E-3</c:v>
                </c:pt>
                <c:pt idx="332">
                  <c:v>1.2093101955299446E-3</c:v>
                </c:pt>
                <c:pt idx="333">
                  <c:v>1.7744949896612017E-3</c:v>
                </c:pt>
                <c:pt idx="334">
                  <c:v>9.1792736961715526E-4</c:v>
                </c:pt>
                <c:pt idx="335">
                  <c:v>1.3037486491578321E-3</c:v>
                </c:pt>
                <c:pt idx="336">
                  <c:v>4.4556881810398075E-4</c:v>
                </c:pt>
                <c:pt idx="337">
                  <c:v>1.1876543332056677E-4</c:v>
                </c:pt>
                <c:pt idx="338">
                  <c:v>1.8307496672487211E-4</c:v>
                </c:pt>
                <c:pt idx="339">
                  <c:v>-6.6290689621062437E-4</c:v>
                </c:pt>
                <c:pt idx="340">
                  <c:v>-1.0544241260159737E-3</c:v>
                </c:pt>
                <c:pt idx="341">
                  <c:v>-2.8593657857308719E-3</c:v>
                </c:pt>
                <c:pt idx="342">
                  <c:v>-4.5473520992367344E-3</c:v>
                </c:pt>
                <c:pt idx="343">
                  <c:v>-2.1517615987938221E-3</c:v>
                </c:pt>
                <c:pt idx="344">
                  <c:v>-3.5823285135337946E-3</c:v>
                </c:pt>
                <c:pt idx="345">
                  <c:v>5.1819195195677015E-3</c:v>
                </c:pt>
                <c:pt idx="346">
                  <c:v>-3.8464228267709455E-4</c:v>
                </c:pt>
                <c:pt idx="347">
                  <c:v>-1.3792483096711772E-3</c:v>
                </c:pt>
                <c:pt idx="348">
                  <c:v>9.3578137745020662E-4</c:v>
                </c:pt>
                <c:pt idx="349">
                  <c:v>-9.4990500949965195E-5</c:v>
                </c:pt>
                <c:pt idx="350">
                  <c:v>-1.089994550027229E-3</c:v>
                </c:pt>
                <c:pt idx="351">
                  <c:v>3.8541817872395079E-4</c:v>
                </c:pt>
                <c:pt idx="352">
                  <c:v>-1.8212748924246736E-3</c:v>
                </c:pt>
                <c:pt idx="353">
                  <c:v>-2.2205959016722288E-3</c:v>
                </c:pt>
                <c:pt idx="354">
                  <c:v>-1.0047575268897768E-3</c:v>
                </c:pt>
                <c:pt idx="355">
                  <c:v>2.1121129678713935E-4</c:v>
                </c:pt>
                <c:pt idx="356">
                  <c:v>-2.2675280927122454E-3</c:v>
                </c:pt>
                <c:pt idx="357">
                  <c:v>1.0582330531527795E-4</c:v>
                </c:pt>
                <c:pt idx="358">
                  <c:v>3.8293905726449751E-4</c:v>
                </c:pt>
                <c:pt idx="359">
                  <c:v>-2.4831143189568694E-3</c:v>
                </c:pt>
                <c:pt idx="360">
                  <c:v>-1.8682339634845668E-4</c:v>
                </c:pt>
                <c:pt idx="361">
                  <c:v>-2.9745822201796557E-3</c:v>
                </c:pt>
                <c:pt idx="362">
                  <c:v>-2.0463778099705232E-3</c:v>
                </c:pt>
                <c:pt idx="363">
                  <c:v>1.3704331583919149E-4</c:v>
                </c:pt>
                <c:pt idx="364">
                  <c:v>-4.7298840366413186E-3</c:v>
                </c:pt>
                <c:pt idx="365">
                  <c:v>-2.2283071494496598E-3</c:v>
                </c:pt>
                <c:pt idx="366">
                  <c:v>-2.0646374619268659E-3</c:v>
                </c:pt>
                <c:pt idx="367">
                  <c:v>-1.2188127330083898E-3</c:v>
                </c:pt>
                <c:pt idx="368">
                  <c:v>-1.6509941856291954E-3</c:v>
                </c:pt>
                <c:pt idx="369">
                  <c:v>-2.6808825342042875E-3</c:v>
                </c:pt>
                <c:pt idx="370">
                  <c:v>-9.2692723621223827E-5</c:v>
                </c:pt>
                <c:pt idx="371">
                  <c:v>-1.524421646787455E-3</c:v>
                </c:pt>
                <c:pt idx="372">
                  <c:v>2.9400235201881841E-3</c:v>
                </c:pt>
                <c:pt idx="373">
                  <c:v>9.2930685125947043E-3</c:v>
                </c:pt>
                <c:pt idx="374">
                  <c:v>1.0048254039428661E-2</c:v>
                </c:pt>
                <c:pt idx="375">
                  <c:v>5.302055744734524E-3</c:v>
                </c:pt>
                <c:pt idx="376">
                  <c:v>1.4351954073745787E-3</c:v>
                </c:pt>
                <c:pt idx="377">
                  <c:v>-8.7692045579823574E-4</c:v>
                </c:pt>
                <c:pt idx="378">
                  <c:v>6.8058599607798698E-3</c:v>
                </c:pt>
                <c:pt idx="379">
                  <c:v>2.3911050890685903E-3</c:v>
                </c:pt>
                <c:pt idx="380">
                  <c:v>2.6487894088180752E-3</c:v>
                </c:pt>
                <c:pt idx="381">
                  <c:v>2.7904855841434095E-3</c:v>
                </c:pt>
                <c:pt idx="382">
                  <c:v>4.6164491894029602E-3</c:v>
                </c:pt>
                <c:pt idx="383">
                  <c:v>2.4452163303059216E-3</c:v>
                </c:pt>
                <c:pt idx="384">
                  <c:v>2.8907833581184317E-3</c:v>
                </c:pt>
                <c:pt idx="385">
                  <c:v>2.6132915728684925E-3</c:v>
                </c:pt>
                <c:pt idx="386">
                  <c:v>2.7333873502755068E-4</c:v>
                </c:pt>
                <c:pt idx="387">
                  <c:v>1.8298931342408675E-3</c:v>
                </c:pt>
                <c:pt idx="388">
                  <c:v>4.2132437105768528E-3</c:v>
                </c:pt>
                <c:pt idx="389">
                  <c:v>3.2642964543823094E-3</c:v>
                </c:pt>
                <c:pt idx="390">
                  <c:v>2.2529164632114629E-3</c:v>
                </c:pt>
                <c:pt idx="391">
                  <c:v>7.4767617421334087E-4</c:v>
                </c:pt>
                <c:pt idx="392">
                  <c:v>6.2516870396793767E-3</c:v>
                </c:pt>
                <c:pt idx="393">
                  <c:v>1.5472238588625231E-3</c:v>
                </c:pt>
                <c:pt idx="394">
                  <c:v>3.5679439842359884E-3</c:v>
                </c:pt>
                <c:pt idx="395">
                  <c:v>6.181194300147741E-3</c:v>
                </c:pt>
                <c:pt idx="396">
                  <c:v>5.39012063828892E-3</c:v>
                </c:pt>
                <c:pt idx="397">
                  <c:v>4.3153605163357422E-3</c:v>
                </c:pt>
                <c:pt idx="398">
                  <c:v>4.5876508694491225E-3</c:v>
                </c:pt>
                <c:pt idx="399">
                  <c:v>4.8935603920452486E-3</c:v>
                </c:pt>
                <c:pt idx="400">
                  <c:v>8.0712987960427363E-3</c:v>
                </c:pt>
                <c:pt idx="401">
                  <c:v>8.2694151486097933E-3</c:v>
                </c:pt>
                <c:pt idx="402">
                  <c:v>2.2830966727317659E-2</c:v>
                </c:pt>
                <c:pt idx="403">
                  <c:v>6.5569520676522774E-3</c:v>
                </c:pt>
                <c:pt idx="404">
                  <c:v>5.9014471645080224E-3</c:v>
                </c:pt>
                <c:pt idx="405">
                  <c:v>-6.9748552055393098E-4</c:v>
                </c:pt>
                <c:pt idx="406">
                  <c:v>-1.612404470556883E-3</c:v>
                </c:pt>
                <c:pt idx="407">
                  <c:v>-9.6458042963665225E-4</c:v>
                </c:pt>
                <c:pt idx="408">
                  <c:v>-1.2843963558575311E-3</c:v>
                </c:pt>
                <c:pt idx="409">
                  <c:v>-1.7827288167913125E-3</c:v>
                </c:pt>
                <c:pt idx="410">
                  <c:v>1.0173482307469506E-3</c:v>
                </c:pt>
                <c:pt idx="411">
                  <c:v>-8.7340895776747418E-3</c:v>
                </c:pt>
                <c:pt idx="412">
                  <c:v>-7.2977667938178836E-4</c:v>
                </c:pt>
                <c:pt idx="413">
                  <c:v>-5.501964667350534E-3</c:v>
                </c:pt>
                <c:pt idx="414">
                  <c:v>-5.3837316694074211E-3</c:v>
                </c:pt>
                <c:pt idx="415">
                  <c:v>1.7574851655570711E-3</c:v>
                </c:pt>
                <c:pt idx="416">
                  <c:v>7.2346467231576561E-4</c:v>
                </c:pt>
                <c:pt idx="417">
                  <c:v>-2.5754796265997637E-4</c:v>
                </c:pt>
                <c:pt idx="418">
                  <c:v>3.4393770253229317E-3</c:v>
                </c:pt>
                <c:pt idx="419">
                  <c:v>1.531379773175745E-3</c:v>
                </c:pt>
                <c:pt idx="420">
                  <c:v>4.1553862620413717E-3</c:v>
                </c:pt>
                <c:pt idx="421">
                  <c:v>-9.404978368554584E-5</c:v>
                </c:pt>
                <c:pt idx="422">
                  <c:v>2.6291626542449542E-3</c:v>
                </c:pt>
                <c:pt idx="423">
                  <c:v>9.9172667655400559E-4</c:v>
                </c:pt>
                <c:pt idx="424">
                  <c:v>1.8877692190972795E-3</c:v>
                </c:pt>
                <c:pt idx="425">
                  <c:v>6.5034276627295995E-4</c:v>
                </c:pt>
                <c:pt idx="426">
                  <c:v>6.3656557293145788E-4</c:v>
                </c:pt>
                <c:pt idx="427">
                  <c:v>-1.5125497139512056E-4</c:v>
                </c:pt>
                <c:pt idx="428">
                  <c:v>8.4537623691893771E-4</c:v>
                </c:pt>
                <c:pt idx="429">
                  <c:v>1.8627023855037894E-3</c:v>
                </c:pt>
                <c:pt idx="430">
                  <c:v>1.8991751012817915E-3</c:v>
                </c:pt>
                <c:pt idx="431">
                  <c:v>2.6794928008009311E-3</c:v>
                </c:pt>
                <c:pt idx="432">
                  <c:v>3.9223654337130487E-3</c:v>
                </c:pt>
                <c:pt idx="433">
                  <c:v>2.111913833915402E-3</c:v>
                </c:pt>
                <c:pt idx="434">
                  <c:v>2.9724010150946611E-3</c:v>
                </c:pt>
                <c:pt idx="435">
                  <c:v>1.2738630444015797E-3</c:v>
                </c:pt>
                <c:pt idx="436">
                  <c:v>1.193546976784754E-3</c:v>
                </c:pt>
                <c:pt idx="437">
                  <c:v>-1.5720318074441408E-4</c:v>
                </c:pt>
                <c:pt idx="438">
                  <c:v>-3.44591141954953E-3</c:v>
                </c:pt>
                <c:pt idx="439">
                  <c:v>-2.6251435282982349E-3</c:v>
                </c:pt>
                <c:pt idx="440">
                  <c:v>-9.6669727874709732E-4</c:v>
                </c:pt>
                <c:pt idx="441">
                  <c:v>-1.5921956025494177E-3</c:v>
                </c:pt>
                <c:pt idx="442">
                  <c:v>8.8547425736917873E-4</c:v>
                </c:pt>
                <c:pt idx="443">
                  <c:v>3.3891143407949187E-4</c:v>
                </c:pt>
                <c:pt idx="444">
                  <c:v>5.9531404685952971E-3</c:v>
                </c:pt>
                <c:pt idx="445">
                  <c:v>2.0294976993193714E-3</c:v>
                </c:pt>
                <c:pt idx="446">
                  <c:v>6.8400467934279785E-3</c:v>
                </c:pt>
                <c:pt idx="447">
                  <c:v>5.5059633484926263E-3</c:v>
                </c:pt>
                <c:pt idx="448">
                  <c:v>3.1432033079088484E-3</c:v>
                </c:pt>
                <c:pt idx="449">
                  <c:v>1.8396100714355157E-3</c:v>
                </c:pt>
                <c:pt idx="450">
                  <c:v>2.1537115056244893E-3</c:v>
                </c:pt>
                <c:pt idx="451">
                  <c:v>1.8108806959262758E-3</c:v>
                </c:pt>
                <c:pt idx="452">
                  <c:v>3.7391404677558082E-3</c:v>
                </c:pt>
                <c:pt idx="453">
                  <c:v>6.0625154330185005E-3</c:v>
                </c:pt>
                <c:pt idx="454">
                  <c:v>4.7014514832213194E-3</c:v>
                </c:pt>
                <c:pt idx="455">
                  <c:v>3.1336739378573508E-3</c:v>
                </c:pt>
                <c:pt idx="456">
                  <c:v>2.8551634371127843E-3</c:v>
                </c:pt>
                <c:pt idx="457">
                  <c:v>3.2154744708912109E-3</c:v>
                </c:pt>
                <c:pt idx="458">
                  <c:v>4.2902513636571271E-3</c:v>
                </c:pt>
                <c:pt idx="459">
                  <c:v>2.7717637476574186E-3</c:v>
                </c:pt>
                <c:pt idx="460">
                  <c:v>3.2613920798314489E-3</c:v>
                </c:pt>
                <c:pt idx="461">
                  <c:v>2.9451248476837222E-3</c:v>
                </c:pt>
                <c:pt idx="462">
                  <c:v>1.0423874007446265E-2</c:v>
                </c:pt>
                <c:pt idx="463">
                  <c:v>-1.6711570520788754E-4</c:v>
                </c:pt>
                <c:pt idx="464">
                  <c:v>2.6783748746423974E-3</c:v>
                </c:pt>
                <c:pt idx="465">
                  <c:v>-5.2814539244985248E-3</c:v>
                </c:pt>
                <c:pt idx="466">
                  <c:v>-9.0412661042442721E-3</c:v>
                </c:pt>
                <c:pt idx="467">
                  <c:v>1.7323588127566847E-3</c:v>
                </c:pt>
                <c:pt idx="468">
                  <c:v>2.2975821859148038E-3</c:v>
                </c:pt>
                <c:pt idx="469">
                  <c:v>1.8486414539364837E-4</c:v>
                </c:pt>
                <c:pt idx="470">
                  <c:v>4.3619874562055294E-3</c:v>
                </c:pt>
                <c:pt idx="471">
                  <c:v>2.6295449619471167E-3</c:v>
                </c:pt>
                <c:pt idx="472">
                  <c:v>3.238542737343586E-3</c:v>
                </c:pt>
                <c:pt idx="473">
                  <c:v>1.1952871535090281E-3</c:v>
                </c:pt>
                <c:pt idx="474">
                  <c:v>1.2060423942175102E-3</c:v>
                </c:pt>
                <c:pt idx="475">
                  <c:v>4.3397672749079241E-4</c:v>
                </c:pt>
                <c:pt idx="476">
                  <c:v>5.7973599714600255E-4</c:v>
                </c:pt>
                <c:pt idx="477">
                  <c:v>2.4715668518293654E-4</c:v>
                </c:pt>
                <c:pt idx="478">
                  <c:v>5.468509486852291E-4</c:v>
                </c:pt>
                <c:pt idx="479">
                  <c:v>1.0526187941037879E-3</c:v>
                </c:pt>
                <c:pt idx="480">
                  <c:v>9.0187371341454714E-4</c:v>
                </c:pt>
                <c:pt idx="481">
                  <c:v>3.1920997551382335E-4</c:v>
                </c:pt>
                <c:pt idx="482">
                  <c:v>1.2077636176357487E-3</c:v>
                </c:pt>
                <c:pt idx="483">
                  <c:v>8.1092857373410432E-4</c:v>
                </c:pt>
                <c:pt idx="484">
                  <c:v>9.4733235240762603E-4</c:v>
                </c:pt>
                <c:pt idx="485">
                  <c:v>1.8445428916633588E-3</c:v>
                </c:pt>
                <c:pt idx="486">
                  <c:v>2.3717830180336463E-4</c:v>
                </c:pt>
                <c:pt idx="487">
                  <c:v>4.5414903322527067E-4</c:v>
                </c:pt>
                <c:pt idx="488">
                  <c:v>-3.2539268067344196E-4</c:v>
                </c:pt>
                <c:pt idx="489">
                  <c:v>1.3261053892144048E-4</c:v>
                </c:pt>
                <c:pt idx="490">
                  <c:v>3.4554527848529304E-4</c:v>
                </c:pt>
                <c:pt idx="491">
                  <c:v>2.6509430930898858E-4</c:v>
                </c:pt>
                <c:pt idx="492">
                  <c:v>-4.0155159536592322E-5</c:v>
                </c:pt>
                <c:pt idx="493">
                  <c:v>-5.2203803649342184E-5</c:v>
                </c:pt>
                <c:pt idx="494">
                  <c:v>-1.2569725835405166E-3</c:v>
                </c:pt>
                <c:pt idx="495">
                  <c:v>1.0253399705668631E-3</c:v>
                </c:pt>
                <c:pt idx="496">
                  <c:v>-4.0168224524461671E-5</c:v>
                </c:pt>
                <c:pt idx="497">
                  <c:v>8.2348168054546811E-4</c:v>
                </c:pt>
                <c:pt idx="498">
                  <c:v>6.1007914974231525E-4</c:v>
                </c:pt>
                <c:pt idx="499">
                  <c:v>1.6534767654585725E-3</c:v>
                </c:pt>
                <c:pt idx="500">
                  <c:v>3.835945454848666E-4</c:v>
                </c:pt>
                <c:pt idx="501">
                  <c:v>2.5219368474993509E-4</c:v>
                </c:pt>
                <c:pt idx="502">
                  <c:v>-3.6018585590213981E-5</c:v>
                </c:pt>
                <c:pt idx="503">
                  <c:v>5.2028719853325356E-5</c:v>
                </c:pt>
                <c:pt idx="504">
                  <c:v>-4.3621810905458691E-4</c:v>
                </c:pt>
                <c:pt idx="505">
                  <c:v>-2.4823234547532991E-4</c:v>
                </c:pt>
                <c:pt idx="506">
                  <c:v>-7.0483452407643643E-4</c:v>
                </c:pt>
                <c:pt idx="507">
                  <c:v>4.0075662850469485E-6</c:v>
                </c:pt>
                <c:pt idx="508">
                  <c:v>-1.7873674001819273E-3</c:v>
                </c:pt>
                <c:pt idx="509">
                  <c:v>1.7664794466101252E-3</c:v>
                </c:pt>
                <c:pt idx="510">
                  <c:v>-1.3625998404956929E-3</c:v>
                </c:pt>
                <c:pt idx="511">
                  <c:v>-9.5913445138706699E-4</c:v>
                </c:pt>
                <c:pt idx="512">
                  <c:v>-6.2262998907391953E-4</c:v>
                </c:pt>
                <c:pt idx="513">
                  <c:v>-1.455048253741098E-3</c:v>
                </c:pt>
                <c:pt idx="514">
                  <c:v>-1.7550427288499648E-3</c:v>
                </c:pt>
                <c:pt idx="515">
                  <c:v>-2.1855631857607971E-3</c:v>
                </c:pt>
                <c:pt idx="516">
                  <c:v>-3.5805357871722121E-3</c:v>
                </c:pt>
                <c:pt idx="517">
                  <c:v>-9.733820565129836E-4</c:v>
                </c:pt>
                <c:pt idx="518">
                  <c:v>-1.5386301725782703E-3</c:v>
                </c:pt>
                <c:pt idx="519">
                  <c:v>1.5003415411638521E-3</c:v>
                </c:pt>
                <c:pt idx="520">
                  <c:v>3.195121654155475E-3</c:v>
                </c:pt>
                <c:pt idx="521">
                  <c:v>1.2950222581948889E-3</c:v>
                </c:pt>
                <c:pt idx="522">
                  <c:v>7.8005011720971851E-4</c:v>
                </c:pt>
                <c:pt idx="523">
                  <c:v>6.9867090984732094E-4</c:v>
                </c:pt>
                <c:pt idx="524">
                  <c:v>6.2553978029411539E-4</c:v>
                </c:pt>
                <c:pt idx="525">
                  <c:v>9.115071730776414E-4</c:v>
                </c:pt>
                <c:pt idx="526">
                  <c:v>7.7367256726312839E-4</c:v>
                </c:pt>
                <c:pt idx="527">
                  <c:v>6.3214942885081449E-4</c:v>
                </c:pt>
                <c:pt idx="528">
                  <c:v>8.8525487292656635E-5</c:v>
                </c:pt>
                <c:pt idx="529">
                  <c:v>-1.1265882883101375E-3</c:v>
                </c:pt>
                <c:pt idx="530">
                  <c:v>3.2627347356384284E-4</c:v>
                </c:pt>
                <c:pt idx="531">
                  <c:v>-1.1274910505387759E-4</c:v>
                </c:pt>
                <c:pt idx="532">
                  <c:v>-3.3023104091245425E-4</c:v>
                </c:pt>
                <c:pt idx="533">
                  <c:v>-9.8699185026718261E-4</c:v>
                </c:pt>
                <c:pt idx="534">
                  <c:v>-1.5404219627073168E-3</c:v>
                </c:pt>
                <c:pt idx="535">
                  <c:v>-9.6525876204545114E-4</c:v>
                </c:pt>
                <c:pt idx="536">
                  <c:v>-1.1319396999551756E-3</c:v>
                </c:pt>
                <c:pt idx="537">
                  <c:v>4.0472229980714758E-6</c:v>
                </c:pt>
                <c:pt idx="538">
                  <c:v>-2.3878519046161006E-4</c:v>
                </c:pt>
                <c:pt idx="539">
                  <c:v>-6.8818945450854763E-4</c:v>
                </c:pt>
                <c:pt idx="540">
                  <c:v>-6.7651050211670061E-4</c:v>
                </c:pt>
                <c:pt idx="541">
                  <c:v>-1.1674665974834575E-3</c:v>
                </c:pt>
                <c:pt idx="542">
                  <c:v>-1.0876623376622208E-3</c:v>
                </c:pt>
                <c:pt idx="543">
                  <c:v>-1.0238408658768128E-3</c:v>
                </c:pt>
                <c:pt idx="544">
                  <c:v>-1.708150317227819E-4</c:v>
                </c:pt>
                <c:pt idx="545">
                  <c:v>-5.125326434481936E-4</c:v>
                </c:pt>
                <c:pt idx="546">
                  <c:v>-8.7907794491104418E-4</c:v>
                </c:pt>
                <c:pt idx="547">
                  <c:v>8.798514028740545E-4</c:v>
                </c:pt>
                <c:pt idx="548">
                  <c:v>3.9884091945041611E-4</c:v>
                </c:pt>
                <c:pt idx="549">
                  <c:v>-2.1154550262392213E-4</c:v>
                </c:pt>
                <c:pt idx="550">
                  <c:v>7.3242783551297208E-4</c:v>
                </c:pt>
                <c:pt idx="551">
                  <c:v>7.7255243191354239E-5</c:v>
                </c:pt>
                <c:pt idx="552">
                  <c:v>-1.5856430189031823E-4</c:v>
                </c:pt>
                <c:pt idx="553">
                  <c:v>-1.3419107182066625E-4</c:v>
                </c:pt>
                <c:pt idx="554">
                  <c:v>-1.1468776053845664E-3</c:v>
                </c:pt>
                <c:pt idx="555">
                  <c:v>-8.9575453068579947E-4</c:v>
                </c:pt>
                <c:pt idx="556">
                  <c:v>-5.664614093070508E-4</c:v>
                </c:pt>
                <c:pt idx="557">
                  <c:v>-2.0347082905188829E-3</c:v>
                </c:pt>
                <c:pt idx="558">
                  <c:v>-1.6629553208440395E-3</c:v>
                </c:pt>
                <c:pt idx="559">
                  <c:v>-7.4896250276257348E-4</c:v>
                </c:pt>
                <c:pt idx="560">
                  <c:v>-1.6546865720545867E-3</c:v>
                </c:pt>
                <c:pt idx="561">
                  <c:v>-9.2717568338185341E-4</c:v>
                </c:pt>
                <c:pt idx="562">
                  <c:v>-2.6691304794168591E-3</c:v>
                </c:pt>
                <c:pt idx="563">
                  <c:v>-3.0756562017497657E-3</c:v>
                </c:pt>
                <c:pt idx="564">
                  <c:v>-6.6906760060803094E-4</c:v>
                </c:pt>
                <c:pt idx="565">
                  <c:v>-3.6327417901688142E-3</c:v>
                </c:pt>
                <c:pt idx="566">
                  <c:v>-8.7935060787180941E-4</c:v>
                </c:pt>
                <c:pt idx="567">
                  <c:v>-8.0954852101700059E-4</c:v>
                </c:pt>
                <c:pt idx="568">
                  <c:v>-7.9358484294511644E-4</c:v>
                </c:pt>
                <c:pt idx="569">
                  <c:v>2.7610410455365386E-3</c:v>
                </c:pt>
                <c:pt idx="570">
                  <c:v>1.8453015305635034E-3</c:v>
                </c:pt>
                <c:pt idx="571">
                  <c:v>2.5248553382064554E-3</c:v>
                </c:pt>
                <c:pt idx="572">
                  <c:v>2.0643413925225396E-4</c:v>
                </c:pt>
                <c:pt idx="573">
                  <c:v>-7.0173121217931289E-5</c:v>
                </c:pt>
                <c:pt idx="574">
                  <c:v>3.0960902572241267E-4</c:v>
                </c:pt>
                <c:pt idx="575">
                  <c:v>-1.0936132983375701E-3</c:v>
                </c:pt>
                <c:pt idx="576">
                  <c:v>2.4788164477707042E-5</c:v>
                </c:pt>
                <c:pt idx="577">
                  <c:v>-4.7509470909745666E-4</c:v>
                </c:pt>
                <c:pt idx="578">
                  <c:v>-1.6532888047549044E-4</c:v>
                </c:pt>
                <c:pt idx="579">
                  <c:v>-1.4468669130474066E-4</c:v>
                </c:pt>
                <c:pt idx="580">
                  <c:v>-5.5815799592329185E-4</c:v>
                </c:pt>
                <c:pt idx="581">
                  <c:v>-5.3778564691486785E-4</c:v>
                </c:pt>
                <c:pt idx="582">
                  <c:v>-6.7880232779526928E-4</c:v>
                </c:pt>
                <c:pt idx="583">
                  <c:v>-5.384405106079182E-5</c:v>
                </c:pt>
                <c:pt idx="584">
                  <c:v>-4.3077560318938168E-4</c:v>
                </c:pt>
                <c:pt idx="585">
                  <c:v>-6.8788045797918418E-4</c:v>
                </c:pt>
                <c:pt idx="586">
                  <c:v>2.0733553108831515E-5</c:v>
                </c:pt>
                <c:pt idx="587">
                  <c:v>7.0492619008266644E-5</c:v>
                </c:pt>
                <c:pt idx="588">
                  <c:v>1.2729240350448645E-3</c:v>
                </c:pt>
                <c:pt idx="589">
                  <c:v>1.5570389756669467E-3</c:v>
                </c:pt>
                <c:pt idx="590">
                  <c:v>-9.5096336723776709E-5</c:v>
                </c:pt>
                <c:pt idx="591">
                  <c:v>-2.0675082803567335E-5</c:v>
                </c:pt>
                <c:pt idx="592">
                  <c:v>-5.3756326706233537E-5</c:v>
                </c:pt>
                <c:pt idx="593">
                  <c:v>-4.0939711106247056E-4</c:v>
                </c:pt>
                <c:pt idx="594">
                  <c:v>-2.8545424458037427E-4</c:v>
                </c:pt>
                <c:pt idx="595">
                  <c:v>-2.2635950192634313E-3</c:v>
                </c:pt>
                <c:pt idx="596">
                  <c:v>-1.1322914592872824E-3</c:v>
                </c:pt>
                <c:pt idx="597">
                  <c:v>-1.5861745373312308E-3</c:v>
                </c:pt>
                <c:pt idx="598">
                  <c:v>7.65235039447143E-4</c:v>
                </c:pt>
                <c:pt idx="599">
                  <c:v>-1.6539709848607531E-3</c:v>
                </c:pt>
                <c:pt idx="600">
                  <c:v>-1.8232147688721501E-3</c:v>
                </c:pt>
                <c:pt idx="601">
                  <c:v>-1.1593139196902635E-3</c:v>
                </c:pt>
                <c:pt idx="602">
                  <c:v>-2.2252931917717822E-3</c:v>
                </c:pt>
                <c:pt idx="603">
                  <c:v>-9.7076816215180273E-4</c:v>
                </c:pt>
                <c:pt idx="604">
                  <c:v>-1.6167268401786616E-3</c:v>
                </c:pt>
                <c:pt idx="605">
                  <c:v>-2.4038461538461453E-3</c:v>
                </c:pt>
                <c:pt idx="606">
                  <c:v>-9.8824617843096263E-4</c:v>
                </c:pt>
                <c:pt idx="607">
                  <c:v>-3.3254756693046339E-4</c:v>
                </c:pt>
                <c:pt idx="608">
                  <c:v>-1.1158787439837781E-3</c:v>
                </c:pt>
                <c:pt idx="609">
                  <c:v>-9.3164036152704188E-4</c:v>
                </c:pt>
                <c:pt idx="610">
                  <c:v>-6.8777822316912207E-4</c:v>
                </c:pt>
                <c:pt idx="611">
                  <c:v>-1.4820632346981277E-3</c:v>
                </c:pt>
                <c:pt idx="612">
                  <c:v>-1.3235735640495516E-3</c:v>
                </c:pt>
                <c:pt idx="613">
                  <c:v>-1.0204600115171214E-3</c:v>
                </c:pt>
                <c:pt idx="614">
                  <c:v>-3.0941774362414076E-4</c:v>
                </c:pt>
                <c:pt idx="615">
                  <c:v>-1.2846930728330763E-3</c:v>
                </c:pt>
                <c:pt idx="616">
                  <c:v>2.381649833793853E-3</c:v>
                </c:pt>
                <c:pt idx="617">
                  <c:v>-3.2781053059564025E-3</c:v>
                </c:pt>
                <c:pt idx="618">
                  <c:v>-1.3427495772039277E-3</c:v>
                </c:pt>
                <c:pt idx="619">
                  <c:v>-4.297470024081651E-4</c:v>
                </c:pt>
                <c:pt idx="620">
                  <c:v>2.8094550934132378E-4</c:v>
                </c:pt>
                <c:pt idx="621">
                  <c:v>1.021333095022392E-3</c:v>
                </c:pt>
                <c:pt idx="622">
                  <c:v>2.8568149064520654E-3</c:v>
                </c:pt>
                <c:pt idx="623">
                  <c:v>5.2480086816815152E-3</c:v>
                </c:pt>
                <c:pt idx="624">
                  <c:v>6.6248624213007812E-3</c:v>
                </c:pt>
                <c:pt idx="625">
                  <c:v>6.4765319972519553E-3</c:v>
                </c:pt>
                <c:pt idx="626">
                  <c:v>7.3672030434446256E-4</c:v>
                </c:pt>
                <c:pt idx="627">
                  <c:v>2.7658662984391125E-3</c:v>
                </c:pt>
                <c:pt idx="628">
                  <c:v>2.949032750439784E-3</c:v>
                </c:pt>
                <c:pt idx="629">
                  <c:v>3.1843577729340211E-4</c:v>
                </c:pt>
                <c:pt idx="630">
                  <c:v>1.5089877792660022E-3</c:v>
                </c:pt>
                <c:pt idx="631">
                  <c:v>7.6367704304258766E-4</c:v>
                </c:pt>
                <c:pt idx="632">
                  <c:v>1.4024435516457601E-4</c:v>
                </c:pt>
                <c:pt idx="633">
                  <c:v>2.4003167428279237E-3</c:v>
                </c:pt>
                <c:pt idx="634">
                  <c:v>2.9006377288625096E-3</c:v>
                </c:pt>
                <c:pt idx="635">
                  <c:v>1.6738118192447526E-3</c:v>
                </c:pt>
                <c:pt idx="636">
                  <c:v>1.3597473818718342E-3</c:v>
                </c:pt>
                <c:pt idx="637">
                  <c:v>1.8691588785046953E-3</c:v>
                </c:pt>
                <c:pt idx="638">
                  <c:v>2.5678500277606098E-3</c:v>
                </c:pt>
                <c:pt idx="639">
                  <c:v>6.2301236659201287E-4</c:v>
                </c:pt>
                <c:pt idx="640">
                  <c:v>-4.7612459000390128E-4</c:v>
                </c:pt>
                <c:pt idx="641">
                  <c:v>-2.2759010980510919E-3</c:v>
                </c:pt>
                <c:pt idx="642">
                  <c:v>-9.875213214830536E-4</c:v>
                </c:pt>
                <c:pt idx="643">
                  <c:v>-2.6550552251469739E-4</c:v>
                </c:pt>
                <c:pt idx="644">
                  <c:v>-1.6302282728161144E-3</c:v>
                </c:pt>
                <c:pt idx="645">
                  <c:v>-5.9749869041381132E-4</c:v>
                </c:pt>
                <c:pt idx="646">
                  <c:v>-4.3405976921118139E-4</c:v>
                </c:pt>
                <c:pt idx="647">
                  <c:v>1.6796394920115532E-4</c:v>
                </c:pt>
                <c:pt idx="648">
                  <c:v>1.138686250977905E-3</c:v>
                </c:pt>
                <c:pt idx="649">
                  <c:v>2.9048478227955421E-4</c:v>
                </c:pt>
                <c:pt idx="650">
                  <c:v>-1.9632704814098734E-4</c:v>
                </c:pt>
                <c:pt idx="651">
                  <c:v>-1.6363800001584217E-5</c:v>
                </c:pt>
                <c:pt idx="652">
                  <c:v>-4.6228491478417233E-4</c:v>
                </c:pt>
                <c:pt idx="653">
                  <c:v>-1.1132712575462334E-3</c:v>
                </c:pt>
                <c:pt idx="654">
                  <c:v>-1.8438617841221028E-4</c:v>
                </c:pt>
                <c:pt idx="655">
                  <c:v>-1.4015933903807065E-3</c:v>
                </c:pt>
                <c:pt idx="656">
                  <c:v>-7.8796385215829101E-4</c:v>
                </c:pt>
                <c:pt idx="657">
                  <c:v>-4.4768640594050613E-4</c:v>
                </c:pt>
                <c:pt idx="658">
                  <c:v>-9.8617303227666042E-4</c:v>
                </c:pt>
                <c:pt idx="659">
                  <c:v>-4.9357326478138841E-4</c:v>
                </c:pt>
                <c:pt idx="660">
                  <c:v>4.5678072467625341E-4</c:v>
                </c:pt>
                <c:pt idx="661">
                  <c:v>8.2676582372220864E-4</c:v>
                </c:pt>
                <c:pt idx="662">
                  <c:v>8.9595055010538438E-4</c:v>
                </c:pt>
                <c:pt idx="663">
                  <c:v>8.1302482189427039E-4</c:v>
                </c:pt>
                <c:pt idx="664">
                  <c:v>5.5798763400938256E-4</c:v>
                </c:pt>
                <c:pt idx="665">
                  <c:v>1.1604590989424679E-3</c:v>
                </c:pt>
                <c:pt idx="666">
                  <c:v>2.158491431567322E-3</c:v>
                </c:pt>
                <c:pt idx="667">
                  <c:v>2.0148848082588433E-3</c:v>
                </c:pt>
                <c:pt idx="668">
                  <c:v>0</c:v>
                </c:pt>
                <c:pt idx="669">
                  <c:v>1.1991581420389696E-3</c:v>
                </c:pt>
                <c:pt idx="670">
                  <c:v>8.6366339941190695E-4</c:v>
                </c:pt>
                <c:pt idx="671">
                  <c:v>1.5345289362498349E-3</c:v>
                </c:pt>
                <c:pt idx="672">
                  <c:v>1.8207311373472645E-3</c:v>
                </c:pt>
                <c:pt idx="673">
                  <c:v>1.3062721346188688E-3</c:v>
                </c:pt>
                <c:pt idx="674">
                  <c:v>-5.6315203079104759E-4</c:v>
                </c:pt>
                <c:pt idx="675">
                  <c:v>-7.0535012120676033E-4</c:v>
                </c:pt>
                <c:pt idx="676">
                  <c:v>2.4339585902510841E-4</c:v>
                </c:pt>
                <c:pt idx="677">
                  <c:v>3.7311616890800536E-4</c:v>
                </c:pt>
                <c:pt idx="678">
                  <c:v>-1.1432556027631824E-3</c:v>
                </c:pt>
                <c:pt idx="679">
                  <c:v>-3.2469904457310683E-4</c:v>
                </c:pt>
                <c:pt idx="680">
                  <c:v>1.6240225414332343E-4</c:v>
                </c:pt>
                <c:pt idx="681">
                  <c:v>4.0999910693262365E-4</c:v>
                </c:pt>
                <c:pt idx="682">
                  <c:v>3.4490734165726344E-4</c:v>
                </c:pt>
                <c:pt idx="683">
                  <c:v>-8.7616822429914532E-4</c:v>
                </c:pt>
                <c:pt idx="684">
                  <c:v>-6.0898372795548106E-5</c:v>
                </c:pt>
                <c:pt idx="685">
                  <c:v>-2.1924749387935982E-4</c:v>
                </c:pt>
                <c:pt idx="686">
                  <c:v>-1.047745519669574E-3</c:v>
                </c:pt>
                <c:pt idx="687">
                  <c:v>3.3741894830985331E-4</c:v>
                </c:pt>
                <c:pt idx="688">
                  <c:v>1.5442885706384857E-4</c:v>
                </c:pt>
                <c:pt idx="689">
                  <c:v>-2.3567080851338851E-4</c:v>
                </c:pt>
                <c:pt idx="690">
                  <c:v>1.2192742879557628E-5</c:v>
                </c:pt>
                <c:pt idx="691">
                  <c:v>2.8449386509254992E-5</c:v>
                </c:pt>
                <c:pt idx="692">
                  <c:v>-1.2639296426046887E-3</c:v>
                </c:pt>
                <c:pt idx="693">
                  <c:v>-2.2787663735468477E-4</c:v>
                </c:pt>
                <c:pt idx="694">
                  <c:v>4.0701531600628726E-6</c:v>
                </c:pt>
                <c:pt idx="695">
                  <c:v>-4.3957475212863528E-4</c:v>
                </c:pt>
                <c:pt idx="696">
                  <c:v>-2.8503485569153497E-5</c:v>
                </c:pt>
                <c:pt idx="697">
                  <c:v>-2.565386823685234E-4</c:v>
                </c:pt>
                <c:pt idx="698">
                  <c:v>1.7106967423452524E-4</c:v>
                </c:pt>
                <c:pt idx="699">
                  <c:v>1.9547475932180092E-4</c:v>
                </c:pt>
                <c:pt idx="700">
                  <c:v>4.0715949252145833E-6</c:v>
                </c:pt>
                <c:pt idx="701">
                  <c:v>6.5145253557385985E-5</c:v>
                </c:pt>
                <c:pt idx="702">
                  <c:v>-4.0713131207459341E-6</c:v>
                </c:pt>
                <c:pt idx="703">
                  <c:v>-1.2213989088682986E-5</c:v>
                </c:pt>
                <c:pt idx="704">
                  <c:v>2.0356897120210604E-5</c:v>
                </c:pt>
                <c:pt idx="705">
                  <c:v>-1.465666756234052E-4</c:v>
                </c:pt>
                <c:pt idx="706">
                  <c:v>-1.7509141400584571E-4</c:v>
                </c:pt>
                <c:pt idx="707">
                  <c:v>-4.3169628130301785E-4</c:v>
                </c:pt>
                <c:pt idx="708">
                  <c:v>3.381723212065868E-4</c:v>
                </c:pt>
                <c:pt idx="709">
                  <c:v>-4.5617464972302901E-4</c:v>
                </c:pt>
                <c:pt idx="710">
                  <c:v>-1.1817055678708943E-4</c:v>
                </c:pt>
                <c:pt idx="711">
                  <c:v>-3.9530685184951952E-4</c:v>
                </c:pt>
                <c:pt idx="712">
                  <c:v>-2.0792394060720198E-4</c:v>
                </c:pt>
                <c:pt idx="713">
                  <c:v>-5.7496809130974658E-4</c:v>
                </c:pt>
                <c:pt idx="714">
                  <c:v>-2.1869517320168841E-3</c:v>
                </c:pt>
                <c:pt idx="715">
                  <c:v>-5.2749086091419262E-4</c:v>
                </c:pt>
                <c:pt idx="716">
                  <c:v>2.904776516314822E-4</c:v>
                </c:pt>
                <c:pt idx="717">
                  <c:v>2.8630325240497356E-4</c:v>
                </c:pt>
                <c:pt idx="718">
                  <c:v>-5.6835373682351253E-4</c:v>
                </c:pt>
                <c:pt idx="719">
                  <c:v>-1.0637122740109195E-4</c:v>
                </c:pt>
                <c:pt idx="720">
                  <c:v>1.0638254344286224E-4</c:v>
                </c:pt>
                <c:pt idx="721">
                  <c:v>-6.545921686218481E-5</c:v>
                </c:pt>
                <c:pt idx="722">
                  <c:v>2.0048197503386156E-4</c:v>
                </c:pt>
                <c:pt idx="723">
                  <c:v>-1.1453816575301978E-4</c:v>
                </c:pt>
                <c:pt idx="724">
                  <c:v>2.4546704195937963E-5</c:v>
                </c:pt>
                <c:pt idx="725">
                  <c:v>-3.3137237254432517E-4</c:v>
                </c:pt>
                <c:pt idx="726">
                  <c:v>6.1385595665264248E-5</c:v>
                </c:pt>
                <c:pt idx="727">
                  <c:v>-6.1381827705297987E-4</c:v>
                </c:pt>
                <c:pt idx="728">
                  <c:v>-2.2929957170114701E-4</c:v>
                </c:pt>
                <c:pt idx="729">
                  <c:v>-3.645061146924089E-4</c:v>
                </c:pt>
                <c:pt idx="730">
                  <c:v>-4.6296865333483872E-4</c:v>
                </c:pt>
                <c:pt idx="731">
                  <c:v>-6.0664688232692221E-4</c:v>
                </c:pt>
                <c:pt idx="732">
                  <c:v>-3.0760901663551277E-4</c:v>
                </c:pt>
                <c:pt idx="733">
                  <c:v>-9.4362458511243474E-5</c:v>
                </c:pt>
                <c:pt idx="734">
                  <c:v>-3.7338235173434153E-4</c:v>
                </c:pt>
                <c:pt idx="735">
                  <c:v>8.2092707294201261E-6</c:v>
                </c:pt>
                <c:pt idx="736">
                  <c:v>-8.4965254546875979E-4</c:v>
                </c:pt>
                <c:pt idx="737">
                  <c:v>-3.4672297491596948E-3</c:v>
                </c:pt>
                <c:pt idx="738">
                  <c:v>1.0017396466290851E-3</c:v>
                </c:pt>
                <c:pt idx="739">
                  <c:v>-4.612451147141261E-4</c:v>
                </c:pt>
                <c:pt idx="740">
                  <c:v>-3.3785314924461574E-4</c:v>
                </c:pt>
                <c:pt idx="741">
                  <c:v>5.7701739707427535E-5</c:v>
                </c:pt>
                <c:pt idx="742">
                  <c:v>3.132199422193338E-4</c:v>
                </c:pt>
                <c:pt idx="743">
                  <c:v>-1.565609331032336E-4</c:v>
                </c:pt>
                <c:pt idx="744">
                  <c:v>2.5136085116561624E-4</c:v>
                </c:pt>
                <c:pt idx="745">
                  <c:v>-1.1123012276503808E-4</c:v>
                </c:pt>
                <c:pt idx="746">
                  <c:v>4.53210170036078E-4</c:v>
                </c:pt>
                <c:pt idx="747">
                  <c:v>-8.2364520659350404E-6</c:v>
                </c:pt>
                <c:pt idx="748">
                  <c:v>2.8827819669619004E-4</c:v>
                </c:pt>
                <c:pt idx="749">
                  <c:v>5.9285852501744785E-4</c:v>
                </c:pt>
                <c:pt idx="750">
                  <c:v>9.4225111609436141E-4</c:v>
                </c:pt>
                <c:pt idx="751">
                  <c:v>-1.315443304392705E-4</c:v>
                </c:pt>
                <c:pt idx="752">
                  <c:v>0</c:v>
                </c:pt>
                <c:pt idx="753">
                  <c:v>5.5091435337439876E-4</c:v>
                </c:pt>
                <c:pt idx="754">
                  <c:v>4.1090374169883148E-6</c:v>
                </c:pt>
                <c:pt idx="755">
                  <c:v>-3.7802988901536327E-4</c:v>
                </c:pt>
                <c:pt idx="756">
                  <c:v>-5.0971123214460512E-4</c:v>
                </c:pt>
                <c:pt idx="757">
                  <c:v>-7.3205538944942639E-4</c:v>
                </c:pt>
                <c:pt idx="758">
                  <c:v>-2.0784202359933612E-3</c:v>
                </c:pt>
                <c:pt idx="759">
                  <c:v>-7.8360855865500234E-4</c:v>
                </c:pt>
                <c:pt idx="760">
                  <c:v>2.4352190458887257E-4</c:v>
                </c:pt>
                <c:pt idx="761">
                  <c:v>-4.4153389701107049E-4</c:v>
                </c:pt>
                <c:pt idx="762">
                  <c:v>-5.0778186021549487E-4</c:v>
                </c:pt>
                <c:pt idx="763">
                  <c:v>-3.6347565332683907E-4</c:v>
                </c:pt>
                <c:pt idx="764">
                  <c:v>-4.5450976989491743E-5</c:v>
                </c:pt>
                <c:pt idx="765">
                  <c:v>-9.7104227959399214E-4</c:v>
                </c:pt>
                <c:pt idx="766">
                  <c:v>5.0460555976061805E-4</c:v>
                </c:pt>
                <c:pt idx="767">
                  <c:v>5.7876351309493757E-5</c:v>
                </c:pt>
                <c:pt idx="768">
                  <c:v>-5.7046244662251056E-4</c:v>
                </c:pt>
                <c:pt idx="769">
                  <c:v>-5.5010733297211623E-4</c:v>
                </c:pt>
                <c:pt idx="770">
                  <c:v>-3.9315008401008544E-4</c:v>
                </c:pt>
                <c:pt idx="771">
                  <c:v>-2.4426292626977819E-4</c:v>
                </c:pt>
                <c:pt idx="772">
                  <c:v>-7.9508373225556372E-4</c:v>
                </c:pt>
                <c:pt idx="773">
                  <c:v>-9.3248014853375416E-4</c:v>
                </c:pt>
                <c:pt idx="774">
                  <c:v>-4.2726710831442194E-4</c:v>
                </c:pt>
                <c:pt idx="775">
                  <c:v>-1.7803489317905763E-3</c:v>
                </c:pt>
                <c:pt idx="776">
                  <c:v>-1.3677843141330914E-3</c:v>
                </c:pt>
                <c:pt idx="777">
                  <c:v>-8.0347701556160445E-4</c:v>
                </c:pt>
                <c:pt idx="778">
                  <c:v>-1.6122699207842262E-3</c:v>
                </c:pt>
                <c:pt idx="779">
                  <c:v>-1.7124291035253147E-4</c:v>
                </c:pt>
                <c:pt idx="780">
                  <c:v>7.4295135338187102E-4</c:v>
                </c:pt>
                <c:pt idx="781">
                  <c:v>2.4190554839575995E-4</c:v>
                </c:pt>
                <c:pt idx="782">
                  <c:v>2.0848883125479389E-5</c:v>
                </c:pt>
                <c:pt idx="783">
                  <c:v>3.7527207225052095E-5</c:v>
                </c:pt>
                <c:pt idx="784">
                  <c:v>-2.7518919256985797E-4</c:v>
                </c:pt>
                <c:pt idx="785">
                  <c:v>-7.340398466858522E-4</c:v>
                </c:pt>
                <c:pt idx="786">
                  <c:v>-2.6294591244302445E-4</c:v>
                </c:pt>
                <c:pt idx="787">
                  <c:v>-4.4670813676794818E-4</c:v>
                </c:pt>
                <c:pt idx="788">
                  <c:v>-1.7542174310736236E-4</c:v>
                </c:pt>
                <c:pt idx="789">
                  <c:v>-2.5064645899242066E-5</c:v>
                </c:pt>
                <c:pt idx="790">
                  <c:v>5.4308093994759332E-5</c:v>
                </c:pt>
                <c:pt idx="791">
                  <c:v>1.670927531871591E-5</c:v>
                </c:pt>
                <c:pt idx="792">
                  <c:v>1.086084748027627E-4</c:v>
                </c:pt>
                <c:pt idx="793">
                  <c:v>2.4643092833454006E-4</c:v>
                </c:pt>
                <c:pt idx="794">
                  <c:v>5.8460729005282985E-5</c:v>
                </c:pt>
                <c:pt idx="795">
                  <c:v>5.469934152013689E-4</c:v>
                </c:pt>
                <c:pt idx="796">
                  <c:v>-3.4220564055043035E-4</c:v>
                </c:pt>
                <c:pt idx="797">
                  <c:v>2.9222676797058256E-5</c:v>
                </c:pt>
                <c:pt idx="798">
                  <c:v>7.1802193306536033E-4</c:v>
                </c:pt>
                <c:pt idx="799">
                  <c:v>4.9641455203808249E-4</c:v>
                </c:pt>
                <c:pt idx="800">
                  <c:v>1.6677924265628974E-5</c:v>
                </c:pt>
                <c:pt idx="801">
                  <c:v>1.1257411128995365E-4</c:v>
                </c:pt>
                <c:pt idx="802">
                  <c:v>-7.3373382971553269E-4</c:v>
                </c:pt>
                <c:pt idx="803">
                  <c:v>-2.419761945487986E-4</c:v>
                </c:pt>
                <c:pt idx="804">
                  <c:v>-4.6737746990210827E-4</c:v>
                </c:pt>
                <c:pt idx="805">
                  <c:v>-2.2962304246365584E-4</c:v>
                </c:pt>
                <c:pt idx="806">
                  <c:v>-2.7143501428150696E-4</c:v>
                </c:pt>
                <c:pt idx="807">
                  <c:v>-7.93640848276711E-5</c:v>
                </c:pt>
                <c:pt idx="808">
                  <c:v>-4.4698058349768033E-4</c:v>
                </c:pt>
                <c:pt idx="809">
                  <c:v>-1.3373621367707145E-4</c:v>
                </c:pt>
                <c:pt idx="810">
                  <c:v>-3.3856506928042762E-4</c:v>
                </c:pt>
                <c:pt idx="811">
                  <c:v>-3.5540465956407363E-4</c:v>
                </c:pt>
                <c:pt idx="812">
                  <c:v>1.463951246241102E-4</c:v>
                </c:pt>
                <c:pt idx="813">
                  <c:v>1.84012646687437E-4</c:v>
                </c:pt>
                <c:pt idx="814">
                  <c:v>-5.0176034253501811E-5</c:v>
                </c:pt>
                <c:pt idx="815">
                  <c:v>-4.1815460012362138E-6</c:v>
                </c:pt>
                <c:pt idx="816">
                  <c:v>5.4778481674322421E-4</c:v>
                </c:pt>
                <c:pt idx="817">
                  <c:v>7.1047660442191685E-5</c:v>
                </c:pt>
                <c:pt idx="818">
                  <c:v>4.1789772371103595E-4</c:v>
                </c:pt>
                <c:pt idx="819">
                  <c:v>1.1487386849240444E-3</c:v>
                </c:pt>
                <c:pt idx="820">
                  <c:v>-1.0472820735349941E-3</c:v>
                </c:pt>
                <c:pt idx="821">
                  <c:v>-8.3536256824112698E-6</c:v>
                </c:pt>
                <c:pt idx="822">
                  <c:v>-2.6314140718008971E-4</c:v>
                </c:pt>
                <c:pt idx="823">
                  <c:v>6.0162438584177025E-4</c:v>
                </c:pt>
                <c:pt idx="824">
                  <c:v>3.9249089755144517E-4</c:v>
                </c:pt>
                <c:pt idx="825">
                  <c:v>4.8833423765604067E-4</c:v>
                </c:pt>
                <c:pt idx="826">
                  <c:v>3.1288197674661511E-4</c:v>
                </c:pt>
                <c:pt idx="827">
                  <c:v>3.419772960437939E-4</c:v>
                </c:pt>
                <c:pt idx="828">
                  <c:v>1.2548777640664088E-3</c:v>
                </c:pt>
                <c:pt idx="829">
                  <c:v>5.038202902172273E-4</c:v>
                </c:pt>
                <c:pt idx="830">
                  <c:v>-2.9964292551387661E-4</c:v>
                </c:pt>
                <c:pt idx="831">
                  <c:v>2.206365990327086E-4</c:v>
                </c:pt>
                <c:pt idx="832">
                  <c:v>-1.9977774725621344E-4</c:v>
                </c:pt>
                <c:pt idx="833">
                  <c:v>1.7067759003230876E-4</c:v>
                </c:pt>
                <c:pt idx="834">
                  <c:v>-2.081078831266403E-4</c:v>
                </c:pt>
                <c:pt idx="835">
                  <c:v>3.4969401773454756E-4</c:v>
                </c:pt>
                <c:pt idx="836">
                  <c:v>-3.6621804955605519E-4</c:v>
                </c:pt>
                <c:pt idx="837">
                  <c:v>-8.7424960242499239E-5</c:v>
                </c:pt>
                <c:pt idx="838">
                  <c:v>-1.6237483606384995E-4</c:v>
                </c:pt>
                <c:pt idx="839">
                  <c:v>-4.0392094809005297E-4</c:v>
                </c:pt>
                <c:pt idx="840">
                  <c:v>2.1245662343938321E-4</c:v>
                </c:pt>
                <c:pt idx="841">
                  <c:v>1.2494793835915452E-4</c:v>
                </c:pt>
                <c:pt idx="842">
                  <c:v>1.1452130096198943E-3</c:v>
                </c:pt>
                <c:pt idx="843">
                  <c:v>6.6554356190584585E-4</c:v>
                </c:pt>
                <c:pt idx="844">
                  <c:v>1.1223577827190745E-4</c:v>
                </c:pt>
                <c:pt idx="845">
                  <c:v>1.0349471304116342E-3</c:v>
                </c:pt>
                <c:pt idx="846">
                  <c:v>1.0546377070348445E-3</c:v>
                </c:pt>
                <c:pt idx="847">
                  <c:v>2.3227358510147234E-4</c:v>
                </c:pt>
                <c:pt idx="848">
                  <c:v>-2.8612777886061203E-4</c:v>
                </c:pt>
                <c:pt idx="849">
                  <c:v>-1.8251051509443617E-4</c:v>
                </c:pt>
                <c:pt idx="850">
                  <c:v>-1.2861042657175137E-4</c:v>
                </c:pt>
                <c:pt idx="851">
                  <c:v>-4.2737347877874754E-4</c:v>
                </c:pt>
                <c:pt idx="852">
                  <c:v>3.1547836482581637E-4</c:v>
                </c:pt>
                <c:pt idx="853">
                  <c:v>-2.9048053780456051E-5</c:v>
                </c:pt>
                <c:pt idx="854">
                  <c:v>9.1296535296381265E-5</c:v>
                </c:pt>
                <c:pt idx="855">
                  <c:v>5.4772920600010266E-4</c:v>
                </c:pt>
                <c:pt idx="856">
                  <c:v>3.1933379505399984E-4</c:v>
                </c:pt>
                <c:pt idx="857">
                  <c:v>3.1508598530716192E-4</c:v>
                </c:pt>
                <c:pt idx="858">
                  <c:v>6.1753978779832686E-4</c:v>
                </c:pt>
                <c:pt idx="859">
                  <c:v>6.6272071706396929E-5</c:v>
                </c:pt>
                <c:pt idx="860">
                  <c:v>3.7275570005546044E-5</c:v>
                </c:pt>
                <c:pt idx="861">
                  <c:v>2.774855666090037E-4</c:v>
                </c:pt>
                <c:pt idx="862">
                  <c:v>1.4201663623452099E-3</c:v>
                </c:pt>
                <c:pt idx="863">
                  <c:v>2.0755465881652224E-3</c:v>
                </c:pt>
                <c:pt idx="864">
                  <c:v>1.1882854855880254E-3</c:v>
                </c:pt>
                <c:pt idx="865">
                  <c:v>6.053887428189908E-3</c:v>
                </c:pt>
                <c:pt idx="866">
                  <c:v>3.9938883267860437E-3</c:v>
                </c:pt>
                <c:pt idx="867">
                  <c:v>1.252560200409647E-3</c:v>
                </c:pt>
                <c:pt idx="868">
                  <c:v>2.7913041706566499E-3</c:v>
                </c:pt>
                <c:pt idx="869">
                  <c:v>1.5075785281808418E-3</c:v>
                </c:pt>
                <c:pt idx="870">
                  <c:v>-6.8976430348088869E-5</c:v>
                </c:pt>
                <c:pt idx="871">
                  <c:v>-4.6663745110453458E-4</c:v>
                </c:pt>
                <c:pt idx="872">
                  <c:v>-1.9080173264207634E-4</c:v>
                </c:pt>
                <c:pt idx="873">
                  <c:v>-1.6241544246065054E-5</c:v>
                </c:pt>
                <c:pt idx="874">
                  <c:v>2.436271205707996E-5</c:v>
                </c:pt>
                <c:pt idx="875">
                  <c:v>1.2587094573746072E-4</c:v>
                </c:pt>
                <c:pt idx="876">
                  <c:v>1.2585510423646085E-4</c:v>
                </c:pt>
                <c:pt idx="877">
                  <c:v>-6.1316354256213401E-5</c:v>
                </c:pt>
                <c:pt idx="878">
                  <c:v>-4.4228968502424415E-5</c:v>
                </c:pt>
                <c:pt idx="879">
                  <c:v>-6.2520298798307561E-4</c:v>
                </c:pt>
                <c:pt idx="880">
                  <c:v>-2.4373796543741832E-5</c:v>
                </c:pt>
                <c:pt idx="881">
                  <c:v>-1.7468313292157145E-4</c:v>
                </c:pt>
                <c:pt idx="882">
                  <c:v>1.2189324589462203E-5</c:v>
                </c:pt>
                <c:pt idx="883">
                  <c:v>3.2504469364758037E-5</c:v>
                </c:pt>
                <c:pt idx="884">
                  <c:v>1.5439121107707621E-4</c:v>
                </c:pt>
                <c:pt idx="885">
                  <c:v>6.4184330898653386E-4</c:v>
                </c:pt>
                <c:pt idx="886">
                  <c:v>-8.9313262207402211E-5</c:v>
                </c:pt>
                <c:pt idx="887">
                  <c:v>7.3893025635207721E-4</c:v>
                </c:pt>
                <c:pt idx="888">
                  <c:v>-3.2050761915580761E-4</c:v>
                </c:pt>
                <c:pt idx="889">
                  <c:v>1.582760090095281E-4</c:v>
                </c:pt>
                <c:pt idx="890">
                  <c:v>-3.3679050818846701E-4</c:v>
                </c:pt>
                <c:pt idx="891">
                  <c:v>-1.4612702497562857E-4</c:v>
                </c:pt>
                <c:pt idx="892">
                  <c:v>-3.0041611691866699E-4</c:v>
                </c:pt>
                <c:pt idx="893">
                  <c:v>-7.8781405963834761E-4</c:v>
                </c:pt>
                <c:pt idx="894">
                  <c:v>-1.2354860865572137E-3</c:v>
                </c:pt>
                <c:pt idx="895">
                  <c:v>-4.3946564233210417E-4</c:v>
                </c:pt>
                <c:pt idx="896">
                  <c:v>-1.6283661381244485E-4</c:v>
                </c:pt>
                <c:pt idx="897">
                  <c:v>-2.239368091041527E-4</c:v>
                </c:pt>
                <c:pt idx="898">
                  <c:v>8.1449806556666005E-5</c:v>
                </c:pt>
                <c:pt idx="899">
                  <c:v>1.1809260088768703E-4</c:v>
                </c:pt>
                <c:pt idx="900">
                  <c:v>0</c:v>
                </c:pt>
                <c:pt idx="901">
                  <c:v>0</c:v>
                </c:pt>
                <c:pt idx="902">
                  <c:v>9.0798415302995039E-4</c:v>
                </c:pt>
                <c:pt idx="903">
                  <c:v>1.7085533434757494E-4</c:v>
                </c:pt>
                <c:pt idx="904">
                  <c:v>5.8162236032943682E-4</c:v>
                </c:pt>
                <c:pt idx="905">
                  <c:v>1.4796326933785853E-3</c:v>
                </c:pt>
                <c:pt idx="906">
                  <c:v>3.4500813813309605E-4</c:v>
                </c:pt>
                <c:pt idx="907">
                  <c:v>0</c:v>
                </c:pt>
                <c:pt idx="908">
                  <c:v>0</c:v>
                </c:pt>
                <c:pt idx="909">
                  <c:v>1.2984062063818858E-3</c:v>
                </c:pt>
                <c:pt idx="910">
                  <c:v>4.7816643433717942E-4</c:v>
                </c:pt>
                <c:pt idx="911">
                  <c:v>-2.2681798666635E-4</c:v>
                </c:pt>
                <c:pt idx="912">
                  <c:v>3.970215282897982E-4</c:v>
                </c:pt>
                <c:pt idx="913">
                  <c:v>1.7413418861567109E-4</c:v>
                </c:pt>
                <c:pt idx="914">
                  <c:v>9.6769360957815742E-4</c:v>
                </c:pt>
                <c:pt idx="915">
                  <c:v>2.2247570969757824E-4</c:v>
                </c:pt>
                <c:pt idx="916">
                  <c:v>3.7205841317100585E-4</c:v>
                </c:pt>
                <c:pt idx="917">
                  <c:v>-8.8937400198219052E-5</c:v>
                </c:pt>
                <c:pt idx="918">
                  <c:v>-1.7789062152562263E-4</c:v>
                </c:pt>
                <c:pt idx="919">
                  <c:v>1.8196596023445366E-4</c:v>
                </c:pt>
                <c:pt idx="920">
                  <c:v>1.5767514069464639E-4</c:v>
                </c:pt>
                <c:pt idx="921">
                  <c:v>6.8315122704465381E-4</c:v>
                </c:pt>
                <c:pt idx="922">
                  <c:v>2.9084798345380136E-4</c:v>
                </c:pt>
                <c:pt idx="923">
                  <c:v>1.3003586082125373E-3</c:v>
                </c:pt>
                <c:pt idx="924">
                  <c:v>5.4447339340013556E-4</c:v>
                </c:pt>
                <c:pt idx="925">
                  <c:v>1.2415299841583849E-3</c:v>
                </c:pt>
                <c:pt idx="926">
                  <c:v>1.3044055896196394E-3</c:v>
                </c:pt>
                <c:pt idx="927">
                  <c:v>2.5008745019359235E-3</c:v>
                </c:pt>
                <c:pt idx="928">
                  <c:v>1.7245874024907071E-3</c:v>
                </c:pt>
                <c:pt idx="929">
                  <c:v>1.2691930414590047E-3</c:v>
                </c:pt>
                <c:pt idx="930">
                  <c:v>1.0356603034202827E-3</c:v>
                </c:pt>
                <c:pt idx="931">
                  <c:v>3.1197446682724728E-3</c:v>
                </c:pt>
                <c:pt idx="932">
                  <c:v>1.5928512834399999E-3</c:v>
                </c:pt>
                <c:pt idx="933">
                  <c:v>2.4053561915062804E-3</c:v>
                </c:pt>
                <c:pt idx="934">
                  <c:v>7.2582468359194685E-4</c:v>
                </c:pt>
                <c:pt idx="935">
                  <c:v>4.3002655463517669E-3</c:v>
                </c:pt>
                <c:pt idx="936">
                  <c:v>1.7482586475661144E-3</c:v>
                </c:pt>
                <c:pt idx="937">
                  <c:v>2.7222086527627365E-3</c:v>
                </c:pt>
                <c:pt idx="938">
                  <c:v>2.6873165729641713E-3</c:v>
                </c:pt>
                <c:pt idx="939">
                  <c:v>-8.1892380090364814E-4</c:v>
                </c:pt>
                <c:pt idx="940">
                  <c:v>5.631284215149579E-3</c:v>
                </c:pt>
                <c:pt idx="941">
                  <c:v>1.1152706286070568E-3</c:v>
                </c:pt>
                <c:pt idx="942">
                  <c:v>3.1940668261087879E-4</c:v>
                </c:pt>
                <c:pt idx="943">
                  <c:v>-3.6213825114472797E-4</c:v>
                </c:pt>
                <c:pt idx="944">
                  <c:v>-3.1942036889165415E-4</c:v>
                </c:pt>
                <c:pt idx="945">
                  <c:v>-1.3248491035844356E-4</c:v>
                </c:pt>
                <c:pt idx="946">
                  <c:v>-4.3647870802299149E-4</c:v>
                </c:pt>
                <c:pt idx="947">
                  <c:v>-4.2887163871851985E-4</c:v>
                </c:pt>
                <c:pt idx="948">
                  <c:v>2.7303541269452225E-5</c:v>
                </c:pt>
                <c:pt idx="949">
                  <c:v>3.1593235147275855E-4</c:v>
                </c:pt>
                <c:pt idx="950">
                  <c:v>9.747918819336121E-5</c:v>
                </c:pt>
                <c:pt idx="951">
                  <c:v>0</c:v>
                </c:pt>
                <c:pt idx="952">
                  <c:v>-7.7975749541892014E-4</c:v>
                </c:pt>
                <c:pt idx="953">
                  <c:v>5.2284521440548737E-4</c:v>
                </c:pt>
                <c:pt idx="954">
                  <c:v>-1.7549059370414177E-4</c:v>
                </c:pt>
                <c:pt idx="955">
                  <c:v>-3.9004754678328979E-6</c:v>
                </c:pt>
                <c:pt idx="956">
                  <c:v>-4.2905397499071185E-5</c:v>
                </c:pt>
                <c:pt idx="957">
                  <c:v>-3.9006580411227176E-6</c:v>
                </c:pt>
                <c:pt idx="958">
                  <c:v>1.0921885117376462E-4</c:v>
                </c:pt>
                <c:pt idx="959">
                  <c:v>8.1905192789166748E-5</c:v>
                </c:pt>
                <c:pt idx="960">
                  <c:v>1.5599711405345218E-4</c:v>
                </c:pt>
                <c:pt idx="961">
                  <c:v>-4.2892515256132135E-5</c:v>
                </c:pt>
                <c:pt idx="962">
                  <c:v>1.7547690723884735E-4</c:v>
                </c:pt>
                <c:pt idx="963">
                  <c:v>3.3139822760430704E-4</c:v>
                </c:pt>
                <c:pt idx="964">
                  <c:v>6.2360176791287358E-5</c:v>
                </c:pt>
                <c:pt idx="965">
                  <c:v>-6.6253556257112045E-5</c:v>
                </c:pt>
                <c:pt idx="966">
                  <c:v>4.5211304385106565E-4</c:v>
                </c:pt>
                <c:pt idx="967">
                  <c:v>1.0908141759102818E-4</c:v>
                </c:pt>
                <c:pt idx="968">
                  <c:v>5.84301000712939E-4</c:v>
                </c:pt>
                <c:pt idx="969">
                  <c:v>7.0075175090611452E-5</c:v>
                </c:pt>
                <c:pt idx="970">
                  <c:v>3.0363781458642158E-4</c:v>
                </c:pt>
                <c:pt idx="971">
                  <c:v>1.1168923152360399E-3</c:v>
                </c:pt>
                <c:pt idx="972">
                  <c:v>8.3576287657916026E-4</c:v>
                </c:pt>
                <c:pt idx="973">
                  <c:v>1.0020779523429724E-3</c:v>
                </c:pt>
                <c:pt idx="974">
                  <c:v>1.3813280149617135E-3</c:v>
                </c:pt>
                <c:pt idx="975">
                  <c:v>2.1466295204182195E-3</c:v>
                </c:pt>
                <c:pt idx="976">
                  <c:v>1.6819199406108432E-3</c:v>
                </c:pt>
                <c:pt idx="977">
                  <c:v>2.3970540553059916E-3</c:v>
                </c:pt>
                <c:pt idx="978">
                  <c:v>2.4490833265946588E-3</c:v>
                </c:pt>
                <c:pt idx="979">
                  <c:v>9.9491020839348465E-4</c:v>
                </c:pt>
                <c:pt idx="980">
                  <c:v>5.027169741810722E-3</c:v>
                </c:pt>
                <c:pt idx="981">
                  <c:v>3.0928543609245462E-3</c:v>
                </c:pt>
                <c:pt idx="982">
                  <c:v>2.0898044947927907E-3</c:v>
                </c:pt>
                <c:pt idx="983">
                  <c:v>2.5374829536604082E-3</c:v>
                </c:pt>
                <c:pt idx="984">
                  <c:v>-1.9020843358429351E-3</c:v>
                </c:pt>
                <c:pt idx="985">
                  <c:v>-4.8971410566434059E-4</c:v>
                </c:pt>
                <c:pt idx="986">
                  <c:v>6.0769493714141198E-4</c:v>
                </c:pt>
                <c:pt idx="987">
                  <c:v>-3.7957866767857062E-5</c:v>
                </c:pt>
                <c:pt idx="988">
                  <c:v>-5.3143030671054525E-5</c:v>
                </c:pt>
                <c:pt idx="989">
                  <c:v>2.1637955251185836E-4</c:v>
                </c:pt>
                <c:pt idx="990">
                  <c:v>6.4520291631842142E-5</c:v>
                </c:pt>
                <c:pt idx="991">
                  <c:v>-3.7950664137920143E-6</c:v>
                </c:pt>
                <c:pt idx="992">
                  <c:v>3.3776219264591845E-4</c:v>
                </c:pt>
                <c:pt idx="993">
                  <c:v>3.4144194728136235E-4</c:v>
                </c:pt>
                <c:pt idx="994">
                  <c:v>-4.171754943538275E-5</c:v>
                </c:pt>
                <c:pt idx="995">
                  <c:v>3.6409562061234801E-4</c:v>
                </c:pt>
                <c:pt idx="996">
                  <c:v>1.5165129301686342E-4</c:v>
                </c:pt>
                <c:pt idx="997">
                  <c:v>6.936994651312034E-4</c:v>
                </c:pt>
                <c:pt idx="998">
                  <c:v>8.1443712924178513E-4</c:v>
                </c:pt>
                <c:pt idx="999">
                  <c:v>-2.5737979795692478E-4</c:v>
                </c:pt>
                <c:pt idx="1000">
                  <c:v>5.6032377627945884E-4</c:v>
                </c:pt>
                <c:pt idx="1001">
                  <c:v>4.1622364074678231E-5</c:v>
                </c:pt>
                <c:pt idx="1002">
                  <c:v>2.913444220786765E-4</c:v>
                </c:pt>
                <c:pt idx="1003">
                  <c:v>1.6378622304429324E-3</c:v>
                </c:pt>
                <c:pt idx="1004">
                  <c:v>1.975060611324686E-3</c:v>
                </c:pt>
                <c:pt idx="1005">
                  <c:v>-1.0176199001223907E-3</c:v>
                </c:pt>
                <c:pt idx="1006">
                  <c:v>2.7994189885116594E-3</c:v>
                </c:pt>
                <c:pt idx="1007">
                  <c:v>2.2611240909415908E-3</c:v>
                </c:pt>
                <c:pt idx="1008">
                  <c:v>8.9340010060134922E-4</c:v>
                </c:pt>
                <c:pt idx="1009">
                  <c:v>1.3501552678540918E-4</c:v>
                </c:pt>
                <c:pt idx="1010">
                  <c:v>-2.1749565008699623E-4</c:v>
                </c:pt>
                <c:pt idx="1011">
                  <c:v>-1.5378037162339098E-4</c:v>
                </c:pt>
                <c:pt idx="1012">
                  <c:v>-1.0766281656431342E-3</c:v>
                </c:pt>
                <c:pt idx="1013">
                  <c:v>-1.028968853037826E-3</c:v>
                </c:pt>
                <c:pt idx="1014">
                  <c:v>-1.5638392252980138E-3</c:v>
                </c:pt>
                <c:pt idx="1015">
                  <c:v>-2.0369282669918665E-3</c:v>
                </c:pt>
                <c:pt idx="1016">
                  <c:v>-6.3383071438016803E-4</c:v>
                </c:pt>
                <c:pt idx="1017">
                  <c:v>-9.7022503935628723E-4</c:v>
                </c:pt>
                <c:pt idx="1018">
                  <c:v>-2.2635377697163284E-3</c:v>
                </c:pt>
                <c:pt idx="1019">
                  <c:v>-1.6323840761122144E-3</c:v>
                </c:pt>
                <c:pt idx="1020">
                  <c:v>-1.2443095599393716E-3</c:v>
                </c:pt>
                <c:pt idx="1021">
                  <c:v>-4.0642377465116564E-4</c:v>
                </c:pt>
                <c:pt idx="1022">
                  <c:v>-4.3698820131854443E-4</c:v>
                </c:pt>
                <c:pt idx="1023">
                  <c:v>-3.0792624976239136E-4</c:v>
                </c:pt>
                <c:pt idx="1024">
                  <c:v>-3.7647023033138272E-4</c:v>
                </c:pt>
                <c:pt idx="1025">
                  <c:v>4.0324114581369308E-4</c:v>
                </c:pt>
                <c:pt idx="1026">
                  <c:v>2.4336821611092851E-4</c:v>
                </c:pt>
                <c:pt idx="1027">
                  <c:v>2.0149026763971456E-4</c:v>
                </c:pt>
                <c:pt idx="1028">
                  <c:v>1.9764874017935696E-4</c:v>
                </c:pt>
                <c:pt idx="1029">
                  <c:v>4.9402420718713813E-5</c:v>
                </c:pt>
                <c:pt idx="1030">
                  <c:v>3.6099985560023029E-4</c:v>
                </c:pt>
                <c:pt idx="1031">
                  <c:v>-3.7986271762546764E-6</c:v>
                </c:pt>
                <c:pt idx="1032">
                  <c:v>7.2174190509421976E-5</c:v>
                </c:pt>
                <c:pt idx="1033">
                  <c:v>4.1022368585985625E-4</c:v>
                </c:pt>
                <c:pt idx="1034">
                  <c:v>4.4802357059592346E-4</c:v>
                </c:pt>
                <c:pt idx="1035">
                  <c:v>1.0626306940886288E-4</c:v>
                </c:pt>
                <c:pt idx="1036">
                  <c:v>-5.3125889384220137E-5</c:v>
                </c:pt>
                <c:pt idx="1037">
                  <c:v>6.830834386417628E-5</c:v>
                </c:pt>
                <c:pt idx="1038">
                  <c:v>-3.0736655168883686E-4</c:v>
                </c:pt>
                <c:pt idx="1039">
                  <c:v>5.0104764507619137E-4</c:v>
                </c:pt>
                <c:pt idx="1040">
                  <c:v>-1.289930950755247E-4</c:v>
                </c:pt>
                <c:pt idx="1041">
                  <c:v>-4.9327252168551716E-5</c:v>
                </c:pt>
                <c:pt idx="1042">
                  <c:v>3.7945911897097062E-6</c:v>
                </c:pt>
                <c:pt idx="1043">
                  <c:v>-2.0870172349685134E-4</c:v>
                </c:pt>
                <c:pt idx="1044">
                  <c:v>3.7953688909464489E-6</c:v>
                </c:pt>
                <c:pt idx="1045">
                  <c:v>-1.3663276149999959E-4</c:v>
                </c:pt>
                <c:pt idx="1046">
                  <c:v>6.4529843154526034E-5</c:v>
                </c:pt>
                <c:pt idx="1047">
                  <c:v>-1.1766447405880953E-4</c:v>
                </c:pt>
                <c:pt idx="1048">
                  <c:v>-5.6941122878939598E-4</c:v>
                </c:pt>
                <c:pt idx="1049">
                  <c:v>-2.6587663324306732E-5</c:v>
                </c:pt>
                <c:pt idx="1050">
                  <c:v>-6.5711257895795239E-4</c:v>
                </c:pt>
                <c:pt idx="1051">
                  <c:v>2.2805017103766367E-4</c:v>
                </c:pt>
                <c:pt idx="1052">
                  <c:v>-2.279981760144878E-5</c:v>
                </c:pt>
                <c:pt idx="1053">
                  <c:v>1.4060208091071225E-4</c:v>
                </c:pt>
                <c:pt idx="1054">
                  <c:v>-1.8997610100646156E-4</c:v>
                </c:pt>
                <c:pt idx="1055">
                  <c:v>-6.0803903610517906E-5</c:v>
                </c:pt>
                <c:pt idx="1056">
                  <c:v>-1.482185273158354E-4</c:v>
                </c:pt>
                <c:pt idx="1057">
                  <c:v>1.9385296062868207E-4</c:v>
                </c:pt>
                <c:pt idx="1058">
                  <c:v>-7.6006034879116946E-5</c:v>
                </c:pt>
                <c:pt idx="1059">
                  <c:v>4.1806496729579479E-5</c:v>
                </c:pt>
                <c:pt idx="1060">
                  <c:v>9.5010793226046886E-5</c:v>
                </c:pt>
                <c:pt idx="1061">
                  <c:v>-7.6001413625848002E-6</c:v>
                </c:pt>
                <c:pt idx="1062">
                  <c:v>-3.0400796500962279E-5</c:v>
                </c:pt>
                <c:pt idx="1063">
                  <c:v>2.4701398099136185E-4</c:v>
                </c:pt>
                <c:pt idx="1064">
                  <c:v>-3.0394212941819987E-5</c:v>
                </c:pt>
                <c:pt idx="1065">
                  <c:v>-1.8996960486350467E-5</c:v>
                </c:pt>
                <c:pt idx="1066">
                  <c:v>-1.4058017819484903E-4</c:v>
                </c:pt>
                <c:pt idx="1067">
                  <c:v>-1.063999574398844E-4</c:v>
                </c:pt>
                <c:pt idx="1068">
                  <c:v>1.292136966517532E-4</c:v>
                </c:pt>
                <c:pt idx="1069">
                  <c:v>-2.2799471052215026E-5</c:v>
                </c:pt>
                <c:pt idx="1070">
                  <c:v>1.3299994680004978E-4</c:v>
                </c:pt>
                <c:pt idx="1071">
                  <c:v>-6.0791890361788781E-5</c:v>
                </c:pt>
                <c:pt idx="1072">
                  <c:v>1.5578868974097659E-4</c:v>
                </c:pt>
                <c:pt idx="1073">
                  <c:v>4.5589587338268345E-4</c:v>
                </c:pt>
                <c:pt idx="1074">
                  <c:v>6.6454518527514495E-4</c:v>
                </c:pt>
                <c:pt idx="1075">
                  <c:v>4.8194965713266313E-4</c:v>
                </c:pt>
                <c:pt idx="1076">
                  <c:v>-1.7448035199518763E-4</c:v>
                </c:pt>
                <c:pt idx="1077">
                  <c:v>4.4765814092873057E-4</c:v>
                </c:pt>
                <c:pt idx="1078">
                  <c:v>4.5883387938361331E-4</c:v>
                </c:pt>
                <c:pt idx="1079">
                  <c:v>-1.4024022771974565E-4</c:v>
                </c:pt>
                <c:pt idx="1080">
                  <c:v>7.6953403387447494E-4</c:v>
                </c:pt>
                <c:pt idx="1081">
                  <c:v>-1.8181887052581835E-4</c:v>
                </c:pt>
                <c:pt idx="1082">
                  <c:v>1.1024773537511301E-3</c:v>
                </c:pt>
                <c:pt idx="1083">
                  <c:v>1.3623875084212145E-4</c:v>
                </c:pt>
                <c:pt idx="1084">
                  <c:v>1.0973293274507689E-4</c:v>
                </c:pt>
                <c:pt idx="1085">
                  <c:v>-4.5401748724138713E-5</c:v>
                </c:pt>
                <c:pt idx="1086">
                  <c:v>-5.1836016572381904E-4</c:v>
                </c:pt>
                <c:pt idx="1087">
                  <c:v>5.299858418061909E-5</c:v>
                </c:pt>
                <c:pt idx="1088">
                  <c:v>1.9305603924713033E-4</c:v>
                </c:pt>
                <c:pt idx="1089">
                  <c:v>2.0058813956391752E-4</c:v>
                </c:pt>
                <c:pt idx="1090">
                  <c:v>-1.248694546611695E-4</c:v>
                </c:pt>
                <c:pt idx="1091">
                  <c:v>-1.5894460780407904E-4</c:v>
                </c:pt>
                <c:pt idx="1092">
                  <c:v>2.6116479498550227E-4</c:v>
                </c:pt>
                <c:pt idx="1093">
                  <c:v>1.9676845650273833E-4</c:v>
                </c:pt>
                <c:pt idx="1094">
                  <c:v>3.1022767684873997E-4</c:v>
                </c:pt>
                <c:pt idx="1095">
                  <c:v>4.4250465197204214E-4</c:v>
                </c:pt>
                <c:pt idx="1096">
                  <c:v>3.7804181898604128E-4</c:v>
                </c:pt>
                <c:pt idx="1097">
                  <c:v>3.6656198865547829E-4</c:v>
                </c:pt>
                <c:pt idx="1098">
                  <c:v>2.1910108115075211E-4</c:v>
                </c:pt>
                <c:pt idx="1099">
                  <c:v>-2.4926730519392315E-4</c:v>
                </c:pt>
                <c:pt idx="1100">
                  <c:v>9.0665256318400722E-5</c:v>
                </c:pt>
                <c:pt idx="1101">
                  <c:v>-2.6441635755158899E-5</c:v>
                </c:pt>
                <c:pt idx="1102">
                  <c:v>1.5865400960235476E-4</c:v>
                </c:pt>
                <c:pt idx="1103">
                  <c:v>5.2876280833391576E-5</c:v>
                </c:pt>
                <c:pt idx="1104">
                  <c:v>1.7372716526353749E-4</c:v>
                </c:pt>
                <c:pt idx="1105">
                  <c:v>1.6614494636169042E-4</c:v>
                </c:pt>
                <c:pt idx="1106">
                  <c:v>2.3407444322365301E-4</c:v>
                </c:pt>
                <c:pt idx="1107">
                  <c:v>3.5857851925946704E-4</c:v>
                </c:pt>
                <c:pt idx="1108">
                  <c:v>2.1506999207621114E-4</c:v>
                </c:pt>
                <c:pt idx="1109">
                  <c:v>6.4129889432607001E-5</c:v>
                </c:pt>
                <c:pt idx="1110">
                  <c:v>2.5650310821401234E-4</c:v>
                </c:pt>
                <c:pt idx="1111">
                  <c:v>1.5461662618987404E-4</c:v>
                </c:pt>
                <c:pt idx="1112">
                  <c:v>-9.8034410078051692E-5</c:v>
                </c:pt>
                <c:pt idx="1113">
                  <c:v>2.1117173918772103E-4</c:v>
                </c:pt>
                <c:pt idx="1114">
                  <c:v>2.6767907164382265E-4</c:v>
                </c:pt>
                <c:pt idx="1115">
                  <c:v>2.7514567644382204E-4</c:v>
                </c:pt>
                <c:pt idx="1116">
                  <c:v>2.0347643253049164E-4</c:v>
                </c:pt>
                <c:pt idx="1117">
                  <c:v>2.9385061087028319E-4</c:v>
                </c:pt>
                <c:pt idx="1118">
                  <c:v>3.2389395862453263E-4</c:v>
                </c:pt>
                <c:pt idx="1119">
                  <c:v>1.8824946819373523E-5</c:v>
                </c:pt>
                <c:pt idx="1120">
                  <c:v>3.0119347916190975E-5</c:v>
                </c:pt>
                <c:pt idx="1121">
                  <c:v>3.1624362806748074E-4</c:v>
                </c:pt>
                <c:pt idx="1122">
                  <c:v>1.0914483142765441E-4</c:v>
                </c:pt>
                <c:pt idx="1123">
                  <c:v>-9.0316899420739283E-5</c:v>
                </c:pt>
                <c:pt idx="1124">
                  <c:v>1.6559593838327835E-4</c:v>
                </c:pt>
                <c:pt idx="1125">
                  <c:v>-1.5051683719180531E-5</c:v>
                </c:pt>
                <c:pt idx="1126">
                  <c:v>1.0912634949789002E-4</c:v>
                </c:pt>
                <c:pt idx="1127">
                  <c:v>6.0201071579113474E-5</c:v>
                </c:pt>
                <c:pt idx="1128">
                  <c:v>1.2039489525639269E-4</c:v>
                </c:pt>
                <c:pt idx="1129">
                  <c:v>-4.8904538341054682E-5</c:v>
                </c:pt>
                <c:pt idx="1130">
                  <c:v>2.0315186354213921E-4</c:v>
                </c:pt>
                <c:pt idx="1131">
                  <c:v>-2.256784458276595E-5</c:v>
                </c:pt>
                <c:pt idx="1132">
                  <c:v>1.8054683121504489E-4</c:v>
                </c:pt>
                <c:pt idx="1133">
                  <c:v>1.0153925996680968E-4</c:v>
                </c:pt>
                <c:pt idx="1134">
                  <c:v>6.016530417318755E-5</c:v>
                </c:pt>
                <c:pt idx="1135">
                  <c:v>4.4745252867084417E-4</c:v>
                </c:pt>
                <c:pt idx="1136">
                  <c:v>2.2550541400878643E-5</c:v>
                </c:pt>
                <c:pt idx="1137">
                  <c:v>5.0737573992298834E-4</c:v>
                </c:pt>
                <c:pt idx="1138">
                  <c:v>-1.2771871830496995E-4</c:v>
                </c:pt>
                <c:pt idx="1139">
                  <c:v>4.2828805001193793E-4</c:v>
                </c:pt>
                <c:pt idx="1140">
                  <c:v>2.553606969843969E-4</c:v>
                </c:pt>
                <c:pt idx="1141">
                  <c:v>3.3789110895909857E-5</c:v>
                </c:pt>
                <c:pt idx="1142">
                  <c:v>1.6143140854518734E-4</c:v>
                </c:pt>
                <c:pt idx="1143">
                  <c:v>4.5794076798921779E-4</c:v>
                </c:pt>
                <c:pt idx="1144">
                  <c:v>-1.0505305179120406E-4</c:v>
                </c:pt>
                <c:pt idx="1145">
                  <c:v>2.1763275598107867E-4</c:v>
                </c:pt>
                <c:pt idx="1146">
                  <c:v>1.4255595321177594E-4</c:v>
                </c:pt>
                <c:pt idx="1147">
                  <c:v>1.8754688672162345E-4</c:v>
                </c:pt>
                <c:pt idx="1148">
                  <c:v>1.8376148509280377E-4</c:v>
                </c:pt>
                <c:pt idx="1149">
                  <c:v>-7.4615952815715314E-4</c:v>
                </c:pt>
                <c:pt idx="1150">
                  <c:v>7.9549718574112305E-4</c:v>
                </c:pt>
                <c:pt idx="1151">
                  <c:v>-4.4242478778599992E-4</c:v>
                </c:pt>
                <c:pt idx="1152">
                  <c:v>5.4014719010941903E-4</c:v>
                </c:pt>
                <c:pt idx="1153">
                  <c:v>5.5485157720314149E-4</c:v>
                </c:pt>
                <c:pt idx="1154">
                  <c:v>1.0903531845056769E-3</c:v>
                </c:pt>
                <c:pt idx="1155">
                  <c:v>0</c:v>
                </c:pt>
                <c:pt idx="1156">
                  <c:v>1.7965618297988151E-4</c:v>
                </c:pt>
                <c:pt idx="1157">
                  <c:v>1.8710824211787269E-5</c:v>
                </c:pt>
                <c:pt idx="1158">
                  <c:v>2.13299405006806E-4</c:v>
                </c:pt>
                <c:pt idx="1159">
                  <c:v>-5.2378155316112895E-5</c:v>
                </c:pt>
                <c:pt idx="1160">
                  <c:v>3.7414927807066789E-6</c:v>
                </c:pt>
                <c:pt idx="1161">
                  <c:v>1.6088358762922361E-4</c:v>
                </c:pt>
                <c:pt idx="1162">
                  <c:v>-1.3093069277292368E-4</c:v>
                </c:pt>
                <c:pt idx="1163">
                  <c:v>-4.7515358310701306E-4</c:v>
                </c:pt>
                <c:pt idx="1164">
                  <c:v>1.796709775223615E-4</c:v>
                </c:pt>
                <c:pt idx="1165">
                  <c:v>1.3472902624589445E-4</c:v>
                </c:pt>
                <c:pt idx="1166">
                  <c:v>-1.8709843997322118E-4</c:v>
                </c:pt>
                <c:pt idx="1167">
                  <c:v>-2.9941352375995045E-5</c:v>
                </c:pt>
                <c:pt idx="1168">
                  <c:v>7.1112841107723312E-5</c:v>
                </c:pt>
                <c:pt idx="1169">
                  <c:v>-7.110778443120136E-5</c:v>
                </c:pt>
                <c:pt idx="1170">
                  <c:v>-1.0479787110595495E-4</c:v>
                </c:pt>
                <c:pt idx="1171">
                  <c:v>3.368856048768798E-5</c:v>
                </c:pt>
                <c:pt idx="1172">
                  <c:v>6.3631803924213415E-5</c:v>
                </c:pt>
                <c:pt idx="1173">
                  <c:v>-7.8598991687273134E-5</c:v>
                </c:pt>
                <c:pt idx="1174">
                  <c:v>-3.7431033320656226E-6</c:v>
                </c:pt>
                <c:pt idx="1175">
                  <c:v>-1.1977975497556859E-4</c:v>
                </c:pt>
                <c:pt idx="1176">
                  <c:v>-4.8666354702908698E-5</c:v>
                </c:pt>
                <c:pt idx="1177">
                  <c:v>-1.7595615322407721E-4</c:v>
                </c:pt>
                <c:pt idx="1178">
                  <c:v>8.2376949431806068E-5</c:v>
                </c:pt>
                <c:pt idx="1179">
                  <c:v>-1.3478754113815938E-4</c:v>
                </c:pt>
                <c:pt idx="1180">
                  <c:v>-3.5199269053476367E-4</c:v>
                </c:pt>
                <c:pt idx="1181">
                  <c:v>-2.0602568953054234E-4</c:v>
                </c:pt>
                <c:pt idx="1182">
                  <c:v>-2.0606814486223701E-4</c:v>
                </c:pt>
                <c:pt idx="1183">
                  <c:v>-2.098580834710706E-4</c:v>
                </c:pt>
                <c:pt idx="1184">
                  <c:v>-1.7991611411183328E-4</c:v>
                </c:pt>
                <c:pt idx="1185">
                  <c:v>-2.8866736896560052E-4</c:v>
                </c:pt>
                <c:pt idx="1186">
                  <c:v>2.9625074062678003E-4</c:v>
                </c:pt>
                <c:pt idx="1187">
                  <c:v>8.9973570263746083E-5</c:v>
                </c:pt>
                <c:pt idx="1188">
                  <c:v>-1.8742807447735821E-5</c:v>
                </c:pt>
                <c:pt idx="1189">
                  <c:v>-1.6119116522461674E-4</c:v>
                </c:pt>
                <c:pt idx="1190">
                  <c:v>-4.8740069210961856E-5</c:v>
                </c:pt>
                <c:pt idx="1191">
                  <c:v>2.0996745504442416E-4</c:v>
                </c:pt>
                <c:pt idx="1192">
                  <c:v>-1.5369390172581543E-4</c:v>
                </c:pt>
                <c:pt idx="1193">
                  <c:v>1.7621277505108779E-4</c:v>
                </c:pt>
                <c:pt idx="1194">
                  <c:v>2.2866139370991689E-4</c:v>
                </c:pt>
                <c:pt idx="1195">
                  <c:v>3.0356292934485829E-4</c:v>
                </c:pt>
                <c:pt idx="1196">
                  <c:v>-2.9972425368618438E-5</c:v>
                </c:pt>
                <c:pt idx="1197">
                  <c:v>5.2078650001496918E-4</c:v>
                </c:pt>
                <c:pt idx="1198">
                  <c:v>-1.7600161771691436E-4</c:v>
                </c:pt>
                <c:pt idx="1199">
                  <c:v>2.1348634436479941E-4</c:v>
                </c:pt>
                <c:pt idx="1200">
                  <c:v>4.0066953001827166E-4</c:v>
                </c:pt>
                <c:pt idx="1201">
                  <c:v>1.130408743823974E-3</c:v>
                </c:pt>
                <c:pt idx="1202">
                  <c:v>5.6082733248086214E-4</c:v>
                </c:pt>
                <c:pt idx="1203">
                  <c:v>1.087395184072637E-3</c:v>
                </c:pt>
                <c:pt idx="1204">
                  <c:v>1.552800827165024E-3</c:v>
                </c:pt>
                <c:pt idx="1205">
                  <c:v>4.3232122958114516E-4</c:v>
                </c:pt>
                <c:pt idx="1206">
                  <c:v>-2.4586957736505433E-4</c:v>
                </c:pt>
                <c:pt idx="1207">
                  <c:v>1.1588521774124061E-3</c:v>
                </c:pt>
                <c:pt idx="1208">
                  <c:v>-3.089176715797004E-4</c:v>
                </c:pt>
                <c:pt idx="1209">
                  <c:v>1.6083575021315077E-3</c:v>
                </c:pt>
                <c:pt idx="1210">
                  <c:v>7.9545327827101886E-4</c:v>
                </c:pt>
                <c:pt idx="1211">
                  <c:v>2.005623173118698E-3</c:v>
                </c:pt>
                <c:pt idx="1212">
                  <c:v>1.2380320479794538E-3</c:v>
                </c:pt>
                <c:pt idx="1213">
                  <c:v>-2.2212596763604431E-5</c:v>
                </c:pt>
                <c:pt idx="1214">
                  <c:v>4.4426180348078326E-4</c:v>
                </c:pt>
                <c:pt idx="1215">
                  <c:v>3.4415000499565807E-4</c:v>
                </c:pt>
                <c:pt idx="1216">
                  <c:v>5.5488968792927196E-5</c:v>
                </c:pt>
                <c:pt idx="1217">
                  <c:v>8.1379305242768041E-5</c:v>
                </c:pt>
                <c:pt idx="1218">
                  <c:v>-2.7370811618543378E-4</c:v>
                </c:pt>
                <c:pt idx="1219">
                  <c:v>-1.9978763314554282E-4</c:v>
                </c:pt>
                <c:pt idx="1220">
                  <c:v>2.7383776222755785E-4</c:v>
                </c:pt>
                <c:pt idx="1221">
                  <c:v>-1.2208340886488145E-4</c:v>
                </c:pt>
                <c:pt idx="1222">
                  <c:v>1.2949821292473906E-4</c:v>
                </c:pt>
                <c:pt idx="1223">
                  <c:v>-3.6994698659809089E-5</c:v>
                </c:pt>
                <c:pt idx="1224">
                  <c:v>2.1087758371285403E-4</c:v>
                </c:pt>
                <c:pt idx="1225">
                  <c:v>7.8785009395021532E-4</c:v>
                </c:pt>
                <c:pt idx="1226">
                  <c:v>-2.2914672412577275E-4</c:v>
                </c:pt>
                <c:pt idx="1227">
                  <c:v>1.201447652001697E-3</c:v>
                </c:pt>
                <c:pt idx="1228">
                  <c:v>-6.0554144266566912E-4</c:v>
                </c:pt>
                <c:pt idx="1229">
                  <c:v>1.4150176600116193E-3</c:v>
                </c:pt>
                <c:pt idx="1230">
                  <c:v>1.3355420197673773E-3</c:v>
                </c:pt>
                <c:pt idx="1231">
                  <c:v>4.0160198664018765E-4</c:v>
                </c:pt>
                <c:pt idx="1232">
                  <c:v>6.8502736426512278E-4</c:v>
                </c:pt>
                <c:pt idx="1233">
                  <c:v>8.4649697469352247E-4</c:v>
                </c:pt>
                <c:pt idx="1234">
                  <c:v>4.7069552618594912E-4</c:v>
                </c:pt>
                <c:pt idx="1235">
                  <c:v>-5.1458102078072443E-5</c:v>
                </c:pt>
                <c:pt idx="1236">
                  <c:v>4.4109214414889131E-4</c:v>
                </c:pt>
                <c:pt idx="1237">
                  <c:v>2.314712755169257E-4</c:v>
                </c:pt>
                <c:pt idx="1238">
                  <c:v>4.5916212096175357E-4</c:v>
                </c:pt>
                <c:pt idx="1239">
                  <c:v>8.0775444265102081E-5</c:v>
                </c:pt>
                <c:pt idx="1240">
                  <c:v>8.0768920119433929E-5</c:v>
                </c:pt>
                <c:pt idx="1241">
                  <c:v>7.6357175371866148E-4</c:v>
                </c:pt>
                <c:pt idx="1242">
                  <c:v>4.1450853227309459E-4</c:v>
                </c:pt>
                <c:pt idx="1243">
                  <c:v>6.9300577504805005E-4</c:v>
                </c:pt>
                <c:pt idx="1244">
                  <c:v>3.700799519263942E-4</c:v>
                </c:pt>
                <c:pt idx="1245">
                  <c:v>2.7837298316923942E-4</c:v>
                </c:pt>
                <c:pt idx="1246">
                  <c:v>2.9660442856038749E-4</c:v>
                </c:pt>
                <c:pt idx="1247">
                  <c:v>2.5990950756304976E-4</c:v>
                </c:pt>
                <c:pt idx="1248">
                  <c:v>1.0613263651770843E-4</c:v>
                </c:pt>
                <c:pt idx="1249">
                  <c:v>1.9394595860533492E-4</c:v>
                </c:pt>
                <c:pt idx="1250">
                  <c:v>1.097594438870253E-5</c:v>
                </c:pt>
                <c:pt idx="1251">
                  <c:v>9.146519932090591E-5</c:v>
                </c:pt>
                <c:pt idx="1252">
                  <c:v>-3.6582733682344326E-6</c:v>
                </c:pt>
                <c:pt idx="1253">
                  <c:v>2.9632122684297713E-4</c:v>
                </c:pt>
                <c:pt idx="1254">
                  <c:v>2.1577497961122738E-4</c:v>
                </c:pt>
                <c:pt idx="1255">
                  <c:v>3.5101575183182909E-4</c:v>
                </c:pt>
                <c:pt idx="1256">
                  <c:v>3.2165153442398342E-4</c:v>
                </c:pt>
                <c:pt idx="1257">
                  <c:v>3.8001140034205072E-4</c:v>
                </c:pt>
                <c:pt idx="1258">
                  <c:v>-1.3514500694000731E-4</c:v>
                </c:pt>
                <c:pt idx="1259">
                  <c:v>4.7855104970717655E-4</c:v>
                </c:pt>
                <c:pt idx="1260">
                  <c:v>6.5723653943194904E-5</c:v>
                </c:pt>
                <c:pt idx="1261">
                  <c:v>9.4927927796351064E-4</c:v>
                </c:pt>
                <c:pt idx="1262">
                  <c:v>4.7783711225890535E-4</c:v>
                </c:pt>
                <c:pt idx="1263">
                  <c:v>-1.640641235511886E-4</c:v>
                </c:pt>
                <c:pt idx="1264">
                  <c:v>5.9802069735037655E-4</c:v>
                </c:pt>
                <c:pt idx="1265">
                  <c:v>8.01743427526036E-4</c:v>
                </c:pt>
                <c:pt idx="1266">
                  <c:v>6.263154445020902E-4</c:v>
                </c:pt>
                <c:pt idx="1267">
                  <c:v>1.3828540652283117E-4</c:v>
                </c:pt>
                <c:pt idx="1268">
                  <c:v>1.0551900797572955E-4</c:v>
                </c:pt>
                <c:pt idx="1269">
                  <c:v>2.2920676269078122E-4</c:v>
                </c:pt>
                <c:pt idx="1270">
                  <c:v>4.7285795347074E-5</c:v>
                </c:pt>
                <c:pt idx="1271">
                  <c:v>3.5280809785520617E-4</c:v>
                </c:pt>
                <c:pt idx="1272">
                  <c:v>1.6725204883760725E-4</c:v>
                </c:pt>
                <c:pt idx="1273">
                  <c:v>1.4177693761818766E-4</c:v>
                </c:pt>
                <c:pt idx="1274">
                  <c:v>1.5266121205725902E-4</c:v>
                </c:pt>
                <c:pt idx="1275">
                  <c:v>-1.4536943825582682E-5</c:v>
                </c:pt>
                <c:pt idx="1276">
                  <c:v>2.7257165908922687E-4</c:v>
                </c:pt>
                <c:pt idx="1277">
                  <c:v>1.1989884897101177E-4</c:v>
                </c:pt>
                <c:pt idx="1278">
                  <c:v>1.1625161208272949E-4</c:v>
                </c:pt>
                <c:pt idx="1279">
                  <c:v>3.6324406005161514E-4</c:v>
                </c:pt>
                <c:pt idx="1280">
                  <c:v>-1.4524486468658893E-5</c:v>
                </c:pt>
                <c:pt idx="1281">
                  <c:v>8.3517010236233702E-5</c:v>
                </c:pt>
                <c:pt idx="1282">
                  <c:v>-3.6308711185428777E-6</c:v>
                </c:pt>
                <c:pt idx="1283">
                  <c:v>4.1028992611158444E-4</c:v>
                </c:pt>
                <c:pt idx="1284" formatCode="0.00%">
                  <c:v>1.0162306553218592E-4</c:v>
                </c:pt>
                <c:pt idx="1285" formatCode="0.00%">
                  <c:v>2.540318483357229E-4</c:v>
                </c:pt>
                <c:pt idx="1286" formatCode="0.00%">
                  <c:v>3.736947893158149E-4</c:v>
                </c:pt>
                <c:pt idx="1287" formatCode="0.00%">
                  <c:v>3.9894243985938438E-4</c:v>
                </c:pt>
                <c:pt idx="1288" formatCode="0.00%">
                  <c:v>2.0301697729463442E-4</c:v>
                </c:pt>
                <c:pt idx="1289" formatCode="0.00%">
                  <c:v>2.5371971220944367E-4</c:v>
                </c:pt>
                <c:pt idx="1290" formatCode="0.00%">
                  <c:v>4.4933234286959056E-4</c:v>
                </c:pt>
                <c:pt idx="1291" formatCode="0.00%">
                  <c:v>2.8976163483518391E-4</c:v>
                </c:pt>
                <c:pt idx="1292" formatCode="0.00%">
                  <c:v>3.6933906412373041E-4</c:v>
                </c:pt>
                <c:pt idx="1293" formatCode="0.00%">
                  <c:v>1.9907988894973805E-4</c:v>
                </c:pt>
                <c:pt idx="1294" formatCode="0.00%">
                  <c:v>3.3294007802364689E-4</c:v>
                </c:pt>
                <c:pt idx="1295" formatCode="0.00%">
                  <c:v>-1.772677611442397E-4</c:v>
                </c:pt>
                <c:pt idx="1296" formatCode="0.00%">
                  <c:v>2.0986434802749976E-4</c:v>
                </c:pt>
                <c:pt idx="1297" formatCode="0.00%">
                  <c:v>3.2558324621012602E-5</c:v>
                </c:pt>
                <c:pt idx="1298" formatCode="0.00%">
                  <c:v>2.3513579996814471E-4</c:v>
                </c:pt>
                <c:pt idx="1299" formatCode="0.00%">
                  <c:v>5.967428689226395E-4</c:v>
                </c:pt>
                <c:pt idx="1300" formatCode="0.00%">
                  <c:v>-4.6988065031339232E-5</c:v>
                </c:pt>
                <c:pt idx="1301" formatCode="0.00%">
                  <c:v>5.7834182170424242E-5</c:v>
                </c:pt>
                <c:pt idx="1302" formatCode="0.00%">
                  <c:v>2.9999746990072573E-4</c:v>
                </c:pt>
                <c:pt idx="1303" formatCode="0.00%">
                  <c:v>1.8789385442552486E-4</c:v>
                </c:pt>
                <c:pt idx="1304" formatCode="0.00%">
                  <c:v>3.0346382277723905E-4</c:v>
                </c:pt>
                <c:pt idx="1305" formatCode="0.00%">
                  <c:v>1.0473548871736682E-4</c:v>
                </c:pt>
                <c:pt idx="1306" formatCode="0.00%">
                  <c:v>2.0222665997393641E-4</c:v>
                </c:pt>
                <c:pt idx="1307" formatCode="0.00%">
                  <c:v>3.7187740321265039E-4</c:v>
                </c:pt>
                <c:pt idx="1308" formatCode="0.00%">
                  <c:v>2.3459267493386449E-4</c:v>
                </c:pt>
                <c:pt idx="1309" formatCode="0.00%">
                  <c:v>2.7783691334004601E-4</c:v>
                </c:pt>
                <c:pt idx="1310" formatCode="0.00%">
                  <c:v>2.9579608827723369E-4</c:v>
                </c:pt>
                <c:pt idx="1311" formatCode="0.00%">
                  <c:v>4.6520014424800138E-4</c:v>
                </c:pt>
                <c:pt idx="1312" formatCode="0.00%">
                  <c:v>4.1091594606190718E-4</c:v>
                </c:pt>
                <c:pt idx="1313" formatCode="0.00%">
                  <c:v>1.6574008351866176E-4</c:v>
                </c:pt>
              </c:numCache>
            </c:numRef>
          </c:val>
          <c:extLs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25400">
              <a:solidFill>
                <a:srgbClr val="002060"/>
              </a:solidFill>
            </a:ln>
          </c:spPr>
          <c:marker>
            <c:symbol val="none"/>
          </c:marker>
          <c:cat>
            <c:multiLvlStrRef>
              <c:f>'III.2.3 Ханш'!$B$3:$AXO$4</c:f>
              <c:multiLvlStrCache>
                <c:ptCount val="1294"/>
                <c:lvl>
                  <c:pt idx="0">
                    <c:v>1</c:v>
                  </c:pt>
                  <c:pt idx="39">
                    <c:v>3</c:v>
                  </c:pt>
                  <c:pt idx="104">
                    <c:v>6</c:v>
                  </c:pt>
                  <c:pt idx="166">
                    <c:v>9</c:v>
                  </c:pt>
                  <c:pt idx="230">
                    <c:v>12</c:v>
                  </c:pt>
                  <c:pt idx="290">
                    <c:v>3</c:v>
                  </c:pt>
                  <c:pt idx="355">
                    <c:v>6</c:v>
                  </c:pt>
                  <c:pt idx="414">
                    <c:v>9</c:v>
                  </c:pt>
                  <c:pt idx="476">
                    <c:v>12</c:v>
                  </c:pt>
                  <c:pt idx="537">
                    <c:v>3</c:v>
                  </c:pt>
                  <c:pt idx="601">
                    <c:v>6</c:v>
                  </c:pt>
                  <c:pt idx="660">
                    <c:v>9</c:v>
                  </c:pt>
                  <c:pt idx="726">
                    <c:v>12</c:v>
                  </c:pt>
                  <c:pt idx="788">
                    <c:v>3</c:v>
                  </c:pt>
                  <c:pt idx="853">
                    <c:v>6</c:v>
                  </c:pt>
                  <c:pt idx="919">
                    <c:v>9</c:v>
                  </c:pt>
                  <c:pt idx="982">
                    <c:v>12</c:v>
                  </c:pt>
                  <c:pt idx="1042">
                    <c:v>3</c:v>
                  </c:pt>
                  <c:pt idx="1107">
                    <c:v>6</c:v>
                  </c:pt>
                  <c:pt idx="1169">
                    <c:v>9</c:v>
                  </c:pt>
                  <c:pt idx="1232">
                    <c:v>12</c:v>
                  </c:pt>
                  <c:pt idx="1293">
                    <c:v>3</c:v>
                  </c:pt>
                </c:lvl>
                <c:lvl>
                  <c:pt idx="0">
                    <c:v>2015</c:v>
                  </c:pt>
                  <c:pt idx="252">
                    <c:v>2016</c:v>
                  </c:pt>
                  <c:pt idx="496">
                    <c:v>2017</c:v>
                  </c:pt>
                  <c:pt idx="746">
                    <c:v>2018</c:v>
                  </c:pt>
                  <c:pt idx="1003">
                    <c:v>2019</c:v>
                  </c:pt>
                  <c:pt idx="1254">
                    <c:v>2020</c:v>
                  </c:pt>
                </c:lvl>
              </c:multiLvlStrCache>
            </c:multiLvlStrRef>
          </c:cat>
          <c:val>
            <c:numRef>
              <c:f>'III.2.3 Ханш'!$B$7:$AXO$7</c:f>
              <c:numCache>
                <c:formatCode>General</c:formatCode>
                <c:ptCount val="1314"/>
                <c:pt idx="0">
                  <c:v>1900.5</c:v>
                </c:pt>
                <c:pt idx="1">
                  <c:v>1907.5</c:v>
                </c:pt>
                <c:pt idx="2">
                  <c:v>1917.5</c:v>
                </c:pt>
                <c:pt idx="3">
                  <c:v>1928</c:v>
                </c:pt>
                <c:pt idx="4">
                  <c:v>1931.5</c:v>
                </c:pt>
                <c:pt idx="5">
                  <c:v>1932</c:v>
                </c:pt>
                <c:pt idx="6">
                  <c:v>1935.5</c:v>
                </c:pt>
                <c:pt idx="7">
                  <c:v>1941</c:v>
                </c:pt>
                <c:pt idx="8">
                  <c:v>1944.5</c:v>
                </c:pt>
                <c:pt idx="9">
                  <c:v>1934.5</c:v>
                </c:pt>
                <c:pt idx="10">
                  <c:v>1936.5</c:v>
                </c:pt>
                <c:pt idx="11">
                  <c:v>1943.5</c:v>
                </c:pt>
                <c:pt idx="12">
                  <c:v>1945</c:v>
                </c:pt>
                <c:pt idx="13">
                  <c:v>1947</c:v>
                </c:pt>
                <c:pt idx="14">
                  <c:v>1945.5</c:v>
                </c:pt>
                <c:pt idx="15">
                  <c:v>1947</c:v>
                </c:pt>
                <c:pt idx="16">
                  <c:v>1947.5</c:v>
                </c:pt>
                <c:pt idx="17">
                  <c:v>1946</c:v>
                </c:pt>
                <c:pt idx="18">
                  <c:v>1945</c:v>
                </c:pt>
                <c:pt idx="19">
                  <c:v>1942.5</c:v>
                </c:pt>
                <c:pt idx="20">
                  <c:v>1946</c:v>
                </c:pt>
                <c:pt idx="21">
                  <c:v>1946.5</c:v>
                </c:pt>
                <c:pt idx="22">
                  <c:v>1947.5</c:v>
                </c:pt>
                <c:pt idx="23">
                  <c:v>1950.5</c:v>
                </c:pt>
                <c:pt idx="24">
                  <c:v>1953</c:v>
                </c:pt>
                <c:pt idx="25">
                  <c:v>1954.5</c:v>
                </c:pt>
                <c:pt idx="26">
                  <c:v>1954.5</c:v>
                </c:pt>
                <c:pt idx="27">
                  <c:v>1957.5</c:v>
                </c:pt>
                <c:pt idx="28">
                  <c:v>1960</c:v>
                </c:pt>
                <c:pt idx="29">
                  <c:v>1962.5</c:v>
                </c:pt>
                <c:pt idx="30">
                  <c:v>1963.5</c:v>
                </c:pt>
                <c:pt idx="31">
                  <c:v>1966</c:v>
                </c:pt>
                <c:pt idx="32">
                  <c:v>1970</c:v>
                </c:pt>
                <c:pt idx="33">
                  <c:v>1977.5</c:v>
                </c:pt>
                <c:pt idx="34">
                  <c:v>1978</c:v>
                </c:pt>
                <c:pt idx="35">
                  <c:v>1980.5</c:v>
                </c:pt>
                <c:pt idx="36">
                  <c:v>1975</c:v>
                </c:pt>
                <c:pt idx="37">
                  <c:v>1973.5</c:v>
                </c:pt>
                <c:pt idx="38">
                  <c:v>1981.5</c:v>
                </c:pt>
                <c:pt idx="39">
                  <c:v>1976</c:v>
                </c:pt>
                <c:pt idx="40">
                  <c:v>1981.5</c:v>
                </c:pt>
                <c:pt idx="41">
                  <c:v>1983.5</c:v>
                </c:pt>
                <c:pt idx="42">
                  <c:v>1986.5</c:v>
                </c:pt>
                <c:pt idx="43">
                  <c:v>1985.5</c:v>
                </c:pt>
                <c:pt idx="44">
                  <c:v>1991.5</c:v>
                </c:pt>
                <c:pt idx="45">
                  <c:v>1989.5</c:v>
                </c:pt>
                <c:pt idx="46">
                  <c:v>1991.5</c:v>
                </c:pt>
                <c:pt idx="47">
                  <c:v>1988.5</c:v>
                </c:pt>
                <c:pt idx="48">
                  <c:v>1983.5</c:v>
                </c:pt>
                <c:pt idx="49">
                  <c:v>1989.5</c:v>
                </c:pt>
                <c:pt idx="50">
                  <c:v>1990.5</c:v>
                </c:pt>
                <c:pt idx="51">
                  <c:v>1988.5</c:v>
                </c:pt>
                <c:pt idx="52">
                  <c:v>1989.5</c:v>
                </c:pt>
                <c:pt idx="53">
                  <c:v>1990</c:v>
                </c:pt>
                <c:pt idx="54">
                  <c:v>1993.5</c:v>
                </c:pt>
                <c:pt idx="55">
                  <c:v>1993.5</c:v>
                </c:pt>
                <c:pt idx="56">
                  <c:v>1994.5</c:v>
                </c:pt>
                <c:pt idx="57">
                  <c:v>1985.5</c:v>
                </c:pt>
                <c:pt idx="58">
                  <c:v>1980.5</c:v>
                </c:pt>
                <c:pt idx="59">
                  <c:v>1984.5</c:v>
                </c:pt>
                <c:pt idx="60">
                  <c:v>1985</c:v>
                </c:pt>
                <c:pt idx="61">
                  <c:v>1986.5</c:v>
                </c:pt>
                <c:pt idx="62">
                  <c:v>1986</c:v>
                </c:pt>
                <c:pt idx="63">
                  <c:v>1986.5</c:v>
                </c:pt>
                <c:pt idx="64">
                  <c:v>1988.5</c:v>
                </c:pt>
                <c:pt idx="65">
                  <c:v>1987.5</c:v>
                </c:pt>
                <c:pt idx="66">
                  <c:v>1987.5</c:v>
                </c:pt>
                <c:pt idx="67">
                  <c:v>1987</c:v>
                </c:pt>
                <c:pt idx="68">
                  <c:v>1986.5</c:v>
                </c:pt>
                <c:pt idx="69">
                  <c:v>1987.5</c:v>
                </c:pt>
                <c:pt idx="70">
                  <c:v>1985</c:v>
                </c:pt>
                <c:pt idx="71">
                  <c:v>1984</c:v>
                </c:pt>
                <c:pt idx="72">
                  <c:v>1970.5</c:v>
                </c:pt>
                <c:pt idx="73">
                  <c:v>1967.5</c:v>
                </c:pt>
                <c:pt idx="74">
                  <c:v>1970</c:v>
                </c:pt>
                <c:pt idx="75">
                  <c:v>1964</c:v>
                </c:pt>
                <c:pt idx="76">
                  <c:v>1960.5</c:v>
                </c:pt>
                <c:pt idx="77">
                  <c:v>1963.5</c:v>
                </c:pt>
                <c:pt idx="78">
                  <c:v>1965.5</c:v>
                </c:pt>
                <c:pt idx="79">
                  <c:v>1966.5</c:v>
                </c:pt>
                <c:pt idx="80">
                  <c:v>1964.5</c:v>
                </c:pt>
                <c:pt idx="81">
                  <c:v>1962</c:v>
                </c:pt>
                <c:pt idx="82">
                  <c:v>1960</c:v>
                </c:pt>
                <c:pt idx="83">
                  <c:v>1958</c:v>
                </c:pt>
                <c:pt idx="84">
                  <c:v>1958.5</c:v>
                </c:pt>
                <c:pt idx="85">
                  <c:v>1952</c:v>
                </c:pt>
                <c:pt idx="86">
                  <c:v>1945.5</c:v>
                </c:pt>
                <c:pt idx="87">
                  <c:v>1944.5</c:v>
                </c:pt>
                <c:pt idx="88">
                  <c:v>1944.5</c:v>
                </c:pt>
                <c:pt idx="89">
                  <c:v>1946.5</c:v>
                </c:pt>
                <c:pt idx="90">
                  <c:v>1943.5</c:v>
                </c:pt>
                <c:pt idx="91">
                  <c:v>1943</c:v>
                </c:pt>
                <c:pt idx="92">
                  <c:v>1943</c:v>
                </c:pt>
                <c:pt idx="93">
                  <c:v>1943.5</c:v>
                </c:pt>
                <c:pt idx="94">
                  <c:v>1941.5</c:v>
                </c:pt>
                <c:pt idx="95">
                  <c:v>1938.5</c:v>
                </c:pt>
                <c:pt idx="96">
                  <c:v>1936.5</c:v>
                </c:pt>
                <c:pt idx="97">
                  <c:v>1930.5</c:v>
                </c:pt>
                <c:pt idx="98">
                  <c:v>1926</c:v>
                </c:pt>
                <c:pt idx="99">
                  <c:v>1923</c:v>
                </c:pt>
                <c:pt idx="100">
                  <c:v>1917.5</c:v>
                </c:pt>
                <c:pt idx="101">
                  <c:v>1914</c:v>
                </c:pt>
                <c:pt idx="102">
                  <c:v>1910</c:v>
                </c:pt>
                <c:pt idx="103">
                  <c:v>1902.5</c:v>
                </c:pt>
                <c:pt idx="104">
                  <c:v>1895</c:v>
                </c:pt>
                <c:pt idx="105">
                  <c:v>1887.5</c:v>
                </c:pt>
                <c:pt idx="106">
                  <c:v>1874.5</c:v>
                </c:pt>
                <c:pt idx="107">
                  <c:v>1872</c:v>
                </c:pt>
                <c:pt idx="108">
                  <c:v>1867.5</c:v>
                </c:pt>
                <c:pt idx="109">
                  <c:v>1866</c:v>
                </c:pt>
                <c:pt idx="110">
                  <c:v>1864.15</c:v>
                </c:pt>
                <c:pt idx="111">
                  <c:v>1863.65</c:v>
                </c:pt>
                <c:pt idx="112">
                  <c:v>1870.5</c:v>
                </c:pt>
                <c:pt idx="113">
                  <c:v>1879.5</c:v>
                </c:pt>
                <c:pt idx="114">
                  <c:v>1894.5</c:v>
                </c:pt>
                <c:pt idx="115">
                  <c:v>1914.5</c:v>
                </c:pt>
                <c:pt idx="116">
                  <c:v>1919.5</c:v>
                </c:pt>
                <c:pt idx="117">
                  <c:v>1927.5</c:v>
                </c:pt>
                <c:pt idx="118">
                  <c:v>1930</c:v>
                </c:pt>
                <c:pt idx="119">
                  <c:v>1935.5</c:v>
                </c:pt>
                <c:pt idx="120">
                  <c:v>1942.5</c:v>
                </c:pt>
                <c:pt idx="121">
                  <c:v>1948.5</c:v>
                </c:pt>
                <c:pt idx="122">
                  <c:v>1957.5</c:v>
                </c:pt>
                <c:pt idx="123">
                  <c:v>1959.5</c:v>
                </c:pt>
                <c:pt idx="124">
                  <c:v>1974.5</c:v>
                </c:pt>
                <c:pt idx="125">
                  <c:v>1974.5</c:v>
                </c:pt>
                <c:pt idx="126">
                  <c:v>1982.5</c:v>
                </c:pt>
                <c:pt idx="127">
                  <c:v>1966.5</c:v>
                </c:pt>
                <c:pt idx="128">
                  <c:v>1975</c:v>
                </c:pt>
                <c:pt idx="129">
                  <c:v>1970</c:v>
                </c:pt>
                <c:pt idx="130">
                  <c:v>1972.5</c:v>
                </c:pt>
                <c:pt idx="131">
                  <c:v>1975.5</c:v>
                </c:pt>
                <c:pt idx="132">
                  <c:v>1979</c:v>
                </c:pt>
                <c:pt idx="133">
                  <c:v>1986</c:v>
                </c:pt>
                <c:pt idx="134">
                  <c:v>1987.5</c:v>
                </c:pt>
                <c:pt idx="135">
                  <c:v>1976</c:v>
                </c:pt>
                <c:pt idx="136">
                  <c:v>1981.5</c:v>
                </c:pt>
                <c:pt idx="137">
                  <c:v>1986.5</c:v>
                </c:pt>
                <c:pt idx="138">
                  <c:v>1986</c:v>
                </c:pt>
                <c:pt idx="139">
                  <c:v>1987</c:v>
                </c:pt>
                <c:pt idx="140">
                  <c:v>1979</c:v>
                </c:pt>
                <c:pt idx="141">
                  <c:v>1985.5</c:v>
                </c:pt>
                <c:pt idx="142">
                  <c:v>1987.5</c:v>
                </c:pt>
                <c:pt idx="143">
                  <c:v>1987.5</c:v>
                </c:pt>
                <c:pt idx="144">
                  <c:v>1987.5</c:v>
                </c:pt>
                <c:pt idx="145">
                  <c:v>1988.5</c:v>
                </c:pt>
                <c:pt idx="146">
                  <c:v>1988</c:v>
                </c:pt>
                <c:pt idx="147">
                  <c:v>1988</c:v>
                </c:pt>
                <c:pt idx="148">
                  <c:v>1990.5</c:v>
                </c:pt>
                <c:pt idx="149">
                  <c:v>1989.5</c:v>
                </c:pt>
                <c:pt idx="150">
                  <c:v>1986.8664852634552</c:v>
                </c:pt>
                <c:pt idx="151">
                  <c:v>1989.4621067404371</c:v>
                </c:pt>
                <c:pt idx="152">
                  <c:v>1989.2178545891138</c:v>
                </c:pt>
                <c:pt idx="153">
                  <c:v>1991.5000589595086</c:v>
                </c:pt>
                <c:pt idx="154">
                  <c:v>1990.7466470631734</c:v>
                </c:pt>
                <c:pt idx="155">
                  <c:v>1992.4520637333217</c:v>
                </c:pt>
                <c:pt idx="156">
                  <c:v>1992.609680279023</c:v>
                </c:pt>
                <c:pt idx="157">
                  <c:v>1991.8056915194047</c:v>
                </c:pt>
                <c:pt idx="158">
                  <c:v>1992.7180765135263</c:v>
                </c:pt>
                <c:pt idx="159">
                  <c:v>1991.5359002423729</c:v>
                </c:pt>
                <c:pt idx="160">
                  <c:v>1990.0952910015155</c:v>
                </c:pt>
                <c:pt idx="161">
                  <c:v>1990.7690632398687</c:v>
                </c:pt>
                <c:pt idx="162">
                  <c:v>1992.1178075056459</c:v>
                </c:pt>
                <c:pt idx="163">
                  <c:v>1992.5280070276181</c:v>
                </c:pt>
                <c:pt idx="164">
                  <c:v>1991.430478969366</c:v>
                </c:pt>
                <c:pt idx="165">
                  <c:v>1991.5323785376418</c:v>
                </c:pt>
                <c:pt idx="166">
                  <c:v>1991.8793826849535</c:v>
                </c:pt>
                <c:pt idx="167">
                  <c:v>1991.5739954006353</c:v>
                </c:pt>
                <c:pt idx="168">
                  <c:v>1992.8605628315099</c:v>
                </c:pt>
                <c:pt idx="169">
                  <c:v>1993.5145767537877</c:v>
                </c:pt>
                <c:pt idx="170">
                  <c:v>1990.2697769440529</c:v>
                </c:pt>
                <c:pt idx="171">
                  <c:v>1993.5041747311093</c:v>
                </c:pt>
                <c:pt idx="172">
                  <c:v>1994.1917250294912</c:v>
                </c:pt>
                <c:pt idx="173">
                  <c:v>1995.8086603019401</c:v>
                </c:pt>
                <c:pt idx="174">
                  <c:v>1997.3150296491208</c:v>
                </c:pt>
                <c:pt idx="175">
                  <c:v>1993.5786653715963</c:v>
                </c:pt>
                <c:pt idx="176">
                  <c:v>1986.8788051810925</c:v>
                </c:pt>
                <c:pt idx="177">
                  <c:v>1989.0354439699806</c:v>
                </c:pt>
                <c:pt idx="178">
                  <c:v>1992.6383616143362</c:v>
                </c:pt>
                <c:pt idx="179">
                  <c:v>1993.0170153699091</c:v>
                </c:pt>
                <c:pt idx="180">
                  <c:v>1994.0227704689789</c:v>
                </c:pt>
                <c:pt idx="181">
                  <c:v>1995.2102701722556</c:v>
                </c:pt>
                <c:pt idx="182">
                  <c:v>1994.5975361512733</c:v>
                </c:pt>
                <c:pt idx="183">
                  <c:v>1996.360632260717</c:v>
                </c:pt>
                <c:pt idx="184">
                  <c:v>1997.0184577265729</c:v>
                </c:pt>
                <c:pt idx="185">
                  <c:v>1993.0255109627738</c:v>
                </c:pt>
                <c:pt idx="186">
                  <c:v>1997.1950821487956</c:v>
                </c:pt>
                <c:pt idx="187">
                  <c:v>1996.7237739323034</c:v>
                </c:pt>
                <c:pt idx="188">
                  <c:v>1996.5</c:v>
                </c:pt>
                <c:pt idx="189">
                  <c:v>1996.5</c:v>
                </c:pt>
                <c:pt idx="190">
                  <c:v>1998</c:v>
                </c:pt>
                <c:pt idx="191">
                  <c:v>1997</c:v>
                </c:pt>
                <c:pt idx="192">
                  <c:v>1997.5</c:v>
                </c:pt>
                <c:pt idx="193">
                  <c:v>1996</c:v>
                </c:pt>
                <c:pt idx="194">
                  <c:v>1995.5</c:v>
                </c:pt>
                <c:pt idx="195">
                  <c:v>1996.5</c:v>
                </c:pt>
                <c:pt idx="196">
                  <c:v>1996</c:v>
                </c:pt>
                <c:pt idx="197">
                  <c:v>1995.5</c:v>
                </c:pt>
                <c:pt idx="198">
                  <c:v>1992</c:v>
                </c:pt>
                <c:pt idx="199">
                  <c:v>1992.5</c:v>
                </c:pt>
                <c:pt idx="200">
                  <c:v>1994</c:v>
                </c:pt>
                <c:pt idx="201">
                  <c:v>1994</c:v>
                </c:pt>
                <c:pt idx="202">
                  <c:v>1994</c:v>
                </c:pt>
                <c:pt idx="203">
                  <c:v>1993</c:v>
                </c:pt>
                <c:pt idx="204">
                  <c:v>1992.5</c:v>
                </c:pt>
                <c:pt idx="205">
                  <c:v>1994</c:v>
                </c:pt>
                <c:pt idx="206">
                  <c:v>1991.5</c:v>
                </c:pt>
                <c:pt idx="207">
                  <c:v>1993</c:v>
                </c:pt>
                <c:pt idx="208">
                  <c:v>1993.5</c:v>
                </c:pt>
                <c:pt idx="209">
                  <c:v>1994</c:v>
                </c:pt>
                <c:pt idx="210">
                  <c:v>1993.5</c:v>
                </c:pt>
                <c:pt idx="211">
                  <c:v>1993.5</c:v>
                </c:pt>
                <c:pt idx="212">
                  <c:v>1993</c:v>
                </c:pt>
                <c:pt idx="213">
                  <c:v>1994</c:v>
                </c:pt>
                <c:pt idx="214">
                  <c:v>1992</c:v>
                </c:pt>
                <c:pt idx="215">
                  <c:v>1994</c:v>
                </c:pt>
                <c:pt idx="216">
                  <c:v>1994.5</c:v>
                </c:pt>
                <c:pt idx="217">
                  <c:v>1994</c:v>
                </c:pt>
                <c:pt idx="218">
                  <c:v>1994</c:v>
                </c:pt>
                <c:pt idx="219">
                  <c:v>1994</c:v>
                </c:pt>
                <c:pt idx="220">
                  <c:v>1993.5</c:v>
                </c:pt>
                <c:pt idx="221">
                  <c:v>1993.5</c:v>
                </c:pt>
                <c:pt idx="222">
                  <c:v>1993.9749999999999</c:v>
                </c:pt>
                <c:pt idx="223">
                  <c:v>1993.5</c:v>
                </c:pt>
                <c:pt idx="224">
                  <c:v>1994.5</c:v>
                </c:pt>
                <c:pt idx="225">
                  <c:v>1994.5</c:v>
                </c:pt>
                <c:pt idx="226">
                  <c:v>1995.5</c:v>
                </c:pt>
                <c:pt idx="227">
                  <c:v>1995</c:v>
                </c:pt>
                <c:pt idx="228">
                  <c:v>1996</c:v>
                </c:pt>
                <c:pt idx="229">
                  <c:v>1995</c:v>
                </c:pt>
                <c:pt idx="230">
                  <c:v>1996.5</c:v>
                </c:pt>
                <c:pt idx="231">
                  <c:v>1997</c:v>
                </c:pt>
                <c:pt idx="232">
                  <c:v>1998</c:v>
                </c:pt>
                <c:pt idx="233">
                  <c:v>1998</c:v>
                </c:pt>
                <c:pt idx="234">
                  <c:v>1999</c:v>
                </c:pt>
                <c:pt idx="235">
                  <c:v>1999</c:v>
                </c:pt>
                <c:pt idx="236">
                  <c:v>1999</c:v>
                </c:pt>
                <c:pt idx="237">
                  <c:v>1999</c:v>
                </c:pt>
                <c:pt idx="238">
                  <c:v>2000</c:v>
                </c:pt>
                <c:pt idx="239">
                  <c:v>1999</c:v>
                </c:pt>
                <c:pt idx="240">
                  <c:v>1998</c:v>
                </c:pt>
                <c:pt idx="241">
                  <c:v>1997</c:v>
                </c:pt>
                <c:pt idx="242">
                  <c:v>1997.5</c:v>
                </c:pt>
                <c:pt idx="243">
                  <c:v>1997.5</c:v>
                </c:pt>
                <c:pt idx="244">
                  <c:v>1997</c:v>
                </c:pt>
                <c:pt idx="245">
                  <c:v>1996</c:v>
                </c:pt>
                <c:pt idx="246">
                  <c:v>1996</c:v>
                </c:pt>
                <c:pt idx="247">
                  <c:v>1997</c:v>
                </c:pt>
                <c:pt idx="248">
                  <c:v>1997</c:v>
                </c:pt>
                <c:pt idx="249">
                  <c:v>1997</c:v>
                </c:pt>
                <c:pt idx="250">
                  <c:v>1996.5</c:v>
                </c:pt>
                <c:pt idx="251">
                  <c:v>1996.5</c:v>
                </c:pt>
                <c:pt idx="252">
                  <c:v>1997.5</c:v>
                </c:pt>
                <c:pt idx="253">
                  <c:v>1997.5</c:v>
                </c:pt>
                <c:pt idx="254">
                  <c:v>1999</c:v>
                </c:pt>
                <c:pt idx="255">
                  <c:v>2000</c:v>
                </c:pt>
                <c:pt idx="256">
                  <c:v>2000</c:v>
                </c:pt>
                <c:pt idx="257">
                  <c:v>1999</c:v>
                </c:pt>
                <c:pt idx="258">
                  <c:v>2001</c:v>
                </c:pt>
                <c:pt idx="259">
                  <c:v>2001.5</c:v>
                </c:pt>
                <c:pt idx="260">
                  <c:v>2001.5</c:v>
                </c:pt>
                <c:pt idx="261">
                  <c:v>2003.5</c:v>
                </c:pt>
                <c:pt idx="262">
                  <c:v>2007</c:v>
                </c:pt>
                <c:pt idx="263">
                  <c:v>2008.5</c:v>
                </c:pt>
                <c:pt idx="264">
                  <c:v>2009</c:v>
                </c:pt>
                <c:pt idx="265">
                  <c:v>2008.5</c:v>
                </c:pt>
                <c:pt idx="266">
                  <c:v>2007.5</c:v>
                </c:pt>
                <c:pt idx="267">
                  <c:v>2008</c:v>
                </c:pt>
                <c:pt idx="268">
                  <c:v>2008</c:v>
                </c:pt>
                <c:pt idx="269">
                  <c:v>2009</c:v>
                </c:pt>
                <c:pt idx="270">
                  <c:v>2009.5</c:v>
                </c:pt>
                <c:pt idx="271">
                  <c:v>2011</c:v>
                </c:pt>
                <c:pt idx="272">
                  <c:v>2011.5</c:v>
                </c:pt>
                <c:pt idx="273">
                  <c:v>2011.5</c:v>
                </c:pt>
                <c:pt idx="274">
                  <c:v>2015</c:v>
                </c:pt>
                <c:pt idx="275">
                  <c:v>2018.5</c:v>
                </c:pt>
                <c:pt idx="276">
                  <c:v>2019</c:v>
                </c:pt>
                <c:pt idx="277">
                  <c:v>2019.5</c:v>
                </c:pt>
                <c:pt idx="278">
                  <c:v>2020.5</c:v>
                </c:pt>
                <c:pt idx="279">
                  <c:v>2022.5</c:v>
                </c:pt>
                <c:pt idx="280">
                  <c:v>2022.5</c:v>
                </c:pt>
                <c:pt idx="281">
                  <c:v>2026</c:v>
                </c:pt>
                <c:pt idx="282">
                  <c:v>2027.5</c:v>
                </c:pt>
                <c:pt idx="283">
                  <c:v>2033.5</c:v>
                </c:pt>
                <c:pt idx="284">
                  <c:v>2033</c:v>
                </c:pt>
                <c:pt idx="285">
                  <c:v>2035</c:v>
                </c:pt>
                <c:pt idx="286">
                  <c:v>2037</c:v>
                </c:pt>
                <c:pt idx="287">
                  <c:v>2038.5</c:v>
                </c:pt>
                <c:pt idx="288">
                  <c:v>2039</c:v>
                </c:pt>
                <c:pt idx="289">
                  <c:v>2032.5</c:v>
                </c:pt>
                <c:pt idx="290">
                  <c:v>2037.5</c:v>
                </c:pt>
                <c:pt idx="291">
                  <c:v>2037.5</c:v>
                </c:pt>
                <c:pt idx="292">
                  <c:v>2044</c:v>
                </c:pt>
                <c:pt idx="293">
                  <c:v>2044.5</c:v>
                </c:pt>
                <c:pt idx="294">
                  <c:v>2048.5</c:v>
                </c:pt>
                <c:pt idx="295">
                  <c:v>2050</c:v>
                </c:pt>
                <c:pt idx="296">
                  <c:v>2050</c:v>
                </c:pt>
                <c:pt idx="297">
                  <c:v>2047.5</c:v>
                </c:pt>
                <c:pt idx="298">
                  <c:v>2046.5</c:v>
                </c:pt>
                <c:pt idx="299">
                  <c:v>2044</c:v>
                </c:pt>
                <c:pt idx="300">
                  <c:v>2047.5</c:v>
                </c:pt>
                <c:pt idx="301">
                  <c:v>2049</c:v>
                </c:pt>
                <c:pt idx="302">
                  <c:v>2047.5</c:v>
                </c:pt>
                <c:pt idx="303">
                  <c:v>2049.5</c:v>
                </c:pt>
                <c:pt idx="304">
                  <c:v>2049</c:v>
                </c:pt>
                <c:pt idx="305">
                  <c:v>2050</c:v>
                </c:pt>
                <c:pt idx="306">
                  <c:v>2052</c:v>
                </c:pt>
                <c:pt idx="307">
                  <c:v>2052.5</c:v>
                </c:pt>
                <c:pt idx="308">
                  <c:v>2052.5</c:v>
                </c:pt>
                <c:pt idx="309">
                  <c:v>2051.5</c:v>
                </c:pt>
                <c:pt idx="310">
                  <c:v>2051</c:v>
                </c:pt>
                <c:pt idx="311">
                  <c:v>2050</c:v>
                </c:pt>
                <c:pt idx="312">
                  <c:v>2051.5</c:v>
                </c:pt>
                <c:pt idx="313">
                  <c:v>2045.5</c:v>
                </c:pt>
                <c:pt idx="314">
                  <c:v>2040.5</c:v>
                </c:pt>
                <c:pt idx="315">
                  <c:v>2034</c:v>
                </c:pt>
                <c:pt idx="316">
                  <c:v>2033.5</c:v>
                </c:pt>
                <c:pt idx="317">
                  <c:v>2027.5</c:v>
                </c:pt>
                <c:pt idx="318">
                  <c:v>2024.5</c:v>
                </c:pt>
                <c:pt idx="319">
                  <c:v>2010</c:v>
                </c:pt>
                <c:pt idx="320">
                  <c:v>2010.5</c:v>
                </c:pt>
                <c:pt idx="321">
                  <c:v>2005.5</c:v>
                </c:pt>
                <c:pt idx="322">
                  <c:v>2001.5</c:v>
                </c:pt>
                <c:pt idx="323">
                  <c:v>1996</c:v>
                </c:pt>
                <c:pt idx="324">
                  <c:v>1981</c:v>
                </c:pt>
                <c:pt idx="325">
                  <c:v>1982.5</c:v>
                </c:pt>
                <c:pt idx="326">
                  <c:v>1986</c:v>
                </c:pt>
                <c:pt idx="327">
                  <c:v>1998.5</c:v>
                </c:pt>
                <c:pt idx="328">
                  <c:v>1999.5</c:v>
                </c:pt>
                <c:pt idx="329">
                  <c:v>2005.5</c:v>
                </c:pt>
                <c:pt idx="330">
                  <c:v>2010.5</c:v>
                </c:pt>
                <c:pt idx="331">
                  <c:v>2015</c:v>
                </c:pt>
                <c:pt idx="332">
                  <c:v>2015.5</c:v>
                </c:pt>
                <c:pt idx="333">
                  <c:v>2017</c:v>
                </c:pt>
                <c:pt idx="334">
                  <c:v>2020.5</c:v>
                </c:pt>
                <c:pt idx="335">
                  <c:v>2022</c:v>
                </c:pt>
                <c:pt idx="336">
                  <c:v>2022</c:v>
                </c:pt>
                <c:pt idx="337">
                  <c:v>2021.5</c:v>
                </c:pt>
                <c:pt idx="338">
                  <c:v>2021.5</c:v>
                </c:pt>
                <c:pt idx="339">
                  <c:v>2021</c:v>
                </c:pt>
                <c:pt idx="340">
                  <c:v>2014.5</c:v>
                </c:pt>
                <c:pt idx="341">
                  <c:v>2009.5</c:v>
                </c:pt>
                <c:pt idx="342">
                  <c:v>2010</c:v>
                </c:pt>
                <c:pt idx="343">
                  <c:v>2008</c:v>
                </c:pt>
                <c:pt idx="344">
                  <c:v>2002</c:v>
                </c:pt>
                <c:pt idx="345">
                  <c:v>2000</c:v>
                </c:pt>
                <c:pt idx="346">
                  <c:v>2004.5</c:v>
                </c:pt>
                <c:pt idx="347">
                  <c:v>2002</c:v>
                </c:pt>
                <c:pt idx="348">
                  <c:v>2001.5</c:v>
                </c:pt>
                <c:pt idx="349">
                  <c:v>2000.5</c:v>
                </c:pt>
                <c:pt idx="350">
                  <c:v>2001</c:v>
                </c:pt>
                <c:pt idx="351">
                  <c:v>1999.5</c:v>
                </c:pt>
                <c:pt idx="352">
                  <c:v>1996.5</c:v>
                </c:pt>
                <c:pt idx="353">
                  <c:v>1993.5</c:v>
                </c:pt>
                <c:pt idx="354">
                  <c:v>1992</c:v>
                </c:pt>
                <c:pt idx="355">
                  <c:v>1990.5</c:v>
                </c:pt>
                <c:pt idx="356">
                  <c:v>1988</c:v>
                </c:pt>
                <c:pt idx="357">
                  <c:v>1987.5</c:v>
                </c:pt>
                <c:pt idx="358">
                  <c:v>1982.5</c:v>
                </c:pt>
                <c:pt idx="359">
                  <c:v>1982.5</c:v>
                </c:pt>
                <c:pt idx="360">
                  <c:v>1980.5</c:v>
                </c:pt>
                <c:pt idx="361">
                  <c:v>1975.5</c:v>
                </c:pt>
                <c:pt idx="362">
                  <c:v>1971.5</c:v>
                </c:pt>
                <c:pt idx="363">
                  <c:v>1970</c:v>
                </c:pt>
                <c:pt idx="364">
                  <c:v>1966.5</c:v>
                </c:pt>
                <c:pt idx="365">
                  <c:v>1963.5</c:v>
                </c:pt>
                <c:pt idx="366">
                  <c:v>1955.5</c:v>
                </c:pt>
                <c:pt idx="367">
                  <c:v>1950.5</c:v>
                </c:pt>
                <c:pt idx="368">
                  <c:v>1949.5</c:v>
                </c:pt>
                <c:pt idx="369">
                  <c:v>1946.5</c:v>
                </c:pt>
                <c:pt idx="370">
                  <c:v>1945</c:v>
                </c:pt>
                <c:pt idx="371">
                  <c:v>1944.5</c:v>
                </c:pt>
                <c:pt idx="372">
                  <c:v>1965</c:v>
                </c:pt>
                <c:pt idx="373">
                  <c:v>1990</c:v>
                </c:pt>
                <c:pt idx="374">
                  <c:v>2015</c:v>
                </c:pt>
                <c:pt idx="375">
                  <c:v>1997.5</c:v>
                </c:pt>
                <c:pt idx="376">
                  <c:v>2010</c:v>
                </c:pt>
                <c:pt idx="377">
                  <c:v>2013.5</c:v>
                </c:pt>
                <c:pt idx="378">
                  <c:v>2010</c:v>
                </c:pt>
                <c:pt idx="379">
                  <c:v>2022.5</c:v>
                </c:pt>
                <c:pt idx="380">
                  <c:v>2024.5</c:v>
                </c:pt>
                <c:pt idx="381">
                  <c:v>2030</c:v>
                </c:pt>
                <c:pt idx="382">
                  <c:v>2040</c:v>
                </c:pt>
                <c:pt idx="383">
                  <c:v>2044</c:v>
                </c:pt>
                <c:pt idx="384">
                  <c:v>2044</c:v>
                </c:pt>
                <c:pt idx="385">
                  <c:v>2052.5</c:v>
                </c:pt>
                <c:pt idx="386">
                  <c:v>2058.5</c:v>
                </c:pt>
                <c:pt idx="387">
                  <c:v>2065.5</c:v>
                </c:pt>
                <c:pt idx="388">
                  <c:v>2072.5</c:v>
                </c:pt>
                <c:pt idx="389">
                  <c:v>2077.5</c:v>
                </c:pt>
                <c:pt idx="390">
                  <c:v>2081.5</c:v>
                </c:pt>
                <c:pt idx="391">
                  <c:v>2085.5</c:v>
                </c:pt>
                <c:pt idx="392">
                  <c:v>2089.5</c:v>
                </c:pt>
                <c:pt idx="393">
                  <c:v>2102.5</c:v>
                </c:pt>
                <c:pt idx="394">
                  <c:v>2115.5</c:v>
                </c:pt>
                <c:pt idx="395">
                  <c:v>2130</c:v>
                </c:pt>
                <c:pt idx="396">
                  <c:v>2135.5</c:v>
                </c:pt>
                <c:pt idx="397">
                  <c:v>2151.5</c:v>
                </c:pt>
                <c:pt idx="398">
                  <c:v>2160.5</c:v>
                </c:pt>
                <c:pt idx="399">
                  <c:v>2180</c:v>
                </c:pt>
                <c:pt idx="400">
                  <c:v>2190</c:v>
                </c:pt>
                <c:pt idx="401">
                  <c:v>2222.5</c:v>
                </c:pt>
                <c:pt idx="402">
                  <c:v>2270</c:v>
                </c:pt>
                <c:pt idx="403">
                  <c:v>2270</c:v>
                </c:pt>
                <c:pt idx="404">
                  <c:v>2260</c:v>
                </c:pt>
                <c:pt idx="405">
                  <c:v>2250</c:v>
                </c:pt>
                <c:pt idx="406">
                  <c:v>2260</c:v>
                </c:pt>
                <c:pt idx="407">
                  <c:v>2250</c:v>
                </c:pt>
                <c:pt idx="408">
                  <c:v>2249</c:v>
                </c:pt>
                <c:pt idx="409">
                  <c:v>2242.5</c:v>
                </c:pt>
                <c:pt idx="410">
                  <c:v>2220</c:v>
                </c:pt>
                <c:pt idx="411">
                  <c:v>2240</c:v>
                </c:pt>
                <c:pt idx="412">
                  <c:v>2207.5</c:v>
                </c:pt>
                <c:pt idx="413">
                  <c:v>2175</c:v>
                </c:pt>
                <c:pt idx="414">
                  <c:v>2207.5</c:v>
                </c:pt>
                <c:pt idx="415">
                  <c:v>2210</c:v>
                </c:pt>
                <c:pt idx="416">
                  <c:v>2222.5</c:v>
                </c:pt>
                <c:pt idx="417">
                  <c:v>2225.5</c:v>
                </c:pt>
                <c:pt idx="418">
                  <c:v>2229.5</c:v>
                </c:pt>
                <c:pt idx="419">
                  <c:v>2234.5</c:v>
                </c:pt>
                <c:pt idx="420">
                  <c:v>2238.5</c:v>
                </c:pt>
                <c:pt idx="421">
                  <c:v>2239.5</c:v>
                </c:pt>
                <c:pt idx="422">
                  <c:v>2244.5</c:v>
                </c:pt>
                <c:pt idx="423">
                  <c:v>2247</c:v>
                </c:pt>
                <c:pt idx="424">
                  <c:v>2248</c:v>
                </c:pt>
                <c:pt idx="425">
                  <c:v>2250</c:v>
                </c:pt>
                <c:pt idx="426">
                  <c:v>2250.5</c:v>
                </c:pt>
                <c:pt idx="427">
                  <c:v>2250.5</c:v>
                </c:pt>
                <c:pt idx="428">
                  <c:v>2253.5</c:v>
                </c:pt>
                <c:pt idx="429">
                  <c:v>2262</c:v>
                </c:pt>
                <c:pt idx="430">
                  <c:v>2264.5</c:v>
                </c:pt>
                <c:pt idx="431">
                  <c:v>2269.5</c:v>
                </c:pt>
                <c:pt idx="432">
                  <c:v>2275</c:v>
                </c:pt>
                <c:pt idx="433">
                  <c:v>2282.5</c:v>
                </c:pt>
                <c:pt idx="434">
                  <c:v>2287.5</c:v>
                </c:pt>
                <c:pt idx="435">
                  <c:v>2290</c:v>
                </c:pt>
                <c:pt idx="436">
                  <c:v>2290</c:v>
                </c:pt>
                <c:pt idx="437">
                  <c:v>2283.5</c:v>
                </c:pt>
                <c:pt idx="438">
                  <c:v>2270</c:v>
                </c:pt>
                <c:pt idx="439">
                  <c:v>2277.5</c:v>
                </c:pt>
                <c:pt idx="440">
                  <c:v>2272.5</c:v>
                </c:pt>
                <c:pt idx="441">
                  <c:v>2275.5</c:v>
                </c:pt>
                <c:pt idx="442">
                  <c:v>2273.5</c:v>
                </c:pt>
                <c:pt idx="443">
                  <c:v>2280.5</c:v>
                </c:pt>
                <c:pt idx="444">
                  <c:v>2296</c:v>
                </c:pt>
                <c:pt idx="445">
                  <c:v>2299.5</c:v>
                </c:pt>
                <c:pt idx="446">
                  <c:v>2311.5</c:v>
                </c:pt>
                <c:pt idx="447">
                  <c:v>2330</c:v>
                </c:pt>
                <c:pt idx="448">
                  <c:v>2332.5</c:v>
                </c:pt>
                <c:pt idx="449">
                  <c:v>2337.5</c:v>
                </c:pt>
                <c:pt idx="450">
                  <c:v>2342.5</c:v>
                </c:pt>
                <c:pt idx="451">
                  <c:v>2349.5</c:v>
                </c:pt>
                <c:pt idx="452">
                  <c:v>2354.5</c:v>
                </c:pt>
                <c:pt idx="453">
                  <c:v>2372.5</c:v>
                </c:pt>
                <c:pt idx="454">
                  <c:v>2395</c:v>
                </c:pt>
                <c:pt idx="455">
                  <c:v>2390</c:v>
                </c:pt>
                <c:pt idx="456">
                  <c:v>2396.5</c:v>
                </c:pt>
                <c:pt idx="457">
                  <c:v>2400.5</c:v>
                </c:pt>
                <c:pt idx="458">
                  <c:v>2412.5</c:v>
                </c:pt>
                <c:pt idx="459">
                  <c:v>2425.5</c:v>
                </c:pt>
                <c:pt idx="460">
                  <c:v>2445</c:v>
                </c:pt>
                <c:pt idx="461">
                  <c:v>2480</c:v>
                </c:pt>
                <c:pt idx="462">
                  <c:v>2560</c:v>
                </c:pt>
                <c:pt idx="463">
                  <c:v>2450</c:v>
                </c:pt>
                <c:pt idx="464">
                  <c:v>2460</c:v>
                </c:pt>
                <c:pt idx="465">
                  <c:v>2440</c:v>
                </c:pt>
                <c:pt idx="466">
                  <c:v>2435</c:v>
                </c:pt>
                <c:pt idx="467">
                  <c:v>2436.5</c:v>
                </c:pt>
                <c:pt idx="468">
                  <c:v>2440</c:v>
                </c:pt>
                <c:pt idx="469">
                  <c:v>2443.5</c:v>
                </c:pt>
                <c:pt idx="470">
                  <c:v>2455</c:v>
                </c:pt>
                <c:pt idx="471">
                  <c:v>2467.5</c:v>
                </c:pt>
                <c:pt idx="472">
                  <c:v>2467.5</c:v>
                </c:pt>
                <c:pt idx="473">
                  <c:v>2467.5</c:v>
                </c:pt>
                <c:pt idx="474">
                  <c:v>2465.5</c:v>
                </c:pt>
                <c:pt idx="475">
                  <c:v>2467.5</c:v>
                </c:pt>
                <c:pt idx="476">
                  <c:v>2469.5</c:v>
                </c:pt>
                <c:pt idx="477">
                  <c:v>2473.5</c:v>
                </c:pt>
                <c:pt idx="478">
                  <c:v>2474.5</c:v>
                </c:pt>
                <c:pt idx="479">
                  <c:v>2478.5</c:v>
                </c:pt>
                <c:pt idx="480">
                  <c:v>2476.5</c:v>
                </c:pt>
                <c:pt idx="481">
                  <c:v>2480</c:v>
                </c:pt>
                <c:pt idx="482">
                  <c:v>2481.5</c:v>
                </c:pt>
                <c:pt idx="483">
                  <c:v>2483.5</c:v>
                </c:pt>
                <c:pt idx="484">
                  <c:v>2487</c:v>
                </c:pt>
                <c:pt idx="485">
                  <c:v>2490</c:v>
                </c:pt>
                <c:pt idx="486">
                  <c:v>2484</c:v>
                </c:pt>
                <c:pt idx="487">
                  <c:v>2492.5</c:v>
                </c:pt>
                <c:pt idx="488">
                  <c:v>2490</c:v>
                </c:pt>
                <c:pt idx="489">
                  <c:v>2490</c:v>
                </c:pt>
                <c:pt idx="490">
                  <c:v>2490.5</c:v>
                </c:pt>
                <c:pt idx="491">
                  <c:v>2491.5</c:v>
                </c:pt>
                <c:pt idx="492">
                  <c:v>2490.5</c:v>
                </c:pt>
                <c:pt idx="493">
                  <c:v>2493.5</c:v>
                </c:pt>
                <c:pt idx="494">
                  <c:v>2485.5</c:v>
                </c:pt>
                <c:pt idx="495">
                  <c:v>2489.5</c:v>
                </c:pt>
                <c:pt idx="496" formatCode="_-* #,##0_₮_-;\-* #,##0_₮_-;_-* &quot;-&quot;??_₮_-;_-@_-">
                  <c:v>2494.5</c:v>
                </c:pt>
                <c:pt idx="497" formatCode="_-* #,##0_₮_-;\-* #,##0_₮_-;_-* &quot;-&quot;??_₮_-;_-@_-">
                  <c:v>2497</c:v>
                </c:pt>
                <c:pt idx="498" formatCode="_-* #,##0_₮_-;\-* #,##0_₮_-;_-* &quot;-&quot;??_₮_-;_-@_-">
                  <c:v>2497.5</c:v>
                </c:pt>
                <c:pt idx="499" formatCode="_-* #,##0_₮_-;\-* #,##0_₮_-;_-* &quot;-&quot;??_₮_-;_-@_-">
                  <c:v>2505.5</c:v>
                </c:pt>
                <c:pt idx="500" formatCode="_-* #,##0_₮_-;\-* #,##0_₮_-;_-* &quot;-&quot;??_₮_-;_-@_-">
                  <c:v>2497.5</c:v>
                </c:pt>
                <c:pt idx="501" formatCode="_-* #,##0_₮_-;\-* #,##0_₮_-;_-* &quot;-&quot;??_₮_-;_-@_-">
                  <c:v>2501.5</c:v>
                </c:pt>
                <c:pt idx="502" formatCode="_-* #,##0_₮_-;\-* #,##0_₮_-;_-* &quot;-&quot;??_₮_-;_-@_-">
                  <c:v>2499.5</c:v>
                </c:pt>
                <c:pt idx="503" formatCode="_-* #,##0_₮_-;\-* #,##0_₮_-;_-* &quot;-&quot;??_₮_-;_-@_-">
                  <c:v>2497</c:v>
                </c:pt>
                <c:pt idx="504" formatCode="_-* #,##0_₮_-;\-* #,##0_₮_-;_-* &quot;-&quot;??_₮_-;_-@_-">
                  <c:v>2497</c:v>
                </c:pt>
                <c:pt idx="505" formatCode="_-* #,##0_₮_-;\-* #,##0_₮_-;_-* &quot;-&quot;??_₮_-;_-@_-">
                  <c:v>2497.5</c:v>
                </c:pt>
                <c:pt idx="506" formatCode="_-* #,##0_₮_-;\-* #,##0_₮_-;_-* &quot;-&quot;??_₮_-;_-@_-">
                  <c:v>2495</c:v>
                </c:pt>
                <c:pt idx="507" formatCode="_-* #,##0_₮_-;\-* #,##0_₮_-;_-* &quot;-&quot;??_₮_-;_-@_-">
                  <c:v>2493.5</c:v>
                </c:pt>
                <c:pt idx="508" formatCode="_-* #,##0_₮_-;\-* #,##0_₮_-;_-* &quot;-&quot;??_₮_-;_-@_-">
                  <c:v>2493.5</c:v>
                </c:pt>
                <c:pt idx="509" formatCode="_-* #,##0_₮_-;\-* #,##0_₮_-;_-* &quot;-&quot;??_₮_-;_-@_-">
                  <c:v>2490</c:v>
                </c:pt>
                <c:pt idx="510" formatCode="_-* #,##0_₮_-;\-* #,##0_₮_-;_-* &quot;-&quot;??_₮_-;_-@_-">
                  <c:v>2489</c:v>
                </c:pt>
                <c:pt idx="511" formatCode="_-* #,##0_₮_-;\-* #,##0_₮_-;_-* &quot;-&quot;??_₮_-;_-@_-">
                  <c:v>2486</c:v>
                </c:pt>
                <c:pt idx="512" formatCode="_-* #,##0_₮_-;\-* #,##0_₮_-;_-* &quot;-&quot;??_₮_-;_-@_-">
                  <c:v>2483.5</c:v>
                </c:pt>
                <c:pt idx="513" formatCode="_-* #,##0_₮_-;\-* #,##0_₮_-;_-* &quot;-&quot;??_₮_-;_-@_-">
                  <c:v>2477.5</c:v>
                </c:pt>
                <c:pt idx="514" formatCode="_-* #,##0_₮_-;\-* #,##0_₮_-;_-* &quot;-&quot;??_₮_-;_-@_-">
                  <c:v>2479</c:v>
                </c:pt>
                <c:pt idx="515" formatCode="_-* #,##0_₮_-;\-* #,##0_₮_-;_-* &quot;-&quot;??_₮_-;_-@_-">
                  <c:v>2465</c:v>
                </c:pt>
                <c:pt idx="516" formatCode="_-* #,##0_₮_-;\-* #,##0_₮_-;_-* &quot;-&quot;??_₮_-;_-@_-">
                  <c:v>2456.5</c:v>
                </c:pt>
                <c:pt idx="517" formatCode="_-* #,##0_₮_-;\-* #,##0_₮_-;_-* &quot;-&quot;??_₮_-;_-@_-">
                  <c:v>2452.5</c:v>
                </c:pt>
                <c:pt idx="518" formatCode="_-* #,##0_₮_-;\-* #,##0_₮_-;_-* &quot;-&quot;??_₮_-;_-@_-">
                  <c:v>2466.5</c:v>
                </c:pt>
                <c:pt idx="519" formatCode="_-* #,##0_₮_-;\-* #,##0_₮_-;_-* &quot;-&quot;??_₮_-;_-@_-">
                  <c:v>2472.5</c:v>
                </c:pt>
                <c:pt idx="520" formatCode="_-* #,##0_₮_-;\-* #,##0_₮_-;_-* &quot;-&quot;??_₮_-;_-@_-">
                  <c:v>2479.5</c:v>
                </c:pt>
                <c:pt idx="521" formatCode="_-* #,##0_₮_-;\-* #,##0_₮_-;_-* &quot;-&quot;??_₮_-;_-@_-">
                  <c:v>2478.5</c:v>
                </c:pt>
                <c:pt idx="522" formatCode="_-* #,##0_₮_-;\-* #,##0_₮_-;_-* &quot;-&quot;??_₮_-;_-@_-">
                  <c:v>2479</c:v>
                </c:pt>
                <c:pt idx="523" formatCode="_-* #,##0_₮_-;\-* #,##0_₮_-;_-* &quot;-&quot;??_₮_-;_-@_-">
                  <c:v>2480</c:v>
                </c:pt>
                <c:pt idx="524" formatCode="_-* #,##0_₮_-;\-* #,##0_₮_-;_-* &quot;-&quot;??_₮_-;_-@_-">
                  <c:v>2483.5</c:v>
                </c:pt>
                <c:pt idx="525" formatCode="_-* #,##0_₮_-;\-* #,##0_₮_-;_-* &quot;-&quot;??_₮_-;_-@_-">
                  <c:v>2486.5</c:v>
                </c:pt>
                <c:pt idx="526" formatCode="_-* #,##0_₮_-;\-* #,##0_₮_-;_-* &quot;-&quot;??_₮_-;_-@_-">
                  <c:v>2486.5</c:v>
                </c:pt>
                <c:pt idx="527" formatCode="_-* #,##0_₮_-;\-* #,##0_₮_-;_-* &quot;-&quot;??_₮_-;_-@_-">
                  <c:v>2485.5</c:v>
                </c:pt>
                <c:pt idx="528" formatCode="_-* #,##0_₮_-;\-* #,##0_₮_-;_-* &quot;-&quot;??_₮_-;_-@_-">
                  <c:v>2486.5</c:v>
                </c:pt>
                <c:pt idx="529" formatCode="_-* #,##0_₮_-;\-* #,##0_₮_-;_-* &quot;-&quot;??_₮_-;_-@_-">
                  <c:v>2482.5</c:v>
                </c:pt>
                <c:pt idx="530" formatCode="_-* #,##0_₮_-;\-* #,##0_₮_-;_-* &quot;-&quot;??_₮_-;_-@_-">
                  <c:v>2483.5</c:v>
                </c:pt>
                <c:pt idx="531" formatCode="_-* #,##0_₮_-;\-* #,##0_₮_-;_-* &quot;-&quot;??_₮_-;_-@_-">
                  <c:v>2483.5</c:v>
                </c:pt>
                <c:pt idx="532" formatCode="_-* #,##0_₮_-;\-* #,##0_₮_-;_-* &quot;-&quot;??_₮_-;_-@_-">
                  <c:v>2480.5</c:v>
                </c:pt>
                <c:pt idx="533" formatCode="_-* #,##0_₮_-;\-* #,##0_₮_-;_-* &quot;-&quot;??_₮_-;_-@_-">
                  <c:v>2477.5</c:v>
                </c:pt>
                <c:pt idx="534" formatCode="_-* #,##0_₮_-;\-* #,##0_₮_-;_-* &quot;-&quot;??_₮_-;_-@_-">
                  <c:v>2472.5</c:v>
                </c:pt>
                <c:pt idx="535" formatCode="_-* #,##0_₮_-;\-* #,##0_₮_-;_-* &quot;-&quot;??_₮_-;_-@_-">
                  <c:v>2469.5</c:v>
                </c:pt>
                <c:pt idx="536" formatCode="_-* #,##0_₮_-;\-* #,##0_₮_-;_-* &quot;-&quot;??_₮_-;_-@_-">
                  <c:v>2474.5</c:v>
                </c:pt>
                <c:pt idx="537" formatCode="_-* #,##0_₮_-;\-* #,##0_₮_-;_-* &quot;-&quot;??_₮_-;_-@_-">
                  <c:v>2472</c:v>
                </c:pt>
                <c:pt idx="538" formatCode="_-* #,##0_₮_-;\-* #,##0_₮_-;_-* &quot;-&quot;??_₮_-;_-@_-">
                  <c:v>2469.5</c:v>
                </c:pt>
                <c:pt idx="539" formatCode="_-* #,##0_₮_-;\-* #,##0_₮_-;_-* &quot;-&quot;??_₮_-;_-@_-">
                  <c:v>2467.5</c:v>
                </c:pt>
                <c:pt idx="540" formatCode="_-* #,##0_₮_-;\-* #,##0_₮_-;_-* &quot;-&quot;??_₮_-;_-@_-">
                  <c:v>2465.5</c:v>
                </c:pt>
                <c:pt idx="541" formatCode="_-* #,##0_₮_-;\-* #,##0_₮_-;_-* &quot;-&quot;??_₮_-;_-@_-">
                  <c:v>2459.5</c:v>
                </c:pt>
                <c:pt idx="542" formatCode="_-* #,##0_₮_-;\-* #,##0_₮_-;_-* &quot;-&quot;??_₮_-;_-@_-">
                  <c:v>2461.5</c:v>
                </c:pt>
                <c:pt idx="543" formatCode="_-* #,##0_₮_-;\-* #,##0_₮_-;_-* &quot;-&quot;??_₮_-;_-@_-">
                  <c:v>2456.5</c:v>
                </c:pt>
                <c:pt idx="544" formatCode="_-* #,##0_₮_-;\-* #,##0_₮_-;_-* &quot;-&quot;??_₮_-;_-@_-">
                  <c:v>2455.5</c:v>
                </c:pt>
                <c:pt idx="545" formatCode="_-* #,##0_₮_-;\-* #,##0_₮_-;_-* &quot;-&quot;??_₮_-;_-@_-">
                  <c:v>2455.5</c:v>
                </c:pt>
                <c:pt idx="546" formatCode="_-* #,##0_₮_-;\-* #,##0_₮_-;_-* &quot;-&quot;??_₮_-;_-@_-">
                  <c:v>2459</c:v>
                </c:pt>
                <c:pt idx="547" formatCode="_-* #,##0_₮_-;\-* #,##0_₮_-;_-* &quot;-&quot;??_₮_-;_-@_-">
                  <c:v>2459</c:v>
                </c:pt>
                <c:pt idx="548" formatCode="_-* #,##0_₮_-;\-* #,##0_₮_-;_-* &quot;-&quot;??_₮_-;_-@_-">
                  <c:v>2460.5</c:v>
                </c:pt>
                <c:pt idx="549" formatCode="_-* #,##0_₮_-;\-* #,##0_₮_-;_-* &quot;-&quot;??_₮_-;_-@_-">
                  <c:v>2461</c:v>
                </c:pt>
                <c:pt idx="550" formatCode="_-* #,##0_₮_-;\-* #,##0_₮_-;_-* &quot;-&quot;??_₮_-;_-@_-">
                  <c:v>2459.5</c:v>
                </c:pt>
                <c:pt idx="551" formatCode="_-* #,##0_₮_-;\-* #,##0_₮_-;_-* &quot;-&quot;??_₮_-;_-@_-">
                  <c:v>2459.5</c:v>
                </c:pt>
                <c:pt idx="552" formatCode="_-* #,##0_₮_-;\-* #,##0_₮_-;_-* &quot;-&quot;??_₮_-;_-@_-">
                  <c:v>2459</c:v>
                </c:pt>
                <c:pt idx="553" formatCode="_-* #,##0_₮_-;\-* #,##0_₮_-;_-* &quot;-&quot;??_₮_-;_-@_-">
                  <c:v>2455.5</c:v>
                </c:pt>
                <c:pt idx="554" formatCode="_-* #,##0_₮_-;\-* #,##0_₮_-;_-* &quot;-&quot;??_₮_-;_-@_-">
                  <c:v>2454.5</c:v>
                </c:pt>
                <c:pt idx="555" formatCode="_-* #,##0_₮_-;\-* #,##0_₮_-;_-* &quot;-&quot;??_₮_-;_-@_-">
                  <c:v>2451.5</c:v>
                </c:pt>
                <c:pt idx="556" formatCode="_-* #,##0_₮_-;\-* #,##0_₮_-;_-* &quot;-&quot;??_₮_-;_-@_-">
                  <c:v>2449.5</c:v>
                </c:pt>
                <c:pt idx="557" formatCode="_-* #,##0_₮_-;\-* #,##0_₮_-;_-* &quot;-&quot;??_₮_-;_-@_-">
                  <c:v>2443</c:v>
                </c:pt>
                <c:pt idx="558" formatCode="_-* #,##0_₮_-;\-* #,##0_₮_-;_-* &quot;-&quot;??_₮_-;_-@_-">
                  <c:v>2443</c:v>
                </c:pt>
                <c:pt idx="559" formatCode="_-* #,##0_₮_-;\-* #,##0_₮_-;_-* &quot;-&quot;??_₮_-;_-@_-">
                  <c:v>2437.5</c:v>
                </c:pt>
                <c:pt idx="560" formatCode="_-* #,##0_₮_-;\-* #,##0_₮_-;_-* &quot;-&quot;??_₮_-;_-@_-">
                  <c:v>2437.5</c:v>
                </c:pt>
                <c:pt idx="561" formatCode="_-* #,##0_₮_-;\-* #,##0_₮_-;_-* &quot;-&quot;??_₮_-;_-@_-">
                  <c:v>2431.5</c:v>
                </c:pt>
                <c:pt idx="562" formatCode="_-* #,##0_₮_-;\-* #,##0_₮_-;_-* &quot;-&quot;??_₮_-;_-@_-">
                  <c:v>2425.5</c:v>
                </c:pt>
                <c:pt idx="563" formatCode="_-* #,##0_₮_-;\-* #,##0_₮_-;_-* &quot;-&quot;??_₮_-;_-@_-">
                  <c:v>2417.5</c:v>
                </c:pt>
                <c:pt idx="564" formatCode="_-* #,##0_₮_-;\-* #,##0_₮_-;_-* &quot;-&quot;??_₮_-;_-@_-">
                  <c:v>2412.5</c:v>
                </c:pt>
                <c:pt idx="565" formatCode="_-* #,##0_₮_-;\-* #,##0_₮_-;_-* &quot;-&quot;??_₮_-;_-@_-">
                  <c:v>2409.5</c:v>
                </c:pt>
                <c:pt idx="566" formatCode="_-* #,##0_₮_-;\-* #,##0_₮_-;_-* &quot;-&quot;??_₮_-;_-@_-">
                  <c:v>2407.5</c:v>
                </c:pt>
                <c:pt idx="567" formatCode="_-* #,##0_₮_-;\-* #,##0_₮_-;_-* &quot;-&quot;??_₮_-;_-@_-">
                  <c:v>2406.5</c:v>
                </c:pt>
                <c:pt idx="568" formatCode="_-* #,##0_₮_-;\-* #,##0_₮_-;_-* &quot;-&quot;??_₮_-;_-@_-">
                  <c:v>2407</c:v>
                </c:pt>
                <c:pt idx="569" formatCode="_-* #,##0_₮_-;\-* #,##0_₮_-;_-* &quot;-&quot;??_₮_-;_-@_-">
                  <c:v>2412</c:v>
                </c:pt>
                <c:pt idx="570" formatCode="_-* #,##0_₮_-;\-* #,##0_₮_-;_-* &quot;-&quot;??_₮_-;_-@_-">
                  <c:v>2425.5</c:v>
                </c:pt>
                <c:pt idx="571" formatCode="_-* #,##0_₮_-;\-* #,##0_₮_-;_-* &quot;-&quot;??_₮_-;_-@_-">
                  <c:v>2424.5</c:v>
                </c:pt>
                <c:pt idx="572" formatCode="_-* #,##0_₮_-;\-* #,##0_₮_-;_-* &quot;-&quot;??_₮_-;_-@_-">
                  <c:v>2424</c:v>
                </c:pt>
                <c:pt idx="573" formatCode="_-* #,##0_₮_-;\-* #,##0_₮_-;_-* &quot;-&quot;??_₮_-;_-@_-">
                  <c:v>2424.5</c:v>
                </c:pt>
                <c:pt idx="574" formatCode="_-* #,##0_₮_-;\-* #,##0_₮_-;_-* &quot;-&quot;??_₮_-;_-@_-">
                  <c:v>2421.5</c:v>
                </c:pt>
                <c:pt idx="575" formatCode="_-* #,##0_₮_-;\-* #,##0_₮_-;_-* &quot;-&quot;??_₮_-;_-@_-">
                  <c:v>2422.5</c:v>
                </c:pt>
                <c:pt idx="576" formatCode="_-* #,##0_₮_-;\-* #,##0_₮_-;_-* &quot;-&quot;??_₮_-;_-@_-">
                  <c:v>2421.5</c:v>
                </c:pt>
                <c:pt idx="577" formatCode="_-* #,##0_₮_-;\-* #,##0_₮_-;_-* &quot;-&quot;??_₮_-;_-@_-">
                  <c:v>2418.5</c:v>
                </c:pt>
                <c:pt idx="578" formatCode="_-* #,##0_₮_-;\-* #,##0_₮_-;_-* &quot;-&quot;??_₮_-;_-@_-">
                  <c:v>2420</c:v>
                </c:pt>
                <c:pt idx="579" formatCode="_-* #,##0_₮_-;\-* #,##0_₮_-;_-* &quot;-&quot;??_₮_-;_-@_-">
                  <c:v>2419.5</c:v>
                </c:pt>
                <c:pt idx="580" formatCode="_-* #,##0_₮_-;\-* #,##0_₮_-;_-* &quot;-&quot;??_₮_-;_-@_-">
                  <c:v>2418.5</c:v>
                </c:pt>
                <c:pt idx="581" formatCode="_-* #,##0_₮_-;\-* #,##0_₮_-;_-* &quot;-&quot;??_₮_-;_-@_-">
                  <c:v>2416.5</c:v>
                </c:pt>
                <c:pt idx="582" formatCode="_-* #,##0_₮_-;\-* #,##0_₮_-;_-* &quot;-&quot;??_₮_-;_-@_-">
                  <c:v>2411.5</c:v>
                </c:pt>
                <c:pt idx="583" formatCode="_-* #,##0_₮_-;\-* #,##0_₮_-;_-* &quot;-&quot;??_₮_-;_-@_-">
                  <c:v>2412.5</c:v>
                </c:pt>
                <c:pt idx="584" formatCode="_-* #,##0_₮_-;\-* #,##0_₮_-;_-* &quot;-&quot;??_₮_-;_-@_-">
                  <c:v>2412.5</c:v>
                </c:pt>
                <c:pt idx="585" formatCode="_-* #,##0_₮_-;\-* #,##0_₮_-;_-* &quot;-&quot;??_₮_-;_-@_-">
                  <c:v>2412.5</c:v>
                </c:pt>
                <c:pt idx="586" formatCode="_-* #,##0_₮_-;\-* #,##0_₮_-;_-* &quot;-&quot;??_₮_-;_-@_-">
                  <c:v>2412.5</c:v>
                </c:pt>
                <c:pt idx="587" formatCode="_-* #,##0_₮_-;\-* #,##0_₮_-;_-* &quot;-&quot;??_₮_-;_-@_-">
                  <c:v>2413.5</c:v>
                </c:pt>
                <c:pt idx="588" formatCode="_-* #,##0_₮_-;\-* #,##0_₮_-;_-* &quot;-&quot;??_₮_-;_-@_-">
                  <c:v>2422.5</c:v>
                </c:pt>
                <c:pt idx="589" formatCode="_-* #,##0_₮_-;\-* #,##0_₮_-;_-* &quot;-&quot;??_₮_-;_-@_-">
                  <c:v>2421.5</c:v>
                </c:pt>
                <c:pt idx="590" formatCode="_-* #,##0_₮_-;\-* #,##0_₮_-;_-* &quot;-&quot;??_₮_-;_-@_-">
                  <c:v>2420</c:v>
                </c:pt>
                <c:pt idx="591" formatCode="_-* #,##0_₮_-;\-* #,##0_₮_-;_-* &quot;-&quot;??_₮_-;_-@_-">
                  <c:v>2419.5</c:v>
                </c:pt>
                <c:pt idx="592" formatCode="_-* #,##0_₮_-;\-* #,##0_₮_-;_-* &quot;-&quot;??_₮_-;_-@_-">
                  <c:v>2418.5</c:v>
                </c:pt>
                <c:pt idx="593" formatCode="_-* #,##0_₮_-;\-* #,##0_₮_-;_-* &quot;-&quot;??_₮_-;_-@_-">
                  <c:v>2416.5</c:v>
                </c:pt>
                <c:pt idx="594" formatCode="_-* #,##0_₮_-;\-* #,##0_₮_-;_-* &quot;-&quot;??_₮_-;_-@_-">
                  <c:v>2412</c:v>
                </c:pt>
                <c:pt idx="595" formatCode="_-* #,##0_₮_-;\-* #,##0_₮_-;_-* &quot;-&quot;??_₮_-;_-@_-">
                  <c:v>2412.5</c:v>
                </c:pt>
                <c:pt idx="596" formatCode="_-* #,##0_₮_-;\-* #,##0_₮_-;_-* &quot;-&quot;??_₮_-;_-@_-">
                  <c:v>2409</c:v>
                </c:pt>
                <c:pt idx="597" formatCode="_-* #,##0_₮_-;\-* #,##0_₮_-;_-* &quot;-&quot;??_₮_-;_-@_-">
                  <c:v>2404.5</c:v>
                </c:pt>
                <c:pt idx="598" formatCode="_-* #,##0_₮_-;\-* #,##0_₮_-;_-* &quot;-&quot;??_₮_-;_-@_-">
                  <c:v>2400.5</c:v>
                </c:pt>
                <c:pt idx="599" formatCode="_-* #,##0_₮_-;\-* #,##0_₮_-;_-* &quot;-&quot;??_₮_-;_-@_-">
                  <c:v>2399.5</c:v>
                </c:pt>
                <c:pt idx="600" formatCode="_-* #,##0_₮_-;\-* #,##0_₮_-;_-* &quot;-&quot;??_₮_-;_-@_-">
                  <c:v>2392.5</c:v>
                </c:pt>
                <c:pt idx="601" formatCode="_-* #,##0_₮_-;\-* #,##0_₮_-;_-* &quot;-&quot;??_₮_-;_-@_-">
                  <c:v>2392</c:v>
                </c:pt>
                <c:pt idx="602" formatCode="_-* #,##0_₮_-;\-* #,##0_₮_-;_-* &quot;-&quot;??_₮_-;_-@_-">
                  <c:v>2389.5</c:v>
                </c:pt>
                <c:pt idx="603" formatCode="_-* #,##0_₮_-;\-* #,##0_₮_-;_-* &quot;-&quot;??_₮_-;_-@_-">
                  <c:v>2381.5</c:v>
                </c:pt>
                <c:pt idx="604" formatCode="_-* #,##0_₮_-;\-* #,##0_₮_-;_-* &quot;-&quot;??_₮_-;_-@_-">
                  <c:v>2377.5</c:v>
                </c:pt>
                <c:pt idx="605" formatCode="_-* #,##0_₮_-;\-* #,##0_₮_-;_-* &quot;-&quot;??_₮_-;_-@_-">
                  <c:v>2375</c:v>
                </c:pt>
                <c:pt idx="606" formatCode="_-* #,##0_₮_-;\-* #,##0_₮_-;_-* &quot;-&quot;??_₮_-;_-@_-">
                  <c:v>2374.5</c:v>
                </c:pt>
                <c:pt idx="607" formatCode="_-* #,##0_₮_-;\-* #,##0_₮_-;_-* &quot;-&quot;??_₮_-;_-@_-">
                  <c:v>2372.5</c:v>
                </c:pt>
                <c:pt idx="608" formatCode="_-* #,##0_₮_-;\-* #,##0_₮_-;_-* &quot;-&quot;??_₮_-;_-@_-">
                  <c:v>2371.5</c:v>
                </c:pt>
                <c:pt idx="609" formatCode="_-* #,##0_₮_-;\-* #,##0_₮_-;_-* &quot;-&quot;??_₮_-;_-@_-">
                  <c:v>2371.5</c:v>
                </c:pt>
                <c:pt idx="610" formatCode="_-* #,##0_₮_-;\-* #,##0_₮_-;_-* &quot;-&quot;??_₮_-;_-@_-">
                  <c:v>2365.5</c:v>
                </c:pt>
                <c:pt idx="611" formatCode="_-* #,##0_₮_-;\-* #,##0_₮_-;_-* &quot;-&quot;??_₮_-;_-@_-">
                  <c:v>2363</c:v>
                </c:pt>
                <c:pt idx="612" formatCode="_-* #,##0_₮_-;\-* #,##0_₮_-;_-* &quot;-&quot;??_₮_-;_-@_-">
                  <c:v>2362</c:v>
                </c:pt>
                <c:pt idx="613" formatCode="_-* #,##0_₮_-;\-* #,##0_₮_-;_-* &quot;-&quot;??_₮_-;_-@_-">
                  <c:v>2360</c:v>
                </c:pt>
                <c:pt idx="614" formatCode="_-* #,##0_₮_-;\-* #,##0_₮_-;_-* &quot;-&quot;??_₮_-;_-@_-">
                  <c:v>2362</c:v>
                </c:pt>
                <c:pt idx="615" formatCode="_-* #,##0_₮_-;\-* #,##0_₮_-;_-* &quot;-&quot;??_₮_-;_-@_-">
                  <c:v>2363.5</c:v>
                </c:pt>
                <c:pt idx="616" formatCode="_-* #,##0_₮_-;\-* #,##0_₮_-;_-* &quot;-&quot;??_₮_-;_-@_-">
                  <c:v>2371.5</c:v>
                </c:pt>
                <c:pt idx="617" formatCode="_-* #,##0_₮_-;\-* #,##0_₮_-;_-* &quot;-&quot;??_₮_-;_-@_-">
                  <c:v>2354.5</c:v>
                </c:pt>
                <c:pt idx="618" formatCode="_-* #,##0_₮_-;\-* #,##0_₮_-;_-* &quot;-&quot;??_₮_-;_-@_-">
                  <c:v>2351.5</c:v>
                </c:pt>
                <c:pt idx="619" formatCode="_-* #,##0_₮_-;\-* #,##0_₮_-;_-* &quot;-&quot;??_₮_-;_-@_-">
                  <c:v>2351.5</c:v>
                </c:pt>
                <c:pt idx="620" formatCode="_-* #,##0_₮_-;\-* #,##0_₮_-;_-* &quot;-&quot;??_₮_-;_-@_-">
                  <c:v>2355.5</c:v>
                </c:pt>
                <c:pt idx="621" formatCode="_-* #,##0_₮_-;\-* #,##0_₮_-;_-* &quot;-&quot;??_₮_-;_-@_-">
                  <c:v>2360</c:v>
                </c:pt>
                <c:pt idx="622" formatCode="_-* #,##0_₮_-;\-* #,##0_₮_-;_-* &quot;-&quot;??_₮_-;_-@_-">
                  <c:v>2373.5</c:v>
                </c:pt>
                <c:pt idx="623" formatCode="_-* #,##0_₮_-;\-* #,##0_₮_-;_-* &quot;-&quot;??_₮_-;_-@_-">
                  <c:v>2397.5</c:v>
                </c:pt>
                <c:pt idx="624" formatCode="_-* #,##0_₮_-;\-* #,##0_₮_-;_-* &quot;-&quot;??_₮_-;_-@_-">
                  <c:v>2410</c:v>
                </c:pt>
                <c:pt idx="625" formatCode="_-* #,##0_₮_-;\-* #,##0_₮_-;_-* &quot;-&quot;??_₮_-;_-@_-">
                  <c:v>2405</c:v>
                </c:pt>
                <c:pt idx="626" formatCode="_-* #,##0_₮_-;\-* #,##0_₮_-;_-* &quot;-&quot;??_₮_-;_-@_-">
                  <c:v>2410</c:v>
                </c:pt>
                <c:pt idx="627" formatCode="_-* #,##0_₮_-;\-* #,##0_₮_-;_-* &quot;-&quot;??_₮_-;_-@_-">
                  <c:v>2418.5</c:v>
                </c:pt>
                <c:pt idx="628" formatCode="_-* #,##0_₮_-;\-* #,##0_₮_-;_-* &quot;-&quot;??_₮_-;_-@_-">
                  <c:v>2420</c:v>
                </c:pt>
                <c:pt idx="629" formatCode="_-* #,##0_₮_-;\-* #,##0_₮_-;_-* &quot;-&quot;??_₮_-;_-@_-">
                  <c:v>2424.5</c:v>
                </c:pt>
                <c:pt idx="630" formatCode="_-* #,##0_₮_-;\-* #,##0_₮_-;_-* &quot;-&quot;??_₮_-;_-@_-">
                  <c:v>2426.5</c:v>
                </c:pt>
                <c:pt idx="631" formatCode="_-* #,##0_₮_-;\-* #,##0_₮_-;_-* &quot;-&quot;??_₮_-;_-@_-">
                  <c:v>2427.5</c:v>
                </c:pt>
                <c:pt idx="632" formatCode="_-* #,##0_₮_-;\-* #,##0_₮_-;_-* &quot;-&quot;??_₮_-;_-@_-">
                  <c:v>2431.5</c:v>
                </c:pt>
                <c:pt idx="633" formatCode="_-* #,##0_₮_-;\-* #,##0_₮_-;_-* &quot;-&quot;??_₮_-;_-@_-">
                  <c:v>2439.5</c:v>
                </c:pt>
                <c:pt idx="634" formatCode="_-* #,##0_₮_-;\-* #,##0_₮_-;_-* &quot;-&quot;??_₮_-;_-@_-">
                  <c:v>2444.5</c:v>
                </c:pt>
                <c:pt idx="635" formatCode="_-* #,##0_₮_-;\-* #,##0_₮_-;_-* &quot;-&quot;??_₮_-;_-@_-">
                  <c:v>2448</c:v>
                </c:pt>
                <c:pt idx="636" formatCode="_-* #,##0_₮_-;\-* #,##0_₮_-;_-* &quot;-&quot;??_₮_-;_-@_-">
                  <c:v>2450</c:v>
                </c:pt>
                <c:pt idx="637" formatCode="_-* #,##0_₮_-;\-* #,##0_₮_-;_-* &quot;-&quot;??_₮_-;_-@_-">
                  <c:v>2457.5</c:v>
                </c:pt>
                <c:pt idx="638" formatCode="_-* #,##0_₮_-;\-* #,##0_₮_-;_-* &quot;-&quot;??_₮_-;_-@_-">
                  <c:v>2466.5</c:v>
                </c:pt>
                <c:pt idx="639" formatCode="_-* #,##0_₮_-;\-* #,##0_₮_-;_-* &quot;-&quot;??_₮_-;_-@_-">
                  <c:v>2462.5</c:v>
                </c:pt>
                <c:pt idx="640" formatCode="_-* #,##0_₮_-;\-* #,##0_₮_-;_-* &quot;-&quot;??_₮_-;_-@_-">
                  <c:v>2447.5</c:v>
                </c:pt>
                <c:pt idx="641" formatCode="_-* #,##0_₮_-;\-* #,##0_₮_-;_-* &quot;-&quot;??_₮_-;_-@_-">
                  <c:v>2449.5</c:v>
                </c:pt>
                <c:pt idx="642" formatCode="_-* #,##0_₮_-;\-* #,##0_₮_-;_-* &quot;-&quot;??_₮_-;_-@_-">
                  <c:v>2452</c:v>
                </c:pt>
                <c:pt idx="643" formatCode="_-* #,##0_₮_-;\-* #,##0_₮_-;_-* &quot;-&quot;??_₮_-;_-@_-">
                  <c:v>2444</c:v>
                </c:pt>
                <c:pt idx="644" formatCode="_-* #,##0_₮_-;\-* #,##0_₮_-;_-* &quot;-&quot;??_₮_-;_-@_-">
                  <c:v>2440</c:v>
                </c:pt>
                <c:pt idx="645" formatCode="_-* #,##0_₮_-;\-* #,##0_₮_-;_-* &quot;-&quot;??_₮_-;_-@_-">
                  <c:v>2445</c:v>
                </c:pt>
                <c:pt idx="646" formatCode="_-* #,##0_₮_-;\-* #,##0_₮_-;_-* &quot;-&quot;??_₮_-;_-@_-">
                  <c:v>2441.5</c:v>
                </c:pt>
                <c:pt idx="647" formatCode="_-* #,##0_₮_-;\-* #,##0_₮_-;_-* &quot;-&quot;??_₮_-;_-@_-">
                  <c:v>2443.5</c:v>
                </c:pt>
                <c:pt idx="648" formatCode="_-* #,##0_₮_-;\-* #,##0_₮_-;_-* &quot;-&quot;??_₮_-;_-@_-">
                  <c:v>2446.5</c:v>
                </c:pt>
                <c:pt idx="649" formatCode="_-* #,##0_₮_-;\-* #,##0_₮_-;_-* &quot;-&quot;??_₮_-;_-@_-">
                  <c:v>2447.5</c:v>
                </c:pt>
                <c:pt idx="650" formatCode="_-* #,##0_₮_-;\-* #,##0_₮_-;_-* &quot;-&quot;??_₮_-;_-@_-">
                  <c:v>2445.5</c:v>
                </c:pt>
                <c:pt idx="651" formatCode="_-* #,##0_₮_-;\-* #,##0_₮_-;_-* &quot;-&quot;??_₮_-;_-@_-">
                  <c:v>2444.5</c:v>
                </c:pt>
                <c:pt idx="652" formatCode="_-* #,##0_₮_-;\-* #,##0_₮_-;_-* &quot;-&quot;??_₮_-;_-@_-">
                  <c:v>2444.5</c:v>
                </c:pt>
                <c:pt idx="653" formatCode="_-* #,##0_₮_-;\-* #,##0_₮_-;_-* &quot;-&quot;??_₮_-;_-@_-">
                  <c:v>2442.5</c:v>
                </c:pt>
                <c:pt idx="654" formatCode="_-* #,##0_₮_-;\-* #,##0_₮_-;_-* &quot;-&quot;??_₮_-;_-@_-">
                  <c:v>2437.5</c:v>
                </c:pt>
                <c:pt idx="655" formatCode="_-* #,##0_₮_-;\-* #,##0_₮_-;_-* &quot;-&quot;??_₮_-;_-@_-">
                  <c:v>2437</c:v>
                </c:pt>
                <c:pt idx="656" formatCode="_-* #,##0_₮_-;\-* #,##0_₮_-;_-* &quot;-&quot;??_₮_-;_-@_-">
                  <c:v>2434.5</c:v>
                </c:pt>
                <c:pt idx="657" formatCode="_-* #,##0_₮_-;\-* #,##0_₮_-;_-* &quot;-&quot;??_₮_-;_-@_-">
                  <c:v>2430.5</c:v>
                </c:pt>
                <c:pt idx="658" formatCode="_-* #,##0_₮_-;\-* #,##0_₮_-;_-* &quot;-&quot;??_₮_-;_-@_-">
                  <c:v>2429.5</c:v>
                </c:pt>
                <c:pt idx="659" formatCode="_-* #,##0_₮_-;\-* #,##0_₮_-;_-* &quot;-&quot;??_₮_-;_-@_-">
                  <c:v>2432.5</c:v>
                </c:pt>
                <c:pt idx="660" formatCode="_-* #,##0_₮_-;\-* #,##0_₮_-;_-* &quot;-&quot;??_₮_-;_-@_-">
                  <c:v>2434.5</c:v>
                </c:pt>
                <c:pt idx="661" formatCode="_-* #,##0_₮_-;\-* #,##0_₮_-;_-* &quot;-&quot;??_₮_-;_-@_-">
                  <c:v>2438</c:v>
                </c:pt>
                <c:pt idx="662" formatCode="_-* #,##0_₮_-;\-* #,##0_₮_-;_-* &quot;-&quot;??_₮_-;_-@_-">
                  <c:v>2438.5</c:v>
                </c:pt>
                <c:pt idx="663" formatCode="_-* #,##0_₮_-;\-* #,##0_₮_-;_-* &quot;-&quot;??_₮_-;_-@_-">
                  <c:v>2442</c:v>
                </c:pt>
                <c:pt idx="664" formatCode="_-* #,##0_₮_-;\-* #,##0_₮_-;_-* &quot;-&quot;??_₮_-;_-@_-">
                  <c:v>2442.5</c:v>
                </c:pt>
                <c:pt idx="665" formatCode="_-* #,##0_₮_-;\-* #,##0_₮_-;_-* &quot;-&quot;??_₮_-;_-@_-">
                  <c:v>2447.5</c:v>
                </c:pt>
                <c:pt idx="666" formatCode="_-* #,##0_₮_-;\-* #,##0_₮_-;_-* &quot;-&quot;??_₮_-;_-@_-">
                  <c:v>2452.5</c:v>
                </c:pt>
                <c:pt idx="667" formatCode="_-* #,##0_₮_-;\-* #,##0_₮_-;_-* &quot;-&quot;??_₮_-;_-@_-">
                  <c:v>2458</c:v>
                </c:pt>
                <c:pt idx="668" formatCode="_-* #,##0_₮_-;\-* #,##0_₮_-;_-* &quot;-&quot;??_₮_-;_-@_-">
                  <c:v>2458</c:v>
                </c:pt>
                <c:pt idx="669" formatCode="_-* #,##0_₮_-;\-* #,##0_₮_-;_-* &quot;-&quot;??_₮_-;_-@_-">
                  <c:v>2460</c:v>
                </c:pt>
                <c:pt idx="670" formatCode="_-* #,##0_₮_-;\-* #,##0_₮_-;_-* &quot;-&quot;??_₮_-;_-@_-">
                  <c:v>2461.5</c:v>
                </c:pt>
                <c:pt idx="671" formatCode="_-* #,##0_₮_-;\-* #,##0_₮_-;_-* &quot;-&quot;??_₮_-;_-@_-">
                  <c:v>2478.5</c:v>
                </c:pt>
                <c:pt idx="672" formatCode="_-* #,##0_₮_-;\-* #,##0_₮_-;_-* &quot;-&quot;??_₮_-;_-@_-">
                  <c:v>2480.5</c:v>
                </c:pt>
                <c:pt idx="673" formatCode="_-* #,##0_₮_-;\-* #,##0_₮_-;_-* &quot;-&quot;??_₮_-;_-@_-">
                  <c:v>2468.5</c:v>
                </c:pt>
                <c:pt idx="674" formatCode="_-* #,##0_₮_-;\-* #,##0_₮_-;_-* &quot;-&quot;??_₮_-;_-@_-">
                  <c:v>2465</c:v>
                </c:pt>
                <c:pt idx="675" formatCode="_-* #,##0_₮_-;\-* #,##0_₮_-;_-* &quot;-&quot;??_₮_-;_-@_-">
                  <c:v>2468.5</c:v>
                </c:pt>
                <c:pt idx="676" formatCode="_-* #,##0_₮_-;\-* #,##0_₮_-;_-* &quot;-&quot;??_₮_-;_-@_-">
                  <c:v>2471.5</c:v>
                </c:pt>
                <c:pt idx="677" formatCode="_-* #,##0_₮_-;\-* #,##0_₮_-;_-* &quot;-&quot;??_₮_-;_-@_-">
                  <c:v>2469.5</c:v>
                </c:pt>
                <c:pt idx="678" formatCode="_-* #,##0_₮_-;\-* #,##0_₮_-;_-* &quot;-&quot;??_₮_-;_-@_-">
                  <c:v>2462.5</c:v>
                </c:pt>
                <c:pt idx="679" formatCode="_-* #,##0_₮_-;\-* #,##0_₮_-;_-* &quot;-&quot;??_₮_-;_-@_-">
                  <c:v>2463.5</c:v>
                </c:pt>
                <c:pt idx="680" formatCode="_-* #,##0_₮_-;\-* #,##0_₮_-;_-* &quot;-&quot;??_₮_-;_-@_-">
                  <c:v>2464.5</c:v>
                </c:pt>
                <c:pt idx="681" formatCode="_-* #,##0_₮_-;\-* #,##0_₮_-;_-* &quot;-&quot;??_₮_-;_-@_-">
                  <c:v>2465.5</c:v>
                </c:pt>
                <c:pt idx="682" formatCode="_-* #,##0_₮_-;\-* #,##0_₮_-;_-* &quot;-&quot;??_₮_-;_-@_-">
                  <c:v>2467.5</c:v>
                </c:pt>
                <c:pt idx="683" formatCode="_-* #,##0_₮_-;\-* #,##0_₮_-;_-* &quot;-&quot;??_₮_-;_-@_-">
                  <c:v>2464.5</c:v>
                </c:pt>
                <c:pt idx="684" formatCode="_-* #,##0_₮_-;\-* #,##0_₮_-;_-* &quot;-&quot;??_₮_-;_-@_-">
                  <c:v>2464.5</c:v>
                </c:pt>
                <c:pt idx="685" formatCode="_-* #,##0_₮_-;\-* #,##0_₮_-;_-* &quot;-&quot;??_₮_-;_-@_-">
                  <c:v>2464</c:v>
                </c:pt>
                <c:pt idx="686" formatCode="_-* #,##0_₮_-;\-* #,##0_₮_-;_-* &quot;-&quot;??_₮_-;_-@_-">
                  <c:v>2462.5</c:v>
                </c:pt>
                <c:pt idx="687" formatCode="_-* #,##0_₮_-;\-* #,##0_₮_-;_-* &quot;-&quot;??_₮_-;_-@_-">
                  <c:v>2462.5</c:v>
                </c:pt>
                <c:pt idx="688" formatCode="_-* #,##0_₮_-;\-* #,##0_₮_-;_-* &quot;-&quot;??_₮_-;_-@_-">
                  <c:v>2462.5</c:v>
                </c:pt>
                <c:pt idx="689" formatCode="_-* #,##0_₮_-;\-* #,##0_₮_-;_-* &quot;-&quot;??_₮_-;_-@_-">
                  <c:v>2463.5</c:v>
                </c:pt>
                <c:pt idx="690" formatCode="_-* #,##0_₮_-;\-* #,##0_₮_-;_-* &quot;-&quot;??_₮_-;_-@_-">
                  <c:v>2462</c:v>
                </c:pt>
                <c:pt idx="691" formatCode="_-* #,##0_₮_-;\-* #,##0_₮_-;_-* &quot;-&quot;??_₮_-;_-@_-">
                  <c:v>2461.5</c:v>
                </c:pt>
                <c:pt idx="692" formatCode="_-* #,##0_₮_-;\-* #,##0_₮_-;_-* &quot;-&quot;??_₮_-;_-@_-">
                  <c:v>2460</c:v>
                </c:pt>
                <c:pt idx="693" formatCode="_-* #,##0_₮_-;\-* #,##0_₮_-;_-* &quot;-&quot;??_₮_-;_-@_-">
                  <c:v>2457.5</c:v>
                </c:pt>
                <c:pt idx="694" formatCode="_-* #,##0_₮_-;\-* #,##0_₮_-;_-* &quot;-&quot;??_₮_-;_-@_-">
                  <c:v>2458.5</c:v>
                </c:pt>
                <c:pt idx="695" formatCode="_-* #,##0_₮_-;\-* #,##0_₮_-;_-* &quot;-&quot;??_₮_-;_-@_-">
                  <c:v>2458</c:v>
                </c:pt>
                <c:pt idx="696" formatCode="_-* #,##0_₮_-;\-* #,##0_₮_-;_-* &quot;-&quot;??_₮_-;_-@_-">
                  <c:v>2455.5</c:v>
                </c:pt>
                <c:pt idx="697" formatCode="_-* #,##0_₮_-;\-* #,##0_₮_-;_-* &quot;-&quot;??_₮_-;_-@_-">
                  <c:v>2456.5</c:v>
                </c:pt>
                <c:pt idx="698" formatCode="_-* #,##0_₮_-;\-* #,##0_₮_-;_-* &quot;-&quot;??_₮_-;_-@_-">
                  <c:v>2458.5</c:v>
                </c:pt>
                <c:pt idx="699" formatCode="_-* #,##0_₮_-;\-* #,##0_₮_-;_-* &quot;-&quot;??_₮_-;_-@_-">
                  <c:v>2456.5</c:v>
                </c:pt>
                <c:pt idx="700" formatCode="_-* #,##0_₮_-;\-* #,##0_₮_-;_-* &quot;-&quot;??_₮_-;_-@_-">
                  <c:v>2457.5</c:v>
                </c:pt>
                <c:pt idx="701" formatCode="_-* #,##0_₮_-;\-* #,##0_₮_-;_-* &quot;-&quot;??_₮_-;_-@_-">
                  <c:v>2456.5</c:v>
                </c:pt>
                <c:pt idx="702" formatCode="_-* #,##0_₮_-;\-* #,##0_₮_-;_-* &quot;-&quot;??_₮_-;_-@_-">
                  <c:v>2456.5</c:v>
                </c:pt>
                <c:pt idx="703" formatCode="_-* #,##0_₮_-;\-* #,##0_₮_-;_-* &quot;-&quot;??_₮_-;_-@_-">
                  <c:v>2457.5</c:v>
                </c:pt>
                <c:pt idx="704" formatCode="_-* #,##0_₮_-;\-* #,##0_₮_-;_-* &quot;-&quot;??_₮_-;_-@_-">
                  <c:v>2456.5</c:v>
                </c:pt>
                <c:pt idx="705" formatCode="_-* #,##0_₮_-;\-* #,##0_₮_-;_-* &quot;-&quot;??_₮_-;_-@_-">
                  <c:v>2457.5</c:v>
                </c:pt>
                <c:pt idx="706" formatCode="_-* #,##0_₮_-;\-* #,##0_₮_-;_-* &quot;-&quot;??_₮_-;_-@_-">
                  <c:v>2457.5</c:v>
                </c:pt>
                <c:pt idx="707" formatCode="_-* #,##0_₮_-;\-* #,##0_₮_-;_-* &quot;-&quot;??_₮_-;_-@_-">
                  <c:v>2457</c:v>
                </c:pt>
                <c:pt idx="708" formatCode="_-* #,##0_₮_-;\-* #,##0_₮_-;_-* &quot;-&quot;??_₮_-;_-@_-">
                  <c:v>2456.5</c:v>
                </c:pt>
                <c:pt idx="709" formatCode="_-* #,##0_₮_-;\-* #,##0_₮_-;_-* &quot;-&quot;??_₮_-;_-@_-">
                  <c:v>2454</c:v>
                </c:pt>
                <c:pt idx="710" formatCode="_-* #,##0_₮_-;\-* #,##0_₮_-;_-* &quot;-&quot;??_₮_-;_-@_-">
                  <c:v>2454.5</c:v>
                </c:pt>
                <c:pt idx="711" formatCode="_-* #,##0_₮_-;\-* #,##0_₮_-;_-* &quot;-&quot;??_₮_-;_-@_-">
                  <c:v>2452.5</c:v>
                </c:pt>
                <c:pt idx="712" formatCode="_-* #,##0_₮_-;\-* #,##0_₮_-;_-* &quot;-&quot;??_₮_-;_-@_-">
                  <c:v>2452.5</c:v>
                </c:pt>
                <c:pt idx="713" formatCode="_-* #,##0_₮_-;\-* #,##0_₮_-;_-* &quot;-&quot;??_₮_-;_-@_-">
                  <c:v>2452.5</c:v>
                </c:pt>
                <c:pt idx="714" formatCode="_-* #,##0_₮_-;\-* #,##0_₮_-;_-* &quot;-&quot;??_₮_-;_-@_-">
                  <c:v>2447</c:v>
                </c:pt>
                <c:pt idx="715" formatCode="_-* #,##0_₮_-;\-* #,##0_₮_-;_-* &quot;-&quot;??_₮_-;_-@_-">
                  <c:v>2448.5</c:v>
                </c:pt>
                <c:pt idx="716" formatCode="_-* #,##0_₮_-;\-* #,##0_₮_-;_-* &quot;-&quot;??_₮_-;_-@_-">
                  <c:v>2446</c:v>
                </c:pt>
                <c:pt idx="717" formatCode="_-* #,##0_₮_-;\-* #,##0_₮_-;_-* &quot;-&quot;??_₮_-;_-@_-">
                  <c:v>2445.5</c:v>
                </c:pt>
                <c:pt idx="718" formatCode="_-* #,##0_₮_-;\-* #,##0_₮_-;_-* &quot;-&quot;??_₮_-;_-@_-">
                  <c:v>2443.5</c:v>
                </c:pt>
                <c:pt idx="719" formatCode="_-* #,##0_₮_-;\-* #,##0_₮_-;_-* &quot;-&quot;??_₮_-;_-@_-">
                  <c:v>2443.5</c:v>
                </c:pt>
                <c:pt idx="720" formatCode="_-* #,##0_₮_-;\-* #,##0_₮_-;_-* &quot;-&quot;??_₮_-;_-@_-">
                  <c:v>2444.5</c:v>
                </c:pt>
                <c:pt idx="721" formatCode="_-* #,##0_₮_-;\-* #,##0_₮_-;_-* &quot;-&quot;??_₮_-;_-@_-">
                  <c:v>2445.5</c:v>
                </c:pt>
                <c:pt idx="722" formatCode="_-* #,##0_₮_-;\-* #,##0_₮_-;_-* &quot;-&quot;??_₮_-;_-@_-">
                  <c:v>2445</c:v>
                </c:pt>
                <c:pt idx="723" formatCode="_-* #,##0_₮_-;\-* #,##0_₮_-;_-* &quot;-&quot;??_₮_-;_-@_-">
                  <c:v>2446.5</c:v>
                </c:pt>
                <c:pt idx="724" formatCode="_-* #,##0_₮_-;\-* #,##0_₮_-;_-* &quot;-&quot;??_₮_-;_-@_-">
                  <c:v>2446.5</c:v>
                </c:pt>
                <c:pt idx="725" formatCode="_-* #,##0_₮_-;\-* #,##0_₮_-;_-* &quot;-&quot;??_₮_-;_-@_-">
                  <c:v>2445.5</c:v>
                </c:pt>
                <c:pt idx="726" formatCode="_-* #,##0_₮_-;\-* #,##0_₮_-;_-* &quot;-&quot;??_₮_-;_-@_-">
                  <c:v>2445.5</c:v>
                </c:pt>
                <c:pt idx="727" formatCode="_-* #,##0_₮_-;\-* #,##0_₮_-;_-* &quot;-&quot;??_₮_-;_-@_-">
                  <c:v>2443.5</c:v>
                </c:pt>
                <c:pt idx="728" formatCode="_-* #,##0_₮_-;\-* #,##0_₮_-;_-* &quot;-&quot;??_₮_-;_-@_-">
                  <c:v>2443.5</c:v>
                </c:pt>
                <c:pt idx="729" formatCode="_-* #,##0_₮_-;\-* #,##0_₮_-;_-* &quot;-&quot;??_₮_-;_-@_-">
                  <c:v>2441</c:v>
                </c:pt>
                <c:pt idx="730" formatCode="_-* #,##0_₮_-;\-* #,##0_₮_-;_-* &quot;-&quot;??_₮_-;_-@_-">
                  <c:v>2438.5</c:v>
                </c:pt>
                <c:pt idx="731" formatCode="_-* #,##0_₮_-;\-* #,##0_₮_-;_-* &quot;-&quot;??_₮_-;_-@_-">
                  <c:v>2438.5</c:v>
                </c:pt>
                <c:pt idx="732" formatCode="_-* #,##0_₮_-;\-* #,##0_₮_-;_-* &quot;-&quot;??_₮_-;_-@_-">
                  <c:v>2437.5</c:v>
                </c:pt>
                <c:pt idx="733" formatCode="_-* #,##0_₮_-;\-* #,##0_₮_-;_-* &quot;-&quot;??_₮_-;_-@_-">
                  <c:v>2437.5</c:v>
                </c:pt>
                <c:pt idx="734" formatCode="_-* #,##0_₮_-;\-* #,##0_₮_-;_-* &quot;-&quot;??_₮_-;_-@_-">
                  <c:v>2437.5</c:v>
                </c:pt>
                <c:pt idx="735" formatCode="_-* #,##0_₮_-;\-* #,##0_₮_-;_-* &quot;-&quot;??_₮_-;_-@_-">
                  <c:v>2435.5</c:v>
                </c:pt>
                <c:pt idx="736" formatCode="_-* #,##0_₮_-;\-* #,##0_₮_-;_-* &quot;-&quot;??_₮_-;_-@_-">
                  <c:v>2430.5</c:v>
                </c:pt>
                <c:pt idx="737" formatCode="_-* #,##0_₮_-;\-* #,##0_₮_-;_-* &quot;-&quot;??_₮_-;_-@_-">
                  <c:v>2428.5</c:v>
                </c:pt>
                <c:pt idx="738" formatCode="_-* #,##0_₮_-;\-* #,##0_₮_-;_-* &quot;-&quot;??_₮_-;_-@_-">
                  <c:v>2427.5</c:v>
                </c:pt>
                <c:pt idx="739" formatCode="_-* #,##0_₮_-;\-* #,##0_₮_-;_-* &quot;-&quot;??_₮_-;_-@_-">
                  <c:v>2428</c:v>
                </c:pt>
                <c:pt idx="740" formatCode="_-* #,##0_₮_-;\-* #,##0_₮_-;_-* &quot;-&quot;??_₮_-;_-@_-">
                  <c:v>2427.5</c:v>
                </c:pt>
                <c:pt idx="741" formatCode="_-* #,##0_₮_-;\-* #,##0_₮_-;_-* &quot;-&quot;??_₮_-;_-@_-">
                  <c:v>2427.5</c:v>
                </c:pt>
                <c:pt idx="742" formatCode="_-* #,##0_₮_-;\-* #,##0_₮_-;_-* &quot;-&quot;??_₮_-;_-@_-">
                  <c:v>2429.5</c:v>
                </c:pt>
                <c:pt idx="743" formatCode="_-* #,##0_₮_-;\-* #,##0_₮_-;_-* &quot;-&quot;??_₮_-;_-@_-">
                  <c:v>2428.5</c:v>
                </c:pt>
                <c:pt idx="744" formatCode="_-* #,##0_₮_-;\-* #,##0_₮_-;_-* &quot;-&quot;??_₮_-;_-@_-">
                  <c:v>2428.5</c:v>
                </c:pt>
                <c:pt idx="745" formatCode="_-* #,##0_₮_-;\-* #,##0_₮_-;_-* &quot;-&quot;??_₮_-;_-@_-">
                  <c:v>2428.5</c:v>
                </c:pt>
                <c:pt idx="746" formatCode="_-* #,##0_₮_-;\-* #,##0_₮_-;_-* &quot;-&quot;??_₮_-;_-@_-">
                  <c:v>2430.5</c:v>
                </c:pt>
                <c:pt idx="747" formatCode="_-* #,##0_₮_-;\-* #,##0_₮_-;_-* &quot;-&quot;??_₮_-;_-@_-">
                  <c:v>2429.5</c:v>
                </c:pt>
                <c:pt idx="748" formatCode="_-* #,##0_₮_-;\-* #,##0_₮_-;_-* &quot;-&quot;??_₮_-;_-@_-">
                  <c:v>2431.5</c:v>
                </c:pt>
                <c:pt idx="749" formatCode="_-* #,##0_₮_-;\-* #,##0_₮_-;_-* &quot;-&quot;??_₮_-;_-@_-">
                  <c:v>2434.5</c:v>
                </c:pt>
                <c:pt idx="750" formatCode="_-* #,##0_₮_-;\-* #,##0_₮_-;_-* &quot;-&quot;??_₮_-;_-@_-">
                  <c:v>2438</c:v>
                </c:pt>
                <c:pt idx="751" formatCode="_-* #,##0_₮_-;\-* #,##0_₮_-;_-* &quot;-&quot;??_₮_-;_-@_-">
                  <c:v>2437</c:v>
                </c:pt>
                <c:pt idx="752" formatCode="_-* #,##0_₮_-;\-* #,##0_₮_-;_-* &quot;-&quot;??_₮_-;_-@_-">
                  <c:v>2437</c:v>
                </c:pt>
                <c:pt idx="753" formatCode="_-* #,##0_₮_-;\-* #,##0_₮_-;_-* &quot;-&quot;??_₮_-;_-@_-">
                  <c:v>2437.5</c:v>
                </c:pt>
                <c:pt idx="754" formatCode="_-* #,##0_₮_-;\-* #,##0_₮_-;_-* &quot;-&quot;??_₮_-;_-@_-">
                  <c:v>2436.5</c:v>
                </c:pt>
                <c:pt idx="755" formatCode="_-* #,##0_₮_-;\-* #,##0_₮_-;_-* &quot;-&quot;??_₮_-;_-@_-">
                  <c:v>2434</c:v>
                </c:pt>
                <c:pt idx="756" formatCode="_-* #,##0_₮_-;\-* #,##0_₮_-;_-* &quot;-&quot;??_₮_-;_-@_-">
                  <c:v>2434</c:v>
                </c:pt>
                <c:pt idx="757" formatCode="_-* #,##0_₮_-;\-* #,##0_₮_-;_-* &quot;-&quot;??_₮_-;_-@_-">
                  <c:v>2427.5</c:v>
                </c:pt>
                <c:pt idx="758" formatCode="_-* #,##0_₮_-;\-* #,##0_₮_-;_-* &quot;-&quot;??_₮_-;_-@_-">
                  <c:v>2427.5</c:v>
                </c:pt>
                <c:pt idx="759" formatCode="_-* #,##0_₮_-;\-* #,##0_₮_-;_-* &quot;-&quot;??_₮_-;_-@_-">
                  <c:v>2424</c:v>
                </c:pt>
                <c:pt idx="760" formatCode="_-* #,##0_₮_-;\-* #,##0_₮_-;_-* &quot;-&quot;??_₮_-;_-@_-">
                  <c:v>2419.5</c:v>
                </c:pt>
                <c:pt idx="761" formatCode="_-* #,##0_₮_-;\-* #,##0_₮_-;_-* &quot;-&quot;??_₮_-;_-@_-">
                  <c:v>2421.5</c:v>
                </c:pt>
                <c:pt idx="762" formatCode="_-* #,##0_₮_-;\-* #,##0_₮_-;_-* &quot;-&quot;??_₮_-;_-@_-">
                  <c:v>2420.5</c:v>
                </c:pt>
                <c:pt idx="763" formatCode="_-* #,##0_₮_-;\-* #,##0_₮_-;_-* &quot;-&quot;??_₮_-;_-@_-">
                  <c:v>2421.5</c:v>
                </c:pt>
                <c:pt idx="764" formatCode="_-* #,##0_₮_-;\-* #,##0_₮_-;_-* &quot;-&quot;??_₮_-;_-@_-">
                  <c:v>2420.5</c:v>
                </c:pt>
                <c:pt idx="765" formatCode="_-* #,##0_₮_-;\-* #,##0_₮_-;_-* &quot;-&quot;??_₮_-;_-@_-">
                  <c:v>2419</c:v>
                </c:pt>
                <c:pt idx="766" formatCode="_-* #,##0_₮_-;\-* #,##0_₮_-;_-* &quot;-&quot;??_₮_-;_-@_-">
                  <c:v>2420.5</c:v>
                </c:pt>
                <c:pt idx="767" formatCode="_-* #,##0_₮_-;\-* #,##0_₮_-;_-* &quot;-&quot;??_₮_-;_-@_-">
                  <c:v>2419</c:v>
                </c:pt>
                <c:pt idx="768" formatCode="_-* #,##0_₮_-;\-* #,##0_₮_-;_-* &quot;-&quot;??_₮_-;_-@_-">
                  <c:v>2419</c:v>
                </c:pt>
                <c:pt idx="769" formatCode="_-* #,##0_₮_-;\-* #,##0_₮_-;_-* &quot;-&quot;??_₮_-;_-@_-">
                  <c:v>2416.5</c:v>
                </c:pt>
                <c:pt idx="770" formatCode="_-* #,##0_₮_-;\-* #,##0_₮_-;_-* &quot;-&quot;??_₮_-;_-@_-">
                  <c:v>2415.5</c:v>
                </c:pt>
                <c:pt idx="771" formatCode="_-* #,##0_₮_-;\-* #,##0_₮_-;_-* &quot;-&quot;??_₮_-;_-@_-">
                  <c:v>2413.5</c:v>
                </c:pt>
                <c:pt idx="772" formatCode="_-* #,##0_₮_-;\-* #,##0_₮_-;_-* &quot;-&quot;??_₮_-;_-@_-">
                  <c:v>2413.5</c:v>
                </c:pt>
                <c:pt idx="773" formatCode="_-* #,##0_₮_-;\-* #,##0_₮_-;_-* &quot;-&quot;??_₮_-;_-@_-">
                  <c:v>2410</c:v>
                </c:pt>
                <c:pt idx="774" formatCode="_-* #,##0_₮_-;\-* #,##0_₮_-;_-* &quot;-&quot;??_₮_-;_-@_-">
                  <c:v>2408</c:v>
                </c:pt>
                <c:pt idx="775" formatCode="_-* #,##0_₮_-;\-* #,##0_₮_-;_-* &quot;-&quot;??_₮_-;_-@_-">
                  <c:v>2403.5</c:v>
                </c:pt>
                <c:pt idx="776" formatCode="_-* #,##0_₮_-;\-* #,##0_₮_-;_-* &quot;-&quot;??_₮_-;_-@_-">
                  <c:v>2400.5</c:v>
                </c:pt>
                <c:pt idx="777" formatCode="_-* #,##0_₮_-;\-* #,##0_₮_-;_-* &quot;-&quot;??_₮_-;_-@_-">
                  <c:v>2397.5</c:v>
                </c:pt>
                <c:pt idx="778" formatCode="_-* #,##0_₮_-;\-* #,##0_₮_-;_-* &quot;-&quot;??_₮_-;_-@_-">
                  <c:v>2392.5</c:v>
                </c:pt>
                <c:pt idx="779" formatCode="_-* #,##0_₮_-;\-* #,##0_₮_-;_-* &quot;-&quot;??_₮_-;_-@_-">
                  <c:v>2392.5</c:v>
                </c:pt>
                <c:pt idx="780" formatCode="_-* #,##0_₮_-;\-* #,##0_₮_-;_-* &quot;-&quot;??_₮_-;_-@_-">
                  <c:v>2400</c:v>
                </c:pt>
                <c:pt idx="781" formatCode="_-* #,##0_₮_-;\-* #,##0_₮_-;_-* &quot;-&quot;??_₮_-;_-@_-">
                  <c:v>2397.5</c:v>
                </c:pt>
                <c:pt idx="782" formatCode="_-* #,##0_₮_-;\-* #,##0_₮_-;_-* &quot;-&quot;??_₮_-;_-@_-">
                  <c:v>2400.5</c:v>
                </c:pt>
                <c:pt idx="783" formatCode="_-* #,##0_₮_-;\-* #,##0_₮_-;_-* &quot;-&quot;??_₮_-;_-@_-">
                  <c:v>2400</c:v>
                </c:pt>
                <c:pt idx="784" formatCode="_-* #,##0_₮_-;\-* #,##0_₮_-;_-* &quot;-&quot;??_₮_-;_-@_-">
                  <c:v>2398.5</c:v>
                </c:pt>
                <c:pt idx="785" formatCode="_-* #,##0_₮_-;\-* #,##0_₮_-;_-* &quot;-&quot;??_₮_-;_-@_-">
                  <c:v>2396</c:v>
                </c:pt>
                <c:pt idx="786" formatCode="_-* #,##0_₮_-;\-* #,##0_₮_-;_-* &quot;-&quot;??_₮_-;_-@_-">
                  <c:v>2394.5</c:v>
                </c:pt>
                <c:pt idx="787" formatCode="_-* #,##0_₮_-;\-* #,##0_₮_-;_-* &quot;-&quot;??_₮_-;_-@_-">
                  <c:v>2393.5</c:v>
                </c:pt>
                <c:pt idx="788" formatCode="_-* #,##0_₮_-;\-* #,##0_₮_-;_-* &quot;-&quot;??_₮_-;_-@_-">
                  <c:v>2395</c:v>
                </c:pt>
                <c:pt idx="789" formatCode="_-* #,##0_₮_-;\-* #,##0_₮_-;_-* &quot;-&quot;??_₮_-;_-@_-">
                  <c:v>2395.5</c:v>
                </c:pt>
                <c:pt idx="790" formatCode="_-* #,##0_₮_-;\-* #,##0_₮_-;_-* &quot;-&quot;??_₮_-;_-@_-">
                  <c:v>2395.5</c:v>
                </c:pt>
                <c:pt idx="791" formatCode="_-* #,##0_₮_-;\-* #,##0_₮_-;_-* &quot;-&quot;??_₮_-;_-@_-">
                  <c:v>2395.5</c:v>
                </c:pt>
                <c:pt idx="792" formatCode="_-* #,##0_₮_-;\-* #,##0_₮_-;_-* &quot;-&quot;??_₮_-;_-@_-">
                  <c:v>2395.5</c:v>
                </c:pt>
                <c:pt idx="793" formatCode="_-* #,##0_₮_-;\-* #,##0_₮_-;_-* &quot;-&quot;??_₮_-;_-@_-">
                  <c:v>2396</c:v>
                </c:pt>
                <c:pt idx="794" formatCode="_-* #,##0_₮_-;\-* #,##0_₮_-;_-* &quot;-&quot;??_₮_-;_-@_-">
                  <c:v>2396.5</c:v>
                </c:pt>
                <c:pt idx="795" formatCode="_-* #,##0_₮_-;\-* #,##0_₮_-;_-* &quot;-&quot;??_₮_-;_-@_-">
                  <c:v>2395.5</c:v>
                </c:pt>
                <c:pt idx="796" formatCode="_-* #,##0_₮_-;\-* #,##0_₮_-;_-* &quot;-&quot;??_₮_-;_-@_-">
                  <c:v>2396.5</c:v>
                </c:pt>
                <c:pt idx="797" formatCode="_-* #,##0_₮_-;\-* #,##0_₮_-;_-* &quot;-&quot;??_₮_-;_-@_-">
                  <c:v>2396.5</c:v>
                </c:pt>
                <c:pt idx="798" formatCode="_-* #,##0_₮_-;\-* #,##0_₮_-;_-* &quot;-&quot;??_₮_-;_-@_-">
                  <c:v>2398.5</c:v>
                </c:pt>
                <c:pt idx="799" formatCode="_-* #,##0_₮_-;\-* #,##0_₮_-;_-* &quot;-&quot;??_₮_-;_-@_-">
                  <c:v>2400.5</c:v>
                </c:pt>
                <c:pt idx="800" formatCode="_-* #,##0_₮_-;\-* #,##0_₮_-;_-* &quot;-&quot;??_₮_-;_-@_-">
                  <c:v>2400.5</c:v>
                </c:pt>
                <c:pt idx="801" formatCode="_-* #,##0_₮_-;\-* #,##0_₮_-;_-* &quot;-&quot;??_₮_-;_-@_-">
                  <c:v>2399</c:v>
                </c:pt>
                <c:pt idx="802" formatCode="_-* #,##0_₮_-;\-* #,##0_₮_-;_-* &quot;-&quot;??_₮_-;_-@_-">
                  <c:v>2398.5</c:v>
                </c:pt>
                <c:pt idx="803" formatCode="_-* #,##0_₮_-;\-* #,##0_₮_-;_-* &quot;-&quot;??_₮_-;_-@_-">
                  <c:v>2396.5</c:v>
                </c:pt>
                <c:pt idx="804" formatCode="_-* #,##0_₮_-;\-* #,##0_₮_-;_-* &quot;-&quot;??_₮_-;_-@_-">
                  <c:v>2395.5</c:v>
                </c:pt>
                <c:pt idx="805" formatCode="_-* #,##0_₮_-;\-* #,##0_₮_-;_-* &quot;-&quot;??_₮_-;_-@_-">
                  <c:v>2395.5</c:v>
                </c:pt>
                <c:pt idx="806" formatCode="_-* #,##0_₮_-;\-* #,##0_₮_-;_-* &quot;-&quot;??_₮_-;_-@_-">
                  <c:v>2393.5</c:v>
                </c:pt>
                <c:pt idx="807" formatCode="_-* #,##0_₮_-;\-* #,##0_₮_-;_-* &quot;-&quot;??_₮_-;_-@_-">
                  <c:v>2393.5</c:v>
                </c:pt>
                <c:pt idx="808" formatCode="_-* #,##0_₮_-;\-* #,##0_₮_-;_-* &quot;-&quot;??_₮_-;_-@_-">
                  <c:v>2391.5</c:v>
                </c:pt>
                <c:pt idx="809" formatCode="_-* #,##0_₮_-;\-* #,##0_₮_-;_-* &quot;-&quot;??_₮_-;_-@_-">
                  <c:v>2391.5</c:v>
                </c:pt>
                <c:pt idx="810" formatCode="_-* #,##0_₮_-;\-* #,##0_₮_-;_-* &quot;-&quot;??_₮_-;_-@_-">
                  <c:v>2392.5</c:v>
                </c:pt>
                <c:pt idx="811" formatCode="_-* #,##0_₮_-;\-* #,##0_₮_-;_-* &quot;-&quot;??_₮_-;_-@_-">
                  <c:v>2390.5</c:v>
                </c:pt>
                <c:pt idx="812" formatCode="_-* #,##0_₮_-;\-* #,##0_₮_-;_-* &quot;-&quot;??_₮_-;_-@_-">
                  <c:v>2392.5</c:v>
                </c:pt>
                <c:pt idx="813" formatCode="_-* #,##0_₮_-;\-* #,##0_₮_-;_-* &quot;-&quot;??_₮_-;_-@_-">
                  <c:v>2392.5</c:v>
                </c:pt>
                <c:pt idx="814" formatCode="_-* #,##0_₮_-;\-* #,##0_₮_-;_-* &quot;-&quot;??_₮_-;_-@_-">
                  <c:v>2392.5</c:v>
                </c:pt>
                <c:pt idx="815" formatCode="_-* #,##0_₮_-;\-* #,##0_₮_-;_-* &quot;-&quot;??_₮_-;_-@_-">
                  <c:v>2392.5</c:v>
                </c:pt>
                <c:pt idx="816" formatCode="_-* #,##0_₮_-;\-* #,##0_₮_-;_-* &quot;-&quot;??_₮_-;_-@_-">
                  <c:v>2394</c:v>
                </c:pt>
                <c:pt idx="817" formatCode="_-* #,##0_₮_-;\-* #,##0_₮_-;_-* &quot;-&quot;??_₮_-;_-@_-">
                  <c:v>2394</c:v>
                </c:pt>
                <c:pt idx="818" formatCode="_-* #,##0_₮_-;\-* #,##0_₮_-;_-* &quot;-&quot;??_₮_-;_-@_-">
                  <c:v>2397.5</c:v>
                </c:pt>
                <c:pt idx="819" formatCode="_-* #,##0_₮_-;\-* #,##0_₮_-;_-* &quot;-&quot;??_₮_-;_-@_-">
                  <c:v>2394.5</c:v>
                </c:pt>
                <c:pt idx="820" formatCode="_-* #,##0_₮_-;\-* #,##0_₮_-;_-* &quot;-&quot;??_₮_-;_-@_-">
                  <c:v>2395</c:v>
                </c:pt>
                <c:pt idx="821" formatCode="_-* #,##0_₮_-;\-* #,##0_₮_-;_-* &quot;-&quot;??_₮_-;_-@_-">
                  <c:v>2395</c:v>
                </c:pt>
                <c:pt idx="822" formatCode="_-* #,##0_₮_-;\-* #,##0_₮_-;_-* &quot;-&quot;??_₮_-;_-@_-">
                  <c:v>2395</c:v>
                </c:pt>
                <c:pt idx="823" formatCode="_-* #,##0_₮_-;\-* #,##0_₮_-;_-* &quot;-&quot;??_₮_-;_-@_-">
                  <c:v>2397</c:v>
                </c:pt>
                <c:pt idx="824" formatCode="_-* #,##0_₮_-;\-* #,##0_₮_-;_-* &quot;-&quot;??_₮_-;_-@_-">
                  <c:v>2397</c:v>
                </c:pt>
                <c:pt idx="825" formatCode="_-* #,##0_₮_-;\-* #,##0_₮_-;_-* &quot;-&quot;??_₮_-;_-@_-">
                  <c:v>2398.5</c:v>
                </c:pt>
                <c:pt idx="826" formatCode="_-* #,##0_₮_-;\-* #,##0_₮_-;_-* &quot;-&quot;??_₮_-;_-@_-">
                  <c:v>2398.5</c:v>
                </c:pt>
                <c:pt idx="827" formatCode="_-* #,##0_₮_-;\-* #,##0_₮_-;_-* &quot;-&quot;??_₮_-;_-@_-">
                  <c:v>2402.5</c:v>
                </c:pt>
                <c:pt idx="828" formatCode="_-* #,##0_₮_-;\-* #,##0_₮_-;_-* &quot;-&quot;??_₮_-;_-@_-">
                  <c:v>2403.5</c:v>
                </c:pt>
                <c:pt idx="829" formatCode="_-* #,##0_₮_-;\-* #,##0_₮_-;_-* &quot;-&quot;??_₮_-;_-@_-">
                  <c:v>2402</c:v>
                </c:pt>
                <c:pt idx="830" formatCode="_-* #,##0_₮_-;\-* #,##0_₮_-;_-* &quot;-&quot;??_₮_-;_-@_-">
                  <c:v>2404</c:v>
                </c:pt>
                <c:pt idx="831" formatCode="_-* #,##0_₮_-;\-* #,##0_₮_-;_-* &quot;-&quot;??_₮_-;_-@_-">
                  <c:v>2404</c:v>
                </c:pt>
                <c:pt idx="832" formatCode="_-* #,##0_₮_-;\-* #,##0_₮_-;_-* &quot;-&quot;??_₮_-;_-@_-">
                  <c:v>2403.5</c:v>
                </c:pt>
                <c:pt idx="833" formatCode="_-* #,##0_₮_-;\-* #,##0_₮_-;_-* &quot;-&quot;??_₮_-;_-@_-">
                  <c:v>2404.5</c:v>
                </c:pt>
                <c:pt idx="834" formatCode="_-* #,##0_₮_-;\-* #,##0_₮_-;_-* &quot;-&quot;??_₮_-;_-@_-">
                  <c:v>2405</c:v>
                </c:pt>
                <c:pt idx="835" formatCode="_-* #,##0_₮_-;\-* #,##0_₮_-;_-* &quot;-&quot;??_₮_-;_-@_-">
                  <c:v>2402.5</c:v>
                </c:pt>
                <c:pt idx="836" formatCode="_-* #,##0_₮_-;\-* #,##0_₮_-;_-* &quot;-&quot;??_₮_-;_-@_-">
                  <c:v>2401.5</c:v>
                </c:pt>
                <c:pt idx="837" formatCode="_-* #,##0_₮_-;\-* #,##0_₮_-;_-* &quot;-&quot;??_₮_-;_-@_-">
                  <c:v>2404.5</c:v>
                </c:pt>
                <c:pt idx="838" formatCode="_-* #,##0_₮_-;\-* #,##0_₮_-;_-* &quot;-&quot;??_₮_-;_-@_-">
                  <c:v>2402</c:v>
                </c:pt>
                <c:pt idx="839" formatCode="_-* #,##0_₮_-;\-* #,##0_₮_-;_-* &quot;-&quot;??_₮_-;_-@_-">
                  <c:v>2401</c:v>
                </c:pt>
                <c:pt idx="840" formatCode="_-* #,##0_₮_-;\-* #,##0_₮_-;_-* &quot;-&quot;??_₮_-;_-@_-">
                  <c:v>2403</c:v>
                </c:pt>
                <c:pt idx="841" formatCode="_-* #,##0_₮_-;\-* #,##0_₮_-;_-* &quot;-&quot;??_₮_-;_-@_-">
                  <c:v>2404.5</c:v>
                </c:pt>
                <c:pt idx="842" formatCode="_-* #,##0_₮_-;\-* #,##0_₮_-;_-* &quot;-&quot;??_₮_-;_-@_-">
                  <c:v>2406.5</c:v>
                </c:pt>
                <c:pt idx="843" formatCode="_-* #,##0_₮_-;\-* #,##0_₮_-;_-* &quot;-&quot;??_₮_-;_-@_-">
                  <c:v>2407.5</c:v>
                </c:pt>
                <c:pt idx="844" formatCode="_-* #,##0_₮_-;\-* #,##0_₮_-;_-* &quot;-&quot;??_₮_-;_-@_-">
                  <c:v>2408.5</c:v>
                </c:pt>
                <c:pt idx="845" formatCode="_-* #,##0_₮_-;\-* #,##0_₮_-;_-* &quot;-&quot;??_₮_-;_-@_-">
                  <c:v>2413</c:v>
                </c:pt>
                <c:pt idx="846" formatCode="_-* #,##0_₮_-;\-* #,##0_₮_-;_-* &quot;-&quot;??_₮_-;_-@_-">
                  <c:v>2414.5</c:v>
                </c:pt>
                <c:pt idx="847" formatCode="_-* #,##0_₮_-;\-* #,##0_₮_-;_-* &quot;-&quot;??_₮_-;_-@_-">
                  <c:v>2414</c:v>
                </c:pt>
                <c:pt idx="848" formatCode="_-* #,##0_₮_-;\-* #,##0_₮_-;_-* &quot;-&quot;??_₮_-;_-@_-">
                  <c:v>2413</c:v>
                </c:pt>
                <c:pt idx="849" formatCode="_-* #,##0_₮_-;\-* #,##0_₮_-;_-* &quot;-&quot;??_₮_-;_-@_-">
                  <c:v>2411.5</c:v>
                </c:pt>
                <c:pt idx="850" formatCode="_-* #,##0_₮_-;\-* #,##0_₮_-;_-* &quot;-&quot;??_₮_-;_-@_-">
                  <c:v>2409.5</c:v>
                </c:pt>
                <c:pt idx="851" formatCode="_-* #,##0_₮_-;\-* #,##0_₮_-;_-* &quot;-&quot;??_₮_-;_-@_-">
                  <c:v>2409.5</c:v>
                </c:pt>
                <c:pt idx="852" formatCode="_-* #,##0_₮_-;\-* #,##0_₮_-;_-* &quot;-&quot;??_₮_-;_-@_-">
                  <c:v>2410</c:v>
                </c:pt>
                <c:pt idx="853" formatCode="_-* #,##0_₮_-;\-* #,##0_₮_-;_-* &quot;-&quot;??_₮_-;_-@_-">
                  <c:v>2412</c:v>
                </c:pt>
                <c:pt idx="854" formatCode="_-* #,##0_₮_-;\-* #,##0_₮_-;_-* &quot;-&quot;??_₮_-;_-@_-">
                  <c:v>2411.5</c:v>
                </c:pt>
                <c:pt idx="855" formatCode="_-* #,##0_₮_-;\-* #,##0_₮_-;_-* &quot;-&quot;??_₮_-;_-@_-">
                  <c:v>2412.5</c:v>
                </c:pt>
                <c:pt idx="856" formatCode="_-* #,##0_₮_-;\-* #,##0_₮_-;_-* &quot;-&quot;??_₮_-;_-@_-">
                  <c:v>2412.5</c:v>
                </c:pt>
                <c:pt idx="857" formatCode="_-* #,##0_₮_-;\-* #,##0_₮_-;_-* &quot;-&quot;??_₮_-;_-@_-">
                  <c:v>2414.5</c:v>
                </c:pt>
                <c:pt idx="858" formatCode="_-* #,##0_₮_-;\-* #,##0_₮_-;_-* &quot;-&quot;??_₮_-;_-@_-">
                  <c:v>2415.5</c:v>
                </c:pt>
                <c:pt idx="859" formatCode="_-* #,##0_₮_-;\-* #,##0_₮_-;_-* &quot;-&quot;??_₮_-;_-@_-">
                  <c:v>2415.5</c:v>
                </c:pt>
                <c:pt idx="860" formatCode="_-* #,##0_₮_-;\-* #,##0_₮_-;_-* &quot;-&quot;??_₮_-;_-@_-">
                  <c:v>2416.5</c:v>
                </c:pt>
                <c:pt idx="861" formatCode="_-* #,##0_₮_-;\-* #,##0_₮_-;_-* &quot;-&quot;??_₮_-;_-@_-">
                  <c:v>2418.5</c:v>
                </c:pt>
                <c:pt idx="862" formatCode="_-* #,##0_₮_-;\-* #,##0_₮_-;_-* &quot;-&quot;??_₮_-;_-@_-">
                  <c:v>2424</c:v>
                </c:pt>
                <c:pt idx="863" formatCode="_-* #,##0_₮_-;\-* #,##0_₮_-;_-* &quot;-&quot;??_₮_-;_-@_-">
                  <c:v>2427</c:v>
                </c:pt>
                <c:pt idx="864" formatCode="_-* #,##0_₮_-;\-* #,##0_₮_-;_-* &quot;-&quot;??_₮_-;_-@_-">
                  <c:v>2437.5</c:v>
                </c:pt>
                <c:pt idx="865" formatCode="_-* #,##0_₮_-;\-* #,##0_₮_-;_-* &quot;-&quot;??_₮_-;_-@_-">
                  <c:v>2447.5</c:v>
                </c:pt>
                <c:pt idx="866" formatCode="_-* #,##0_₮_-;\-* #,##0_₮_-;_-* &quot;-&quot;??_₮_-;_-@_-">
                  <c:v>2467.5</c:v>
                </c:pt>
                <c:pt idx="867" formatCode="_-* #,##0_₮_-;\-* #,##0_₮_-;_-* &quot;-&quot;??_₮_-;_-@_-">
                  <c:v>2465</c:v>
                </c:pt>
                <c:pt idx="868" formatCode="_-* #,##0_₮_-;\-* #,##0_₮_-;_-* &quot;-&quot;??_₮_-;_-@_-">
                  <c:v>2470.5</c:v>
                </c:pt>
                <c:pt idx="869" formatCode="_-* #,##0_₮_-;\-* #,##0_₮_-;_-* &quot;-&quot;??_₮_-;_-@_-">
                  <c:v>2467.5</c:v>
                </c:pt>
                <c:pt idx="870" formatCode="_-* #,##0_₮_-;\-* #,##0_₮_-;_-* &quot;-&quot;??_₮_-;_-@_-">
                  <c:v>2465.5</c:v>
                </c:pt>
                <c:pt idx="871" formatCode="_-* #,##0_₮_-;\-* #,##0_₮_-;_-* &quot;-&quot;??_₮_-;_-@_-">
                  <c:v>2465</c:v>
                </c:pt>
                <c:pt idx="872" formatCode="_-* #,##0_₮_-;\-* #,##0_₮_-;_-* &quot;-&quot;??_₮_-;_-@_-">
                  <c:v>2462.5</c:v>
                </c:pt>
                <c:pt idx="873" formatCode="_-* #,##0_₮_-;\-* #,##0_₮_-;_-* &quot;-&quot;??_₮_-;_-@_-">
                  <c:v>2463.5</c:v>
                </c:pt>
                <c:pt idx="874" formatCode="_-* #,##0_₮_-;\-* #,##0_₮_-;_-* &quot;-&quot;??_₮_-;_-@_-">
                  <c:v>2463.5</c:v>
                </c:pt>
                <c:pt idx="875" formatCode="_-* #,##0_₮_-;\-* #,##0_₮_-;_-* &quot;-&quot;??_₮_-;_-@_-">
                  <c:v>2464.5</c:v>
                </c:pt>
                <c:pt idx="876" formatCode="_-* #,##0_₮_-;\-* #,##0_₮_-;_-* &quot;-&quot;??_₮_-;_-@_-">
                  <c:v>2463.5</c:v>
                </c:pt>
                <c:pt idx="877" formatCode="_-* #,##0_₮_-;\-* #,##0_₮_-;_-* &quot;-&quot;??_₮_-;_-@_-">
                  <c:v>2464.5</c:v>
                </c:pt>
                <c:pt idx="878" formatCode="_-* #,##0_₮_-;\-* #,##0_₮_-;_-* &quot;-&quot;??_₮_-;_-@_-">
                  <c:v>2464.5</c:v>
                </c:pt>
                <c:pt idx="879" formatCode="_-* #,##0_₮_-;\-* #,##0_₮_-;_-* &quot;-&quot;??_₮_-;_-@_-">
                  <c:v>2464.5</c:v>
                </c:pt>
                <c:pt idx="880" formatCode="_-* #,##0_₮_-;\-* #,##0_₮_-;_-* &quot;-&quot;??_₮_-;_-@_-">
                  <c:v>2460</c:v>
                </c:pt>
                <c:pt idx="881" formatCode="_-* #,##0_₮_-;\-* #,##0_₮_-;_-* &quot;-&quot;??_₮_-;_-@_-">
                  <c:v>2462.5</c:v>
                </c:pt>
                <c:pt idx="882" formatCode="_-* #,##0_₮_-;\-* #,##0_₮_-;_-* &quot;-&quot;??_₮_-;_-@_-">
                  <c:v>2462.5</c:v>
                </c:pt>
                <c:pt idx="883" formatCode="_-* #,##0_₮_-;\-* #,##0_₮_-;_-* &quot;-&quot;??_₮_-;_-@_-">
                  <c:v>2460</c:v>
                </c:pt>
                <c:pt idx="884" formatCode="_-* #,##0_₮_-;\-* #,##0_₮_-;_-* &quot;-&quot;??_₮_-;_-@_-">
                  <c:v>2463.5</c:v>
                </c:pt>
                <c:pt idx="885" formatCode="_-* #,##0_₮_-;\-* #,##0_₮_-;_-* &quot;-&quot;??_₮_-;_-@_-">
                  <c:v>2467.5</c:v>
                </c:pt>
                <c:pt idx="886" formatCode="_-* #,##0_₮_-;\-* #,##0_₮_-;_-* &quot;-&quot;??_₮_-;_-@_-">
                  <c:v>2466.5</c:v>
                </c:pt>
                <c:pt idx="887" formatCode="_-* #,##0_₮_-;\-* #,##0_₮_-;_-* &quot;-&quot;??_₮_-;_-@_-">
                  <c:v>2466.5</c:v>
                </c:pt>
                <c:pt idx="888" formatCode="_-* #,##0_₮_-;\-* #,##0_₮_-;_-* &quot;-&quot;??_₮_-;_-@_-">
                  <c:v>2466.5</c:v>
                </c:pt>
                <c:pt idx="889" formatCode="_-* #,##0_₮_-;\-* #,##0_₮_-;_-* &quot;-&quot;??_₮_-;_-@_-">
                  <c:v>2465.5</c:v>
                </c:pt>
                <c:pt idx="890" formatCode="_-* #,##0_₮_-;\-* #,##0_₮_-;_-* &quot;-&quot;??_₮_-;_-@_-">
                  <c:v>2465</c:v>
                </c:pt>
                <c:pt idx="891" formatCode="_-* #,##0_₮_-;\-* #,##0_₮_-;_-* &quot;-&quot;??_₮_-;_-@_-">
                  <c:v>2463.5</c:v>
                </c:pt>
                <c:pt idx="892" formatCode="_-* #,##0_₮_-;\-* #,##0_₮_-;_-* &quot;-&quot;??_₮_-;_-@_-">
                  <c:v>2463</c:v>
                </c:pt>
                <c:pt idx="893" formatCode="_-* #,##0_₮_-;\-* #,##0_₮_-;_-* &quot;-&quot;??_₮_-;_-@_-">
                  <c:v>2460</c:v>
                </c:pt>
                <c:pt idx="894" formatCode="_-* #,##0_₮_-;\-* #,##0_₮_-;_-* &quot;-&quot;??_₮_-;_-@_-">
                  <c:v>2457.5</c:v>
                </c:pt>
                <c:pt idx="895" formatCode="_-* #,##0_₮_-;\-* #,##0_₮_-;_-* &quot;-&quot;??_₮_-;_-@_-">
                  <c:v>2455</c:v>
                </c:pt>
                <c:pt idx="896" formatCode="_-* #,##0_₮_-;\-* #,##0_₮_-;_-* &quot;-&quot;??_₮_-;_-@_-">
                  <c:v>2456.5</c:v>
                </c:pt>
                <c:pt idx="897" formatCode="_-* #,##0_₮_-;\-* #,##0_₮_-;_-* &quot;-&quot;??_₮_-;_-@_-">
                  <c:v>2455</c:v>
                </c:pt>
                <c:pt idx="898" formatCode="_-* #,##0_₮_-;\-* #,##0_₮_-;_-* &quot;-&quot;??_₮_-;_-@_-">
                  <c:v>2455.5</c:v>
                </c:pt>
                <c:pt idx="899" formatCode="_-* #,##0_₮_-;\-* #,##0_₮_-;_-* &quot;-&quot;??_₮_-;_-@_-">
                  <c:v>2458</c:v>
                </c:pt>
                <c:pt idx="900" formatCode="_-* #,##0_₮_-;\-* #,##0_₮_-;_-* &quot;-&quot;??_₮_-;_-@_-">
                  <c:v>2460</c:v>
                </c:pt>
                <c:pt idx="901" formatCode="_-* #,##0_₮_-;\-* #,##0_₮_-;_-* &quot;-&quot;??_₮_-;_-@_-">
                  <c:v>2460.5</c:v>
                </c:pt>
                <c:pt idx="902" formatCode="_-* #,##0_₮_-;\-* #,##0_₮_-;_-* &quot;-&quot;??_₮_-;_-@_-">
                  <c:v>2467.5</c:v>
                </c:pt>
                <c:pt idx="903" formatCode="_-* #,##0_₮_-;\-* #,##0_₮_-;_-* &quot;-&quot;??_₮_-;_-@_-">
                  <c:v>2466</c:v>
                </c:pt>
                <c:pt idx="904" formatCode="_-* #,##0_₮_-;\-* #,##0_₮_-;_-* &quot;-&quot;??_₮_-;_-@_-">
                  <c:v>2468.5</c:v>
                </c:pt>
                <c:pt idx="905" formatCode="_-* #,##0_₮_-;\-* #,##0_₮_-;_-* &quot;-&quot;??_₮_-;_-@_-">
                  <c:v>2468.5</c:v>
                </c:pt>
                <c:pt idx="906" formatCode="_-* #,##0_₮_-;\-* #,##0_₮_-;_-* &quot;-&quot;??_₮_-;_-@_-">
                  <c:v>2471.5</c:v>
                </c:pt>
                <c:pt idx="907" formatCode="_-* #,##0_₮_-;\-* #,##0_₮_-;_-* &quot;-&quot;??_₮_-;_-@_-">
                  <c:v>2471.5</c:v>
                </c:pt>
                <c:pt idx="908" formatCode="_-* #,##0_₮_-;\-* #,##0_₮_-;_-* &quot;-&quot;??_₮_-;_-@_-">
                  <c:v>2470.5</c:v>
                </c:pt>
                <c:pt idx="909" formatCode="_-* #,##0_₮_-;\-* #,##0_₮_-;_-* &quot;-&quot;??_₮_-;_-@_-">
                  <c:v>2474.5</c:v>
                </c:pt>
                <c:pt idx="910" formatCode="_-* #,##0_₮_-;\-* #,##0_₮_-;_-* &quot;-&quot;??_₮_-;_-@_-">
                  <c:v>2472.5</c:v>
                </c:pt>
                <c:pt idx="911" formatCode="_-* #,##0_₮_-;\-* #,##0_₮_-;_-* &quot;-&quot;??_₮_-;_-@_-">
                  <c:v>2476.5</c:v>
                </c:pt>
                <c:pt idx="912" formatCode="_-* #,##0_₮_-;\-* #,##0_₮_-;_-* &quot;-&quot;??_₮_-;_-@_-">
                  <c:v>2473.5</c:v>
                </c:pt>
                <c:pt idx="913" formatCode="_-* #,##0_₮_-;\-* #,##0_₮_-;_-* &quot;-&quot;??_₮_-;_-@_-">
                  <c:v>2474.5</c:v>
                </c:pt>
                <c:pt idx="914" formatCode="_-* #,##0_₮_-;\-* #,##0_₮_-;_-* &quot;-&quot;??_₮_-;_-@_-">
                  <c:v>2473.5</c:v>
                </c:pt>
                <c:pt idx="915" formatCode="_-* #,##0_₮_-;\-* #,##0_₮_-;_-* &quot;-&quot;??_₮_-;_-@_-">
                  <c:v>2474.5</c:v>
                </c:pt>
                <c:pt idx="916" formatCode="_-* #,##0_₮_-;\-* #,##0_₮_-;_-* &quot;-&quot;??_₮_-;_-@_-">
                  <c:v>2476.5</c:v>
                </c:pt>
                <c:pt idx="917" formatCode="_-* #,##0_₮_-;\-* #,##0_₮_-;_-* &quot;-&quot;??_₮_-;_-@_-">
                  <c:v>2477.5</c:v>
                </c:pt>
                <c:pt idx="918" formatCode="_-* #,##0_₮_-;\-* #,##0_₮_-;_-* &quot;-&quot;??_₮_-;_-@_-">
                  <c:v>2479.5</c:v>
                </c:pt>
                <c:pt idx="919" formatCode="_-* #,##0_₮_-;\-* #,##0_₮_-;_-* &quot;-&quot;??_₮_-;_-@_-">
                  <c:v>2481.5</c:v>
                </c:pt>
                <c:pt idx="920" formatCode="_-* #,##0_₮_-;\-* #,##0_₮_-;_-* &quot;-&quot;??_₮_-;_-@_-">
                  <c:v>2484.5</c:v>
                </c:pt>
                <c:pt idx="921" formatCode="_-* #,##0_₮_-;\-* #,##0_₮_-;_-* &quot;-&quot;??_₮_-;_-@_-">
                  <c:v>2488.5</c:v>
                </c:pt>
                <c:pt idx="922" formatCode="_-* #,##0_₮_-;\-* #,##0_₮_-;_-* &quot;-&quot;??_₮_-;_-@_-">
                  <c:v>2494.5</c:v>
                </c:pt>
                <c:pt idx="923" formatCode="_-* #,##0_₮_-;\-* #,##0_₮_-;_-* &quot;-&quot;??_₮_-;_-@_-">
                  <c:v>2497.5</c:v>
                </c:pt>
                <c:pt idx="924" formatCode="_-* #,##0_₮_-;\-* #,##0_₮_-;_-* &quot;-&quot;??_₮_-;_-@_-">
                  <c:v>2497</c:v>
                </c:pt>
                <c:pt idx="925" formatCode="_-* #,##0_₮_-;\-* #,##0_₮_-;_-* &quot;-&quot;??_₮_-;_-@_-">
                  <c:v>2503.5</c:v>
                </c:pt>
                <c:pt idx="926" formatCode="_-* #,##0_₮_-;\-* #,##0_₮_-;_-* &quot;-&quot;??_₮_-;_-@_-">
                  <c:v>2506.5</c:v>
                </c:pt>
                <c:pt idx="927" formatCode="_-* #,##0_₮_-;\-* #,##0_₮_-;_-* &quot;-&quot;??_₮_-;_-@_-">
                  <c:v>2517.5</c:v>
                </c:pt>
                <c:pt idx="928" formatCode="_-* #,##0_₮_-;\-* #,##0_₮_-;_-* &quot;-&quot;??_₮_-;_-@_-">
                  <c:v>2525</c:v>
                </c:pt>
                <c:pt idx="929" formatCode="_-* #,##0_₮_-;\-* #,##0_₮_-;_-* &quot;-&quot;??_₮_-;_-@_-">
                  <c:v>2530</c:v>
                </c:pt>
                <c:pt idx="930" formatCode="_-* #,##0_₮_-;\-* #,##0_₮_-;_-* &quot;-&quot;??_₮_-;_-@_-">
                  <c:v>2528.5</c:v>
                </c:pt>
                <c:pt idx="931" formatCode="_-* #,##0_₮_-;\-* #,##0_₮_-;_-* &quot;-&quot;??_₮_-;_-@_-">
                  <c:v>2541.5</c:v>
                </c:pt>
                <c:pt idx="932" formatCode="_-* #,##0_₮_-;\-* #,##0_₮_-;_-* &quot;-&quot;??_₮_-;_-@_-">
                  <c:v>2547</c:v>
                </c:pt>
                <c:pt idx="933" formatCode="_-* #,##0_₮_-;\-* #,##0_₮_-;_-* &quot;-&quot;??_₮_-;_-@_-">
                  <c:v>2555.5</c:v>
                </c:pt>
                <c:pt idx="934" formatCode="_-* #,##0_₮_-;\-* #,##0_₮_-;_-* &quot;-&quot;??_₮_-;_-@_-">
                  <c:v>2563.5</c:v>
                </c:pt>
                <c:pt idx="935" formatCode="_-* #,##0_₮_-;\-* #,##0_₮_-;_-* &quot;-&quot;??_₮_-;_-@_-">
                  <c:v>2569</c:v>
                </c:pt>
                <c:pt idx="936" formatCode="_-* #,##0_₮_-;\-* #,##0_₮_-;_-* &quot;-&quot;??_₮_-;_-@_-">
                  <c:v>2570.5</c:v>
                </c:pt>
                <c:pt idx="937" formatCode="_-* #,##0_₮_-;\-* #,##0_₮_-;_-* &quot;-&quot;??_₮_-;_-@_-">
                  <c:v>2574.5</c:v>
                </c:pt>
                <c:pt idx="938" formatCode="_-* #,##0_₮_-;\-* #,##0_₮_-;_-* &quot;-&quot;??_₮_-;_-@_-">
                  <c:v>2567.5</c:v>
                </c:pt>
                <c:pt idx="939" formatCode="_-* #,##0_₮_-;\-* #,##0_₮_-;_-* &quot;-&quot;??_₮_-;_-@_-">
                  <c:v>2566.5</c:v>
                </c:pt>
                <c:pt idx="940" formatCode="_-* #,##0_₮_-;\-* #,##0_₮_-;_-* &quot;-&quot;??_₮_-;_-@_-">
                  <c:v>2566.5</c:v>
                </c:pt>
                <c:pt idx="941" formatCode="_-* #,##0_₮_-;\-* #,##0_₮_-;_-* &quot;-&quot;??_₮_-;_-@_-">
                  <c:v>2566.5</c:v>
                </c:pt>
                <c:pt idx="942" formatCode="_-* #,##0_₮_-;\-* #,##0_₮_-;_-* &quot;-&quot;??_₮_-;_-@_-">
                  <c:v>2566.5</c:v>
                </c:pt>
                <c:pt idx="943" formatCode="_-* #,##0_₮_-;\-* #,##0_₮_-;_-* &quot;-&quot;??_₮_-;_-@_-">
                  <c:v>2564.5</c:v>
                </c:pt>
                <c:pt idx="944" formatCode="_-* #,##0_₮_-;\-* #,##0_₮_-;_-* &quot;-&quot;??_₮_-;_-@_-">
                  <c:v>2565</c:v>
                </c:pt>
                <c:pt idx="945" formatCode="_-* #,##0_₮_-;\-* #,##0_₮_-;_-* &quot;-&quot;??_₮_-;_-@_-">
                  <c:v>2566</c:v>
                </c:pt>
                <c:pt idx="946" formatCode="_-* #,##0_₮_-;\-* #,##0_₮_-;_-* &quot;-&quot;??_₮_-;_-@_-">
                  <c:v>2566.5</c:v>
                </c:pt>
                <c:pt idx="947" formatCode="_-* #,##0_₮_-;\-* #,##0_₮_-;_-* &quot;-&quot;??_₮_-;_-@_-">
                  <c:v>2566</c:v>
                </c:pt>
                <c:pt idx="948" formatCode="_-* #,##0_₮_-;\-* #,##0_₮_-;_-* &quot;-&quot;??_₮_-;_-@_-">
                  <c:v>2564.5</c:v>
                </c:pt>
                <c:pt idx="949" formatCode="_-* #,##0_₮_-;\-* #,##0_₮_-;_-* &quot;-&quot;??_₮_-;_-@_-">
                  <c:v>2563.5</c:v>
                </c:pt>
                <c:pt idx="950" formatCode="_-* #,##0_₮_-;\-* #,##0_₮_-;_-* &quot;-&quot;??_₮_-;_-@_-">
                  <c:v>2564.5</c:v>
                </c:pt>
                <c:pt idx="951" formatCode="_-* #,##0_₮_-;\-* #,##0_₮_-;_-* &quot;-&quot;??_₮_-;_-@_-">
                  <c:v>2565</c:v>
                </c:pt>
                <c:pt idx="952" formatCode="_-* #,##0_₮_-;\-* #,##0_₮_-;_-* &quot;-&quot;??_₮_-;_-@_-">
                  <c:v>2565</c:v>
                </c:pt>
                <c:pt idx="953" formatCode="_-* #,##0_₮_-;\-* #,##0_₮_-;_-* &quot;-&quot;??_₮_-;_-@_-">
                  <c:v>2566.5</c:v>
                </c:pt>
                <c:pt idx="954" formatCode="_-* #,##0_₮_-;\-* #,##0_₮_-;_-* &quot;-&quot;??_₮_-;_-@_-">
                  <c:v>2566</c:v>
                </c:pt>
                <c:pt idx="955" formatCode="_-* #,##0_₮_-;\-* #,##0_₮_-;_-* &quot;-&quot;??_₮_-;_-@_-">
                  <c:v>2566.5</c:v>
                </c:pt>
                <c:pt idx="956" formatCode="_-* #,##0_₮_-;\-* #,##0_₮_-;_-* &quot;-&quot;??_₮_-;_-@_-">
                  <c:v>2566.5</c:v>
                </c:pt>
                <c:pt idx="957" formatCode="_-* #,##0_₮_-;\-* #,##0_₮_-;_-* &quot;-&quot;??_₮_-;_-@_-">
                  <c:v>2566.5</c:v>
                </c:pt>
                <c:pt idx="958" formatCode="_-* #,##0_₮_-;\-* #,##0_₮_-;_-* &quot;-&quot;??_₮_-;_-@_-">
                  <c:v>2566.5</c:v>
                </c:pt>
                <c:pt idx="959" formatCode="_-* #,##0_₮_-;\-* #,##0_₮_-;_-* &quot;-&quot;??_₮_-;_-@_-">
                  <c:v>2566.5</c:v>
                </c:pt>
                <c:pt idx="960" formatCode="_-* #,##0_₮_-;\-* #,##0_₮_-;_-* &quot;-&quot;??_₮_-;_-@_-">
                  <c:v>2566.5</c:v>
                </c:pt>
                <c:pt idx="961" formatCode="_-* #,##0_₮_-;\-* #,##0_₮_-;_-* &quot;-&quot;??_₮_-;_-@_-">
                  <c:v>2567.5</c:v>
                </c:pt>
                <c:pt idx="962" formatCode="_-* #,##0_₮_-;\-* #,##0_₮_-;_-* &quot;-&quot;??_₮_-;_-@_-">
                  <c:v>2566.5</c:v>
                </c:pt>
                <c:pt idx="963" formatCode="_-* #,##0_₮_-;\-* #,##0_₮_-;_-* &quot;-&quot;??_₮_-;_-@_-">
                  <c:v>2566.5</c:v>
                </c:pt>
                <c:pt idx="964" formatCode="_-* #,##0_₮_-;\-* #,##0_₮_-;_-* &quot;-&quot;??_₮_-;_-@_-">
                  <c:v>2566.5</c:v>
                </c:pt>
                <c:pt idx="965" formatCode="_-* #,##0_₮_-;\-* #,##0_₮_-;_-* &quot;-&quot;??_₮_-;_-@_-">
                  <c:v>2567.5</c:v>
                </c:pt>
                <c:pt idx="966" formatCode="_-* #,##0_₮_-;\-* #,##0_₮_-;_-* &quot;-&quot;??_₮_-;_-@_-">
                  <c:v>2567.5</c:v>
                </c:pt>
                <c:pt idx="967" formatCode="_-* #,##0_₮_-;\-* #,##0_₮_-;_-* &quot;-&quot;??_₮_-;_-@_-">
                  <c:v>2571.5</c:v>
                </c:pt>
                <c:pt idx="968" formatCode="_-* #,##0_₮_-;\-* #,##0_₮_-;_-* &quot;-&quot;??_₮_-;_-@_-">
                  <c:v>2571.5</c:v>
                </c:pt>
                <c:pt idx="969" formatCode="_-* #,##0_₮_-;\-* #,##0_₮_-;_-* &quot;-&quot;??_₮_-;_-@_-">
                  <c:v>2571</c:v>
                </c:pt>
                <c:pt idx="970" formatCode="_-* #,##0_₮_-;\-* #,##0_₮_-;_-* &quot;-&quot;??_₮_-;_-@_-">
                  <c:v>2571</c:v>
                </c:pt>
                <c:pt idx="971" formatCode="_-* #,##0_₮_-;\-* #,##0_₮_-;_-* &quot;-&quot;??_₮_-;_-@_-">
                  <c:v>2575</c:v>
                </c:pt>
                <c:pt idx="972" formatCode="_-* #,##0_₮_-;\-* #,##0_₮_-;_-* &quot;-&quot;??_₮_-;_-@_-">
                  <c:v>2576.5</c:v>
                </c:pt>
                <c:pt idx="973" formatCode="_-* #,##0_₮_-;\-* #,##0_₮_-;_-* &quot;-&quot;??_₮_-;_-@_-">
                  <c:v>2580.5</c:v>
                </c:pt>
                <c:pt idx="974" formatCode="_-* #,##0_₮_-;\-* #,##0_₮_-;_-* &quot;-&quot;??_₮_-;_-@_-">
                  <c:v>2586</c:v>
                </c:pt>
                <c:pt idx="975" formatCode="_-* #,##0_₮_-;\-* #,##0_₮_-;_-* &quot;-&quot;??_₮_-;_-@_-">
                  <c:v>2590.5</c:v>
                </c:pt>
                <c:pt idx="976" formatCode="_-* #,##0_₮_-;\-* #,##0_₮_-;_-* &quot;-&quot;??_₮_-;_-@_-">
                  <c:v>2596.5</c:v>
                </c:pt>
                <c:pt idx="977" formatCode="_-* #,##0_₮_-;\-* #,##0_₮_-;_-* &quot;-&quot;??_₮_-;_-@_-">
                  <c:v>2604.5</c:v>
                </c:pt>
                <c:pt idx="978" formatCode="_-* #,##0_₮_-;\-* #,##0_₮_-;_-* &quot;-&quot;??_₮_-;_-@_-">
                  <c:v>2610.5</c:v>
                </c:pt>
                <c:pt idx="979" formatCode="_-* #,##0_₮_-;\-* #,##0_₮_-;_-* &quot;-&quot;??_₮_-;_-@_-">
                  <c:v>2619.5</c:v>
                </c:pt>
                <c:pt idx="980" formatCode="_-* #,##0_₮_-;\-* #,##0_₮_-;_-* &quot;-&quot;??_₮_-;_-@_-">
                  <c:v>2637.5</c:v>
                </c:pt>
                <c:pt idx="981" formatCode="_-* #,##0_₮_-;\-* #,##0_₮_-;_-* &quot;-&quot;??_₮_-;_-@_-">
                  <c:v>2655</c:v>
                </c:pt>
                <c:pt idx="982" formatCode="_-* #,##0_₮_-;\-* #,##0_₮_-;_-* &quot;-&quot;??_₮_-;_-@_-">
                  <c:v>2644</c:v>
                </c:pt>
                <c:pt idx="983" formatCode="_-* #,##0_₮_-;\-* #,##0_₮_-;_-* &quot;-&quot;??_₮_-;_-@_-">
                  <c:v>2665</c:v>
                </c:pt>
                <c:pt idx="984" formatCode="_-* #,##0_₮_-;\-* #,##0_₮_-;_-* &quot;-&quot;??_₮_-;_-@_-">
                  <c:v>2635</c:v>
                </c:pt>
                <c:pt idx="985" formatCode="_-* #,##0_₮_-;\-* #,##0_₮_-;_-* &quot;-&quot;??_₮_-;_-@_-">
                  <c:v>2642.5</c:v>
                </c:pt>
                <c:pt idx="986" formatCode="_-* #,##0_₮_-;\-* #,##0_₮_-;_-* &quot;-&quot;??_₮_-;_-@_-">
                  <c:v>2637.5</c:v>
                </c:pt>
                <c:pt idx="987" formatCode="_-* #,##0_₮_-;\-* #,##0_₮_-;_-* &quot;-&quot;??_₮_-;_-@_-">
                  <c:v>2638.5</c:v>
                </c:pt>
                <c:pt idx="988" formatCode="_-* #,##0_₮_-;\-* #,##0_₮_-;_-* &quot;-&quot;??_₮_-;_-@_-">
                  <c:v>2635.5</c:v>
                </c:pt>
                <c:pt idx="989" formatCode="_-* #,##0_₮_-;\-* #,##0_₮_-;_-* &quot;-&quot;??_₮_-;_-@_-">
                  <c:v>2636.5</c:v>
                </c:pt>
                <c:pt idx="990" formatCode="_-* #,##0_₮_-;\-* #,##0_₮_-;_-* &quot;-&quot;??_₮_-;_-@_-">
                  <c:v>2637.5</c:v>
                </c:pt>
                <c:pt idx="991" formatCode="_-* #,##0_₮_-;\-* #,##0_₮_-;_-* &quot;-&quot;??_₮_-;_-@_-">
                  <c:v>2635.5</c:v>
                </c:pt>
                <c:pt idx="992" formatCode="_-* #,##0_₮_-;\-* #,##0_₮_-;_-* &quot;-&quot;??_₮_-;_-@_-">
                  <c:v>2637.5</c:v>
                </c:pt>
                <c:pt idx="993" formatCode="_-* #,##0_₮_-;\-* #,##0_₮_-;_-* &quot;-&quot;??_₮_-;_-@_-">
                  <c:v>2640</c:v>
                </c:pt>
                <c:pt idx="994" formatCode="_-* #,##0_₮_-;\-* #,##0_₮_-;_-* &quot;-&quot;??_₮_-;_-@_-">
                  <c:v>2642.5</c:v>
                </c:pt>
                <c:pt idx="995" formatCode="_-* #,##0_₮_-;\-* #,##0_₮_-;_-* &quot;-&quot;??_₮_-;_-@_-">
                  <c:v>2642.5</c:v>
                </c:pt>
                <c:pt idx="996" formatCode="_-* #,##0_₮_-;\-* #,##0_₮_-;_-* &quot;-&quot;??_₮_-;_-@_-">
                  <c:v>2644</c:v>
                </c:pt>
                <c:pt idx="997" formatCode="_-* #,##0_₮_-;\-* #,##0_₮_-;_-* &quot;-&quot;??_₮_-;_-@_-">
                  <c:v>2645</c:v>
                </c:pt>
                <c:pt idx="998" formatCode="_-* #,##0_₮_-;\-* #,##0_₮_-;_-* &quot;-&quot;??_₮_-;_-@_-">
                  <c:v>2644</c:v>
                </c:pt>
                <c:pt idx="999" formatCode="_-* #,##0_₮_-;\-* #,##0_₮_-;_-* &quot;-&quot;??_₮_-;_-@_-">
                  <c:v>2648</c:v>
                </c:pt>
                <c:pt idx="1000" formatCode="_-* #,##0_₮_-;\-* #,##0_₮_-;_-* &quot;-&quot;??_₮_-;_-@_-">
                  <c:v>2647.5</c:v>
                </c:pt>
                <c:pt idx="1001" formatCode="_-* #,##0_₮_-;\-* #,##0_₮_-;_-* &quot;-&quot;??_₮_-;_-@_-">
                  <c:v>2648</c:v>
                </c:pt>
                <c:pt idx="1002" formatCode="_-* #,##0_₮_-;\-* #,##0_₮_-;_-* &quot;-&quot;??_₮_-;_-@_-">
                  <c:v>2652.5</c:v>
                </c:pt>
                <c:pt idx="1003" formatCode="_-* #,##0_₮_-;\-* #,##0_₮_-;_-* &quot;-&quot;??_₮_-;_-@_-">
                  <c:v>2659</c:v>
                </c:pt>
                <c:pt idx="1004" formatCode="_-* #,##0_₮_-;\-* #,##0_₮_-;_-* &quot;-&quot;??_₮_-;_-@_-">
                  <c:v>2662.5</c:v>
                </c:pt>
                <c:pt idx="1005" formatCode="_-* #,##0_₮_-;\-* #,##0_₮_-;_-* &quot;-&quot;??_₮_-;_-@_-">
                  <c:v>2666.5</c:v>
                </c:pt>
                <c:pt idx="1006" formatCode="_-* #,##0_₮_-;\-* #,##0_₮_-;_-* &quot;-&quot;??_₮_-;_-@_-">
                  <c:v>2667.5</c:v>
                </c:pt>
                <c:pt idx="1007" formatCode="_-* #,##0_₮_-;\-* #,##0_₮_-;_-* &quot;-&quot;??_₮_-;_-@_-">
                  <c:v>2668</c:v>
                </c:pt>
                <c:pt idx="1008" formatCode="_-* #,##0_₮_-;\-* #,##0_₮_-;_-* &quot;-&quot;??_₮_-;_-@_-">
                  <c:v>2670.5</c:v>
                </c:pt>
                <c:pt idx="1009" formatCode="_-* #,##0_₮_-;\-* #,##0_₮_-;_-* &quot;-&quot;??_₮_-;_-@_-">
                  <c:v>2667.5</c:v>
                </c:pt>
                <c:pt idx="1010" formatCode="_-* #,##0_₮_-;\-* #,##0_₮_-;_-* &quot;-&quot;??_₮_-;_-@_-">
                  <c:v>2664.5</c:v>
                </c:pt>
                <c:pt idx="1011" formatCode="_-* #,##0_₮_-;\-* #,##0_₮_-;_-* &quot;-&quot;??_₮_-;_-@_-">
                  <c:v>2665.5</c:v>
                </c:pt>
                <c:pt idx="1012" formatCode="_-* #,##0_₮_-;\-* #,##0_₮_-;_-* &quot;-&quot;??_₮_-;_-@_-">
                  <c:v>2662</c:v>
                </c:pt>
                <c:pt idx="1013" formatCode="_-* #,##0_₮_-;\-* #,##0_₮_-;_-* &quot;-&quot;??_₮_-;_-@_-">
                  <c:v>2655.5</c:v>
                </c:pt>
                <c:pt idx="1014" formatCode="_-* #,##0_₮_-;\-* #,##0_₮_-;_-* &quot;-&quot;??_₮_-;_-@_-">
                  <c:v>2652.5</c:v>
                </c:pt>
                <c:pt idx="1015" formatCode="_-* #,##0_₮_-;\-* #,##0_₮_-;_-* &quot;-&quot;??_₮_-;_-@_-">
                  <c:v>2649.5</c:v>
                </c:pt>
                <c:pt idx="1016" formatCode="_-* #,##0_₮_-;\-* #,##0_₮_-;_-* &quot;-&quot;??_₮_-;_-@_-">
                  <c:v>2647.5</c:v>
                </c:pt>
                <c:pt idx="1017" formatCode="_-* #,##0_₮_-;\-* #,##0_₮_-;_-* &quot;-&quot;??_₮_-;_-@_-">
                  <c:v>2643.5</c:v>
                </c:pt>
                <c:pt idx="1018" formatCode="_-* #,##0_₮_-;\-* #,##0_₮_-;_-* &quot;-&quot;??_₮_-;_-@_-">
                  <c:v>2642.5</c:v>
                </c:pt>
                <c:pt idx="1019" formatCode="_-* #,##0_₮_-;\-* #,##0_₮_-;_-* &quot;-&quot;??_₮_-;_-@_-">
                  <c:v>2632.5</c:v>
                </c:pt>
                <c:pt idx="1020" formatCode="_-* #,##0_₮_-;\-* #,##0_₮_-;_-* &quot;-&quot;??_₮_-;_-@_-">
                  <c:v>2630</c:v>
                </c:pt>
                <c:pt idx="1021" formatCode="_-* #,##0_₮_-;\-* #,##0_₮_-;_-* &quot;-&quot;??_₮_-;_-@_-">
                  <c:v>2631.5</c:v>
                </c:pt>
                <c:pt idx="1022" formatCode="_-* #,##0_₮_-;\-* #,##0_₮_-;_-* &quot;-&quot;??_₮_-;_-@_-">
                  <c:v>2631.5</c:v>
                </c:pt>
                <c:pt idx="1023" formatCode="_-* #,##0_₮_-;\-* #,##0_₮_-;_-* &quot;-&quot;??_₮_-;_-@_-">
                  <c:v>2630.5</c:v>
                </c:pt>
                <c:pt idx="1024" formatCode="_-* #,##0_₮_-;\-* #,##0_₮_-;_-* &quot;-&quot;??_₮_-;_-@_-">
                  <c:v>2630</c:v>
                </c:pt>
                <c:pt idx="1025" formatCode="_-* #,##0_₮_-;\-* #,##0_₮_-;_-* &quot;-&quot;??_₮_-;_-@_-">
                  <c:v>2632.5</c:v>
                </c:pt>
                <c:pt idx="1026">
                  <c:v>2632.5</c:v>
                </c:pt>
                <c:pt idx="1027">
                  <c:v>2632.5</c:v>
                </c:pt>
                <c:pt idx="1028">
                  <c:v>2635.5</c:v>
                </c:pt>
                <c:pt idx="1029" formatCode="_-* #,##0.00_₮_-;\-* #,##0.00_₮_-;_-* &quot;-&quot;??_₮_-;_-@_-">
                  <c:v>2634.5</c:v>
                </c:pt>
                <c:pt idx="1030" formatCode="_-* #,##0.00_₮_-;\-* #,##0.00_₮_-;_-* &quot;-&quot;??_₮_-;_-@_-">
                  <c:v>2632</c:v>
                </c:pt>
                <c:pt idx="1031" formatCode="_-* #,##0.00_₮_-;\-* #,##0.00_₮_-;_-* &quot;-&quot;??_₮_-;_-@_-">
                  <c:v>2633</c:v>
                </c:pt>
                <c:pt idx="1032" formatCode="_-* #,##0.00_₮_-;\-* #,##0.00_₮_-;_-* &quot;-&quot;??_₮_-;_-@_-">
                  <c:v>2635</c:v>
                </c:pt>
                <c:pt idx="1033" formatCode="_-* #,##0.00_₮_-;\-* #,##0.00_₮_-;_-* &quot;-&quot;??_₮_-;_-@_-">
                  <c:v>2639</c:v>
                </c:pt>
                <c:pt idx="1034" formatCode="_-* #,##0.00_₮_-;\-* #,##0.00_₮_-;_-* &quot;-&quot;??_₮_-;_-@_-">
                  <c:v>2637.5</c:v>
                </c:pt>
                <c:pt idx="1035" formatCode="_-* #,##0.00_₮_-;\-* #,##0.00_₮_-;_-* &quot;-&quot;??_₮_-;_-@_-">
                  <c:v>2637.5</c:v>
                </c:pt>
                <c:pt idx="1036" formatCode="_-* #,##0.00_₮_-;\-* #,##0.00_₮_-;_-* &quot;-&quot;??_₮_-;_-@_-">
                  <c:v>2637.5</c:v>
                </c:pt>
                <c:pt idx="1037" formatCode="_-* #,##0.00_₮_-;\-* #,##0.00_₮_-;_-* &quot;-&quot;??_₮_-;_-@_-">
                  <c:v>2637.5</c:v>
                </c:pt>
                <c:pt idx="1038" formatCode="_-* #,##0.00_₮_-;\-* #,##0.00_₮_-;_-* &quot;-&quot;??_₮_-;_-@_-">
                  <c:v>2637.5</c:v>
                </c:pt>
                <c:pt idx="1039" formatCode="_-* #,##0.00_₮_-;\-* #,##0.00_₮_-;_-* &quot;-&quot;??_₮_-;_-@_-">
                  <c:v>2639.5</c:v>
                </c:pt>
                <c:pt idx="1040" formatCode="_-* #,##0.00_₮_-;\-* #,##0.00_₮_-;_-* &quot;-&quot;??_₮_-;_-@_-">
                  <c:v>2638.5</c:v>
                </c:pt>
                <c:pt idx="1041" formatCode="_-* #,##0.00_₮_-;\-* #,##0.00_₮_-;_-* &quot;-&quot;??_₮_-;_-@_-">
                  <c:v>2636.5</c:v>
                </c:pt>
                <c:pt idx="1042" formatCode="_-* #,##0.00_₮_-;\-* #,##0.00_₮_-;_-* &quot;-&quot;??_₮_-;_-@_-">
                  <c:v>2636.5</c:v>
                </c:pt>
                <c:pt idx="1043" formatCode="_-* #,##0.00_₮_-;\-* #,##0.00_₮_-;_-* &quot;-&quot;??_₮_-;_-@_-">
                  <c:v>2635.5</c:v>
                </c:pt>
                <c:pt idx="1044" formatCode="_-* #,##0.00_₮_-;\-* #,##0.00_₮_-;_-* &quot;-&quot;??_₮_-;_-@_-">
                  <c:v>2634.5</c:v>
                </c:pt>
                <c:pt idx="1045" formatCode="_-* #,##0.00_₮_-;\-* #,##0.00_₮_-;_-* &quot;-&quot;??_₮_-;_-@_-">
                  <c:v>2634.5</c:v>
                </c:pt>
                <c:pt idx="1046" formatCode="_-* #,##0.00_₮_-;\-* #,##0.00_₮_-;_-* &quot;-&quot;??_₮_-;_-@_-">
                  <c:v>2634.5</c:v>
                </c:pt>
                <c:pt idx="1047" formatCode="_-* #,##0.00_₮_-;\-* #,##0.00_₮_-;_-* &quot;-&quot;??_₮_-;_-@_-">
                  <c:v>2634.5</c:v>
                </c:pt>
                <c:pt idx="1048" formatCode="_-* #,##0.00_₮_-;\-* #,##0.00_₮_-;_-* &quot;-&quot;??_₮_-;_-@_-">
                  <c:v>2633.5</c:v>
                </c:pt>
                <c:pt idx="1049" formatCode="_-* #,##0.00_₮_-;\-* #,##0.00_₮_-;_-* &quot;-&quot;??_₮_-;_-@_-">
                  <c:v>2632.5</c:v>
                </c:pt>
                <c:pt idx="1050" formatCode="_-* #,##0.00_₮_-;\-* #,##0.00_₮_-;_-* &quot;-&quot;??_₮_-;_-@_-">
                  <c:v>2632</c:v>
                </c:pt>
                <c:pt idx="1051" formatCode="_-* #,##0.00_₮_-;\-* #,##0.00_₮_-;_-* &quot;-&quot;??_₮_-;_-@_-">
                  <c:v>2631.5</c:v>
                </c:pt>
                <c:pt idx="1052" formatCode="_-* #,##0.00_₮_-;\-* #,##0.00_₮_-;_-* &quot;-&quot;??_₮_-;_-@_-">
                  <c:v>2632.5</c:v>
                </c:pt>
                <c:pt idx="1053" formatCode="_-* #,##0.00_₮_-;\-* #,##0.00_₮_-;_-* &quot;-&quot;??_₮_-;_-@_-">
                  <c:v>2633</c:v>
                </c:pt>
                <c:pt idx="1054" formatCode="_-* #,##0.00_₮_-;\-* #,##0.00_₮_-;_-* &quot;-&quot;??_₮_-;_-@_-">
                  <c:v>2631.5</c:v>
                </c:pt>
                <c:pt idx="1055" formatCode="_-* #,##0.00_₮_-;\-* #,##0.00_₮_-;_-* &quot;-&quot;??_₮_-;_-@_-">
                  <c:v>2631.5</c:v>
                </c:pt>
                <c:pt idx="1056" formatCode="_-* #,##0.00_₮_-;\-* #,##0.00_₮_-;_-* &quot;-&quot;??_₮_-;_-@_-">
                  <c:v>2630.5</c:v>
                </c:pt>
                <c:pt idx="1057" formatCode="_-* #,##0.00_₮_-;\-* #,##0.00_₮_-;_-* &quot;-&quot;??_₮_-;_-@_-">
                  <c:v>2631</c:v>
                </c:pt>
                <c:pt idx="1058" formatCode="_-* #,##0.00_₮_-;\-* #,##0.00_₮_-;_-* &quot;-&quot;??_₮_-;_-@_-">
                  <c:v>2632</c:v>
                </c:pt>
                <c:pt idx="1059" formatCode="_-* #,##0.00_₮_-;\-* #,##0.00_₮_-;_-* &quot;-&quot;??_₮_-;_-@_-">
                  <c:v>2632</c:v>
                </c:pt>
                <c:pt idx="1060" formatCode="_-* #,##0.00_₮_-;\-* #,##0.00_₮_-;_-* &quot;-&quot;??_₮_-;_-@_-">
                  <c:v>2632.5</c:v>
                </c:pt>
                <c:pt idx="1061" formatCode="_-* #,##0.00_₮_-;\-* #,##0.00_₮_-;_-* &quot;-&quot;??_₮_-;_-@_-">
                  <c:v>2633.5</c:v>
                </c:pt>
                <c:pt idx="1062" formatCode="_-* #,##0.00_₮_-;\-* #,##0.00_₮_-;_-* &quot;-&quot;??_₮_-;_-@_-">
                  <c:v>2632.5</c:v>
                </c:pt>
                <c:pt idx="1063" formatCode="_-* #,##0.00_₮_-;\-* #,##0.00_₮_-;_-* &quot;-&quot;??_₮_-;_-@_-">
                  <c:v>2633</c:v>
                </c:pt>
                <c:pt idx="1064" formatCode="_-* #,##0.00_₮_-;\-* #,##0.00_₮_-;_-* &quot;-&quot;??_₮_-;_-@_-">
                  <c:v>2632.5</c:v>
                </c:pt>
                <c:pt idx="1065" formatCode="_-* #,##0.00_₮_-;\-* #,##0.00_₮_-;_-* &quot;-&quot;??_₮_-;_-@_-">
                  <c:v>2633</c:v>
                </c:pt>
                <c:pt idx="1066" formatCode="_-* #,##0.00_₮_-;\-* #,##0.00_₮_-;_-* &quot;-&quot;??_₮_-;_-@_-">
                  <c:v>2632</c:v>
                </c:pt>
                <c:pt idx="1067" formatCode="_-* #,##0.00_₮_-;\-* #,##0.00_₮_-;_-* &quot;-&quot;??_₮_-;_-@_-">
                  <c:v>2633</c:v>
                </c:pt>
                <c:pt idx="1068" formatCode="_-* #,##0.00_₮_-;\-* #,##0.00_₮_-;_-* &quot;-&quot;??_₮_-;_-@_-">
                  <c:v>2633.5</c:v>
                </c:pt>
                <c:pt idx="1069" formatCode="_-* #,##0.00_₮_-;\-* #,##0.00_₮_-;_-* &quot;-&quot;??_₮_-;_-@_-">
                  <c:v>2633.5</c:v>
                </c:pt>
                <c:pt idx="1070" formatCode="_-* #,##0.00_₮_-;\-* #,##0.00_₮_-;_-* &quot;-&quot;??_₮_-;_-@_-">
                  <c:v>2634</c:v>
                </c:pt>
                <c:pt idx="1071" formatCode="_-* #,##0.00_₮_-;\-* #,##0.00_₮_-;_-* &quot;-&quot;??_₮_-;_-@_-">
                  <c:v>2634</c:v>
                </c:pt>
                <c:pt idx="1072" formatCode="_-* #,##0.00_₮_-;\-* #,##0.00_₮_-;_-* &quot;-&quot;??_₮_-;_-@_-">
                  <c:v>2634</c:v>
                </c:pt>
                <c:pt idx="1073" formatCode="_-* #,##0.00_₮_-;\-* #,##0.00_₮_-;_-* &quot;-&quot;??_₮_-;_-@_-">
                  <c:v>2635</c:v>
                </c:pt>
                <c:pt idx="1074" formatCode="_-* #,##0.00_₮_-;\-* #,##0.00_₮_-;_-* &quot;-&quot;??_₮_-;_-@_-">
                  <c:v>2638.5</c:v>
                </c:pt>
                <c:pt idx="1075" formatCode="_-* #,##0.00_₮_-;\-* #,##0.00_₮_-;_-* &quot;-&quot;??_₮_-;_-@_-">
                  <c:v>2638.5</c:v>
                </c:pt>
                <c:pt idx="1076" formatCode="_-* #,##0.00_₮_-;\-* #,##0.00_₮_-;_-* &quot;-&quot;??_₮_-;_-@_-">
                  <c:v>2639</c:v>
                </c:pt>
                <c:pt idx="1077" formatCode="_-* #,##0.00_₮_-;\-* #,##0.00_₮_-;_-* &quot;-&quot;??_₮_-;_-@_-">
                  <c:v>2639.5</c:v>
                </c:pt>
                <c:pt idx="1078" formatCode="_-* #,##0.00_₮_-;\-* #,##0.00_₮_-;_-* &quot;-&quot;??_₮_-;_-@_-">
                  <c:v>2641</c:v>
                </c:pt>
                <c:pt idx="1079" formatCode="_-* #,##0.00_₮_-;\-* #,##0.00_₮_-;_-* &quot;-&quot;??_₮_-;_-@_-">
                  <c:v>2642.5</c:v>
                </c:pt>
                <c:pt idx="1080" formatCode="_-* #,##0.00_₮_-;\-* #,##0.00_₮_-;_-* &quot;-&quot;??_₮_-;_-@_-">
                  <c:v>2643</c:v>
                </c:pt>
                <c:pt idx="1081" formatCode="_-* #,##0.00_₮_-;\-* #,##0.00_₮_-;_-* &quot;-&quot;??_₮_-;_-@_-">
                  <c:v>2643.5</c:v>
                </c:pt>
                <c:pt idx="1082" formatCode="_-* #,##0.00_₮_-;\-* #,##0.00_₮_-;_-* &quot;-&quot;??_₮_-;_-@_-">
                  <c:v>2644.5</c:v>
                </c:pt>
                <c:pt idx="1083" formatCode="_-* #,##0.00_₮_-;\-* #,##0.00_₮_-;_-* &quot;-&quot;??_₮_-;_-@_-">
                  <c:v>2644.5</c:v>
                </c:pt>
                <c:pt idx="1084" formatCode="_-* #,##0.00_₮_-;\-* #,##0.00_₮_-;_-* &quot;-&quot;??_₮_-;_-@_-">
                  <c:v>2644.5</c:v>
                </c:pt>
                <c:pt idx="1085" formatCode="_-* #,##0.00_₮_-;\-* #,##0.00_₮_-;_-* &quot;-&quot;??_₮_-;_-@_-">
                  <c:v>2644</c:v>
                </c:pt>
                <c:pt idx="1086" formatCode="_-* #,##0.00_₮_-;\-* #,##0.00_₮_-;_-* &quot;-&quot;??_₮_-;_-@_-">
                  <c:v>2645</c:v>
                </c:pt>
                <c:pt idx="1087" formatCode="_-* #,##0.00_₮_-;\-* #,##0.00_₮_-;_-* &quot;-&quot;??_₮_-;_-@_-">
                  <c:v>2643.5</c:v>
                </c:pt>
                <c:pt idx="1088" formatCode="_-* #,##0.00_₮_-;\-* #,##0.00_₮_-;_-* &quot;-&quot;??_₮_-;_-@_-">
                  <c:v>2644.5</c:v>
                </c:pt>
                <c:pt idx="1089" formatCode="_-* #,##0.00_₮_-;\-* #,##0.00_₮_-;_-* &quot;-&quot;??_₮_-;_-@_-">
                  <c:v>2644.5</c:v>
                </c:pt>
                <c:pt idx="1090" formatCode="_-* #,##0.00_₮_-;\-* #,##0.00_₮_-;_-* &quot;-&quot;??_₮_-;_-@_-">
                  <c:v>2644.5</c:v>
                </c:pt>
                <c:pt idx="1091" formatCode="_-* #,##0.00_₮_-;\-* #,##0.00_₮_-;_-* &quot;-&quot;??_₮_-;_-@_-">
                  <c:v>2644.5</c:v>
                </c:pt>
                <c:pt idx="1092" formatCode="_-* #,##0.00_₮_-;\-* #,##0.00_₮_-;_-* &quot;-&quot;??_₮_-;_-@_-">
                  <c:v>2644.5</c:v>
                </c:pt>
                <c:pt idx="1093" formatCode="_-* #,##0.00_₮_-;\-* #,##0.00_₮_-;_-* &quot;-&quot;??_₮_-;_-@_-">
                  <c:v>2644.5</c:v>
                </c:pt>
                <c:pt idx="1094" formatCode="_-* #,##0.00_₮_-;\-* #,##0.00_₮_-;_-* &quot;-&quot;??_₮_-;_-@_-">
                  <c:v>2646.5</c:v>
                </c:pt>
                <c:pt idx="1095" formatCode="_-* #,##0.00_₮_-;\-* #,##0.00_₮_-;_-* &quot;-&quot;??_₮_-;_-@_-">
                  <c:v>2647</c:v>
                </c:pt>
                <c:pt idx="1096" formatCode="_-* #,##0.00_₮_-;\-* #,##0.00_₮_-;_-* &quot;-&quot;??_₮_-;_-@_-">
                  <c:v>2648.5</c:v>
                </c:pt>
                <c:pt idx="1097" formatCode="_-* #,##0.00_₮_-;\-* #,##0.00_₮_-;_-* &quot;-&quot;??_₮_-;_-@_-">
                  <c:v>2648.5</c:v>
                </c:pt>
                <c:pt idx="1098" formatCode="_-* #,##0.00_₮_-;\-* #,##0.00_₮_-;_-* &quot;-&quot;??_₮_-;_-@_-">
                  <c:v>2647.5</c:v>
                </c:pt>
                <c:pt idx="1099" formatCode="_-* #,##0.00_₮_-;\-* #,##0.00_₮_-;_-* &quot;-&quot;??_₮_-;_-@_-">
                  <c:v>2648.5</c:v>
                </c:pt>
                <c:pt idx="1100" formatCode="_-* #,##0.00_₮_-;\-* #,##0.00_₮_-;_-* &quot;-&quot;??_₮_-;_-@_-">
                  <c:v>2648.5</c:v>
                </c:pt>
                <c:pt idx="1101" formatCode="_-* #,##0.00_₮_-;\-* #,##0.00_₮_-;_-* &quot;-&quot;??_₮_-;_-@_-">
                  <c:v>2649</c:v>
                </c:pt>
                <c:pt idx="1102" formatCode="_-* #,##0.00_₮_-;\-* #,##0.00_₮_-;_-* &quot;-&quot;??_₮_-;_-@_-">
                  <c:v>2650</c:v>
                </c:pt>
                <c:pt idx="1103" formatCode="_-* #,##0.00_₮_-;\-* #,##0.00_₮_-;_-* &quot;-&quot;??_₮_-;_-@_-">
                  <c:v>2651</c:v>
                </c:pt>
                <c:pt idx="1104" formatCode="_-* #,##0.00_₮_-;\-* #,##0.00_₮_-;_-* &quot;-&quot;??_₮_-;_-@_-">
                  <c:v>2651.5</c:v>
                </c:pt>
                <c:pt idx="1105" formatCode="_-* #,##0.00_₮_-;\-* #,##0.00_₮_-;_-* &quot;-&quot;??_₮_-;_-@_-">
                  <c:v>2651.5</c:v>
                </c:pt>
                <c:pt idx="1106" formatCode="_-* #,##0.00_₮_-;\-* #,##0.00_₮_-;_-* &quot;-&quot;??_₮_-;_-@_-">
                  <c:v>2651.5</c:v>
                </c:pt>
                <c:pt idx="1107" formatCode="_-* #,##0.00_₮_-;\-* #,##0.00_₮_-;_-* &quot;-&quot;??_₮_-;_-@_-">
                  <c:v>2654.5</c:v>
                </c:pt>
                <c:pt idx="1108" formatCode="_-* #,##0.00_₮_-;\-* #,##0.00_₮_-;_-* &quot;-&quot;??_₮_-;_-@_-">
                  <c:v>2654.5</c:v>
                </c:pt>
                <c:pt idx="1109" formatCode="_-* #,##0.00_₮_-;\-* #,##0.00_₮_-;_-* &quot;-&quot;??_₮_-;_-@_-">
                  <c:v>2653.5</c:v>
                </c:pt>
                <c:pt idx="1110" formatCode="_-* #,##0.00_₮_-;\-* #,##0.00_₮_-;_-* &quot;-&quot;??_₮_-;_-@_-">
                  <c:v>2653.5</c:v>
                </c:pt>
                <c:pt idx="1111" formatCode="_-* #,##0.00_₮_-;\-* #,##0.00_₮_-;_-* &quot;-&quot;??_₮_-;_-@_-">
                  <c:v>2654.5</c:v>
                </c:pt>
                <c:pt idx="1112" formatCode="_-* #,##0.00_₮_-;\-* #,##0.00_₮_-;_-* &quot;-&quot;??_₮_-;_-@_-">
                  <c:v>2654.5</c:v>
                </c:pt>
                <c:pt idx="1113" formatCode="_-* #,##0.00_₮_-;\-* #,##0.00_₮_-;_-* &quot;-&quot;??_₮_-;_-@_-">
                  <c:v>2654.5</c:v>
                </c:pt>
                <c:pt idx="1114" formatCode="_-* #,##0.00_₮_-;\-* #,##0.00_₮_-;_-* &quot;-&quot;??_₮_-;_-@_-">
                  <c:v>2654.5</c:v>
                </c:pt>
                <c:pt idx="1115" formatCode="_-* #,##0.00_₮_-;\-* #,##0.00_₮_-;_-* &quot;-&quot;??_₮_-;_-@_-">
                  <c:v>2655</c:v>
                </c:pt>
                <c:pt idx="1116" formatCode="_-* #,##0.00_₮_-;\-* #,##0.00_₮_-;_-* &quot;-&quot;??_₮_-;_-@_-">
                  <c:v>2655.5</c:v>
                </c:pt>
                <c:pt idx="1117" formatCode="_-* #,##0.00_₮_-;\-* #,##0.00_₮_-;_-* &quot;-&quot;??_₮_-;_-@_-">
                  <c:v>2657.5</c:v>
                </c:pt>
                <c:pt idx="1118" formatCode="_-* #,##0.00_₮_-;\-* #,##0.00_₮_-;_-* &quot;-&quot;??_₮_-;_-@_-">
                  <c:v>2657.5</c:v>
                </c:pt>
                <c:pt idx="1119" formatCode="_-* #,##0.00_₮_-;\-* #,##0.00_₮_-;_-* &quot;-&quot;??_₮_-;_-@_-">
                  <c:v>2657.5</c:v>
                </c:pt>
                <c:pt idx="1120" formatCode="_-* #,##0.00_₮_-;\-* #,##0.00_₮_-;_-* &quot;-&quot;??_₮_-;_-@_-">
                  <c:v>2657</c:v>
                </c:pt>
                <c:pt idx="1121" formatCode="_-* #,##0.00_₮_-;\-* #,##0.00_₮_-;_-* &quot;-&quot;??_₮_-;_-@_-">
                  <c:v>2657.5</c:v>
                </c:pt>
                <c:pt idx="1122" formatCode="_-* #,##0.00_₮_-;\-* #,##0.00_₮_-;_-* &quot;-&quot;??_₮_-;_-@_-">
                  <c:v>2658.5</c:v>
                </c:pt>
                <c:pt idx="1123" formatCode="_-* #,##0.00_₮_-;\-* #,##0.00_₮_-;_-* &quot;-&quot;??_₮_-;_-@_-">
                  <c:v>2659</c:v>
                </c:pt>
                <c:pt idx="1124" formatCode="_-* #,##0.00_₮_-;\-* #,##0.00_₮_-;_-* &quot;-&quot;??_₮_-;_-@_-">
                  <c:v>2659</c:v>
                </c:pt>
                <c:pt idx="1125" formatCode="_-* #,##0.00_₮_-;\-* #,##0.00_₮_-;_-* &quot;-&quot;??_₮_-;_-@_-">
                  <c:v>2660.5</c:v>
                </c:pt>
                <c:pt idx="1126" formatCode="_-* #,##0.00_₮_-;\-* #,##0.00_₮_-;_-* &quot;-&quot;??_₮_-;_-@_-">
                  <c:v>2659.5</c:v>
                </c:pt>
                <c:pt idx="1127" formatCode="_-* #,##0.00_₮_-;\-* #,##0.00_₮_-;_-* &quot;-&quot;??_₮_-;_-@_-">
                  <c:v>2659.5</c:v>
                </c:pt>
                <c:pt idx="1128" formatCode="_-* #,##0.00_₮_-;\-* #,##0.00_₮_-;_-* &quot;-&quot;??_₮_-;_-@_-">
                  <c:v>2660</c:v>
                </c:pt>
                <c:pt idx="1129" formatCode="_-* #,##0.00_₮_-;\-* #,##0.00_₮_-;_-* &quot;-&quot;??_₮_-;_-@_-">
                  <c:v>2660</c:v>
                </c:pt>
                <c:pt idx="1130" formatCode="_-* #,##0.00_₮_-;\-* #,##0.00_₮_-;_-* &quot;-&quot;??_₮_-;_-@_-">
                  <c:v>2660</c:v>
                </c:pt>
                <c:pt idx="1131" formatCode="_-* #,##0.00_₮_-;\-* #,##0.00_₮_-;_-* &quot;-&quot;??_₮_-;_-@_-">
                  <c:v>2660</c:v>
                </c:pt>
                <c:pt idx="1132" formatCode="_-* #,##0.00_₮_-;\-* #,##0.00_₮_-;_-* &quot;-&quot;??_₮_-;_-@_-">
                  <c:v>2659.5</c:v>
                </c:pt>
                <c:pt idx="1133" formatCode="_-* #,##0.00_₮_-;\-* #,##0.00_₮_-;_-* &quot;-&quot;??_₮_-;_-@_-">
                  <c:v>2660</c:v>
                </c:pt>
                <c:pt idx="1134" formatCode="_-* #,##0.00_₮_-;\-* #,##0.00_₮_-;_-* &quot;-&quot;??_₮_-;_-@_-">
                  <c:v>2661</c:v>
                </c:pt>
                <c:pt idx="1135" formatCode="_-* #,##0.00_₮_-;\-* #,##0.00_₮_-;_-* &quot;-&quot;??_₮_-;_-@_-">
                  <c:v>2661.5</c:v>
                </c:pt>
                <c:pt idx="1136" formatCode="_-* #,##0.00_₮_-;\-* #,##0.00_₮_-;_-* &quot;-&quot;??_₮_-;_-@_-">
                  <c:v>2662</c:v>
                </c:pt>
                <c:pt idx="1137" formatCode="_-* #,##0.00_₮_-;\-* #,##0.00_₮_-;_-* &quot;-&quot;??_₮_-;_-@_-">
                  <c:v>2664.5</c:v>
                </c:pt>
                <c:pt idx="1138" formatCode="_-* #,##0.00_₮_-;\-* #,##0.00_₮_-;_-* &quot;-&quot;??_₮_-;_-@_-">
                  <c:v>2663.5</c:v>
                </c:pt>
                <c:pt idx="1139" formatCode="_-* #,##0.00_₮_-;\-* #,##0.00_₮_-;_-* &quot;-&quot;??_₮_-;_-@_-">
                  <c:v>2664</c:v>
                </c:pt>
                <c:pt idx="1140" formatCode="_-* #,##0.00_₮_-;\-* #,##0.00_₮_-;_-* &quot;-&quot;??_₮_-;_-@_-">
                  <c:v>2665.5</c:v>
                </c:pt>
                <c:pt idx="1141" formatCode="_-* #,##0.00_₮_-;\-* #,##0.00_₮_-;_-* &quot;-&quot;??_₮_-;_-@_-">
                  <c:v>2665.5</c:v>
                </c:pt>
                <c:pt idx="1142" formatCode="_-* #,##0.00_₮_-;\-* #,##0.00_₮_-;_-* &quot;-&quot;??_₮_-;_-@_-">
                  <c:v>2666.5</c:v>
                </c:pt>
                <c:pt idx="1143" formatCode="_-* #,##0.00_₮_-;\-* #,##0.00_₮_-;_-* &quot;-&quot;??_₮_-;_-@_-">
                  <c:v>2667</c:v>
                </c:pt>
                <c:pt idx="1144" formatCode="_-* #,##0.00_₮_-;\-* #,##0.00_₮_-;_-* &quot;-&quot;??_₮_-;_-@_-">
                  <c:v>2668</c:v>
                </c:pt>
                <c:pt idx="1145" formatCode="_-* #,##0.00_₮_-;\-* #,##0.00_₮_-;_-* &quot;-&quot;??_₮_-;_-@_-">
                  <c:v>2666.5</c:v>
                </c:pt>
                <c:pt idx="1146" formatCode="_-* #,##0.00_₮_-;\-* #,##0.00_₮_-;_-* &quot;-&quot;??_₮_-;_-@_-">
                  <c:v>2665</c:v>
                </c:pt>
                <c:pt idx="1147" formatCode="_-* #,##0.00_₮_-;\-* #,##0.00_₮_-;_-* &quot;-&quot;??_₮_-;_-@_-">
                  <c:v>2666.5</c:v>
                </c:pt>
                <c:pt idx="1148" formatCode="_-* #,##0.00_₮_-;\-* #,##0.00_₮_-;_-* &quot;-&quot;??_₮_-;_-@_-">
                  <c:v>2667.5</c:v>
                </c:pt>
                <c:pt idx="1149" formatCode="_-* #,##0.00_₮_-;\-* #,##0.00_₮_-;_-* &quot;-&quot;??_₮_-;_-@_-">
                  <c:v>2669.5</c:v>
                </c:pt>
                <c:pt idx="1150" formatCode="_-* #,##0.00_₮_-;\-* #,##0.00_₮_-;_-* &quot;-&quot;??_₮_-;_-@_-">
                  <c:v>2668.5</c:v>
                </c:pt>
                <c:pt idx="1151" formatCode="_-* #,##0.00_₮_-;\-* #,##0.00_₮_-;_-* &quot;-&quot;??_₮_-;_-@_-">
                  <c:v>2668.5</c:v>
                </c:pt>
                <c:pt idx="1152" formatCode="_-* #,##0.00_₮_-;\-* #,##0.00_₮_-;_-* &quot;-&quot;??_₮_-;_-@_-">
                  <c:v>2669</c:v>
                </c:pt>
                <c:pt idx="1153" formatCode="_-* #,##0.00_₮_-;\-* #,##0.00_₮_-;_-* &quot;-&quot;??_₮_-;_-@_-">
                  <c:v>2670</c:v>
                </c:pt>
                <c:pt idx="1154" formatCode="_-* #,##0.00_₮_-;\-* #,##0.00_₮_-;_-* &quot;-&quot;??_₮_-;_-@_-">
                  <c:v>2672.5</c:v>
                </c:pt>
                <c:pt idx="1155" formatCode="_-* #,##0.00_₮_-;\-* #,##0.00_₮_-;_-* &quot;-&quot;??_₮_-;_-@_-">
                  <c:v>2673.5</c:v>
                </c:pt>
                <c:pt idx="1156" formatCode="_-* #,##0.00_₮_-;\-* #,##0.00_₮_-;_-* &quot;-&quot;??_₮_-;_-@_-">
                  <c:v>2673.5</c:v>
                </c:pt>
                <c:pt idx="1157" formatCode="_-* #,##0.00_₮_-;\-* #,##0.00_₮_-;_-* &quot;-&quot;??_₮_-;_-@_-">
                  <c:v>2673.5</c:v>
                </c:pt>
                <c:pt idx="1158" formatCode="_-* #,##0.00_₮_-;\-* #,##0.00_₮_-;_-* &quot;-&quot;??_₮_-;_-@_-">
                  <c:v>2674.5</c:v>
                </c:pt>
                <c:pt idx="1159" formatCode="_-* #,##0.00_₮_-;\-* #,##0.00_₮_-;_-* &quot;-&quot;??_₮_-;_-@_-">
                  <c:v>2673.5</c:v>
                </c:pt>
                <c:pt idx="1160" formatCode="_-* #,##0.00_₮_-;\-* #,##0.00_₮_-;_-* &quot;-&quot;??_₮_-;_-@_-">
                  <c:v>2673.5</c:v>
                </c:pt>
                <c:pt idx="1161" formatCode="_-* #,##0.00_₮_-;\-* #,##0.00_₮_-;_-* &quot;-&quot;??_₮_-;_-@_-">
                  <c:v>2674.5</c:v>
                </c:pt>
                <c:pt idx="1162" formatCode="_-* #,##0.00_₮_-;\-* #,##0.00_₮_-;_-* &quot;-&quot;??_₮_-;_-@_-">
                  <c:v>2674.5</c:v>
                </c:pt>
                <c:pt idx="1163" formatCode="_-* #,##0.00_₮_-;\-* #,##0.00_₮_-;_-* &quot;-&quot;??_₮_-;_-@_-">
                  <c:v>2673.5</c:v>
                </c:pt>
                <c:pt idx="1164" formatCode="_-* #,##0.00_₮_-;\-* #,##0.00_₮_-;_-* &quot;-&quot;??_₮_-;_-@_-">
                  <c:v>2672.5</c:v>
                </c:pt>
                <c:pt idx="1165" formatCode="_-* #,##0.00_₮_-;\-* #,##0.00_₮_-;_-* &quot;-&quot;??_₮_-;_-@_-">
                  <c:v>2674</c:v>
                </c:pt>
                <c:pt idx="1166" formatCode="_-* #,##0.00_₮_-;\-* #,##0.00_₮_-;_-* &quot;-&quot;??_₮_-;_-@_-">
                  <c:v>2673.5</c:v>
                </c:pt>
                <c:pt idx="1167" formatCode="_-* #,##0.00_₮_-;\-* #,##0.00_₮_-;_-* &quot;-&quot;??_₮_-;_-@_-">
                  <c:v>2672.5</c:v>
                </c:pt>
                <c:pt idx="1168" formatCode="_-* #,##0.00_₮_-;\-* #,##0.00_₮_-;_-* &quot;-&quot;??_₮_-;_-@_-">
                  <c:v>2672.5</c:v>
                </c:pt>
                <c:pt idx="1169" formatCode="_-* #,##0.00_₮_-;\-* #,##0.00_₮_-;_-* &quot;-&quot;??_₮_-;_-@_-">
                  <c:v>2672</c:v>
                </c:pt>
                <c:pt idx="1170" formatCode="_-* #,##0.00_₮_-;\-* #,##0.00_₮_-;_-* &quot;-&quot;??_₮_-;_-@_-">
                  <c:v>2673.5</c:v>
                </c:pt>
                <c:pt idx="1171" formatCode="_-* #,##0.00_₮_-;\-* #,##0.00_₮_-;_-* &quot;-&quot;??_₮_-;_-@_-">
                  <c:v>2673.5</c:v>
                </c:pt>
                <c:pt idx="1172" formatCode="_-* #,##0.00_₮_-;\-* #,##0.00_₮_-;_-* &quot;-&quot;??_₮_-;_-@_-">
                  <c:v>2674</c:v>
                </c:pt>
                <c:pt idx="1173" formatCode="_-* #,##0.00_₮_-;\-* #,##0.00_₮_-;_-* &quot;-&quot;??_₮_-;_-@_-">
                  <c:v>2673.5</c:v>
                </c:pt>
                <c:pt idx="1174" formatCode="_-* #,##0.00_₮_-;\-* #,##0.00_₮_-;_-* &quot;-&quot;??_₮_-;_-@_-">
                  <c:v>2672</c:v>
                </c:pt>
                <c:pt idx="1175" formatCode="_-* #,##0.00_₮_-;\-* #,##0.00_₮_-;_-* &quot;-&quot;??_₮_-;_-@_-">
                  <c:v>2672.5</c:v>
                </c:pt>
                <c:pt idx="1176" formatCode="_-* #,##0.00_₮_-;\-* #,##0.00_₮_-;_-* &quot;-&quot;??_₮_-;_-@_-">
                  <c:v>2671.5</c:v>
                </c:pt>
                <c:pt idx="1177" formatCode="_-* #,##0.00_₮_-;\-* #,##0.00_₮_-;_-* &quot;-&quot;??_₮_-;_-@_-">
                  <c:v>2670</c:v>
                </c:pt>
                <c:pt idx="1178" formatCode="_-* #,##0.00_₮_-;\-* #,##0.00_₮_-;_-* &quot;-&quot;??_₮_-;_-@_-">
                  <c:v>2670</c:v>
                </c:pt>
                <c:pt idx="1179" formatCode="_-* #,##0.00_₮_-;\-* #,##0.00_₮_-;_-* &quot;-&quot;??_₮_-;_-@_-">
                  <c:v>2670</c:v>
                </c:pt>
                <c:pt idx="1180" formatCode="_-* #,##0.00_₮_-;\-* #,##0.00_₮_-;_-* &quot;-&quot;??_₮_-;_-@_-">
                  <c:v>2670</c:v>
                </c:pt>
                <c:pt idx="1181" formatCode="_-* #,##0.00_₮_-;\-* #,##0.00_₮_-;_-* &quot;-&quot;??_₮_-;_-@_-">
                  <c:v>2669.5</c:v>
                </c:pt>
                <c:pt idx="1182" formatCode="_-* #,##0.00_₮_-;\-* #,##0.00_₮_-;_-* &quot;-&quot;??_₮_-;_-@_-">
                  <c:v>2670</c:v>
                </c:pt>
                <c:pt idx="1183" formatCode="_-* #,##0.00_₮_-;\-* #,##0.00_₮_-;_-* &quot;-&quot;??_₮_-;_-@_-">
                  <c:v>2669.5</c:v>
                </c:pt>
                <c:pt idx="1184" formatCode="_-* #,##0.00_₮_-;\-* #,##0.00_₮_-;_-* &quot;-&quot;??_₮_-;_-@_-">
                  <c:v>2667.5</c:v>
                </c:pt>
                <c:pt idx="1185" formatCode="_-* #,##0.00_₮_-;\-* #,##0.00_₮_-;_-* &quot;-&quot;??_₮_-;_-@_-">
                  <c:v>2668.5</c:v>
                </c:pt>
                <c:pt idx="1186" formatCode="_-* #,##0.00_₮_-;\-* #,##0.00_₮_-;_-* &quot;-&quot;??_₮_-;_-@_-">
                  <c:v>2668.5</c:v>
                </c:pt>
                <c:pt idx="1187" formatCode="_-* #,##0.00_₮_-;\-* #,##0.00_₮_-;_-* &quot;-&quot;??_₮_-;_-@_-">
                  <c:v>2668.5</c:v>
                </c:pt>
                <c:pt idx="1188" formatCode="_-* #,##0.00_₮_-;\-* #,##0.00_₮_-;_-* &quot;-&quot;??_₮_-;_-@_-">
                  <c:v>2669</c:v>
                </c:pt>
                <c:pt idx="1189" formatCode="_-* #,##0.00_₮_-;\-* #,##0.00_₮_-;_-* &quot;-&quot;??_₮_-;_-@_-">
                  <c:v>2669</c:v>
                </c:pt>
                <c:pt idx="1190" formatCode="_-* #,##0.00_₮_-;\-* #,##0.00_₮_-;_-* &quot;-&quot;??_₮_-;_-@_-">
                  <c:v>2669.5</c:v>
                </c:pt>
                <c:pt idx="1191" formatCode="_-* #,##0.00_₮_-;\-* #,##0.00_₮_-;_-* &quot;-&quot;??_₮_-;_-@_-">
                  <c:v>2669</c:v>
                </c:pt>
                <c:pt idx="1192" formatCode="_-* #,##0.00_₮_-;\-* #,##0.00_₮_-;_-* &quot;-&quot;??_₮_-;_-@_-">
                  <c:v>2669</c:v>
                </c:pt>
                <c:pt idx="1193" formatCode="_-* #,##0.00_₮_-;\-* #,##0.00_₮_-;_-* &quot;-&quot;??_₮_-;_-@_-">
                  <c:v>2669</c:v>
                </c:pt>
                <c:pt idx="1194" formatCode="_-* #,##0.00_₮_-;\-* #,##0.00_₮_-;_-* &quot;-&quot;??_₮_-;_-@_-">
                  <c:v>2669</c:v>
                </c:pt>
                <c:pt idx="1195" formatCode="_-* #,##0.00_₮_-;\-* #,##0.00_₮_-;_-* &quot;-&quot;??_₮_-;_-@_-">
                  <c:v>2671.5</c:v>
                </c:pt>
                <c:pt idx="1196" formatCode="_-* #,##0.00_₮_-;\-* #,##0.00_₮_-;_-* &quot;-&quot;??_₮_-;_-@_-">
                  <c:v>2671.5</c:v>
                </c:pt>
                <c:pt idx="1197" formatCode="_-* #,##0.00_₮_-;\-* #,##0.00_₮_-;_-* &quot;-&quot;??_₮_-;_-@_-">
                  <c:v>2673</c:v>
                </c:pt>
                <c:pt idx="1198" formatCode="_-* #,##0.00_₮_-;\-* #,##0.00_₮_-;_-* &quot;-&quot;??_₮_-;_-@_-">
                  <c:v>2674</c:v>
                </c:pt>
                <c:pt idx="1199" formatCode="_-* #,##0.00_₮_-;\-* #,##0.00_₮_-;_-* &quot;-&quot;??_₮_-;_-@_-">
                  <c:v>2674.5</c:v>
                </c:pt>
                <c:pt idx="1200" formatCode="_-* #,##0.00_₮_-;\-* #,##0.00_₮_-;_-* &quot;-&quot;??_₮_-;_-@_-">
                  <c:v>2674.5</c:v>
                </c:pt>
                <c:pt idx="1201" formatCode="_-* #,##0.00_₮_-;\-* #,##0.00_₮_-;_-* &quot;-&quot;??_₮_-;_-@_-">
                  <c:v>2677.5</c:v>
                </c:pt>
                <c:pt idx="1202" formatCode="_-* #,##0.00_₮_-;\-* #,##0.00_₮_-;_-* &quot;-&quot;??_₮_-;_-@_-">
                  <c:v>2683</c:v>
                </c:pt>
                <c:pt idx="1203" formatCode="_-* #,##0.00_₮_-;\-* #,##0.00_₮_-;_-* &quot;-&quot;??_₮_-;_-@_-">
                  <c:v>2690</c:v>
                </c:pt>
                <c:pt idx="1204" formatCode="_-* #,##0.00_₮_-;\-* #,##0.00_₮_-;_-* &quot;-&quot;??_₮_-;_-@_-">
                  <c:v>2715</c:v>
                </c:pt>
                <c:pt idx="1205" formatCode="_-* #,##0.00_₮_-;\-* #,##0.00_₮_-;_-* &quot;-&quot;??_₮_-;_-@_-">
                  <c:v>2702.5</c:v>
                </c:pt>
                <c:pt idx="1206" formatCode="_-* #,##0.00_₮_-;\-* #,##0.00_₮_-;_-* &quot;-&quot;??_₮_-;_-@_-">
                  <c:v>2705</c:v>
                </c:pt>
                <c:pt idx="1207" formatCode="_-* #,##0.00_₮_-;\-* #,##0.00_₮_-;_-* &quot;-&quot;??_₮_-;_-@_-">
                  <c:v>2692.5</c:v>
                </c:pt>
                <c:pt idx="1208" formatCode="_-* #,##0.00_₮_-;\-* #,##0.00_₮_-;_-* &quot;-&quot;??_₮_-;_-@_-">
                  <c:v>2696</c:v>
                </c:pt>
                <c:pt idx="1209" formatCode="_-* #,##0.00_₮_-;\-* #,##0.00_₮_-;_-* &quot;-&quot;??_₮_-;_-@_-">
                  <c:v>2697.5</c:v>
                </c:pt>
                <c:pt idx="1210" formatCode="_-* #,##0.00_₮_-;\-* #,##0.00_₮_-;_-* &quot;-&quot;??_₮_-;_-@_-">
                  <c:v>2705</c:v>
                </c:pt>
                <c:pt idx="1211" formatCode="_-* #,##0.00_₮_-;\-* #,##0.00_₮_-;_-* &quot;-&quot;??_₮_-;_-@_-">
                  <c:v>2705</c:v>
                </c:pt>
                <c:pt idx="1212" formatCode="_-* #,##0.00_₮_-;\-* #,##0.00_₮_-;_-* &quot;-&quot;??_₮_-;_-@_-">
                  <c:v>2702.5</c:v>
                </c:pt>
                <c:pt idx="1213" formatCode="_-* #,##0.00_₮_-;\-* #,##0.00_₮_-;_-* &quot;-&quot;??_₮_-;_-@_-">
                  <c:v>2705.5</c:v>
                </c:pt>
                <c:pt idx="1214" formatCode="_-* #,##0.00_₮_-;\-* #,##0.00_₮_-;_-* &quot;-&quot;??_₮_-;_-@_-">
                  <c:v>2705.5</c:v>
                </c:pt>
                <c:pt idx="1215" formatCode="_-* #,##0.00_₮_-;\-* #,##0.00_₮_-;_-* &quot;-&quot;??_₮_-;_-@_-">
                  <c:v>2705</c:v>
                </c:pt>
                <c:pt idx="1216" formatCode="_-* #,##0.00_₮_-;\-* #,##0.00_₮_-;_-* &quot;-&quot;??_₮_-;_-@_-">
                  <c:v>2706</c:v>
                </c:pt>
                <c:pt idx="1217" formatCode="_-* #,##0.00_₮_-;\-* #,##0.00_₮_-;_-* &quot;-&quot;??_₮_-;_-@_-">
                  <c:v>2707.5</c:v>
                </c:pt>
                <c:pt idx="1218" formatCode="_-* #,##0.00_₮_-;\-* #,##0.00_₮_-;_-* &quot;-&quot;??_₮_-;_-@_-">
                  <c:v>2705</c:v>
                </c:pt>
                <c:pt idx="1219" formatCode="_-* #,##0.00_₮_-;\-* #,##0.00_₮_-;_-* &quot;-&quot;??_₮_-;_-@_-">
                  <c:v>2705.5</c:v>
                </c:pt>
                <c:pt idx="1220" formatCode="_-* #,##0.00_₮_-;\-* #,##0.00_₮_-;_-* &quot;-&quot;??_₮_-;_-@_-">
                  <c:v>2706</c:v>
                </c:pt>
                <c:pt idx="1221" formatCode="_-* #,##0.00_₮_-;\-* #,##0.00_₮_-;_-* &quot;-&quot;??_₮_-;_-@_-">
                  <c:v>2705.5</c:v>
                </c:pt>
                <c:pt idx="1222" formatCode="_-* #,##0.00_₮_-;\-* #,##0.00_₮_-;_-* &quot;-&quot;??_₮_-;_-@_-">
                  <c:v>2705.5</c:v>
                </c:pt>
                <c:pt idx="1223" formatCode="_-* #,##0.00_₮_-;\-* #,##0.00_₮_-;_-* &quot;-&quot;??_₮_-;_-@_-">
                  <c:v>2706.5</c:v>
                </c:pt>
                <c:pt idx="1224" formatCode="_-* #,##0.00_₮_-;\-* #,##0.00_₮_-;_-* &quot;-&quot;??_₮_-;_-@_-">
                  <c:v>2708</c:v>
                </c:pt>
                <c:pt idx="1225" formatCode="_-* #,##0.00_₮_-;\-* #,##0.00_₮_-;_-* &quot;-&quot;??_₮_-;_-@_-">
                  <c:v>2708.5</c:v>
                </c:pt>
                <c:pt idx="1226" formatCode="_-* #,##0.00_₮_-;\-* #,##0.00_₮_-;_-* &quot;-&quot;??_₮_-;_-@_-">
                  <c:v>2709.5</c:v>
                </c:pt>
                <c:pt idx="1227" formatCode="_-* #,##0.00_₮_-;\-* #,##0.00_₮_-;_-* &quot;-&quot;??_₮_-;_-@_-">
                  <c:v>2710.5</c:v>
                </c:pt>
                <c:pt idx="1228" formatCode="_-* #,##0.00_₮_-;\-* #,##0.00_₮_-;_-* &quot;-&quot;??_₮_-;_-@_-">
                  <c:v>2711.5</c:v>
                </c:pt>
                <c:pt idx="1229" formatCode="_-* #,##0.00_₮_-;\-* #,##0.00_₮_-;_-* &quot;-&quot;??_₮_-;_-@_-">
                  <c:v>2716.5</c:v>
                </c:pt>
                <c:pt idx="1230" formatCode="_-* #,##0.00_₮_-;\-* #,##0.00_₮_-;_-* &quot;-&quot;??_₮_-;_-@_-">
                  <c:v>2717</c:v>
                </c:pt>
                <c:pt idx="1231" formatCode="_-* #,##0.00_₮_-;\-* #,##0.00_₮_-;_-* &quot;-&quot;??_₮_-;_-@_-">
                  <c:v>2718.5</c:v>
                </c:pt>
                <c:pt idx="1232" formatCode="_-* #,##0.00_₮_-;\-* #,##0.00_₮_-;_-* &quot;-&quot;??_₮_-;_-@_-">
                  <c:v>2721.5</c:v>
                </c:pt>
                <c:pt idx="1233" formatCode="_-* #,##0.00_₮_-;\-* #,##0.00_₮_-;_-* &quot;-&quot;??_₮_-;_-@_-">
                  <c:v>2722.5</c:v>
                </c:pt>
                <c:pt idx="1234" formatCode="_-* #,##0.00_₮_-;\-* #,##0.00_₮_-;_-* &quot;-&quot;??_₮_-;_-@_-">
                  <c:v>2723</c:v>
                </c:pt>
                <c:pt idx="1235" formatCode="_-* #,##0.00_₮_-;\-* #,##0.00_₮_-;_-* &quot;-&quot;??_₮_-;_-@_-">
                  <c:v>2724</c:v>
                </c:pt>
                <c:pt idx="1236" formatCode="_-* #,##0.00_₮_-;\-* #,##0.00_₮_-;_-* &quot;-&quot;??_₮_-;_-@_-">
                  <c:v>2724.5</c:v>
                </c:pt>
                <c:pt idx="1237" formatCode="_-* #,##0.00_₮_-;\-* #,##0.00_₮_-;_-* &quot;-&quot;??_₮_-;_-@_-">
                  <c:v>2723.5</c:v>
                </c:pt>
                <c:pt idx="1238" formatCode="_-* #,##0.00_₮_-;\-* #,##0.00_₮_-;_-* &quot;-&quot;??_₮_-;_-@_-">
                  <c:v>2725</c:v>
                </c:pt>
                <c:pt idx="1239" formatCode="_-* #,##0.00_₮_-;\-* #,##0.00_₮_-;_-* &quot;-&quot;??_₮_-;_-@_-">
                  <c:v>2726.5</c:v>
                </c:pt>
                <c:pt idx="1240" formatCode="_-* #,##0.00_₮_-;\-* #,##0.00_₮_-;_-* &quot;-&quot;??_₮_-;_-@_-">
                  <c:v>2726.5</c:v>
                </c:pt>
                <c:pt idx="1241" formatCode="_-* #,##0.00_₮_-;\-* #,##0.00_₮_-;_-* &quot;-&quot;??_₮_-;_-@_-">
                  <c:v>2728.5</c:v>
                </c:pt>
                <c:pt idx="1242" formatCode="_-* #,##0.00_₮_-;\-* #,##0.00_₮_-;_-* &quot;-&quot;??_₮_-;_-@_-">
                  <c:v>2730.5</c:v>
                </c:pt>
                <c:pt idx="1243" formatCode="_-* #,##0.00_₮_-;\-* #,##0.00_₮_-;_-* &quot;-&quot;??_₮_-;_-@_-">
                  <c:v>2732</c:v>
                </c:pt>
                <c:pt idx="1244" formatCode="_-* #,##0.00_₮_-;\-* #,##0.00_₮_-;_-* &quot;-&quot;??_₮_-;_-@_-">
                  <c:v>2733</c:v>
                </c:pt>
                <c:pt idx="1245" formatCode="_-* #,##0.00_₮_-;\-* #,##0.00_₮_-;_-* &quot;-&quot;??_₮_-;_-@_-">
                  <c:v>2733.5</c:v>
                </c:pt>
                <c:pt idx="1246" formatCode="_-* #,##0.00_₮_-;\-* #,##0.00_₮_-;_-* &quot;-&quot;??_₮_-;_-@_-">
                  <c:v>2734</c:v>
                </c:pt>
                <c:pt idx="1247" formatCode="_-* #,##0.00_₮_-;\-* #,##0.00_₮_-;_-* &quot;-&quot;??_₮_-;_-@_-">
                  <c:v>2736</c:v>
                </c:pt>
                <c:pt idx="1248" formatCode="_-* #,##0.00_₮_-;\-* #,##0.00_₮_-;_-* &quot;-&quot;??_₮_-;_-@_-">
                  <c:v>2736</c:v>
                </c:pt>
                <c:pt idx="1249" formatCode="_-* #,##0.00_₮_-;\-* #,##0.00_₮_-;_-* &quot;-&quot;??_₮_-;_-@_-">
                  <c:v>2735.5</c:v>
                </c:pt>
                <c:pt idx="1250" formatCode="_-* #,##0.00_₮_-;\-* #,##0.00_₮_-;_-* &quot;-&quot;??_₮_-;_-@_-">
                  <c:v>2736</c:v>
                </c:pt>
                <c:pt idx="1251" formatCode="_-* #,##0.00_₮_-;\-* #,##0.00_₮_-;_-* &quot;-&quot;??_₮_-;_-@_-">
                  <c:v>2734.5</c:v>
                </c:pt>
                <c:pt idx="1252" formatCode="_-* #,##0.00_₮_-;\-* #,##0.00_₮_-;_-* &quot;-&quot;??_₮_-;_-@_-">
                  <c:v>2734.5</c:v>
                </c:pt>
                <c:pt idx="1253" formatCode="_-* #,##0.00_₮_-;\-* #,##0.00_₮_-;_-* &quot;-&quot;??_₮_-;_-@_-">
                  <c:v>2734.5</c:v>
                </c:pt>
                <c:pt idx="1254" formatCode="_-* #,##0.00_₮_-;\-* #,##0.00_₮_-;_-* &quot;-&quot;??_₮_-;_-@_-">
                  <c:v>2738</c:v>
                </c:pt>
                <c:pt idx="1255" formatCode="_-* #,##0.00_₮_-;\-* #,##0.00_₮_-;_-* &quot;-&quot;??_₮_-;_-@_-">
                  <c:v>2738</c:v>
                </c:pt>
                <c:pt idx="1256" formatCode="_-* #,##0.00_₮_-;\-* #,##0.00_₮_-;_-* &quot;-&quot;??_₮_-;_-@_-">
                  <c:v>2740</c:v>
                </c:pt>
                <c:pt idx="1257" formatCode="_-* #,##0.00_₮_-;\-* #,##0.00_₮_-;_-* &quot;-&quot;??_₮_-;_-@_-">
                  <c:v>2741.5</c:v>
                </c:pt>
                <c:pt idx="1258" formatCode="_-* #,##0.00_₮_-;\-* #,##0.00_₮_-;_-* &quot;-&quot;??_₮_-;_-@_-">
                  <c:v>2741.5</c:v>
                </c:pt>
                <c:pt idx="1259" formatCode="_-* #,##0.00_₮_-;\-* #,##0.00_₮_-;_-* &quot;-&quot;??_₮_-;_-@_-">
                  <c:v>2742</c:v>
                </c:pt>
                <c:pt idx="1260" formatCode="_-* #,##0.00_₮_-;\-* #,##0.00_₮_-;_-* &quot;-&quot;??_₮_-;_-@_-">
                  <c:v>2741.5</c:v>
                </c:pt>
                <c:pt idx="1261" formatCode="_-* #,##0.00_₮_-;\-* #,##0.00_₮_-;_-* &quot;-&quot;??_₮_-;_-@_-">
                  <c:v>2746</c:v>
                </c:pt>
                <c:pt idx="1262" formatCode="_-* #,##0.00_₮_-;\-* #,##0.00_₮_-;_-* &quot;-&quot;??_₮_-;_-@_-">
                  <c:v>2745.5</c:v>
                </c:pt>
                <c:pt idx="1263" formatCode="_-* #,##0.00_₮_-;\-* #,##0.00_₮_-;_-* &quot;-&quot;??_₮_-;_-@_-">
                  <c:v>2746</c:v>
                </c:pt>
                <c:pt idx="1264" formatCode="_-* #,##0.00_₮_-;\-* #,##0.00_₮_-;_-* &quot;-&quot;??_₮_-;_-@_-">
                  <c:v>2747.5</c:v>
                </c:pt>
                <c:pt idx="1265" formatCode="_-* #,##0.00_₮_-;\-* #,##0.00_₮_-;_-* &quot;-&quot;??_₮_-;_-@_-">
                  <c:v>2749.5</c:v>
                </c:pt>
                <c:pt idx="1266" formatCode="_-* #,##0.00_₮_-;\-* #,##0.00_₮_-;_-* &quot;-&quot;??_₮_-;_-@_-">
                  <c:v>2750</c:v>
                </c:pt>
                <c:pt idx="1267" formatCode="_-* #,##0.00_₮_-;\-* #,##0.00_₮_-;_-* &quot;-&quot;??_₮_-;_-@_-">
                  <c:v>2751</c:v>
                </c:pt>
                <c:pt idx="1268" formatCode="_-* #,##0.00_₮_-;\-* #,##0.00_₮_-;_-* &quot;-&quot;??_₮_-;_-@_-">
                  <c:v>2752</c:v>
                </c:pt>
                <c:pt idx="1269" formatCode="_-* #,##0.00_₮_-;\-* #,##0.00_₮_-;_-* &quot;-&quot;??_₮_-;_-@_-">
                  <c:v>2750.5</c:v>
                </c:pt>
                <c:pt idx="1270" formatCode="_-* #,##0.00_₮_-;\-* #,##0.00_₮_-;_-* &quot;-&quot;??_₮_-;_-@_-">
                  <c:v>2750.5</c:v>
                </c:pt>
                <c:pt idx="1271" formatCode="_-* #,##0.00_₮_-;\-* #,##0.00_₮_-;_-* &quot;-&quot;??_₮_-;_-@_-">
                  <c:v>2752</c:v>
                </c:pt>
                <c:pt idx="1272" formatCode="_-* #,##0.00_₮_-;\-* #,##0.00_₮_-;_-* &quot;-&quot;??_₮_-;_-@_-">
                  <c:v>2752.5</c:v>
                </c:pt>
                <c:pt idx="1273" formatCode="_-* #,##0.00_₮_-;\-* #,##0.00_₮_-;_-* &quot;-&quot;??_₮_-;_-@_-">
                  <c:v>2752.5</c:v>
                </c:pt>
                <c:pt idx="1274" formatCode="_-* #,##0.00_₮_-;\-* #,##0.00_₮_-;_-* &quot;-&quot;??_₮_-;_-@_-">
                  <c:v>2753</c:v>
                </c:pt>
                <c:pt idx="1275" formatCode="_-* #,##0.00_₮_-;\-* #,##0.00_₮_-;_-* &quot;-&quot;??_₮_-;_-@_-">
                  <c:v>2754</c:v>
                </c:pt>
                <c:pt idx="1276" formatCode="_-* #,##0.00_₮_-;\-* #,##0.00_₮_-;_-* &quot;-&quot;??_₮_-;_-@_-">
                  <c:v>2755.5</c:v>
                </c:pt>
                <c:pt idx="1277" formatCode="_-* #,##0.00_₮_-;\-* #,##0.00_₮_-;_-* &quot;-&quot;??_₮_-;_-@_-">
                  <c:v>2755.5</c:v>
                </c:pt>
                <c:pt idx="1278" formatCode="_-* #,##0.00_₮_-;\-* #,##0.00_₮_-;_-* &quot;-&quot;??_₮_-;_-@_-">
                  <c:v>2756.5</c:v>
                </c:pt>
                <c:pt idx="1279" formatCode="_-* #,##0.00_₮_-;\-* #,##0.00_₮_-;_-* &quot;-&quot;??_₮_-;_-@_-">
                  <c:v>2756.5</c:v>
                </c:pt>
                <c:pt idx="1280" formatCode="_-* #,##0.00_₮_-;\-* #,##0.00_₮_-;_-* &quot;-&quot;??_₮_-;_-@_-">
                  <c:v>2755.5</c:v>
                </c:pt>
                <c:pt idx="1281" formatCode="_-* #,##0.00_₮_-;\-* #,##0.00_₮_-;_-* &quot;-&quot;??_₮_-;_-@_-">
                  <c:v>2756.5</c:v>
                </c:pt>
                <c:pt idx="1282" formatCode="_-* #,##0.00_₮_-;\-* #,##0.00_₮_-;_-* &quot;-&quot;??_₮_-;_-@_-">
                  <c:v>2757.5</c:v>
                </c:pt>
                <c:pt idx="1283" formatCode="_-* #,##0.00_₮_-;\-* #,##0.00_₮_-;_-* &quot;-&quot;??_₮_-;_-@_-">
                  <c:v>2758</c:v>
                </c:pt>
                <c:pt idx="1284" formatCode="_-* #,##0.00_₮_-;\-* #,##0.00_₮_-;_-* &quot;-&quot;??_₮_-;_-@_-">
                  <c:v>2758</c:v>
                </c:pt>
                <c:pt idx="1285" formatCode="_-* #,##0.0_₮_-;\-* #,##0.0_₮_-;_-* &quot;-&quot;??_₮_-;_-@_-">
                  <c:v>2759.5</c:v>
                </c:pt>
                <c:pt idx="1286" formatCode="_-* #,##0.0_₮_-;\-* #,##0.0_₮_-;_-* &quot;-&quot;??_₮_-;_-@_-">
                  <c:v>2761</c:v>
                </c:pt>
                <c:pt idx="1287" formatCode="_-* #,##0.0_₮_-;\-* #,##0.0_₮_-;_-* &quot;-&quot;??_₮_-;_-@_-">
                  <c:v>2761.5</c:v>
                </c:pt>
                <c:pt idx="1288" formatCode="_-* #,##0.0_₮_-;\-* #,##0.0_₮_-;_-* &quot;-&quot;??_₮_-;_-@_-">
                  <c:v>2761.5</c:v>
                </c:pt>
                <c:pt idx="1289" formatCode="_-* #,##0.0_₮_-;\-* #,##0.0_₮_-;_-* &quot;-&quot;??_₮_-;_-@_-">
                  <c:v>2762</c:v>
                </c:pt>
                <c:pt idx="1290" formatCode="_-* #,##0.0_₮_-;\-* #,##0.0_₮_-;_-* &quot;-&quot;??_₮_-;_-@_-">
                  <c:v>2763.5</c:v>
                </c:pt>
                <c:pt idx="1291" formatCode="_-* #,##0.0_₮_-;\-* #,##0.0_₮_-;_-* &quot;-&quot;??_₮_-;_-@_-">
                  <c:v>2765</c:v>
                </c:pt>
                <c:pt idx="1292" formatCode="_-* #,##0.0_₮_-;\-* #,##0.0_₮_-;_-* &quot;-&quot;??_₮_-;_-@_-">
                  <c:v>2766.5</c:v>
                </c:pt>
                <c:pt idx="1293" formatCode="_-* #,##0.0_₮_-;\-* #,##0.0_₮_-;_-* &quot;-&quot;??_₮_-;_-@_-">
                  <c:v>2768</c:v>
                </c:pt>
                <c:pt idx="1294" formatCode="_-* #,##0.0_₮_-;\-* #,##0.0_₮_-;_-* &quot;-&quot;??_₮_-;_-@_-">
                  <c:v>2768</c:v>
                </c:pt>
                <c:pt idx="1295" formatCode="_-* #,##0.0_₮_-;\-* #,##0.0_₮_-;_-* &quot;-&quot;??_₮_-;_-@_-">
                  <c:v>2768</c:v>
                </c:pt>
                <c:pt idx="1296" formatCode="_-* #,##0.0_₮_-;\-* #,##0.0_₮_-;_-* &quot;-&quot;??_₮_-;_-@_-">
                  <c:v>2768.5</c:v>
                </c:pt>
                <c:pt idx="1297" formatCode="_-* #,##0.0_₮_-;\-* #,##0.0_₮_-;_-* &quot;-&quot;??_₮_-;_-@_-">
                  <c:v>2768.5</c:v>
                </c:pt>
                <c:pt idx="1298" formatCode="_-* #,##0.0_₮_-;\-* #,##0.0_₮_-;_-* &quot;-&quot;??_₮_-;_-@_-">
                  <c:v>2768.5</c:v>
                </c:pt>
                <c:pt idx="1299" formatCode="_-* #,##0.0_₮_-;\-* #,##0.0_₮_-;_-* &quot;-&quot;??_₮_-;_-@_-">
                  <c:v>2768.5</c:v>
                </c:pt>
                <c:pt idx="1300" formatCode="_-* #,##0.0_₮_-;\-* #,##0.0_₮_-;_-* &quot;-&quot;??_₮_-;_-@_-">
                  <c:v>2769.5</c:v>
                </c:pt>
                <c:pt idx="1301" formatCode="_-* #,##0.0_₮_-;\-* #,##0.0_₮_-;_-* &quot;-&quot;??_₮_-;_-@_-">
                  <c:v>2768.5</c:v>
                </c:pt>
                <c:pt idx="1302" formatCode="_-* #,##0.0_₮_-;\-* #,##0.0_₮_-;_-* &quot;-&quot;??_₮_-;_-@_-">
                  <c:v>2769.5</c:v>
                </c:pt>
                <c:pt idx="1303" formatCode="_-* #,##0.0_₮_-;\-* #,##0.0_₮_-;_-* &quot;-&quot;??_₮_-;_-@_-">
                  <c:v>2769.5</c:v>
                </c:pt>
                <c:pt idx="1304" formatCode="_-* #,##0.0_₮_-;\-* #,##0.0_₮_-;_-* &quot;-&quot;??_₮_-;_-@_-">
                  <c:v>2770.5</c:v>
                </c:pt>
                <c:pt idx="1305" formatCode="_-* #,##0.0_₮_-;\-* #,##0.0_₮_-;_-* &quot;-&quot;??_₮_-;_-@_-">
                  <c:v>2771</c:v>
                </c:pt>
                <c:pt idx="1306" formatCode="_-* #,##0.0_₮_-;\-* #,##0.0_₮_-;_-* &quot;-&quot;??_₮_-;_-@_-">
                  <c:v>2770.5</c:v>
                </c:pt>
                <c:pt idx="1307" formatCode="_-* #,##0.0_₮_-;\-* #,##0.0_₮_-;_-* &quot;-&quot;??_₮_-;_-@_-">
                  <c:v>2772.5</c:v>
                </c:pt>
                <c:pt idx="1308" formatCode="_-* #,##0.0_₮_-;\-* #,##0.0_₮_-;_-* &quot;-&quot;??_₮_-;_-@_-">
                  <c:v>2772.5</c:v>
                </c:pt>
                <c:pt idx="1309" formatCode="_-* #,##0.0_₮_-;\-* #,##0.0_₮_-;_-* &quot;-&quot;??_₮_-;_-@_-">
                  <c:v>2773.5</c:v>
                </c:pt>
                <c:pt idx="1310" formatCode="_-* #,##0.0_₮_-;\-* #,##0.0_₮_-;_-* &quot;-&quot;??_₮_-;_-@_-">
                  <c:v>2775.5</c:v>
                </c:pt>
                <c:pt idx="1311" formatCode="_-* #,##0.0_₮_-;\-* #,##0.0_₮_-;_-* &quot;-&quot;??_₮_-;_-@_-">
                  <c:v>2776.5</c:v>
                </c:pt>
                <c:pt idx="1312" formatCode="_-* #,##0.0_₮_-;\-* #,##0.0_₮_-;_-* &quot;-&quot;??_₮_-;_-@_-">
                  <c:v>2778.5</c:v>
                </c:pt>
                <c:pt idx="1313" formatCode="_-* #,##0.0_₮_-;\-* #,##0.0_₮_-;_-* &quot;-&quot;??_₮_-;_-@_-">
                  <c:v>2779.5</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8575">
              <a:solidFill>
                <a:srgbClr val="C00000"/>
              </a:solidFill>
            </a:ln>
          </c:spPr>
          <c:marker>
            <c:symbol val="none"/>
          </c:marker>
          <c:cat>
            <c:multiLvlStrRef>
              <c:f>'III.2.3 Ханш'!$B$3:$AXO$4</c:f>
              <c:multiLvlStrCache>
                <c:ptCount val="1294"/>
                <c:lvl>
                  <c:pt idx="0">
                    <c:v>1</c:v>
                  </c:pt>
                  <c:pt idx="39">
                    <c:v>3</c:v>
                  </c:pt>
                  <c:pt idx="104">
                    <c:v>6</c:v>
                  </c:pt>
                  <c:pt idx="166">
                    <c:v>9</c:v>
                  </c:pt>
                  <c:pt idx="230">
                    <c:v>12</c:v>
                  </c:pt>
                  <c:pt idx="290">
                    <c:v>3</c:v>
                  </c:pt>
                  <c:pt idx="355">
                    <c:v>6</c:v>
                  </c:pt>
                  <c:pt idx="414">
                    <c:v>9</c:v>
                  </c:pt>
                  <c:pt idx="476">
                    <c:v>12</c:v>
                  </c:pt>
                  <c:pt idx="537">
                    <c:v>3</c:v>
                  </c:pt>
                  <c:pt idx="601">
                    <c:v>6</c:v>
                  </c:pt>
                  <c:pt idx="660">
                    <c:v>9</c:v>
                  </c:pt>
                  <c:pt idx="726">
                    <c:v>12</c:v>
                  </c:pt>
                  <c:pt idx="788">
                    <c:v>3</c:v>
                  </c:pt>
                  <c:pt idx="853">
                    <c:v>6</c:v>
                  </c:pt>
                  <c:pt idx="919">
                    <c:v>9</c:v>
                  </c:pt>
                  <c:pt idx="982">
                    <c:v>12</c:v>
                  </c:pt>
                  <c:pt idx="1042">
                    <c:v>3</c:v>
                  </c:pt>
                  <c:pt idx="1107">
                    <c:v>6</c:v>
                  </c:pt>
                  <c:pt idx="1169">
                    <c:v>9</c:v>
                  </c:pt>
                  <c:pt idx="1232">
                    <c:v>12</c:v>
                  </c:pt>
                  <c:pt idx="1293">
                    <c:v>3</c:v>
                  </c:pt>
                </c:lvl>
                <c:lvl>
                  <c:pt idx="0">
                    <c:v>2015</c:v>
                  </c:pt>
                  <c:pt idx="252">
                    <c:v>2016</c:v>
                  </c:pt>
                  <c:pt idx="496">
                    <c:v>2017</c:v>
                  </c:pt>
                  <c:pt idx="746">
                    <c:v>2018</c:v>
                  </c:pt>
                  <c:pt idx="1003">
                    <c:v>2019</c:v>
                  </c:pt>
                  <c:pt idx="1254">
                    <c:v>2020</c:v>
                  </c:pt>
                </c:lvl>
              </c:multiLvlStrCache>
            </c:multiLvlStrRef>
          </c:cat>
          <c:val>
            <c:numRef>
              <c:f>'III.2.3 Ханш'!$B$5:$AXO$5</c:f>
              <c:numCache>
                <c:formatCode>_-* #,##0.00_-;\-* #,##0.00_-;_-* "-"??_-;_-@_-</c:formatCode>
                <c:ptCount val="1314"/>
                <c:pt idx="0">
                  <c:v>1892.91</c:v>
                </c:pt>
                <c:pt idx="1">
                  <c:v>1902.52</c:v>
                </c:pt>
                <c:pt idx="2">
                  <c:v>1909.47</c:v>
                </c:pt>
                <c:pt idx="3">
                  <c:v>1924.9</c:v>
                </c:pt>
                <c:pt idx="4">
                  <c:v>1925.91</c:v>
                </c:pt>
                <c:pt idx="5">
                  <c:v>1926.44</c:v>
                </c:pt>
                <c:pt idx="6">
                  <c:v>1929.59</c:v>
                </c:pt>
                <c:pt idx="7">
                  <c:v>1933.44</c:v>
                </c:pt>
                <c:pt idx="8">
                  <c:v>1938.97</c:v>
                </c:pt>
                <c:pt idx="9">
                  <c:v>1940.2</c:v>
                </c:pt>
                <c:pt idx="10">
                  <c:v>1932.86</c:v>
                </c:pt>
                <c:pt idx="11">
                  <c:v>1936.78</c:v>
                </c:pt>
                <c:pt idx="12">
                  <c:v>1940.8</c:v>
                </c:pt>
                <c:pt idx="13">
                  <c:v>1942.39</c:v>
                </c:pt>
                <c:pt idx="14">
                  <c:v>1944.43</c:v>
                </c:pt>
                <c:pt idx="15">
                  <c:v>1944.06</c:v>
                </c:pt>
                <c:pt idx="16">
                  <c:v>1944.02</c:v>
                </c:pt>
                <c:pt idx="17">
                  <c:v>1944.61</c:v>
                </c:pt>
                <c:pt idx="18">
                  <c:v>1943.64</c:v>
                </c:pt>
                <c:pt idx="19">
                  <c:v>1943.97</c:v>
                </c:pt>
                <c:pt idx="20">
                  <c:v>1944.78</c:v>
                </c:pt>
                <c:pt idx="21">
                  <c:v>1944.24</c:v>
                </c:pt>
                <c:pt idx="22">
                  <c:v>1946.23</c:v>
                </c:pt>
                <c:pt idx="23">
                  <c:v>1946.07</c:v>
                </c:pt>
                <c:pt idx="24">
                  <c:v>1949.54</c:v>
                </c:pt>
                <c:pt idx="25">
                  <c:v>1949.09</c:v>
                </c:pt>
                <c:pt idx="26">
                  <c:v>1951.09</c:v>
                </c:pt>
                <c:pt idx="27">
                  <c:v>1956.17</c:v>
                </c:pt>
                <c:pt idx="28">
                  <c:v>1957.58</c:v>
                </c:pt>
                <c:pt idx="29">
                  <c:v>1961.25</c:v>
                </c:pt>
                <c:pt idx="30">
                  <c:v>1961.42</c:v>
                </c:pt>
                <c:pt idx="31">
                  <c:v>1965.08</c:v>
                </c:pt>
                <c:pt idx="32">
                  <c:v>1968.61</c:v>
                </c:pt>
                <c:pt idx="33">
                  <c:v>1973.57</c:v>
                </c:pt>
                <c:pt idx="34">
                  <c:v>1974.69</c:v>
                </c:pt>
                <c:pt idx="35">
                  <c:v>1975.95</c:v>
                </c:pt>
                <c:pt idx="36">
                  <c:v>1982.89</c:v>
                </c:pt>
                <c:pt idx="37">
                  <c:v>1973.53</c:v>
                </c:pt>
                <c:pt idx="38">
                  <c:v>1974.52</c:v>
                </c:pt>
                <c:pt idx="39">
                  <c:v>1974.25</c:v>
                </c:pt>
                <c:pt idx="40">
                  <c:v>1977.95</c:v>
                </c:pt>
                <c:pt idx="41">
                  <c:v>1979.2</c:v>
                </c:pt>
                <c:pt idx="42">
                  <c:v>1984.44</c:v>
                </c:pt>
                <c:pt idx="43">
                  <c:v>1985.51</c:v>
                </c:pt>
                <c:pt idx="44">
                  <c:v>1986.45</c:v>
                </c:pt>
                <c:pt idx="45">
                  <c:v>1987.98</c:v>
                </c:pt>
                <c:pt idx="46">
                  <c:v>1988.54</c:v>
                </c:pt>
                <c:pt idx="47">
                  <c:v>1988.19</c:v>
                </c:pt>
                <c:pt idx="48">
                  <c:v>1987.43</c:v>
                </c:pt>
                <c:pt idx="49">
                  <c:v>1985.1</c:v>
                </c:pt>
                <c:pt idx="50">
                  <c:v>1988.42</c:v>
                </c:pt>
                <c:pt idx="51">
                  <c:v>1989.18</c:v>
                </c:pt>
                <c:pt idx="52">
                  <c:v>1989.92</c:v>
                </c:pt>
                <c:pt idx="53">
                  <c:v>1989.71</c:v>
                </c:pt>
                <c:pt idx="54">
                  <c:v>1986.55</c:v>
                </c:pt>
                <c:pt idx="55">
                  <c:v>1992.63</c:v>
                </c:pt>
                <c:pt idx="56">
                  <c:v>1993.92</c:v>
                </c:pt>
                <c:pt idx="57">
                  <c:v>1989.51</c:v>
                </c:pt>
                <c:pt idx="58">
                  <c:v>1985.14</c:v>
                </c:pt>
                <c:pt idx="59">
                  <c:v>1982.09</c:v>
                </c:pt>
                <c:pt idx="60">
                  <c:v>1984.69</c:v>
                </c:pt>
                <c:pt idx="61">
                  <c:v>1983.05</c:v>
                </c:pt>
                <c:pt idx="62">
                  <c:v>1985.4</c:v>
                </c:pt>
                <c:pt idx="63">
                  <c:v>1985.85</c:v>
                </c:pt>
                <c:pt idx="64" formatCode="_-* #,##0.00_₮_-;\-* #,##0.00_₮_-;_-* &quot;-&quot;??_₮_-;_-@_-">
                  <c:v>1986.04</c:v>
                </c:pt>
                <c:pt idx="65" formatCode="_-* #,##0.00_₮_-;\-* #,##0.00_₮_-;_-* &quot;-&quot;??_₮_-;_-@_-">
                  <c:v>1986.45</c:v>
                </c:pt>
                <c:pt idx="66" formatCode="_-* #,##0.00_₮_-;\-* #,##0.00_₮_-;_-* &quot;-&quot;??_₮_-;_-@_-">
                  <c:v>1986.16</c:v>
                </c:pt>
                <c:pt idx="67" formatCode="_-* #,##0.00_₮_-;\-* #,##0.00_₮_-;_-* &quot;-&quot;??_₮_-;_-@_-">
                  <c:v>1985.95</c:v>
                </c:pt>
                <c:pt idx="68" formatCode="_-* #,##0.00_₮_-;\-* #,##0.00_₮_-;_-* &quot;-&quot;??_₮_-;_-@_-">
                  <c:v>1985.1</c:v>
                </c:pt>
                <c:pt idx="69" formatCode="_-* #,##0.00_₮_-;\-* #,##0.00_₮_-;_-* &quot;-&quot;??_₮_-;_-@_-">
                  <c:v>1984.15</c:v>
                </c:pt>
                <c:pt idx="70" formatCode="_-* #,##0.00_₮_-;\-* #,##0.00_₮_-;_-* &quot;-&quot;??_₮_-;_-@_-">
                  <c:v>1984.52</c:v>
                </c:pt>
                <c:pt idx="71" formatCode="_-* #,##0.00_₮_-;\-* #,##0.00_₮_-;_-* &quot;-&quot;??_₮_-;_-@_-">
                  <c:v>1982.99</c:v>
                </c:pt>
                <c:pt idx="72" formatCode="_-* #,##0.00_₮_-;\-* #,##0.00_₮_-;_-* &quot;-&quot;??_₮_-;_-@_-">
                  <c:v>1980.61</c:v>
                </c:pt>
                <c:pt idx="73" formatCode="_-* #,##0.00_₮_-;\-* #,##0.00_₮_-;_-* &quot;-&quot;??_₮_-;_-@_-">
                  <c:v>1970.79</c:v>
                </c:pt>
                <c:pt idx="74" formatCode="_-* #,##0.00_₮_-;\-* #,##0.00_₮_-;_-* &quot;-&quot;??_₮_-;_-@_-">
                  <c:v>1970.35</c:v>
                </c:pt>
                <c:pt idx="75" formatCode="_-* #,##0.00_₮_-;\-* #,##0.00_₮_-;_-* &quot;-&quot;??_₮_-;_-@_-">
                  <c:v>1969.85</c:v>
                </c:pt>
                <c:pt idx="76" formatCode="_-* #,##0.00_₮_-;\-* #,##0.00_₮_-;_-* &quot;-&quot;??_₮_-;_-@_-">
                  <c:v>1964.66</c:v>
                </c:pt>
                <c:pt idx="77" formatCode="_-* #,##0.00_₮_-;\-* #,##0.00_₮_-;_-* &quot;-&quot;??_₮_-;_-@_-">
                  <c:v>1964.01</c:v>
                </c:pt>
                <c:pt idx="78" formatCode="_-* #,##0.00_₮_-;\-* #,##0.00_₮_-;_-* &quot;-&quot;??_₮_-;_-@_-">
                  <c:v>1962.81</c:v>
                </c:pt>
                <c:pt idx="79" formatCode="_-* #,##0.00_₮_-;\-* #,##0.00_₮_-;_-* &quot;-&quot;??_₮_-;_-@_-">
                  <c:v>1963.84</c:v>
                </c:pt>
                <c:pt idx="80" formatCode="_-* #,##0.00_₮_-;\-* #,##0.00_₮_-;_-* &quot;-&quot;??_₮_-;_-@_-">
                  <c:v>1963.03</c:v>
                </c:pt>
                <c:pt idx="81" formatCode="_-* #,##0.00_₮_-;\-* #,##0.00_₮_-;_-* &quot;-&quot;??_₮_-;_-@_-">
                  <c:v>1962.33</c:v>
                </c:pt>
                <c:pt idx="82" formatCode="_-* #,##0.00_₮_-;\-* #,##0.00_₮_-;_-* &quot;-&quot;??_₮_-;_-@_-">
                  <c:v>1960.41</c:v>
                </c:pt>
                <c:pt idx="83" formatCode="_-* #,##0.00_₮_-;\-* #,##0.00_₮_-;_-* &quot;-&quot;??_₮_-;_-@_-">
                  <c:v>1959.23</c:v>
                </c:pt>
                <c:pt idx="84" formatCode="_-* #,##0.00_₮_-;\-* #,##0.00_₮_-;_-* &quot;-&quot;??_₮_-;_-@_-">
                  <c:v>1958.09</c:v>
                </c:pt>
                <c:pt idx="85" formatCode="_-* #,##0.00_₮_-;\-* #,##0.00_₮_-;_-* &quot;-&quot;??_₮_-;_-@_-">
                  <c:v>1954.19</c:v>
                </c:pt>
                <c:pt idx="86" formatCode="_-* #,##0.00_₮_-;\-* #,##0.00_₮_-;_-* &quot;-&quot;??_₮_-;_-@_-">
                  <c:v>1952.93</c:v>
                </c:pt>
                <c:pt idx="87" formatCode="_-* #,##0.00_₮_-;\-* #,##0.00_₮_-;_-* &quot;-&quot;??_₮_-;_-@_-">
                  <c:v>1948.51</c:v>
                </c:pt>
                <c:pt idx="88" formatCode="_-* #,##0.00_₮_-;\-* #,##0.00_₮_-;_-* &quot;-&quot;??_₮_-;_-@_-">
                  <c:v>1947.56</c:v>
                </c:pt>
                <c:pt idx="89" formatCode="_-* #,##0.00_₮_-;\-* #,##0.00_₮_-;_-* &quot;-&quot;??_₮_-;_-@_-">
                  <c:v>1945.45</c:v>
                </c:pt>
                <c:pt idx="90" formatCode="_-* #,##0.00_₮_-;\-* #,##0.00_₮_-;_-* &quot;-&quot;??_₮_-;_-@_-">
                  <c:v>1944.13</c:v>
                </c:pt>
                <c:pt idx="91" formatCode="_-* #,##0.00_₮_-;\-* #,##0.00_₮_-;_-* &quot;-&quot;??_₮_-;_-@_-">
                  <c:v>1943.34</c:v>
                </c:pt>
                <c:pt idx="92" formatCode="_-* #,##0.00_₮_-;\-* #,##0.00_₮_-;_-* &quot;-&quot;??_₮_-;_-@_-">
                  <c:v>1943.88</c:v>
                </c:pt>
                <c:pt idx="93" formatCode="_-* #,##0.00_₮_-;\-* #,##0.00_₮_-;_-* &quot;-&quot;??_₮_-;_-@_-">
                  <c:v>1943.19</c:v>
                </c:pt>
                <c:pt idx="94" formatCode="_-* #,##0.00_₮_-;\-* #,##0.00_₮_-;_-* &quot;-&quot;??_₮_-;_-@_-">
                  <c:v>1940.73</c:v>
                </c:pt>
                <c:pt idx="95" formatCode="_-* #,##0.00_₮_-;\-* #,##0.00_₮_-;_-* &quot;-&quot;??_₮_-;_-@_-">
                  <c:v>1940.6</c:v>
                </c:pt>
                <c:pt idx="96" formatCode="_-* #,##0.00_₮_-;\-* #,##0.00_₮_-;_-* &quot;-&quot;??_₮_-;_-@_-">
                  <c:v>1939.09</c:v>
                </c:pt>
                <c:pt idx="97" formatCode="_-* #,##0.00_₮_-;\-* #,##0.00_₮_-;_-* &quot;-&quot;??_₮_-;_-@_-">
                  <c:v>1936.77</c:v>
                </c:pt>
                <c:pt idx="98" formatCode="_-* #,##0.00_₮_-;\-* #,##0.00_₮_-;_-* &quot;-&quot;??_₮_-;_-@_-">
                  <c:v>1935.23</c:v>
                </c:pt>
                <c:pt idx="99" formatCode="_-* #,##0.00_₮_-;\-* #,##0.00_₮_-;_-* &quot;-&quot;??_₮_-;_-@_-">
                  <c:v>1927.89</c:v>
                </c:pt>
                <c:pt idx="100" formatCode="_-* #,##0.00_₮_-;\-* #,##0.00_₮_-;_-* &quot;-&quot;??_₮_-;_-@_-">
                  <c:v>1925.01</c:v>
                </c:pt>
                <c:pt idx="101" formatCode="_-* #,##0.00_₮_-;\-* #,##0.00_₮_-;_-* &quot;-&quot;??_₮_-;_-@_-">
                  <c:v>1917.55</c:v>
                </c:pt>
                <c:pt idx="102" formatCode="_-* #,##0.00_₮_-;\-* #,##0.00_₮_-;_-* &quot;-&quot;??_₮_-;_-@_-">
                  <c:v>1914.13</c:v>
                </c:pt>
                <c:pt idx="103" formatCode="_-* #,##0.00_₮_-;\-* #,##0.00_₮_-;_-* &quot;-&quot;??_₮_-;_-@_-">
                  <c:v>1907.32</c:v>
                </c:pt>
                <c:pt idx="104" formatCode="_-* #,##0.00_₮_-;\-* #,##0.00_₮_-;_-* &quot;-&quot;??_₮_-;_-@_-">
                  <c:v>1901.92</c:v>
                </c:pt>
                <c:pt idx="105" formatCode="_-* #,##0.00_₮_-;\-* #,##0.00_₮_-;_-* &quot;-&quot;??_₮_-;_-@_-">
                  <c:v>1896.38</c:v>
                </c:pt>
                <c:pt idx="106" formatCode="_-* #,##0.00_₮_-;\-* #,##0.00_₮_-;_-* &quot;-&quot;??_₮_-;_-@_-">
                  <c:v>1890.81</c:v>
                </c:pt>
                <c:pt idx="107" formatCode="_-* #,##0.00_₮_-;\-* #,##0.00_₮_-;_-* &quot;-&quot;??_₮_-;_-@_-">
                  <c:v>1877.91</c:v>
                </c:pt>
                <c:pt idx="108" formatCode="_-* #,##0.00_₮_-;\-* #,##0.00_₮_-;_-* &quot;-&quot;??_₮_-;_-@_-">
                  <c:v>1869.69</c:v>
                </c:pt>
                <c:pt idx="109" formatCode="_-* #,##0.00_₮_-;\-* #,##0.00_₮_-;_-* &quot;-&quot;??_₮_-;_-@_-">
                  <c:v>1866.47</c:v>
                </c:pt>
                <c:pt idx="110" formatCode="_-* #,##0.00_₮_-;\-* #,##0.00_₮_-;_-* &quot;-&quot;??_₮_-;_-@_-">
                  <c:v>1863.41</c:v>
                </c:pt>
                <c:pt idx="111" formatCode="_-* #,##0.00_₮_-;\-* #,##0.00_₮_-;_-* &quot;-&quot;??_₮_-;_-@_-">
                  <c:v>1863.61</c:v>
                </c:pt>
                <c:pt idx="112" formatCode="_-* #,##0.00_₮_-;\-* #,##0.00_₮_-;_-* &quot;-&quot;??_₮_-;_-@_-">
                  <c:v>1862.17</c:v>
                </c:pt>
                <c:pt idx="113" formatCode="_-* #,##0.00_₮_-;\-* #,##0.00_₮_-;_-* &quot;-&quot;??_₮_-;_-@_-">
                  <c:v>1872.13</c:v>
                </c:pt>
                <c:pt idx="114" formatCode="_-* #,##0.00_₮_-;\-* #,##0.00_₮_-;_-* &quot;-&quot;??_₮_-;_-@_-">
                  <c:v>1882.64</c:v>
                </c:pt>
                <c:pt idx="115" formatCode="_-* #,##0.00_₮_-;\-* #,##0.00_₮_-;_-* &quot;-&quot;??_₮_-;_-@_-">
                  <c:v>1898.95</c:v>
                </c:pt>
                <c:pt idx="116" formatCode="_-* #,##0.00_₮_-;\-* #,##0.00_₮_-;_-* &quot;-&quot;??_₮_-;_-@_-">
                  <c:v>1913.32</c:v>
                </c:pt>
                <c:pt idx="117" formatCode="_-* #,##0.00_₮_-;\-* #,##0.00_₮_-;_-* &quot;-&quot;??_₮_-;_-@_-">
                  <c:v>1917.38</c:v>
                </c:pt>
                <c:pt idx="118" formatCode="_-* #,##0.00_₮_-;\-* #,##0.00_₮_-;_-* &quot;-&quot;??_₮_-;_-@_-">
                  <c:v>1923.22</c:v>
                </c:pt>
                <c:pt idx="119" formatCode="_-* #,##0.00_₮_-;\-* #,##0.00_₮_-;_-* &quot;-&quot;??_₮_-;_-@_-">
                  <c:v>1928.9</c:v>
                </c:pt>
                <c:pt idx="120" formatCode="_-* #,##0.00_₮_-;\-* #,##0.00_₮_-;_-* &quot;-&quot;??_₮_-;_-@_-">
                  <c:v>1931.93</c:v>
                </c:pt>
                <c:pt idx="121" formatCode="_-* #,##0.00_₮_-;\-* #,##0.00_₮_-;_-* &quot;-&quot;??_₮_-;_-@_-">
                  <c:v>1942.56</c:v>
                </c:pt>
                <c:pt idx="122" formatCode="_-* #,##0.00_₮_-;\-* #,##0.00_₮_-;_-* &quot;-&quot;??_₮_-;_-@_-">
                  <c:v>1948.93</c:v>
                </c:pt>
                <c:pt idx="123" formatCode="_-* #,##0.00_₮_-;\-* #,##0.00_₮_-;_-* &quot;-&quot;??_₮_-;_-@_-">
                  <c:v>1953.19</c:v>
                </c:pt>
                <c:pt idx="124" formatCode="_-* #,##0.00_₮_-;\-* #,##0.00_₮_-;_-* &quot;-&quot;??_₮_-;_-@_-">
                  <c:v>1963.56</c:v>
                </c:pt>
                <c:pt idx="125" formatCode="_-* #,##0.00_₮_-;\-* #,##0.00_₮_-;_-* &quot;-&quot;??_₮_-;_-@_-">
                  <c:v>1969.39</c:v>
                </c:pt>
                <c:pt idx="126" formatCode="_-* #,##0.00_₮_-;\-* #,##0.00_₮_-;_-* &quot;-&quot;??_₮_-;_-@_-">
                  <c:v>1977.48</c:v>
                </c:pt>
                <c:pt idx="127" formatCode="_-* #,##0.00_₮_-;\-* #,##0.00_₮_-;_-* &quot;-&quot;??_₮_-;_-@_-">
                  <c:v>1976.72</c:v>
                </c:pt>
                <c:pt idx="128" formatCode="_-* #,##0.00_₮_-;\-* #,##0.00_₮_-;_-* &quot;-&quot;??_₮_-;_-@_-">
                  <c:v>1972.08</c:v>
                </c:pt>
                <c:pt idx="129" formatCode="_-* #,##0.00_₮_-;\-* #,##0.00_₮_-;_-* &quot;-&quot;??_₮_-;_-@_-">
                  <c:v>1972.54</c:v>
                </c:pt>
                <c:pt idx="130" formatCode="_-* #,##0.00_₮_-;\-* #,##0.00_₮_-;_-* &quot;-&quot;??_₮_-;_-@_-">
                  <c:v>1967.05</c:v>
                </c:pt>
                <c:pt idx="131" formatCode="_-* #,##0.00_₮_-;\-* #,##0.00_₮_-;_-* &quot;-&quot;??_₮_-;_-@_-">
                  <c:v>1971.62</c:v>
                </c:pt>
                <c:pt idx="132" formatCode="_-* #,##0.00_₮_-;\-* #,##0.00_₮_-;_-* &quot;-&quot;??_₮_-;_-@_-">
                  <c:v>1973.45</c:v>
                </c:pt>
                <c:pt idx="133" formatCode="_-* #,##0.00_₮_-;\-* #,##0.00_₮_-;_-* &quot;-&quot;??_₮_-;_-@_-">
                  <c:v>1983.41</c:v>
                </c:pt>
                <c:pt idx="134" formatCode="_-* #,##0.00_₮_-;\-* #,##0.00_₮_-;_-* &quot;-&quot;??_₮_-;_-@_-">
                  <c:v>1984.28</c:v>
                </c:pt>
                <c:pt idx="135" formatCode="_-* #,##0.00_₮_-;\-* #,##0.00_₮_-;_-* &quot;-&quot;??_₮_-;_-@_-">
                  <c:v>1976.44</c:v>
                </c:pt>
                <c:pt idx="136" formatCode="_-* #,##0.00_₮_-;\-* #,##0.00_₮_-;_-* &quot;-&quot;??_₮_-;_-@_-">
                  <c:v>1974.79</c:v>
                </c:pt>
                <c:pt idx="137" formatCode="_-* #,##0.00_₮_-;\-* #,##0.00_₮_-;_-* &quot;-&quot;??_₮_-;_-@_-">
                  <c:v>1978.29</c:v>
                </c:pt>
                <c:pt idx="138" formatCode="_-* #,##0.00_₮_-;\-* #,##0.00_₮_-;_-* &quot;-&quot;??_₮_-;_-@_-">
                  <c:v>1986.88</c:v>
                </c:pt>
                <c:pt idx="139" formatCode="_-* #,##0.00_₮_-;\-* #,##0.00_₮_-;_-* &quot;-&quot;??_₮_-;_-@_-">
                  <c:v>1985.06</c:v>
                </c:pt>
                <c:pt idx="140" formatCode="_-* #,##0.00_₮_-;\-* #,##0.00_₮_-;_-* &quot;-&quot;??_₮_-;_-@_-">
                  <c:v>1984.84</c:v>
                </c:pt>
                <c:pt idx="141" formatCode="_-* #,##0.00_₮_-;\-* #,##0.00_₮_-;_-* &quot;-&quot;??_₮_-;_-@_-">
                  <c:v>1978.8</c:v>
                </c:pt>
                <c:pt idx="142" formatCode="_-* #,##0.00_₮_-;\-* #,##0.00_₮_-;_-* &quot;-&quot;??_₮_-;_-@_-">
                  <c:v>1982.42</c:v>
                </c:pt>
                <c:pt idx="143" formatCode="_-* #,##0.00_₮_-;\-* #,##0.00_₮_-;_-* &quot;-&quot;??_₮_-;_-@_-">
                  <c:v>1985.06</c:v>
                </c:pt>
                <c:pt idx="144" formatCode="_-* #,##0.00_₮_-;\-* #,##0.00_₮_-;_-* &quot;-&quot;??_₮_-;_-@_-">
                  <c:v>1985.06</c:v>
                </c:pt>
                <c:pt idx="145" formatCode="_-* #,##0.00_₮_-;\-* #,##0.00_₮_-;_-* &quot;-&quot;??_₮_-;_-@_-">
                  <c:v>1986.27</c:v>
                </c:pt>
                <c:pt idx="146" formatCode="_-* #,##0.00_₮_-;\-* #,##0.00_₮_-;_-* &quot;-&quot;??_₮_-;_-@_-">
                  <c:v>1988.03</c:v>
                </c:pt>
                <c:pt idx="147" formatCode="_-* #,##0.00_₮_-;\-* #,##0.00_₮_-;_-* &quot;-&quot;??_₮_-;_-@_-">
                  <c:v>1987.99</c:v>
                </c:pt>
                <c:pt idx="148" formatCode="_-* #,##0.00_₮_-;\-* #,##0.00_₮_-;_-* &quot;-&quot;??_₮_-;_-@_-">
                  <c:v>1987.84</c:v>
                </c:pt>
                <c:pt idx="149" formatCode="_-* #,##0.00_₮_-;\-* #,##0.00_₮_-;_-* &quot;-&quot;??_₮_-;_-@_-">
                  <c:v>1987.92</c:v>
                </c:pt>
                <c:pt idx="150" formatCode="_-* #,##0.00_₮_-;\-* #,##0.00_₮_-;_-* &quot;-&quot;??_₮_-;_-@_-">
                  <c:v>1988.42</c:v>
                </c:pt>
                <c:pt idx="151" formatCode="_-* #,##0.00_₮_-;\-* #,##0.00_₮_-;_-* &quot;-&quot;??_₮_-;_-@_-">
                  <c:v>1989</c:v>
                </c:pt>
                <c:pt idx="152" formatCode="_-* #,##0.00_₮_-;\-* #,##0.00_₮_-;_-* &quot;-&quot;??_₮_-;_-@_-">
                  <c:v>1990.59</c:v>
                </c:pt>
                <c:pt idx="153" formatCode="_-* #,##0.00_₮_-;\-* #,##0.00_₮_-;_-* &quot;-&quot;??_₮_-;_-@_-">
                  <c:v>1991.18</c:v>
                </c:pt>
                <c:pt idx="154" formatCode="_-* #,##0.00_₮_-;\-* #,##0.00_₮_-;_-* &quot;-&quot;??_₮_-;_-@_-">
                  <c:v>1992.16</c:v>
                </c:pt>
                <c:pt idx="155" formatCode="_-* #,##0.00_₮_-;\-* #,##0.00_₮_-;_-* &quot;-&quot;??_₮_-;_-@_-">
                  <c:v>1992.93</c:v>
                </c:pt>
                <c:pt idx="156" formatCode="_-* #,##0.00_₮_-;\-* #,##0.00_₮_-;_-* &quot;-&quot;??_₮_-;_-@_-">
                  <c:v>1991.57</c:v>
                </c:pt>
                <c:pt idx="157" formatCode="_-* #,##0.00_₮_-;\-* #,##0.00_₮_-;_-* &quot;-&quot;??_₮_-;_-@_-">
                  <c:v>1993.22</c:v>
                </c:pt>
                <c:pt idx="158" formatCode="_-* #,##0.00_₮_-;\-* #,##0.00_₮_-;_-* &quot;-&quot;??_₮_-;_-@_-">
                  <c:v>1991.89</c:v>
                </c:pt>
                <c:pt idx="159" formatCode="_-* #,##0.00_₮_-;\-* #,##0.00_₮_-;_-* &quot;-&quot;??_₮_-;_-@_-">
                  <c:v>1992.69</c:v>
                </c:pt>
                <c:pt idx="160" formatCode="_-* #,##0.00_₮_-;\-* #,##0.00_₮_-;_-* &quot;-&quot;??_₮_-;_-@_-">
                  <c:v>1989.59</c:v>
                </c:pt>
                <c:pt idx="161" formatCode="_-* #,##0.00_₮_-;\-* #,##0.00_₮_-;_-* &quot;-&quot;??_₮_-;_-@_-">
                  <c:v>1990.56</c:v>
                </c:pt>
                <c:pt idx="162" formatCode="_-* #,##0.00_₮_-;\-* #,##0.00_₮_-;_-* &quot;-&quot;??_₮_-;_-@_-">
                  <c:v>1992.65</c:v>
                </c:pt>
                <c:pt idx="163" formatCode="_-* #,##0.00_₮_-;\-* #,##0.00_₮_-;_-* &quot;-&quot;??_₮_-;_-@_-">
                  <c:v>1992.18</c:v>
                </c:pt>
                <c:pt idx="164" formatCode="_-* #,##0.00_₮_-;\-* #,##0.00_₮_-;_-* &quot;-&quot;??_₮_-;_-@_-">
                  <c:v>1991.88</c:v>
                </c:pt>
                <c:pt idx="165" formatCode="_-* #,##0.00_₮_-;\-* #,##0.00_₮_-;_-* &quot;-&quot;??_₮_-;_-@_-">
                  <c:v>1991.49</c:v>
                </c:pt>
                <c:pt idx="166" formatCode="_-* #,##0.00_₮_-;\-* #,##0.00_₮_-;_-* &quot;-&quot;??_₮_-;_-@_-">
                  <c:v>1992.17</c:v>
                </c:pt>
                <c:pt idx="167" formatCode="_-* #,##0.00_₮_-;\-* #,##0.00_₮_-;_-* &quot;-&quot;??_₮_-;_-@_-">
                  <c:v>1991.91</c:v>
                </c:pt>
                <c:pt idx="168" formatCode="_-* #,##0.00_₮_-;\-* #,##0.00_₮_-;_-* &quot;-&quot;??_₮_-;_-@_-">
                  <c:v>1993.93</c:v>
                </c:pt>
                <c:pt idx="169" formatCode="_-* #,##0.00_₮_-;\-* #,##0.00_₮_-;_-* &quot;-&quot;??_₮_-;_-@_-">
                  <c:v>1993.28</c:v>
                </c:pt>
                <c:pt idx="170" formatCode="_-* #,##0.00_₮_-;\-* #,##0.00_₮_-;_-* &quot;-&quot;??_₮_-;_-@_-">
                  <c:v>1989.47</c:v>
                </c:pt>
                <c:pt idx="171" formatCode="_-* #,##0.00_₮_-;\-* #,##0.00_₮_-;_-* &quot;-&quot;??_₮_-;_-@_-">
                  <c:v>1993.35</c:v>
                </c:pt>
                <c:pt idx="172" formatCode="_-* #,##0.00_₮_-;\-* #,##0.00_₮_-;_-* &quot;-&quot;??_₮_-;_-@_-">
                  <c:v>1994.89</c:v>
                </c:pt>
                <c:pt idx="173" formatCode="_-* #,##0.00_₮_-;\-* #,##0.00_₮_-;_-* &quot;-&quot;??_₮_-;_-@_-">
                  <c:v>1995.73</c:v>
                </c:pt>
                <c:pt idx="174" formatCode="_-* #,##0.00_₮_-;\-* #,##0.00_₮_-;_-* &quot;-&quot;??_₮_-;_-@_-">
                  <c:v>1997.26</c:v>
                </c:pt>
                <c:pt idx="175" formatCode="_-* #,##0.00_₮_-;\-* #,##0.00_₮_-;_-* &quot;-&quot;??_₮_-;_-@_-">
                  <c:v>1993.94</c:v>
                </c:pt>
                <c:pt idx="176" formatCode="_-* #,##0.00_₮_-;\-* #,##0.00_₮_-;_-* &quot;-&quot;??_₮_-;_-@_-">
                  <c:v>1986.49</c:v>
                </c:pt>
                <c:pt idx="177" formatCode="_-* #,##0.00_₮_-;\-* #,##0.00_₮_-;_-* &quot;-&quot;??_₮_-;_-@_-">
                  <c:v>1990.09</c:v>
                </c:pt>
                <c:pt idx="178" formatCode="_-* #,##0.00_₮_-;\-* #,##0.00_₮_-;_-* &quot;-&quot;??_₮_-;_-@_-">
                  <c:v>1992.5</c:v>
                </c:pt>
                <c:pt idx="179" formatCode="_-* #,##0.00_₮_-;\-* #,##0.00_₮_-;_-* &quot;-&quot;??_₮_-;_-@_-">
                  <c:v>1993.59</c:v>
                </c:pt>
                <c:pt idx="180" formatCode="_-* #,##0.00_₮_-;\-* #,##0.00_₮_-;_-* &quot;-&quot;??_₮_-;_-@_-">
                  <c:v>1993.66</c:v>
                </c:pt>
                <c:pt idx="181" formatCode="_-* #,##0.00_₮_-;\-* #,##0.00_₮_-;_-* &quot;-&quot;??_₮_-;_-@_-">
                  <c:v>1995.17</c:v>
                </c:pt>
                <c:pt idx="182" formatCode="_-* #,##0.00_₮_-;\-* #,##0.00_₮_-;_-* &quot;-&quot;??_₮_-;_-@_-">
                  <c:v>1995.28</c:v>
                </c:pt>
                <c:pt idx="183" formatCode="_-* #,##0.00_₮_-;\-* #,##0.00_₮_-;_-* &quot;-&quot;??_₮_-;_-@_-">
                  <c:v>1996.27</c:v>
                </c:pt>
                <c:pt idx="184" formatCode="_-* #,##0.00_₮_-;\-* #,##0.00_₮_-;_-* &quot;-&quot;??_₮_-;_-@_-">
                  <c:v>1996.76</c:v>
                </c:pt>
                <c:pt idx="185" formatCode="_-* #,##0.00_₮_-;\-* #,##0.00_₮_-;_-* &quot;-&quot;??_₮_-;_-@_-">
                  <c:v>1993.89</c:v>
                </c:pt>
                <c:pt idx="186" formatCode="_-* #,##0.00_₮_-;\-* #,##0.00_₮_-;_-* &quot;-&quot;??_₮_-;_-@_-">
                  <c:v>1996.99</c:v>
                </c:pt>
                <c:pt idx="187" formatCode="_-* #,##0.00_₮_-;\-* #,##0.00_₮_-;_-* &quot;-&quot;??_₮_-;_-@_-">
                  <c:v>1996.83</c:v>
                </c:pt>
                <c:pt idx="188" formatCode="_-* #,##0.00_₮_-;\-* #,##0.00_₮_-;_-* &quot;-&quot;??_₮_-;_-@_-">
                  <c:v>1996.27</c:v>
                </c:pt>
                <c:pt idx="189" formatCode="_-* #,##0.00_₮_-;\-* #,##0.00_₮_-;_-* &quot;-&quot;??_₮_-;_-@_-">
                  <c:v>1996.69</c:v>
                </c:pt>
                <c:pt idx="190" formatCode="_-* #,##0.00_₮_-;\-* #,##0.00_₮_-;_-* &quot;-&quot;??_₮_-;_-@_-">
                  <c:v>1996.34</c:v>
                </c:pt>
                <c:pt idx="191" formatCode="_-* #,##0.00_₮_-;\-* #,##0.00_₮_-;_-* &quot;-&quot;??_₮_-;_-@_-">
                  <c:v>1995.06</c:v>
                </c:pt>
                <c:pt idx="192" formatCode="_-* #,##0.00_₮_-;\-* #,##0.00_₮_-;_-* &quot;-&quot;??_₮_-;_-@_-">
                  <c:v>1995.99</c:v>
                </c:pt>
                <c:pt idx="193" formatCode="_-* #,##0.00_₮_-;\-* #,##0.00_₮_-;_-* &quot;-&quot;??_₮_-;_-@_-">
                  <c:v>1993.59</c:v>
                </c:pt>
                <c:pt idx="194" formatCode="_-* #,##0.00_₮_-;\-* #,##0.00_₮_-;_-* &quot;-&quot;??_₮_-;_-@_-">
                  <c:v>1994.45</c:v>
                </c:pt>
                <c:pt idx="195" formatCode="_-* #,##0.00_₮_-;\-* #,##0.00_₮_-;_-* &quot;-&quot;??_₮_-;_-@_-">
                  <c:v>1994.63</c:v>
                </c:pt>
                <c:pt idx="196" formatCode="_-* #,##0.00_₮_-;\-* #,##0.00_₮_-;_-* &quot;-&quot;??_₮_-;_-@_-">
                  <c:v>1994.43</c:v>
                </c:pt>
                <c:pt idx="197" formatCode="_-* #,##0.00_₮_-;\-* #,##0.00_₮_-;_-* &quot;-&quot;??_₮_-;_-@_-">
                  <c:v>1994.64</c:v>
                </c:pt>
                <c:pt idx="198" formatCode="_-* #,##0.00_₮_-;\-* #,##0.00_₮_-;_-* &quot;-&quot;??_₮_-;_-@_-">
                  <c:v>1990.36</c:v>
                </c:pt>
                <c:pt idx="199" formatCode="_-* #,##0.00_₮_-;\-* #,##0.00_₮_-;_-* &quot;-&quot;??_₮_-;_-@_-">
                  <c:v>1992.78</c:v>
                </c:pt>
                <c:pt idx="200" formatCode="_-* #,##0.00_₮_-;\-* #,##0.00_₮_-;_-* &quot;-&quot;??_₮_-;_-@_-">
                  <c:v>1992.53</c:v>
                </c:pt>
                <c:pt idx="201" formatCode="_-* #,##0.00_₮_-;\-* #,##0.00_₮_-;_-* &quot;-&quot;??_₮_-;_-@_-">
                  <c:v>1991.22</c:v>
                </c:pt>
                <c:pt idx="202" formatCode="_-* #,##0.00_₮_-;\-* #,##0.00_₮_-;_-* &quot;-&quot;??_₮_-;_-@_-">
                  <c:v>1991.98</c:v>
                </c:pt>
                <c:pt idx="203" formatCode="_-* #,##0.00_₮_-;\-* #,##0.00_₮_-;_-* &quot;-&quot;??_₮_-;_-@_-">
                  <c:v>1992.26</c:v>
                </c:pt>
                <c:pt idx="204" formatCode="_-* #,##0.00_₮_-;\-* #,##0.00_₮_-;_-* &quot;-&quot;??_₮_-;_-@_-">
                  <c:v>1991.7</c:v>
                </c:pt>
                <c:pt idx="205" formatCode="_-* #,##0.00_₮_-;\-* #,##0.00_₮_-;_-* &quot;-&quot;??_₮_-;_-@_-">
                  <c:v>1993.26</c:v>
                </c:pt>
                <c:pt idx="206" formatCode="_-* #,##0.00_₮_-;\-* #,##0.00_₮_-;_-* &quot;-&quot;??_₮_-;_-@_-">
                  <c:v>1991.3</c:v>
                </c:pt>
                <c:pt idx="207" formatCode="_-* #,##0.00_₮_-;\-* #,##0.00_₮_-;_-* &quot;-&quot;??_₮_-;_-@_-">
                  <c:v>1992.12</c:v>
                </c:pt>
                <c:pt idx="208" formatCode="_-* #,##0.00_₮_-;\-* #,##0.00_₮_-;_-* &quot;-&quot;??_₮_-;_-@_-">
                  <c:v>1990.43</c:v>
                </c:pt>
                <c:pt idx="209" formatCode="_-* #,##0.00_₮_-;\-* #,##0.00_₮_-;_-* &quot;-&quot;??_₮_-;_-@_-">
                  <c:v>1991.67</c:v>
                </c:pt>
                <c:pt idx="210" formatCode="_-* #,##0.00_₮_-;\-* #,##0.00_₮_-;_-* &quot;-&quot;??_₮_-;_-@_-">
                  <c:v>1992.09</c:v>
                </c:pt>
                <c:pt idx="211" formatCode="_-* #,##0.00_₮_-;\-* #,##0.00_₮_-;_-* &quot;-&quot;??_₮_-;_-@_-">
                  <c:v>1992.84</c:v>
                </c:pt>
                <c:pt idx="212" formatCode="_-* #,##0.00_₮_-;\-* #,##0.00_₮_-;_-* &quot;-&quot;??_₮_-;_-@_-">
                  <c:v>1992.52</c:v>
                </c:pt>
                <c:pt idx="213" formatCode="_-* #,##0.00_₮_-;\-* #,##0.00_₮_-;_-* &quot;-&quot;??_₮_-;_-@_-">
                  <c:v>1993.15</c:v>
                </c:pt>
                <c:pt idx="214" formatCode="_-* #,##0.00_₮_-;\-* #,##0.00_₮_-;_-* &quot;-&quot;??_₮_-;_-@_-">
                  <c:v>1992.09</c:v>
                </c:pt>
                <c:pt idx="215" formatCode="_-* #,##0.00_₮_-;\-* #,##0.00_₮_-;_-* &quot;-&quot;??_₮_-;_-@_-">
                  <c:v>1992.79</c:v>
                </c:pt>
                <c:pt idx="216" formatCode="_-* #,##0.00_₮_-;\-* #,##0.00_₮_-;_-* &quot;-&quot;??_₮_-;_-@_-">
                  <c:v>1992.84</c:v>
                </c:pt>
                <c:pt idx="217" formatCode="_-* #,##0.00_₮_-;\-* #,##0.00_₮_-;_-* &quot;-&quot;??_₮_-;_-@_-">
                  <c:v>1993.09</c:v>
                </c:pt>
                <c:pt idx="218" formatCode="_-* #,##0.00_₮_-;\-* #,##0.00_₮_-;_-* &quot;-&quot;??_₮_-;_-@_-">
                  <c:v>1989.53</c:v>
                </c:pt>
                <c:pt idx="219" formatCode="_-* #,##0.00_₮_-;\-* #,##0.00_₮_-;_-* &quot;-&quot;??_₮_-;_-@_-">
                  <c:v>1991.59</c:v>
                </c:pt>
                <c:pt idx="220" formatCode="_-* #,##0.00_₮_-;\-* #,##0.00_₮_-;_-* &quot;-&quot;??_₮_-;_-@_-">
                  <c:v>1991.7</c:v>
                </c:pt>
                <c:pt idx="221" formatCode="_-* #,##0.00_₮_-;\-* #,##0.00_₮_-;_-* &quot;-&quot;??_₮_-;_-@_-">
                  <c:v>1992.76</c:v>
                </c:pt>
                <c:pt idx="222" formatCode="_-* #,##0.00_₮_-;\-* #,##0.00_₮_-;_-* &quot;-&quot;??_₮_-;_-@_-">
                  <c:v>1993.46</c:v>
                </c:pt>
                <c:pt idx="223" formatCode="_-* #,##0.00_₮_-;\-* #,##0.00_₮_-;_-* &quot;-&quot;??_₮_-;_-@_-">
                  <c:v>1992.95</c:v>
                </c:pt>
                <c:pt idx="224" formatCode="_-* #,##0.00_₮_-;\-* #,##0.00_₮_-;_-* &quot;-&quot;??_₮_-;_-@_-">
                  <c:v>1993.42</c:v>
                </c:pt>
                <c:pt idx="225" formatCode="_-* #,##0.00_₮_-;\-* #,##0.00_₮_-;_-* &quot;-&quot;??_₮_-;_-@_-">
                  <c:v>1993.84</c:v>
                </c:pt>
                <c:pt idx="226" formatCode="_-* #,##0.00_₮_-;\-* #,##0.00_₮_-;_-* &quot;-&quot;??_₮_-;_-@_-">
                  <c:v>1993.81</c:v>
                </c:pt>
                <c:pt idx="227" formatCode="_-* #,##0.00_₮_-;\-* #,##0.00_₮_-;_-* &quot;-&quot;??_₮_-;_-@_-">
                  <c:v>1994.36</c:v>
                </c:pt>
                <c:pt idx="228" formatCode="_-* #,##0.00_₮_-;\-* #,##0.00_₮_-;_-* &quot;-&quot;??_₮_-;_-@_-">
                  <c:v>1994.28</c:v>
                </c:pt>
                <c:pt idx="229" formatCode="_-* #,##0.00_₮_-;\-* #,##0.00_₮_-;_-* &quot;-&quot;??_₮_-;_-@_-">
                  <c:v>1994.83</c:v>
                </c:pt>
                <c:pt idx="230" formatCode="_-* #,##0.00_₮_-;\-* #,##0.00_₮_-;_-* &quot;-&quot;??_₮_-;_-@_-">
                  <c:v>1995.39</c:v>
                </c:pt>
                <c:pt idx="231" formatCode="_-* #,##0.00_₮_-;\-* #,##0.00_₮_-;_-* &quot;-&quot;??_₮_-;_-@_-">
                  <c:v>1995.86</c:v>
                </c:pt>
                <c:pt idx="232" formatCode="_-* #,##0.00_₮_-;\-* #,##0.00_₮_-;_-* &quot;-&quot;??_₮_-;_-@_-">
                  <c:v>1996.77</c:v>
                </c:pt>
                <c:pt idx="233" formatCode="_-* #,##0.00_₮_-;\-* #,##0.00_₮_-;_-* &quot;-&quot;??_₮_-;_-@_-">
                  <c:v>1996.9</c:v>
                </c:pt>
                <c:pt idx="234" formatCode="_-* #,##0.00_₮_-;\-* #,##0.00_₮_-;_-* &quot;-&quot;??_₮_-;_-@_-">
                  <c:v>1997.04</c:v>
                </c:pt>
                <c:pt idx="235" formatCode="_-* #,##0.00_₮_-;\-* #,##0.00_₮_-;_-* &quot;-&quot;??_₮_-;_-@_-">
                  <c:v>1997.36</c:v>
                </c:pt>
                <c:pt idx="236" formatCode="_-* #,##0.00_₮_-;\-* #,##0.00_₮_-;_-* &quot;-&quot;??_₮_-;_-@_-">
                  <c:v>1997.56</c:v>
                </c:pt>
                <c:pt idx="237" formatCode="_-* #,##0.00_₮_-;\-* #,##0.00_₮_-;_-* &quot;-&quot;??_₮_-;_-@_-">
                  <c:v>1997.42</c:v>
                </c:pt>
                <c:pt idx="238" formatCode="_-* #,##0.00_₮_-;\-* #,##0.00_₮_-;_-* &quot;-&quot;??_₮_-;_-@_-">
                  <c:v>1994.16</c:v>
                </c:pt>
                <c:pt idx="239" formatCode="_-* #,##0.00_₮_-;\-* #,##0.00_₮_-;_-* &quot;-&quot;??_₮_-;_-@_-">
                  <c:v>1996.02</c:v>
                </c:pt>
                <c:pt idx="240" formatCode="_-* #,##0.00_₮_-;\-* #,##0.00_₮_-;_-* &quot;-&quot;??_₮_-;_-@_-">
                  <c:v>1993.47</c:v>
                </c:pt>
                <c:pt idx="241" formatCode="_-* #,##0.00_₮_-;\-* #,##0.00_₮_-;_-* &quot;-&quot;??_₮_-;_-@_-">
                  <c:v>1995.3</c:v>
                </c:pt>
                <c:pt idx="242" formatCode="_-* #,##0.00_₮_-;\-* #,##0.00_₮_-;_-* &quot;-&quot;??_₮_-;_-@_-">
                  <c:v>1996.37</c:v>
                </c:pt>
                <c:pt idx="243" formatCode="_-* #,##0.00_₮_-;\-* #,##0.00_₮_-;_-* &quot;-&quot;??_₮_-;_-@_-">
                  <c:v>1996.03</c:v>
                </c:pt>
                <c:pt idx="244" formatCode="_-* #,##0.00_₮_-;\-* #,##0.00_₮_-;_-* &quot;-&quot;??_₮_-;_-@_-">
                  <c:v>1996.25</c:v>
                </c:pt>
                <c:pt idx="245" formatCode="_-* #,##0.00_₮_-;\-* #,##0.00_₮_-;_-* &quot;-&quot;??_₮_-;_-@_-">
                  <c:v>1996.27</c:v>
                </c:pt>
                <c:pt idx="246" formatCode="_-* #,##0.00_₮_-;\-* #,##0.00_₮_-;_-* &quot;-&quot;??_₮_-;_-@_-">
                  <c:v>1996.32</c:v>
                </c:pt>
                <c:pt idx="247" formatCode="_-* #,##0.00_₮_-;\-* #,##0.00_₮_-;_-* &quot;-&quot;??_₮_-;_-@_-">
                  <c:v>1996.5</c:v>
                </c:pt>
                <c:pt idx="248" formatCode="_-* #,##0.00_₮_-;\-* #,##0.00_₮_-;_-* &quot;-&quot;??_₮_-;_-@_-">
                  <c:v>1992.71</c:v>
                </c:pt>
                <c:pt idx="249" formatCode="_-* #,##0.00_₮_-;\-* #,##0.00_₮_-;_-* &quot;-&quot;??_₮_-;_-@_-">
                  <c:v>1993.32</c:v>
                </c:pt>
                <c:pt idx="250" formatCode="_-* #,##0.00_₮_-;\-* #,##0.00_₮_-;_-* &quot;-&quot;??_₮_-;_-@_-">
                  <c:v>1995.98</c:v>
                </c:pt>
                <c:pt idx="251" formatCode="_-* #,##0.00_₮_-;\-* #,##0.00_₮_-;_-* &quot;-&quot;??_₮_-;_-@_-">
                  <c:v>1995.51</c:v>
                </c:pt>
                <c:pt idx="252" formatCode="_-* #,##0.00_₮_-;\-* #,##0.00_₮_-;_-* &quot;-&quot;??_₮_-;_-@_-">
                  <c:v>1996.66</c:v>
                </c:pt>
                <c:pt idx="253" formatCode="_-* #,##0.00_₮_-;\-* #,##0.00_₮_-;_-* &quot;-&quot;??_₮_-;_-@_-">
                  <c:v>1997.63</c:v>
                </c:pt>
                <c:pt idx="254" formatCode="_-* #,##0.00_₮_-;\-* #,##0.00_₮_-;_-* &quot;-&quot;??_₮_-;_-@_-">
                  <c:v>1998.14</c:v>
                </c:pt>
                <c:pt idx="255" formatCode="_-* #,##0.00_₮_-;\-* #,##0.00_₮_-;_-* &quot;-&quot;??_₮_-;_-@_-">
                  <c:v>1998.61</c:v>
                </c:pt>
                <c:pt idx="256" formatCode="_-* #,##0.00_₮_-;\-* #,##0.00_₮_-;_-* &quot;-&quot;??_₮_-;_-@_-">
                  <c:v>1998.32</c:v>
                </c:pt>
                <c:pt idx="257" formatCode="_-* #,##0.00_₮_-;\-* #,##0.00_₮_-;_-* &quot;-&quot;??_₮_-;_-@_-">
                  <c:v>1998.23</c:v>
                </c:pt>
                <c:pt idx="258" formatCode="_-* #,##0.00_₮_-;\-* #,##0.00_₮_-;_-* &quot;-&quot;??_₮_-;_-@_-">
                  <c:v>1998.88</c:v>
                </c:pt>
                <c:pt idx="259" formatCode="_-* #,##0.00_₮_-;\-* #,##0.00_₮_-;_-* &quot;-&quot;??_₮_-;_-@_-">
                  <c:v>1999.37</c:v>
                </c:pt>
                <c:pt idx="260" formatCode="_-* #,##0.00_₮_-;\-* #,##0.00_₮_-;_-* &quot;-&quot;??_₮_-;_-@_-">
                  <c:v>1999.93</c:v>
                </c:pt>
                <c:pt idx="261" formatCode="_-* #,##0.00_₮_-;\-* #,##0.00_₮_-;_-* &quot;-&quot;??_₮_-;_-@_-">
                  <c:v>2003.48</c:v>
                </c:pt>
                <c:pt idx="262" formatCode="_-* #,##0.00_₮_-;\-* #,##0.00_₮_-;_-* &quot;-&quot;??_₮_-;_-@_-">
                  <c:v>2004.88</c:v>
                </c:pt>
                <c:pt idx="263" formatCode="_-* #,##0.00_₮_-;\-* #,##0.00_₮_-;_-* &quot;-&quot;??_₮_-;_-@_-">
                  <c:v>2006.79</c:v>
                </c:pt>
                <c:pt idx="264" formatCode="_-* #,##0.00_₮_-;\-* #,##0.00_₮_-;_-* &quot;-&quot;??_₮_-;_-@_-">
                  <c:v>2007.31</c:v>
                </c:pt>
                <c:pt idx="265" formatCode="_-* #,##0.00_₮_-;\-* #,##0.00_₮_-;_-* &quot;-&quot;??_₮_-;_-@_-">
                  <c:v>2007.1</c:v>
                </c:pt>
                <c:pt idx="266" formatCode="_-* #,##0.00_₮_-;\-* #,##0.00_₮_-;_-* &quot;-&quot;??_₮_-;_-@_-">
                  <c:v>2007.09</c:v>
                </c:pt>
                <c:pt idx="267" formatCode="_-* #,##0.00_₮_-;\-* #,##0.00_₮_-;_-* &quot;-&quot;??_₮_-;_-@_-">
                  <c:v>2006.44</c:v>
                </c:pt>
                <c:pt idx="268" formatCode="_-* #,##0.00_₮_-;\-* #,##0.00_₮_-;_-* &quot;-&quot;??_₮_-;_-@_-">
                  <c:v>2007.68</c:v>
                </c:pt>
                <c:pt idx="269" formatCode="_-* #,##0.00_₮_-;\-* #,##0.00_₮_-;_-* &quot;-&quot;??_₮_-;_-@_-">
                  <c:v>2007.81</c:v>
                </c:pt>
                <c:pt idx="270" formatCode="_-* #,##0.00_₮_-;\-* #,##0.00_₮_-;_-* &quot;-&quot;??_₮_-;_-@_-">
                  <c:v>2008.59</c:v>
                </c:pt>
                <c:pt idx="271" formatCode="_-* #,##0.00_₮_-;\-* #,##0.00_₮_-;_-* &quot;-&quot;??_₮_-;_-@_-">
                  <c:v>2011.38</c:v>
                </c:pt>
                <c:pt idx="272" formatCode="_-* #,##0.00_₮_-;\-* #,##0.00_₮_-;_-* &quot;-&quot;??_₮_-;_-@_-">
                  <c:v>2010.73</c:v>
                </c:pt>
                <c:pt idx="273" formatCode="_-* #,##0.00_₮_-;\-* #,##0.00_₮_-;_-* &quot;-&quot;??_₮_-;_-@_-">
                  <c:v>2013.38</c:v>
                </c:pt>
                <c:pt idx="274" formatCode="_-* #,##0.00_₮_-;\-* #,##0.00_₮_-;_-* &quot;-&quot;??_₮_-;_-@_-">
                  <c:v>2014.43</c:v>
                </c:pt>
                <c:pt idx="275" formatCode="_-* #,##0.00_₮_-;\-* #,##0.00_₮_-;_-* &quot;-&quot;??_₮_-;_-@_-">
                  <c:v>2017.42</c:v>
                </c:pt>
                <c:pt idx="276" formatCode="_-* #,##0.00_₮_-;\-* #,##0.00_₮_-;_-* &quot;-&quot;??_₮_-;_-@_-">
                  <c:v>2018.53</c:v>
                </c:pt>
                <c:pt idx="277" formatCode="_-* #,##0.00_₮_-;\-* #,##0.00_₮_-;_-* &quot;-&quot;??_₮_-;_-@_-">
                  <c:v>2018.82</c:v>
                </c:pt>
                <c:pt idx="278" formatCode="_-* #,##0.00_₮_-;\-* #,##0.00_₮_-;_-* &quot;-&quot;??_₮_-;_-@_-">
                  <c:v>2019.42</c:v>
                </c:pt>
                <c:pt idx="279" formatCode="_-* #,##0.00_₮_-;\-* #,##0.00_₮_-;_-* &quot;-&quot;??_₮_-;_-@_-">
                  <c:v>2020.45</c:v>
                </c:pt>
                <c:pt idx="280" formatCode="_-* #,##0.00_₮_-;\-* #,##0.00_₮_-;_-* &quot;-&quot;??_₮_-;_-@_-">
                  <c:v>2021.72</c:v>
                </c:pt>
                <c:pt idx="281" formatCode="_-* #,##0.00_₮_-;\-* #,##0.00_₮_-;_-* &quot;-&quot;??_₮_-;_-@_-">
                  <c:v>2022.11</c:v>
                </c:pt>
                <c:pt idx="282" formatCode="_-* #,##0.00_₮_-;\-* #,##0.00_₮_-;_-* &quot;-&quot;??_₮_-;_-@_-">
                  <c:v>2026.75</c:v>
                </c:pt>
                <c:pt idx="283" formatCode="_-* #,##0.00_₮_-;\-* #,##0.00_₮_-;_-* &quot;-&quot;??_₮_-;_-@_-">
                  <c:v>2029.3</c:v>
                </c:pt>
                <c:pt idx="284" formatCode="_-* #,##0.00_₮_-;\-* #,##0.00_₮_-;_-* &quot;-&quot;??_₮_-;_-@_-">
                  <c:v>2029.17</c:v>
                </c:pt>
                <c:pt idx="285" formatCode="_-* #,##0.00_₮_-;\-* #,##0.00_₮_-;_-* &quot;-&quot;??_₮_-;_-@_-">
                  <c:v>2033.45</c:v>
                </c:pt>
                <c:pt idx="286" formatCode="_-* #,##0.00_₮_-;\-* #,##0.00_₮_-;_-* &quot;-&quot;??_₮_-;_-@_-">
                  <c:v>2034.32</c:v>
                </c:pt>
                <c:pt idx="287" formatCode="_-* #,##0.00_₮_-;\-* #,##0.00_₮_-;_-* &quot;-&quot;??_₮_-;_-@_-">
                  <c:v>2037.14</c:v>
                </c:pt>
                <c:pt idx="288" formatCode="_-* #,##0.00_₮_-;\-* #,##0.00_₮_-;_-* &quot;-&quot;??_₮_-;_-@_-">
                  <c:v>2036.88</c:v>
                </c:pt>
                <c:pt idx="289" formatCode="_-* #,##0.00_₮_-;\-* #,##0.00_₮_-;_-* &quot;-&quot;??_₮_-;_-@_-">
                  <c:v>2032.47</c:v>
                </c:pt>
                <c:pt idx="290" formatCode="_-* #,##0.00_₮_-;\-* #,##0.00_₮_-;_-* &quot;-&quot;??_₮_-;_-@_-">
                  <c:v>2034.64</c:v>
                </c:pt>
                <c:pt idx="291" formatCode="_-* #,##0.00_₮_-;\-* #,##0.00_₮_-;_-* &quot;-&quot;??_₮_-;_-@_-">
                  <c:v>2037.59</c:v>
                </c:pt>
                <c:pt idx="292" formatCode="_-* #,##0.00_₮_-;\-* #,##0.00_₮_-;_-* &quot;-&quot;??_₮_-;_-@_-">
                  <c:v>2040.97</c:v>
                </c:pt>
                <c:pt idx="293" formatCode="_-* #,##0.00_₮_-;\-* #,##0.00_₮_-;_-* &quot;-&quot;??_₮_-;_-@_-">
                  <c:v>2043.51</c:v>
                </c:pt>
                <c:pt idx="294" formatCode="_-* #,##0.00_₮_-;\-* #,##0.00_₮_-;_-* &quot;-&quot;??_₮_-;_-@_-">
                  <c:v>2045.88</c:v>
                </c:pt>
                <c:pt idx="295" formatCode="_-* #,##0.00_₮_-;\-* #,##0.00_₮_-;_-* &quot;-&quot;??_₮_-;_-@_-">
                  <c:v>2047</c:v>
                </c:pt>
                <c:pt idx="296" formatCode="_-* #,##0.00_₮_-;\-* #,##0.00_₮_-;_-* &quot;-&quot;??_₮_-;_-@_-">
                  <c:v>2048.1799999999998</c:v>
                </c:pt>
                <c:pt idx="297" formatCode="_-* #,##0.00_₮_-;\-* #,##0.00_₮_-;_-* &quot;-&quot;??_₮_-;_-@_-">
                  <c:v>2047.92</c:v>
                </c:pt>
                <c:pt idx="298" formatCode="_-* #,##0.00_₮_-;\-* #,##0.00_₮_-;_-* &quot;-&quot;??_₮_-;_-@_-">
                  <c:v>2046.52</c:v>
                </c:pt>
                <c:pt idx="299" formatCode="_-* #,##0.00_₮_-;\-* #,##0.00_₮_-;_-* &quot;-&quot;??_₮_-;_-@_-">
                  <c:v>2044.82</c:v>
                </c:pt>
                <c:pt idx="300" formatCode="_-* #,##0.00_₮_-;\-* #,##0.00_₮_-;_-* &quot;-&quot;??_₮_-;_-@_-">
                  <c:v>2041.62</c:v>
                </c:pt>
                <c:pt idx="301" formatCode="_-* #,##0.00_₮_-;\-* #,##0.00_₮_-;_-* &quot;-&quot;??_₮_-;_-@_-">
                  <c:v>2046.21</c:v>
                </c:pt>
                <c:pt idx="302" formatCode="_-* #,##0.00_₮_-;\-* #,##0.00_₮_-;_-* &quot;-&quot;??_₮_-;_-@_-">
                  <c:v>2047.66</c:v>
                </c:pt>
                <c:pt idx="303" formatCode="_-* #,##0.00_₮_-;\-* #,##0.00_₮_-;_-* &quot;-&quot;??_₮_-;_-@_-">
                  <c:v>2048.21</c:v>
                </c:pt>
                <c:pt idx="304" formatCode="_-* #,##0.00_₮_-;\-* #,##0.00_₮_-;_-* &quot;-&quot;??_₮_-;_-@_-">
                  <c:v>2048.62</c:v>
                </c:pt>
                <c:pt idx="305" formatCode="_-* #,##0.00_₮_-;\-* #,##0.00_₮_-;_-* &quot;-&quot;??_₮_-;_-@_-">
                  <c:v>2049.36</c:v>
                </c:pt>
                <c:pt idx="306" formatCode="_-* #,##0.00_₮_-;\-* #,##0.00_₮_-;_-* &quot;-&quot;??_₮_-;_-@_-">
                  <c:v>2050.15</c:v>
                </c:pt>
                <c:pt idx="307" formatCode="_-* #,##0.00_₮_-;\-* #,##0.00_₮_-;_-* &quot;-&quot;??_₮_-;_-@_-">
                  <c:v>2050.69</c:v>
                </c:pt>
                <c:pt idx="308" formatCode="_-* #,##0.00_₮_-;\-* #,##0.00_₮_-;_-* &quot;-&quot;??_₮_-;_-@_-">
                  <c:v>2050.85</c:v>
                </c:pt>
                <c:pt idx="309" formatCode="_-* #,##0.00_₮_-;\-* #,##0.00_₮_-;_-* &quot;-&quot;??_₮_-;_-@_-">
                  <c:v>2050.77</c:v>
                </c:pt>
                <c:pt idx="310" formatCode="_-* #,##0.00_₮_-;\-* #,##0.00_₮_-;_-* &quot;-&quot;??_₮_-;_-@_-">
                  <c:v>2050.73</c:v>
                </c:pt>
                <c:pt idx="311" formatCode="_-* #,##0.00_₮_-;\-* #,##0.00_₮_-;_-* &quot;-&quot;??_₮_-;_-@_-">
                  <c:v>2048.9</c:v>
                </c:pt>
                <c:pt idx="312" formatCode="_-* #,##0.00_₮_-;\-* #,##0.00_₮_-;_-* &quot;-&quot;??_₮_-;_-@_-">
                  <c:v>2048.79</c:v>
                </c:pt>
                <c:pt idx="313" formatCode="_-* #,##0.00_₮_-;\-* #,##0.00_₮_-;_-* &quot;-&quot;??_₮_-;_-@_-">
                  <c:v>2047.17</c:v>
                </c:pt>
                <c:pt idx="314" formatCode="_-* #,##0.00_₮_-;\-* #,##0.00_₮_-;_-* &quot;-&quot;??_₮_-;_-@_-">
                  <c:v>2042.49</c:v>
                </c:pt>
                <c:pt idx="315" formatCode="_-* #,##0.00_₮_-;\-* #,##0.00_₮_-;_-* &quot;-&quot;??_₮_-;_-@_-">
                  <c:v>2042.75</c:v>
                </c:pt>
                <c:pt idx="316" formatCode="_-* #,##0.00_₮_-;\-* #,##0.00_₮_-;_-* &quot;-&quot;??_₮_-;_-@_-">
                  <c:v>2032.89</c:v>
                </c:pt>
                <c:pt idx="317" formatCode="_-* #,##0.00_₮_-;\-* #,##0.00_₮_-;_-* &quot;-&quot;??_₮_-;_-@_-">
                  <c:v>2026.93</c:v>
                </c:pt>
                <c:pt idx="318" formatCode="_-* #,##0.00_₮_-;\-* #,##0.00_₮_-;_-* &quot;-&quot;??_₮_-;_-@_-">
                  <c:v>2023.91</c:v>
                </c:pt>
                <c:pt idx="319" formatCode="_-* #,##0.00_₮_-;\-* #,##0.00_₮_-;_-* &quot;-&quot;??_₮_-;_-@_-">
                  <c:v>2020.04</c:v>
                </c:pt>
                <c:pt idx="320" formatCode="_-* #,##0.00_₮_-;\-* #,##0.00_₮_-;_-* &quot;-&quot;??_₮_-;_-@_-">
                  <c:v>2013.15</c:v>
                </c:pt>
                <c:pt idx="321" formatCode="_-* #,##0.00_₮_-;\-* #,##0.00_₮_-;_-* &quot;-&quot;??_₮_-;_-@_-">
                  <c:v>2008.46</c:v>
                </c:pt>
                <c:pt idx="322" formatCode="_-* #,##0.00_₮_-;\-* #,##0.00_₮_-;_-* &quot;-&quot;??_₮_-;_-@_-">
                  <c:v>2005.08</c:v>
                </c:pt>
                <c:pt idx="323" formatCode="_-* #,##0.00_₮_-;\-* #,##0.00_₮_-;_-* &quot;-&quot;??_₮_-;_-@_-">
                  <c:v>1992.39</c:v>
                </c:pt>
                <c:pt idx="324" formatCode="_-* #,##0.00_₮_-;\-* #,##0.00_₮_-;_-* &quot;-&quot;??_₮_-;_-@_-">
                  <c:v>1986.24</c:v>
                </c:pt>
                <c:pt idx="325" formatCode="_-* #,##0.00_₮_-;\-* #,##0.00_₮_-;_-* &quot;-&quot;??_₮_-;_-@_-">
                  <c:v>1978.39</c:v>
                </c:pt>
                <c:pt idx="326" formatCode="_-* #,##0.00_₮_-;\-* #,##0.00_₮_-;_-* &quot;-&quot;??_₮_-;_-@_-">
                  <c:v>1982.67</c:v>
                </c:pt>
                <c:pt idx="327" formatCode="_-* #,##0.00_₮_-;\-* #,##0.00_₮_-;_-* &quot;-&quot;??_₮_-;_-@_-">
                  <c:v>1980.38</c:v>
                </c:pt>
                <c:pt idx="328" formatCode="_-* #,##0.00_₮_-;\-* #,##0.00_₮_-;_-* &quot;-&quot;??_₮_-;_-@_-">
                  <c:v>1996.27</c:v>
                </c:pt>
                <c:pt idx="329" formatCode="_-* #,##0.00_₮_-;\-* #,##0.00_₮_-;_-* &quot;-&quot;??_₮_-;_-@_-">
                  <c:v>1996.79</c:v>
                </c:pt>
                <c:pt idx="330" formatCode="_-* #,##0.00_₮_-;\-* #,##0.00_₮_-;_-* &quot;-&quot;??_₮_-;_-@_-">
                  <c:v>2005.71</c:v>
                </c:pt>
                <c:pt idx="331" formatCode="_-* #,##0.00_₮_-;\-* #,##0.00_₮_-;_-* &quot;-&quot;??_₮_-;_-@_-">
                  <c:v>2009.41</c:v>
                </c:pt>
                <c:pt idx="332" formatCode="_-* #,##0.00_₮_-;\-* #,##0.00_₮_-;_-* &quot;-&quot;??_₮_-;_-@_-">
                  <c:v>2011.84</c:v>
                </c:pt>
                <c:pt idx="333" formatCode="_-* #,##0.00_₮_-;\-* #,##0.00_₮_-;_-* &quot;-&quot;??_₮_-;_-@_-">
                  <c:v>2015.41</c:v>
                </c:pt>
                <c:pt idx="334" formatCode="_-* #,##0.00_₮_-;\-* #,##0.00_₮_-;_-* &quot;-&quot;??_₮_-;_-@_-">
                  <c:v>2017.26</c:v>
                </c:pt>
                <c:pt idx="335" formatCode="_-* #,##0.00_₮_-;\-* #,##0.00_₮_-;_-* &quot;-&quot;??_₮_-;_-@_-">
                  <c:v>2019.89</c:v>
                </c:pt>
                <c:pt idx="336" formatCode="_-* #,##0.00_₮_-;\-* #,##0.00_₮_-;_-* &quot;-&quot;??_₮_-;_-@_-">
                  <c:v>2020.79</c:v>
                </c:pt>
                <c:pt idx="337" formatCode="_-* #,##0.00_₮_-;\-* #,##0.00_₮_-;_-* &quot;-&quot;??_₮_-;_-@_-">
                  <c:v>2021.03</c:v>
                </c:pt>
                <c:pt idx="338" formatCode="_-* #,##0.00_₮_-;\-* #,##0.00_₮_-;_-* &quot;-&quot;??_₮_-;_-@_-">
                  <c:v>2021.4</c:v>
                </c:pt>
                <c:pt idx="339" formatCode="_-* #,##0.00_₮_-;\-* #,##0.00_₮_-;_-* &quot;-&quot;??_₮_-;_-@_-">
                  <c:v>2020.06</c:v>
                </c:pt>
                <c:pt idx="340" formatCode="_-* #,##0.00_₮_-;\-* #,##0.00_₮_-;_-* &quot;-&quot;??_₮_-;_-@_-">
                  <c:v>2017.93</c:v>
                </c:pt>
                <c:pt idx="341" formatCode="_-* #,##0.00_₮_-;\-* #,##0.00_₮_-;_-* &quot;-&quot;??_₮_-;_-@_-">
                  <c:v>2012.16</c:v>
                </c:pt>
                <c:pt idx="342" formatCode="_-* #,##0.00_₮_-;\-* #,##0.00_₮_-;_-* &quot;-&quot;??_₮_-;_-@_-">
                  <c:v>2003.01</c:v>
                </c:pt>
                <c:pt idx="343" formatCode="_-* #,##0.00_₮_-;\-* #,##0.00_₮_-;_-* &quot;-&quot;??_₮_-;_-@_-">
                  <c:v>1998.7</c:v>
                </c:pt>
                <c:pt idx="344" formatCode="_-* #,##0.00_₮_-;\-* #,##0.00_₮_-;_-* &quot;-&quot;??_₮_-;_-@_-">
                  <c:v>1991.54</c:v>
                </c:pt>
                <c:pt idx="345" formatCode="_-* #,##0.00_₮_-;\-* #,##0.00_₮_-;_-* &quot;-&quot;??_₮_-;_-@_-">
                  <c:v>2001.86</c:v>
                </c:pt>
                <c:pt idx="346" formatCode="_-* #,##0.00_₮_-;\-* #,##0.00_₮_-;_-* &quot;-&quot;??_₮_-;_-@_-">
                  <c:v>2001.09</c:v>
                </c:pt>
                <c:pt idx="347" formatCode="_-* #,##0.00_₮_-;\-* #,##0.00_₮_-;_-* &quot;-&quot;??_₮_-;_-@_-">
                  <c:v>1998.33</c:v>
                </c:pt>
                <c:pt idx="348" formatCode="_-* #,##0.00_₮_-;\-* #,##0.00_₮_-;_-* &quot;-&quot;??_₮_-;_-@_-">
                  <c:v>2000.2</c:v>
                </c:pt>
                <c:pt idx="349" formatCode="_-* #,##0.00_₮_-;\-* #,##0.00_₮_-;_-* &quot;-&quot;??_₮_-;_-@_-">
                  <c:v>2000.01</c:v>
                </c:pt>
                <c:pt idx="350" formatCode="_-* #,##0.00_₮_-;\-* #,##0.00_₮_-;_-* &quot;-&quot;??_₮_-;_-@_-">
                  <c:v>1997.83</c:v>
                </c:pt>
                <c:pt idx="351" formatCode="_-* #,##0.00_₮_-;\-* #,##0.00_₮_-;_-* &quot;-&quot;??_₮_-;_-@_-">
                  <c:v>1998.6</c:v>
                </c:pt>
                <c:pt idx="352" formatCode="_-* #,##0.00_₮_-;\-* #,##0.00_₮_-;_-* &quot;-&quot;??_₮_-;_-@_-">
                  <c:v>1994.96</c:v>
                </c:pt>
                <c:pt idx="353" formatCode="_-* #,##0.00_₮_-;\-* #,##0.00_₮_-;_-* &quot;-&quot;??_₮_-;_-@_-">
                  <c:v>1990.53</c:v>
                </c:pt>
                <c:pt idx="354" formatCode="_-* #,##0.00_₮_-;\-* #,##0.00_₮_-;_-* &quot;-&quot;??_₮_-;_-@_-">
                  <c:v>1988.53</c:v>
                </c:pt>
                <c:pt idx="355" formatCode="_-* #,##0.00_₮_-;\-* #,##0.00_₮_-;_-* &quot;-&quot;??_₮_-;_-@_-">
                  <c:v>1988.95</c:v>
                </c:pt>
                <c:pt idx="356" formatCode="_-* #,##0.00_₮_-;\-* #,##0.00_₮_-;_-* &quot;-&quot;??_₮_-;_-@_-">
                  <c:v>1984.44</c:v>
                </c:pt>
                <c:pt idx="357" formatCode="_-* #,##0.00_₮_-;\-* #,##0.00_₮_-;_-* &quot;-&quot;??_₮_-;_-@_-">
                  <c:v>1984.65</c:v>
                </c:pt>
                <c:pt idx="358" formatCode="_-* #,##0.00_₮_-;\-* #,##0.00_₮_-;_-* &quot;-&quot;??_₮_-;_-@_-">
                  <c:v>1985.41</c:v>
                </c:pt>
                <c:pt idx="359" formatCode="_-* #,##0.00_₮_-;\-* #,##0.00_₮_-;_-* &quot;-&quot;??_₮_-;_-@_-">
                  <c:v>1980.48</c:v>
                </c:pt>
                <c:pt idx="360" formatCode="_-* #,##0.00_₮_-;\-* #,##0.00_₮_-;_-* &quot;-&quot;??_₮_-;_-@_-">
                  <c:v>1980.11</c:v>
                </c:pt>
                <c:pt idx="361" formatCode="_-* #,##0.00_₮_-;\-* #,##0.00_₮_-;_-* &quot;-&quot;??_₮_-;_-@_-">
                  <c:v>1974.22</c:v>
                </c:pt>
                <c:pt idx="362" formatCode="_-* #,##0.00_₮_-;\-* #,##0.00_₮_-;_-* &quot;-&quot;??_₮_-;_-@_-">
                  <c:v>1970.18</c:v>
                </c:pt>
                <c:pt idx="363" formatCode="_-* #,##0.00_₮_-;\-* #,##0.00_₮_-;_-* &quot;-&quot;??_₮_-;_-@_-">
                  <c:v>1970.45</c:v>
                </c:pt>
                <c:pt idx="364" formatCode="_-* #,##0.00_₮_-;\-* #,##0.00_₮_-;_-* &quot;-&quot;??_₮_-;_-@_-">
                  <c:v>1961.13</c:v>
                </c:pt>
                <c:pt idx="365" formatCode="_-* #,##0.00_₮_-;\-* #,##0.00_₮_-;_-* &quot;-&quot;??_₮_-;_-@_-">
                  <c:v>1956.76</c:v>
                </c:pt>
                <c:pt idx="366" formatCode="_-* #,##0.00_₮_-;\-* #,##0.00_₮_-;_-* &quot;-&quot;??_₮_-;_-@_-">
                  <c:v>1952.72</c:v>
                </c:pt>
                <c:pt idx="367" formatCode="_-* #,##0.00_₮_-;\-* #,##0.00_₮_-;_-* &quot;-&quot;??_₮_-;_-@_-">
                  <c:v>1950.34</c:v>
                </c:pt>
                <c:pt idx="368" formatCode="_-* #,##0.00_₮_-;\-* #,##0.00_₮_-;_-* &quot;-&quot;??_₮_-;_-@_-">
                  <c:v>1947.12</c:v>
                </c:pt>
                <c:pt idx="369" formatCode="_-* #,##0.00_₮_-;\-* #,##0.00_₮_-;_-* &quot;-&quot;??_₮_-;_-@_-">
                  <c:v>1941.9</c:v>
                </c:pt>
                <c:pt idx="370" formatCode="_-* #,##0.00_₮_-;\-* #,##0.00_₮_-;_-* &quot;-&quot;??_₮_-;_-@_-">
                  <c:v>1941.72</c:v>
                </c:pt>
                <c:pt idx="371" formatCode="_-* #,##0.00_₮_-;\-* #,##0.00_₮_-;_-* &quot;-&quot;??_₮_-;_-@_-">
                  <c:v>1938.76</c:v>
                </c:pt>
                <c:pt idx="372" formatCode="_-* #,##0.00_₮_-;\-* #,##0.00_₮_-;_-* &quot;-&quot;??_₮_-;_-@_-">
                  <c:v>1944.46</c:v>
                </c:pt>
                <c:pt idx="373" formatCode="_-* #,##0.00_₮_-;\-* #,##0.00_₮_-;_-* &quot;-&quot;??_₮_-;_-@_-">
                  <c:v>1962.53</c:v>
                </c:pt>
                <c:pt idx="374" formatCode="_-* #,##0.00_₮_-;\-* #,##0.00_₮_-;_-* &quot;-&quot;??_₮_-;_-@_-">
                  <c:v>1982.25</c:v>
                </c:pt>
                <c:pt idx="375" formatCode="_-* #,##0.00_₮_-;\-* #,##0.00_₮_-;_-* &quot;-&quot;??_₮_-;_-@_-">
                  <c:v>1992.76</c:v>
                </c:pt>
                <c:pt idx="376" formatCode="_-* #,##0.00_₮_-;\-* #,##0.00_₮_-;_-* &quot;-&quot;??_₮_-;_-@_-">
                  <c:v>1995.62</c:v>
                </c:pt>
                <c:pt idx="377" formatCode="_-* #,##0.00_₮_-;\-* #,##0.00_₮_-;_-* &quot;-&quot;??_₮_-;_-@_-">
                  <c:v>1993.87</c:v>
                </c:pt>
                <c:pt idx="378" formatCode="_-* #,##0.00_₮_-;\-* #,##0.00_₮_-;_-* &quot;-&quot;??_₮_-;_-@_-">
                  <c:v>2007.44</c:v>
                </c:pt>
                <c:pt idx="379" formatCode="_-* #,##0.00_₮_-;\-* #,##0.00_₮_-;_-* &quot;-&quot;??_₮_-;_-@_-">
                  <c:v>2012.24</c:v>
                </c:pt>
                <c:pt idx="380" formatCode="_-* #,##0.00_₮_-;\-* #,##0.00_₮_-;_-* &quot;-&quot;??_₮_-;_-@_-">
                  <c:v>2017.57</c:v>
                </c:pt>
                <c:pt idx="381" formatCode="_-* #,##0.00_₮_-;\-* #,##0.00_₮_-;_-* &quot;-&quot;??_₮_-;_-@_-">
                  <c:v>2023.2</c:v>
                </c:pt>
                <c:pt idx="382" formatCode="_-* #,##0.00_₮_-;\-* #,##0.00_₮_-;_-* &quot;-&quot;??_₮_-;_-@_-">
                  <c:v>2032.54</c:v>
                </c:pt>
                <c:pt idx="383" formatCode="_-* #,##0.00_₮_-;\-* #,##0.00_₮_-;_-* &quot;-&quot;??_₮_-;_-@_-">
                  <c:v>2037.51</c:v>
                </c:pt>
                <c:pt idx="384" formatCode="_-* #,##0.00_₮_-;\-* #,##0.00_₮_-;_-* &quot;-&quot;??_₮_-;_-@_-">
                  <c:v>2043.4</c:v>
                </c:pt>
                <c:pt idx="385" formatCode="_-* #,##0.00_₮_-;\-* #,##0.00_₮_-;_-* &quot;-&quot;??_₮_-;_-@_-">
                  <c:v>2048.7399999999998</c:v>
                </c:pt>
                <c:pt idx="386" formatCode="_-* #,##0.00_₮_-;\-* #,##0.00_₮_-;_-* &quot;-&quot;??_₮_-;_-@_-">
                  <c:v>2049.3000000000002</c:v>
                </c:pt>
                <c:pt idx="387" formatCode="_-* #,##0.00_₮_-;\-* #,##0.00_₮_-;_-* &quot;-&quot;??_₮_-;_-@_-">
                  <c:v>2053.0500000000002</c:v>
                </c:pt>
                <c:pt idx="388" formatCode="_-* #,##0.00_₮_-;\-* #,##0.00_₮_-;_-* &quot;-&quot;??_₮_-;_-@_-">
                  <c:v>2061.6999999999998</c:v>
                </c:pt>
                <c:pt idx="389" formatCode="_-* #,##0.00_₮_-;\-* #,##0.00_₮_-;_-* &quot;-&quot;??_₮_-;_-@_-">
                  <c:v>2068.4299999999998</c:v>
                </c:pt>
                <c:pt idx="390" formatCode="_-* #,##0.00_₮_-;\-* #,##0.00_₮_-;_-* &quot;-&quot;??_₮_-;_-@_-">
                  <c:v>2073.09</c:v>
                </c:pt>
                <c:pt idx="391" formatCode="_-* #,##0.00_₮_-;\-* #,##0.00_₮_-;_-* &quot;-&quot;??_₮_-;_-@_-">
                  <c:v>2074.64</c:v>
                </c:pt>
                <c:pt idx="392" formatCode="_-* #,##0.00_₮_-;\-* #,##0.00_₮_-;_-* &quot;-&quot;??_₮_-;_-@_-">
                  <c:v>2087.61</c:v>
                </c:pt>
                <c:pt idx="393" formatCode="_-* #,##0.00_₮_-;\-* #,##0.00_₮_-;_-* &quot;-&quot;??_₮_-;_-@_-">
                  <c:v>2090.84</c:v>
                </c:pt>
                <c:pt idx="394" formatCode="_-* #,##0.00_₮_-;\-* #,##0.00_₮_-;_-* &quot;-&quot;??_₮_-;_-@_-">
                  <c:v>2098.3000000000002</c:v>
                </c:pt>
                <c:pt idx="395" formatCode="_-* #,##0.00_₮_-;\-* #,##0.00_₮_-;_-* &quot;-&quot;??_₮_-;_-@_-">
                  <c:v>2111.27</c:v>
                </c:pt>
                <c:pt idx="396" formatCode="_-* #,##0.00_₮_-;\-* #,##0.00_₮_-;_-* &quot;-&quot;??_₮_-;_-@_-">
                  <c:v>2122.65</c:v>
                </c:pt>
                <c:pt idx="397" formatCode="_-* #,##0.00_₮_-;\-* #,##0.00_₮_-;_-* &quot;-&quot;??_₮_-;_-@_-">
                  <c:v>2131.81</c:v>
                </c:pt>
                <c:pt idx="398" formatCode="_-* #,##0.00_₮_-;\-* #,##0.00_₮_-;_-* &quot;-&quot;??_₮_-;_-@_-">
                  <c:v>2141.59</c:v>
                </c:pt>
                <c:pt idx="399" formatCode="_-* #,##0.00_₮_-;\-* #,##0.00_₮_-;_-* &quot;-&quot;??_₮_-;_-@_-">
                  <c:v>2152.0700000000002</c:v>
                </c:pt>
                <c:pt idx="400" formatCode="_-* #,##0.00_₮_-;\-* #,##0.00_₮_-;_-* &quot;-&quot;??_₮_-;_-@_-">
                  <c:v>2169.44</c:v>
                </c:pt>
                <c:pt idx="401" formatCode="_-* #,##0.00_₮_-;\-* #,##0.00_₮_-;_-* &quot;-&quot;??_₮_-;_-@_-">
                  <c:v>2187.38</c:v>
                </c:pt>
                <c:pt idx="402" formatCode="_-* #,##0.00_₮_-;\-* #,##0.00_₮_-;_-* &quot;-&quot;??_₮_-;_-@_-">
                  <c:v>2237.3200000000002</c:v>
                </c:pt>
                <c:pt idx="403" formatCode="_-* #,##0.00_₮_-;\-* #,##0.00_₮_-;_-* &quot;-&quot;??_₮_-;_-@_-">
                  <c:v>2251.9899999999998</c:v>
                </c:pt>
                <c:pt idx="404" formatCode="_-* #,##0.00_₮_-;\-* #,##0.00_₮_-;_-* &quot;-&quot;??_₮_-;_-@_-">
                  <c:v>2265.2800000000002</c:v>
                </c:pt>
                <c:pt idx="405" formatCode="_-* #,##0.00_₮_-;\-* #,##0.00_₮_-;_-* &quot;-&quot;??_₮_-;_-@_-">
                  <c:v>2263.6999999999998</c:v>
                </c:pt>
                <c:pt idx="406" formatCode="_-* #,##0.00_₮_-;\-* #,##0.00_₮_-;_-* &quot;-&quot;??_₮_-;_-@_-">
                  <c:v>2260.0500000000002</c:v>
                </c:pt>
                <c:pt idx="407" formatCode="_-* #,##0.00_₮_-;\-* #,##0.00_₮_-;_-* &quot;-&quot;??_₮_-;_-@_-">
                  <c:v>2257.87</c:v>
                </c:pt>
                <c:pt idx="408" formatCode="_-* #,##0.00_₮_-;\-* #,##0.00_₮_-;_-* &quot;-&quot;??_₮_-;_-@_-">
                  <c:v>2254.9699999999998</c:v>
                </c:pt>
                <c:pt idx="409" formatCode="_-* #,##0.00_₮_-;\-* #,##0.00_₮_-;_-* &quot;-&quot;??_₮_-;_-@_-">
                  <c:v>2250.9499999999998</c:v>
                </c:pt>
                <c:pt idx="410" formatCode="_-* #,##0.00_₮_-;\-* #,##0.00_₮_-;_-* &quot;-&quot;??_₮_-;_-@_-">
                  <c:v>2253.2399999999998</c:v>
                </c:pt>
                <c:pt idx="411" formatCode="_-* #,##0.00_₮_-;\-* #,##0.00_₮_-;_-* &quot;-&quot;??_₮_-;_-@_-">
                  <c:v>2233.56</c:v>
                </c:pt>
                <c:pt idx="412" formatCode="_-* #,##0.00_₮_-;\-* #,##0.00_₮_-;_-* &quot;-&quot;??_₮_-;_-@_-">
                  <c:v>2231.9299999999998</c:v>
                </c:pt>
                <c:pt idx="413" formatCode="_-* #,##0.00_₮_-;\-* #,##0.00_₮_-;_-* &quot;-&quot;??_₮_-;_-@_-">
                  <c:v>2219.65</c:v>
                </c:pt>
                <c:pt idx="414" formatCode="_-* #,##0.00_₮_-;\-* #,##0.00_₮_-;_-* &quot;-&quot;??_₮_-;_-@_-">
                  <c:v>2207.6999999999998</c:v>
                </c:pt>
                <c:pt idx="415" formatCode="_-* #,##0.00_₮_-;\-* #,##0.00_₮_-;_-* &quot;-&quot;??_₮_-;_-@_-">
                  <c:v>2211.58</c:v>
                </c:pt>
                <c:pt idx="416" formatCode="_-* #,##0.00_₮_-;\-* #,##0.00_₮_-;_-* &quot;-&quot;??_₮_-;_-@_-">
                  <c:v>2213.1799999999998</c:v>
                </c:pt>
                <c:pt idx="417" formatCode="_-* #,##0.00_₮_-;\-* #,##0.00_₮_-;_-* &quot;-&quot;??_₮_-;_-@_-">
                  <c:v>2212.61</c:v>
                </c:pt>
                <c:pt idx="418" formatCode="_-* #,##0.00_₮_-;\-* #,##0.00_₮_-;_-* &quot;-&quot;??_₮_-;_-@_-">
                  <c:v>2220.2199999999998</c:v>
                </c:pt>
                <c:pt idx="419" formatCode="_-* #,##0.00_₮_-;\-* #,##0.00_₮_-;_-* &quot;-&quot;??_₮_-;_-@_-">
                  <c:v>2223.62</c:v>
                </c:pt>
                <c:pt idx="420" formatCode="_-* #,##0.00_₮_-;\-* #,##0.00_₮_-;_-* &quot;-&quot;??_₮_-;_-@_-">
                  <c:v>2232.86</c:v>
                </c:pt>
                <c:pt idx="421" formatCode="_-* #,##0.00_₮_-;\-* #,##0.00_₮_-;_-* &quot;-&quot;??_₮_-;_-@_-">
                  <c:v>2232.65</c:v>
                </c:pt>
                <c:pt idx="422" formatCode="_-* #,##0.00_₮_-;\-* #,##0.00_₮_-;_-* &quot;-&quot;??_₮_-;_-@_-">
                  <c:v>2238.52</c:v>
                </c:pt>
                <c:pt idx="423" formatCode="_-* #,##0.00_₮_-;\-* #,##0.00_₮_-;_-* &quot;-&quot;??_₮_-;_-@_-">
                  <c:v>2240.7399999999998</c:v>
                </c:pt>
                <c:pt idx="424" formatCode="_-* #,##0.00_₮_-;\-* #,##0.00_₮_-;_-* &quot;-&quot;??_₮_-;_-@_-">
                  <c:v>2244.9699999999998</c:v>
                </c:pt>
                <c:pt idx="425" formatCode="_-* #,##0.00_₮_-;\-* #,##0.00_₮_-;_-* &quot;-&quot;??_₮_-;_-@_-">
                  <c:v>2246.4299999999998</c:v>
                </c:pt>
                <c:pt idx="426" formatCode="_-* #,##0.00_₮_-;\-* #,##0.00_₮_-;_-* &quot;-&quot;??_₮_-;_-@_-">
                  <c:v>2247.86</c:v>
                </c:pt>
                <c:pt idx="427" formatCode="_-* #,##0.00_₮_-;\-* #,##0.00_₮_-;_-* &quot;-&quot;??_₮_-;_-@_-">
                  <c:v>2247.52</c:v>
                </c:pt>
                <c:pt idx="428" formatCode="_-* #,##0.00_₮_-;\-* #,##0.00_₮_-;_-* &quot;-&quot;??_₮_-;_-@_-">
                  <c:v>2249.42</c:v>
                </c:pt>
                <c:pt idx="429" formatCode="_-* #,##0.00_₮_-;\-* #,##0.00_₮_-;_-* &quot;-&quot;??_₮_-;_-@_-">
                  <c:v>2253.61</c:v>
                </c:pt>
                <c:pt idx="430" formatCode="_-* #,##0.00_₮_-;\-* #,##0.00_₮_-;_-* &quot;-&quot;??_₮_-;_-@_-">
                  <c:v>2257.89</c:v>
                </c:pt>
                <c:pt idx="431" formatCode="_-* #,##0.00_₮_-;\-* #,##0.00_₮_-;_-* &quot;-&quot;??_₮_-;_-@_-">
                  <c:v>2263.94</c:v>
                </c:pt>
                <c:pt idx="432" formatCode="_-* #,##0.00_₮_-;\-* #,##0.00_₮_-;_-* &quot;-&quot;??_₮_-;_-@_-">
                  <c:v>2272.8200000000002</c:v>
                </c:pt>
                <c:pt idx="433" formatCode="_-* #,##0.00_₮_-;\-* #,##0.00_₮_-;_-* &quot;-&quot;??_₮_-;_-@_-">
                  <c:v>2277.62</c:v>
                </c:pt>
                <c:pt idx="434" formatCode="_-* #,##0.00_₮_-;\-* #,##0.00_₮_-;_-* &quot;-&quot;??_₮_-;_-@_-">
                  <c:v>2284.39</c:v>
                </c:pt>
                <c:pt idx="435" formatCode="_-* #,##0.00_₮_-;\-* #,##0.00_₮_-;_-* &quot;-&quot;??_₮_-;_-@_-">
                  <c:v>2287.3000000000002</c:v>
                </c:pt>
                <c:pt idx="436" formatCode="_-* #,##0.00_₮_-;\-* #,##0.00_₮_-;_-* &quot;-&quot;??_₮_-;_-@_-">
                  <c:v>2290.0300000000002</c:v>
                </c:pt>
                <c:pt idx="437" formatCode="_-* #,##0.00_₮_-;\-* #,##0.00_₮_-;_-* &quot;-&quot;??_₮_-;_-@_-">
                  <c:v>2289.67</c:v>
                </c:pt>
                <c:pt idx="438" formatCode="_-* #,##0.00_₮_-;\-* #,##0.00_₮_-;_-* &quot;-&quot;??_₮_-;_-@_-">
                  <c:v>2281.7800000000002</c:v>
                </c:pt>
                <c:pt idx="439" formatCode="_-* #,##0.00_₮_-;\-* #,##0.00_₮_-;_-* &quot;-&quot;??_₮_-;_-@_-">
                  <c:v>2275.79</c:v>
                </c:pt>
                <c:pt idx="440" formatCode="_-* #,##0.00_₮_-;\-* #,##0.00_₮_-;_-* &quot;-&quot;??_₮_-;_-@_-">
                  <c:v>2273.59</c:v>
                </c:pt>
                <c:pt idx="441" formatCode="_-* #,##0.00_₮_-;\-* #,##0.00_₮_-;_-* &quot;-&quot;??_₮_-;_-@_-">
                  <c:v>2269.9699999999998</c:v>
                </c:pt>
                <c:pt idx="442" formatCode="_-* #,##0.00_₮_-;\-* #,##0.00_₮_-;_-* &quot;-&quot;??_₮_-;_-@_-">
                  <c:v>2271.98</c:v>
                </c:pt>
                <c:pt idx="443" formatCode="_-* #,##0.00_₮_-;\-* #,##0.00_₮_-;_-* &quot;-&quot;??_₮_-;_-@_-">
                  <c:v>2272.75</c:v>
                </c:pt>
                <c:pt idx="444" formatCode="_-* #,##0.00_₮_-;\-* #,##0.00_₮_-;_-* &quot;-&quot;??_₮_-;_-@_-">
                  <c:v>2286.2800000000002</c:v>
                </c:pt>
                <c:pt idx="445" formatCode="_-* #,##0.00_₮_-;\-* #,##0.00_₮_-;_-* &quot;-&quot;??_₮_-;_-@_-">
                  <c:v>2290.92</c:v>
                </c:pt>
                <c:pt idx="446" formatCode="_-* #,##0.00_₮_-;\-* #,##0.00_₮_-;_-* &quot;-&quot;??_₮_-;_-@_-">
                  <c:v>2306.59</c:v>
                </c:pt>
                <c:pt idx="447" formatCode="_-* #,##0.00_₮_-;\-* #,##0.00_₮_-;_-* &quot;-&quot;??_₮_-;_-@_-">
                  <c:v>2319.29</c:v>
                </c:pt>
                <c:pt idx="448" formatCode="_-* #,##0.00_₮_-;\-* #,##0.00_₮_-;_-* &quot;-&quot;??_₮_-;_-@_-">
                  <c:v>2326.58</c:v>
                </c:pt>
                <c:pt idx="449" formatCode="_-* #,##0.00_₮_-;\-* #,##0.00_₮_-;_-* &quot;-&quot;??_₮_-;_-@_-">
                  <c:v>2330.86</c:v>
                </c:pt>
                <c:pt idx="450" formatCode="_-* #,##0.00_₮_-;\-* #,##0.00_₮_-;_-* &quot;-&quot;??_₮_-;_-@_-">
                  <c:v>2335.88</c:v>
                </c:pt>
                <c:pt idx="451" formatCode="_-* #,##0.00_₮_-;\-* #,##0.00_₮_-;_-* &quot;-&quot;??_₮_-;_-@_-">
                  <c:v>2340.11</c:v>
                </c:pt>
                <c:pt idx="452" formatCode="_-* #,##0.00_₮_-;\-* #,##0.00_₮_-;_-* &quot;-&quot;??_₮_-;_-@_-">
                  <c:v>2348.86</c:v>
                </c:pt>
                <c:pt idx="453" formatCode="_-* #,##0.00_₮_-;\-* #,##0.00_₮_-;_-* &quot;-&quot;??_₮_-;_-@_-">
                  <c:v>2363.1</c:v>
                </c:pt>
                <c:pt idx="454" formatCode="_-* #,##0.00_₮_-;\-* #,##0.00_₮_-;_-* &quot;-&quot;??_₮_-;_-@_-">
                  <c:v>2374.21</c:v>
                </c:pt>
                <c:pt idx="455" formatCode="_-* #,##0.00_₮_-;\-* #,##0.00_₮_-;_-* &quot;-&quot;??_₮_-;_-@_-">
                  <c:v>2381.65</c:v>
                </c:pt>
                <c:pt idx="456" formatCode="_-* #,##0.00_₮_-;\-* #,##0.00_₮_-;_-* &quot;-&quot;??_₮_-;_-@_-">
                  <c:v>2388.4499999999998</c:v>
                </c:pt>
                <c:pt idx="457" formatCode="_-* #,##0.00_₮_-;\-* #,##0.00_₮_-;_-* &quot;-&quot;??_₮_-;_-@_-">
                  <c:v>2396.13</c:v>
                </c:pt>
                <c:pt idx="458" formatCode="_-* #,##0.00_₮_-;\-* #,##0.00_₮_-;_-* &quot;-&quot;??_₮_-;_-@_-">
                  <c:v>2406.41</c:v>
                </c:pt>
                <c:pt idx="459" formatCode="_-* #,##0.00_₮_-;\-* #,##0.00_₮_-;_-* &quot;-&quot;??_₮_-;_-@_-">
                  <c:v>2413.08</c:v>
                </c:pt>
                <c:pt idx="460" formatCode="_-* #,##0.00_₮_-;\-* #,##0.00_₮_-;_-* &quot;-&quot;??_₮_-;_-@_-">
                  <c:v>2420.9499999999998</c:v>
                </c:pt>
                <c:pt idx="461" formatCode="_-* #,##0.00_₮_-;\-* #,##0.00_₮_-;_-* &quot;-&quot;??_₮_-;_-@_-">
                  <c:v>2428.08</c:v>
                </c:pt>
                <c:pt idx="462" formatCode="_-* #,##0.00_₮_-;\-* #,##0.00_₮_-;_-* &quot;-&quot;??_₮_-;_-@_-">
                  <c:v>2453.39</c:v>
                </c:pt>
                <c:pt idx="463" formatCode="_-* #,##0.00_₮_-;\-* #,##0.00_₮_-;_-* &quot;-&quot;??_₮_-;_-@_-">
                  <c:v>2452.98</c:v>
                </c:pt>
                <c:pt idx="464" formatCode="_-* #,##0.00_₮_-;\-* #,##0.00_₮_-;_-* &quot;-&quot;??_₮_-;_-@_-">
                  <c:v>2459.5500000000002</c:v>
                </c:pt>
                <c:pt idx="465" formatCode="_-* #,##0.00_₮_-;\-* #,##0.00_₮_-;_-* &quot;-&quot;??_₮_-;_-@_-">
                  <c:v>2446.56</c:v>
                </c:pt>
                <c:pt idx="466" formatCode="_-* #,##0.00_₮_-;\-* #,##0.00_₮_-;_-* &quot;-&quot;??_₮_-;_-@_-">
                  <c:v>2424.44</c:v>
                </c:pt>
                <c:pt idx="467" formatCode="_-* #,##0.00_₮_-;\-* #,##0.00_₮_-;_-* &quot;-&quot;??_₮_-;_-@_-">
                  <c:v>2428.64</c:v>
                </c:pt>
                <c:pt idx="468" formatCode="_-* #,##0.00_₮_-;\-* #,##0.00_₮_-;_-* &quot;-&quot;??_₮_-;_-@_-">
                  <c:v>2434.2199999999998</c:v>
                </c:pt>
                <c:pt idx="469" formatCode="_-* #,##0.00_₮_-;\-* #,##0.00_₮_-;_-* &quot;-&quot;??_₮_-;_-@_-">
                  <c:v>2434.67</c:v>
                </c:pt>
                <c:pt idx="470" formatCode="_-* #,##0.00_₮_-;\-* #,##0.00_₮_-;_-* &quot;-&quot;??_₮_-;_-@_-">
                  <c:v>2445.29</c:v>
                </c:pt>
                <c:pt idx="471" formatCode="General">
                  <c:v>2451.7199999999998</c:v>
                </c:pt>
                <c:pt idx="472" formatCode="General">
                  <c:v>2459.66</c:v>
                </c:pt>
                <c:pt idx="473" formatCode="General">
                  <c:v>2462.6</c:v>
                </c:pt>
                <c:pt idx="474" formatCode="General">
                  <c:v>2465.5700000000002</c:v>
                </c:pt>
                <c:pt idx="475" formatCode="General">
                  <c:v>2466.64</c:v>
                </c:pt>
                <c:pt idx="476" formatCode="General">
                  <c:v>2468.0700000000002</c:v>
                </c:pt>
                <c:pt idx="477" formatCode="General">
                  <c:v>2468.6799999999998</c:v>
                </c:pt>
                <c:pt idx="478" formatCode="General">
                  <c:v>2470.0300000000002</c:v>
                </c:pt>
                <c:pt idx="479" formatCode="General">
                  <c:v>2472.63</c:v>
                </c:pt>
                <c:pt idx="480" formatCode="General">
                  <c:v>2474.86</c:v>
                </c:pt>
                <c:pt idx="481" formatCode="General">
                  <c:v>2475.65</c:v>
                </c:pt>
                <c:pt idx="482" formatCode="General">
                  <c:v>2478.64</c:v>
                </c:pt>
                <c:pt idx="483" formatCode="General">
                  <c:v>2480.65</c:v>
                </c:pt>
                <c:pt idx="484" formatCode="General">
                  <c:v>2483</c:v>
                </c:pt>
                <c:pt idx="485" formatCode="General">
                  <c:v>2487.58</c:v>
                </c:pt>
                <c:pt idx="486" formatCode="_-* #,##0.00_₮_-;\-* #,##0.00_₮_-;_-* &quot;-&quot;??_₮_-;_-@_-">
                  <c:v>2488.17</c:v>
                </c:pt>
                <c:pt idx="487" formatCode="_-* #,##0.00_₮_-;\-* #,##0.00_₮_-;_-* &quot;-&quot;??_₮_-;_-@_-">
                  <c:v>2489.3000000000002</c:v>
                </c:pt>
                <c:pt idx="488" formatCode="_-* #,##0.00_₮_-;\-* #,##0.00_₮_-;_-* &quot;-&quot;??_₮_-;_-@_-">
                  <c:v>2488.4899999999998</c:v>
                </c:pt>
                <c:pt idx="489" formatCode="_-* #,##0.00_₮_-;\-* #,##0.00_₮_-;_-* &quot;-&quot;??_₮_-;_-@_-">
                  <c:v>2488.8200000000002</c:v>
                </c:pt>
                <c:pt idx="490" formatCode="_-* #,##0.00_₮_-;\-* #,##0.00_₮_-;_-* &quot;-&quot;??_₮_-;_-@_-">
                  <c:v>2489.6799999999998</c:v>
                </c:pt>
                <c:pt idx="491" formatCode="_-* #,##0.00_₮_-;\-* #,##0.00_₮_-;_-* &quot;-&quot;??_₮_-;_-@_-">
                  <c:v>2490.34</c:v>
                </c:pt>
                <c:pt idx="492" formatCode="_-* #,##0.00_₮_-;\-* #,##0.00_₮_-;_-* &quot;-&quot;??_₮_-;_-@_-">
                  <c:v>2490.2399999999998</c:v>
                </c:pt>
                <c:pt idx="493" formatCode="_-* #,##0.00_₮_-;\-* #,##0.00_₮_-;_-* &quot;-&quot;??_₮_-;_-@_-">
                  <c:v>2490.11</c:v>
                </c:pt>
                <c:pt idx="494" formatCode="_-* #,##0.00_₮_-;\-* #,##0.00_₮_-;_-* &quot;-&quot;??_₮_-;_-@_-">
                  <c:v>2486.98</c:v>
                </c:pt>
                <c:pt idx="495" formatCode="_-* #,##0.00_₮_-;\-* #,##0.00_₮_-;_-* &quot;-&quot;??_₮_-;_-@_-">
                  <c:v>2489.5300000000002</c:v>
                </c:pt>
                <c:pt idx="496" formatCode="_-* #,##0.0_-;\-* #,##0.0_-;_-* &quot;-&quot;??_-;_-@_-">
                  <c:v>2489.4299999999998</c:v>
                </c:pt>
                <c:pt idx="497" formatCode="_-* #,##0.0_-;\-* #,##0.0_-;_-* &quot;-&quot;??_-;_-@_-">
                  <c:v>2491.48</c:v>
                </c:pt>
                <c:pt idx="498" formatCode="_-* #,##0.0_-;\-* #,##0.0_-;_-* &quot;-&quot;??_-;_-@_-">
                  <c:v>2493</c:v>
                </c:pt>
                <c:pt idx="499" formatCode="_-* #,##0.0_-;\-* #,##0.0_-;_-* &quot;-&quot;??_-;_-@_-">
                  <c:v>2497.122117576288</c:v>
                </c:pt>
                <c:pt idx="500" formatCode="_-* #,##0.0_-;\-* #,##0.0_-;_-* &quot;-&quot;??_-;_-@_-">
                  <c:v>2498.08</c:v>
                </c:pt>
                <c:pt idx="501" formatCode="_-* #,##0.0_-;\-* #,##0.0_-;_-* &quot;-&quot;??_-;_-@_-">
                  <c:v>2498.71</c:v>
                </c:pt>
                <c:pt idx="502" formatCode="_-* #,##0.0_-;\-* #,##0.0_-;_-* &quot;-&quot;??_-;_-@_-">
                  <c:v>2498.62</c:v>
                </c:pt>
                <c:pt idx="503" formatCode="_-* #,##0.0_-;\-* #,##0.0_-;_-* &quot;-&quot;??_-;_-@_-">
                  <c:v>2498.75</c:v>
                </c:pt>
                <c:pt idx="504" formatCode="_-* #,##0.0_-;\-* #,##0.0_-;_-* &quot;-&quot;??_-;_-@_-">
                  <c:v>2497.66</c:v>
                </c:pt>
                <c:pt idx="505" formatCode="_-* #,##0.0_-;\-* #,##0.0_-;_-* &quot;-&quot;??_-;_-@_-">
                  <c:v>2497.04</c:v>
                </c:pt>
                <c:pt idx="506" formatCode="_-* #,##0.0_-;\-* #,##0.0_-;_-* &quot;-&quot;??_-;_-@_-">
                  <c:v>2495.2800000000002</c:v>
                </c:pt>
                <c:pt idx="507" formatCode="_-* #,##0.0_-;\-* #,##0.0_-;_-* &quot;-&quot;??_-;_-@_-">
                  <c:v>2495.29</c:v>
                </c:pt>
                <c:pt idx="508" formatCode="_-* #,##0.0_-;\-* #,##0.0_-;_-* &quot;-&quot;??_-;_-@_-">
                  <c:v>2490.83</c:v>
                </c:pt>
                <c:pt idx="509" formatCode="_-* #,##0.0_-;\-* #,##0.0_-;_-* &quot;-&quot;??_-;_-@_-">
                  <c:v>2495.23</c:v>
                </c:pt>
                <c:pt idx="510" formatCode="_-* #,##0.0_-;\-* #,##0.0_-;_-* &quot;-&quot;??_-;_-@_-">
                  <c:v>2491.83</c:v>
                </c:pt>
                <c:pt idx="511" formatCode="_-* #,##0.0_-;\-* #,##0.0_-;_-* &quot;-&quot;??_-;_-@_-">
                  <c:v>2489.44</c:v>
                </c:pt>
                <c:pt idx="512" formatCode="_-* #,##0.0_-;\-* #,##0.0_-;_-* &quot;-&quot;??_-;_-@_-">
                  <c:v>2487.89</c:v>
                </c:pt>
                <c:pt idx="513" formatCode="_-* #,##0.0_-;\-* #,##0.0_-;_-* &quot;-&quot;??_-;_-@_-">
                  <c:v>2484.27</c:v>
                </c:pt>
                <c:pt idx="514" formatCode="_-* #,##0.0_-;\-* #,##0.0_-;_-* &quot;-&quot;??_-;_-@_-">
                  <c:v>2479.91</c:v>
                </c:pt>
                <c:pt idx="515" formatCode="_-* #,##0.0_-;\-* #,##0.0_-;_-* &quot;-&quot;??_-;_-@_-">
                  <c:v>2474.4899999999998</c:v>
                </c:pt>
                <c:pt idx="516" formatCode="_-* #,##0.0_-;\-* #,##0.0_-;_-* &quot;-&quot;??_-;_-@_-">
                  <c:v>2465.63</c:v>
                </c:pt>
                <c:pt idx="517" formatCode="_-* #,##0.0_-;\-* #,##0.0_-;_-* &quot;-&quot;??_-;_-@_-">
                  <c:v>2463.23</c:v>
                </c:pt>
                <c:pt idx="518" formatCode="_-* #,##0.0_-;\-* #,##0.0_-;_-* &quot;-&quot;??_-;_-@_-">
                  <c:v>2459.44</c:v>
                </c:pt>
                <c:pt idx="519" formatCode="_-* #,##0.0_-;\-* #,##0.0_-;_-* &quot;-&quot;??_-;_-@_-">
                  <c:v>2463.13</c:v>
                </c:pt>
                <c:pt idx="520" formatCode="_-* #,##0.0_-;\-* #,##0.0_-;_-* &quot;-&quot;??_-;_-@_-">
                  <c:v>2471</c:v>
                </c:pt>
                <c:pt idx="521" formatCode="_-* #,##0.0_-;\-* #,##0.0_-;_-* &quot;-&quot;??_-;_-@_-">
                  <c:v>2474.1999999999998</c:v>
                </c:pt>
                <c:pt idx="522" formatCode="_-* #,##0.0_-;\-* #,##0.0_-;_-* &quot;-&quot;??_-;_-@_-">
                  <c:v>2476.13</c:v>
                </c:pt>
                <c:pt idx="523" formatCode="_-* #,##0.0_-;\-* #,##0.0_-;_-* &quot;-&quot;??_-;_-@_-">
                  <c:v>2477.86</c:v>
                </c:pt>
                <c:pt idx="524" formatCode="_-* #,##0.0_-;\-* #,##0.0_-;_-* &quot;-&quot;??_-;_-@_-">
                  <c:v>2479.41</c:v>
                </c:pt>
                <c:pt idx="525" formatCode="_-* #,##0.0_-;\-* #,##0.0_-;_-* &quot;-&quot;??_-;_-@_-">
                  <c:v>2481.67</c:v>
                </c:pt>
                <c:pt idx="526" formatCode="_-* #,##0.0_-;\-* #,##0.0_-;_-* &quot;-&quot;??_-;_-@_-">
                  <c:v>2483.59</c:v>
                </c:pt>
                <c:pt idx="527" formatCode="_-* #,##0.0_-;\-* #,##0.0_-;_-* &quot;-&quot;??_-;_-@_-">
                  <c:v>2485.16</c:v>
                </c:pt>
                <c:pt idx="528" formatCode="_-* #,##0.0_-;\-* #,##0.0_-;_-* &quot;-&quot;??_-;_-@_-">
                  <c:v>2485.38</c:v>
                </c:pt>
                <c:pt idx="529" formatCode="_-* #,##0.0_-;\-* #,##0.0_-;_-* &quot;-&quot;??_-;_-@_-">
                  <c:v>2482.58</c:v>
                </c:pt>
                <c:pt idx="530" formatCode="_-* #,##0.0_-;\-* #,##0.0_-;_-* &quot;-&quot;??_-;_-@_-">
                  <c:v>2483.39</c:v>
                </c:pt>
                <c:pt idx="531" formatCode="_-* #,##0.0_-;\-* #,##0.0_-;_-* &quot;-&quot;??_-;_-@_-">
                  <c:v>2483.11</c:v>
                </c:pt>
                <c:pt idx="532" formatCode="_-* #,##0.0_-;\-* #,##0.0_-;_-* &quot;-&quot;??_-;_-@_-">
                  <c:v>2482.29</c:v>
                </c:pt>
                <c:pt idx="533" formatCode="_-* #,##0.0_-;\-* #,##0.0_-;_-* &quot;-&quot;??_-;_-@_-">
                  <c:v>2479.84</c:v>
                </c:pt>
                <c:pt idx="534" formatCode="_-* #,##0.0_-;\-* #,##0.0_-;_-* &quot;-&quot;??_-;_-@_-">
                  <c:v>2476.02</c:v>
                </c:pt>
                <c:pt idx="535" formatCode="_-* #,##0.0_-;\-* #,##0.0_-;_-* &quot;-&quot;??_-;_-@_-">
                  <c:v>2473.63</c:v>
                </c:pt>
                <c:pt idx="536" formatCode="_-* #,##0.0_-;\-* #,##0.0_-;_-* &quot;-&quot;??_-;_-@_-">
                  <c:v>2470.83</c:v>
                </c:pt>
                <c:pt idx="537" formatCode="_-* #,##0.0_-;\-* #,##0.0_-;_-* &quot;-&quot;??_-;_-@_-">
                  <c:v>2470.84</c:v>
                </c:pt>
                <c:pt idx="538" formatCode="_-* #,##0.0_-;\-* #,##0.0_-;_-* &quot;-&quot;??_-;_-@_-">
                  <c:v>2470.25</c:v>
                </c:pt>
                <c:pt idx="539" formatCode="_-* #,##0.0_-;\-* #,##0.0_-;_-* &quot;-&quot;??_-;_-@_-">
                  <c:v>2468.5500000000002</c:v>
                </c:pt>
                <c:pt idx="540" formatCode="_-* #,##0.0_-;\-* #,##0.0_-;_-* &quot;-&quot;??_-;_-@_-">
                  <c:v>2466.88</c:v>
                </c:pt>
                <c:pt idx="541" formatCode="_-* #,##0.0_-;\-* #,##0.0_-;_-* &quot;-&quot;??_-;_-@_-">
                  <c:v>2464</c:v>
                </c:pt>
                <c:pt idx="542" formatCode="_-* #,##0.0_-;\-* #,##0.0_-;_-* &quot;-&quot;??_-;_-@_-">
                  <c:v>2461.3200000000002</c:v>
                </c:pt>
                <c:pt idx="543" formatCode="_-* #,##0.0_-;\-* #,##0.0_-;_-* &quot;-&quot;??_-;_-@_-">
                  <c:v>2458.8000000000002</c:v>
                </c:pt>
                <c:pt idx="544" formatCode="_-* #,##0.0_-;\-* #,##0.0_-;_-* &quot;-&quot;??_-;_-@_-">
                  <c:v>2458.38</c:v>
                </c:pt>
                <c:pt idx="545" formatCode="_-* #,##0.0_-;\-* #,##0.0_-;_-* &quot;-&quot;??_-;_-@_-">
                  <c:v>2457.12</c:v>
                </c:pt>
                <c:pt idx="546" formatCode="_-* #,##0.0_-;\-* #,##0.0_-;_-* &quot;-&quot;??_-;_-@_-">
                  <c:v>2454.96</c:v>
                </c:pt>
                <c:pt idx="547" formatCode="_-* #,##0.0_-;\-* #,##0.0_-;_-* &quot;-&quot;??_-;_-@_-">
                  <c:v>2457.12</c:v>
                </c:pt>
                <c:pt idx="548" formatCode="_-* #,##0.0_-;\-* #,##0.0_-;_-* &quot;-&quot;??_-;_-@_-">
                  <c:v>2458.1</c:v>
                </c:pt>
                <c:pt idx="549" formatCode="_-* #,##0.0_-;\-* #,##0.0_-;_-* &quot;-&quot;??_-;_-@_-">
                  <c:v>2457.58</c:v>
                </c:pt>
                <c:pt idx="550" formatCode="_-* #,##0.0_-;\-* #,##0.0_-;_-* &quot;-&quot;??_-;_-@_-">
                  <c:v>2459.38</c:v>
                </c:pt>
                <c:pt idx="551" formatCode="_-* #,##0.0_-;\-* #,##0.0_-;_-* &quot;-&quot;??_-;_-@_-">
                  <c:v>2459.5700000000002</c:v>
                </c:pt>
                <c:pt idx="552" formatCode="_-* #,##0.0_-;\-* #,##0.0_-;_-* &quot;-&quot;??_-;_-@_-">
                  <c:v>2459.1799999999998</c:v>
                </c:pt>
                <c:pt idx="553" formatCode="_-* #,##0.0_-;\-* #,##0.0_-;_-* &quot;-&quot;??_-;_-@_-">
                  <c:v>2458.85</c:v>
                </c:pt>
                <c:pt idx="554" formatCode="_-* #,##0.0_-;\-* #,##0.0_-;_-* &quot;-&quot;??_-;_-@_-">
                  <c:v>2456.0300000000002</c:v>
                </c:pt>
                <c:pt idx="555" formatCode="_-* #,##0.0_-;\-* #,##0.0_-;_-* &quot;-&quot;??_-;_-@_-">
                  <c:v>2453.83</c:v>
                </c:pt>
                <c:pt idx="556" formatCode="_-* #,##0.0_-;\-* #,##0.0_-;_-* &quot;-&quot;??_-;_-@_-">
                  <c:v>2452.44</c:v>
                </c:pt>
                <c:pt idx="557" formatCode="_-* #,##0.0_-;\-* #,##0.0_-;_-* &quot;-&quot;??_-;_-@_-">
                  <c:v>2447.4499999999998</c:v>
                </c:pt>
                <c:pt idx="558" formatCode="_-* #,##0.0_-;\-* #,##0.0_-;_-* &quot;-&quot;??_-;_-@_-">
                  <c:v>2443.38</c:v>
                </c:pt>
                <c:pt idx="559" formatCode="_-* #,##0.0_-;\-* #,##0.0_-;_-* &quot;-&quot;??_-;_-@_-">
                  <c:v>2441.5500000000002</c:v>
                </c:pt>
                <c:pt idx="560" formatCode="_-* #,##0.0_-;\-* #,##0.0_-;_-* &quot;-&quot;??_-;_-@_-">
                  <c:v>2437.5100000000002</c:v>
                </c:pt>
                <c:pt idx="561" formatCode="_-* #,##0.0_-;\-* #,##0.0_-;_-* &quot;-&quot;??_-;_-@_-">
                  <c:v>2435.25</c:v>
                </c:pt>
                <c:pt idx="562" formatCode="_-* #,##0.0_-;\-* #,##0.0_-;_-* &quot;-&quot;??_-;_-@_-">
                  <c:v>2428.75</c:v>
                </c:pt>
                <c:pt idx="563" formatCode="_-* #,##0.0_-;\-* #,##0.0_-;_-* &quot;-&quot;??_-;_-@_-">
                  <c:v>2421.2800000000002</c:v>
                </c:pt>
                <c:pt idx="564" formatCode="_-* #,##0.0_-;\-* #,##0.0_-;_-* &quot;-&quot;??_-;_-@_-">
                  <c:v>2419.66</c:v>
                </c:pt>
                <c:pt idx="565" formatCode="_-* #,##0.0_-;\-* #,##0.0_-;_-* &quot;-&quot;??_-;_-@_-">
                  <c:v>2410.87</c:v>
                </c:pt>
                <c:pt idx="566" formatCode="_-* #,##0.0_-;\-* #,##0.0_-;_-* &quot;-&quot;??_-;_-@_-">
                  <c:v>2408.75</c:v>
                </c:pt>
                <c:pt idx="567" formatCode="_-* #,##0.0_-;\-* #,##0.0_-;_-* &quot;-&quot;??_-;_-@_-">
                  <c:v>2406.8000000000002</c:v>
                </c:pt>
                <c:pt idx="568" formatCode="_-* #,##0.0_-;\-* #,##0.0_-;_-* &quot;-&quot;??_-;_-@_-">
                  <c:v>2404.89</c:v>
                </c:pt>
                <c:pt idx="569" formatCode="_-* #,##0.0_-;\-* #,##0.0_-;_-* &quot;-&quot;??_-;_-@_-">
                  <c:v>2411.5300000000002</c:v>
                </c:pt>
                <c:pt idx="570" formatCode="_-* #,##0.0_-;\-* #,##0.0_-;_-* &quot;-&quot;??_-;_-@_-">
                  <c:v>2415.98</c:v>
                </c:pt>
                <c:pt idx="571" formatCode="_-* #,##0.0_-;\-* #,##0.0_-;_-* &quot;-&quot;??_-;_-@_-">
                  <c:v>2422.08</c:v>
                </c:pt>
                <c:pt idx="572" formatCode="_-* #,##0.0_-;\-* #,##0.0_-;_-* &quot;-&quot;??_-;_-@_-">
                  <c:v>2422.58</c:v>
                </c:pt>
                <c:pt idx="573" formatCode="_-* #,##0.0_-;\-* #,##0.0_-;_-* &quot;-&quot;??_-;_-@_-">
                  <c:v>2422.41</c:v>
                </c:pt>
                <c:pt idx="574" formatCode="_-* #,##0.0_-;\-* #,##0.0_-;_-* &quot;-&quot;??_-;_-@_-">
                  <c:v>2423.16</c:v>
                </c:pt>
                <c:pt idx="575" formatCode="_-* #,##0.0_-;\-* #,##0.0_-;_-* &quot;-&quot;??_-;_-@_-">
                  <c:v>2420.5100000000002</c:v>
                </c:pt>
                <c:pt idx="576" formatCode="_-* #,##0.0_-;\-* #,##0.0_-;_-* &quot;-&quot;??_-;_-@_-">
                  <c:v>2420.5700000000002</c:v>
                </c:pt>
                <c:pt idx="577" formatCode="_-* #,##0.0_-;\-* #,##0.0_-;_-* &quot;-&quot;??_-;_-@_-">
                  <c:v>2419.42</c:v>
                </c:pt>
                <c:pt idx="578" formatCode="_-* #,##0.0_-;\-* #,##0.0_-;_-* &quot;-&quot;??_-;_-@_-">
                  <c:v>2419.02</c:v>
                </c:pt>
                <c:pt idx="579" formatCode="_-* #,##0.0_-;\-* #,##0.0_-;_-* &quot;-&quot;??_-;_-@_-">
                  <c:v>2418.67</c:v>
                </c:pt>
                <c:pt idx="580" formatCode="_-* #,##0.0_-;\-* #,##0.0_-;_-* &quot;-&quot;??_-;_-@_-">
                  <c:v>2417.3200000000002</c:v>
                </c:pt>
                <c:pt idx="581" formatCode="_-* #,##0.0_-;\-* #,##0.0_-;_-* &quot;-&quot;??_-;_-@_-">
                  <c:v>2416.02</c:v>
                </c:pt>
                <c:pt idx="582" formatCode="_-* #,##0.0_-;\-* #,##0.0_-;_-* &quot;-&quot;??_-;_-@_-">
                  <c:v>2414.38</c:v>
                </c:pt>
                <c:pt idx="583" formatCode="_-* #,##0.0_-;\-* #,##0.0_-;_-* &quot;-&quot;??_-;_-@_-">
                  <c:v>2414.25</c:v>
                </c:pt>
                <c:pt idx="584" formatCode="_-* #,##0.0_-;\-* #,##0.0_-;_-* &quot;-&quot;??_-;_-@_-">
                  <c:v>2413.21</c:v>
                </c:pt>
                <c:pt idx="585" formatCode="_-* #,##0.0_-;\-* #,##0.0_-;_-* &quot;-&quot;??_-;_-@_-">
                  <c:v>2411.5500000000002</c:v>
                </c:pt>
                <c:pt idx="586" formatCode="_-* #,##0.0_-;\-* #,##0.0_-;_-* &quot;-&quot;??_-;_-@_-">
                  <c:v>2411.6</c:v>
                </c:pt>
                <c:pt idx="587" formatCode="_-* #,##0.0_-;\-* #,##0.0_-;_-* &quot;-&quot;??_-;_-@_-">
                  <c:v>2411.77</c:v>
                </c:pt>
                <c:pt idx="588" formatCode="_-* #,##0.0_-;\-* #,##0.0_-;_-* &quot;-&quot;??_-;_-@_-">
                  <c:v>2414.84</c:v>
                </c:pt>
                <c:pt idx="589" formatCode="_-* #,##0.0_-;\-* #,##0.0_-;_-* &quot;-&quot;??_-;_-@_-">
                  <c:v>2418.6</c:v>
                </c:pt>
                <c:pt idx="590" formatCode="_-* #,##0.0_-;\-* #,##0.0_-;_-* &quot;-&quot;??_-;_-@_-">
                  <c:v>2418.37</c:v>
                </c:pt>
                <c:pt idx="591" formatCode="_-* #,##0.0_-;\-* #,##0.0_-;_-* &quot;-&quot;??_-;_-@_-">
                  <c:v>2418.3200000000002</c:v>
                </c:pt>
                <c:pt idx="592" formatCode="_-* #,##0.0_-;\-* #,##0.0_-;_-* &quot;-&quot;??_-;_-@_-">
                  <c:v>2418.19</c:v>
                </c:pt>
                <c:pt idx="593" formatCode="_-* #,##0.0_-;\-* #,##0.0_-;_-* &quot;-&quot;??_-;_-@_-">
                  <c:v>2417.1999999999998</c:v>
                </c:pt>
                <c:pt idx="594" formatCode="_-* #,##0.0_-;\-* #,##0.0_-;_-* &quot;-&quot;??_-;_-@_-">
                  <c:v>2416.5100000000002</c:v>
                </c:pt>
                <c:pt idx="595" formatCode="_-* #,##0.0_-;\-* #,##0.0_-;_-* &quot;-&quot;??_-;_-@_-">
                  <c:v>2411.04</c:v>
                </c:pt>
                <c:pt idx="596" formatCode="_-* #,##0.0_-;\-* #,##0.0_-;_-* &quot;-&quot;??_-;_-@_-">
                  <c:v>2408.31</c:v>
                </c:pt>
                <c:pt idx="597" formatCode="_-* #,##0.0_-;\-* #,##0.0_-;_-* &quot;-&quot;??_-;_-@_-">
                  <c:v>2404.4899999999998</c:v>
                </c:pt>
                <c:pt idx="598" formatCode="_-* #,##0.0_-;\-* #,##0.0_-;_-* &quot;-&quot;??_-;_-@_-">
                  <c:v>2406.33</c:v>
                </c:pt>
                <c:pt idx="599" formatCode="_-* #,##0.0_-;\-* #,##0.0_-;_-* &quot;-&quot;??_-;_-@_-">
                  <c:v>2402.35</c:v>
                </c:pt>
                <c:pt idx="600" formatCode="_-* #,##0.0_-;\-* #,##0.0_-;_-* &quot;-&quot;??_-;_-@_-">
                  <c:v>2397.9699999999998</c:v>
                </c:pt>
                <c:pt idx="601" formatCode="_-* #,##0.0_-;\-* #,##0.0_-;_-* &quot;-&quot;??_-;_-@_-">
                  <c:v>2395.19</c:v>
                </c:pt>
                <c:pt idx="602" formatCode="_-* #,##0.0_-;\-* #,##0.0_-;_-* &quot;-&quot;??_-;_-@_-">
                  <c:v>2389.86</c:v>
                </c:pt>
                <c:pt idx="603" formatCode="_-* #,##0.0_-;\-* #,##0.0_-;_-* &quot;-&quot;??_-;_-@_-">
                  <c:v>2387.54</c:v>
                </c:pt>
                <c:pt idx="604" formatCode="_-* #,##0.0_-;\-* #,##0.0_-;_-* &quot;-&quot;??_-;_-@_-">
                  <c:v>2383.6799999999998</c:v>
                </c:pt>
                <c:pt idx="605" formatCode="_-* #,##0.0_-;\-* #,##0.0_-;_-* &quot;-&quot;??_-;_-@_-">
                  <c:v>2377.9499999999998</c:v>
                </c:pt>
                <c:pt idx="606" formatCode="_-* #,##0.0_-;\-* #,##0.0_-;_-* &quot;-&quot;??_-;_-@_-">
                  <c:v>2375.6</c:v>
                </c:pt>
                <c:pt idx="607" formatCode="_-* #,##0.0_-;\-* #,##0.0_-;_-* &quot;-&quot;??_-;_-@_-">
                  <c:v>2374.81</c:v>
                </c:pt>
                <c:pt idx="608" formatCode="_-* #,##0.0_-;\-* #,##0.0_-;_-* &quot;-&quot;??_-;_-@_-">
                  <c:v>2372.16</c:v>
                </c:pt>
                <c:pt idx="609" formatCode="_-* #,##0.0_-;\-* #,##0.0_-;_-* &quot;-&quot;??_-;_-@_-">
                  <c:v>2369.9499999999998</c:v>
                </c:pt>
                <c:pt idx="610" formatCode="_-* #,##0.0_-;\-* #,##0.0_-;_-* &quot;-&quot;??_-;_-@_-">
                  <c:v>2368.3200000000002</c:v>
                </c:pt>
                <c:pt idx="611" formatCode="_-* #,##0.0_-;\-* #,##0.0_-;_-* &quot;-&quot;??_-;_-@_-">
                  <c:v>2364.81</c:v>
                </c:pt>
                <c:pt idx="612" formatCode="_-* #,##0.0_-;\-* #,##0.0_-;_-* &quot;-&quot;??_-;_-@_-">
                  <c:v>2361.6799999999998</c:v>
                </c:pt>
                <c:pt idx="613" formatCode="_-* #,##0.0_-;\-* #,##0.0_-;_-* &quot;-&quot;??_-;_-@_-">
                  <c:v>2359.27</c:v>
                </c:pt>
                <c:pt idx="614" formatCode="_-* #,##0.0_-;\-* #,##0.0_-;_-* &quot;-&quot;??_-;_-@_-">
                  <c:v>2358.54</c:v>
                </c:pt>
                <c:pt idx="615" formatCode="_-* #,##0.0_-;\-* #,##0.0_-;_-* &quot;-&quot;??_-;_-@_-">
                  <c:v>2355.5100000000002</c:v>
                </c:pt>
                <c:pt idx="616" formatCode="_-* #,##0.0_-;\-* #,##0.0_-;_-* &quot;-&quot;??_-;_-@_-">
                  <c:v>2361.12</c:v>
                </c:pt>
                <c:pt idx="617" formatCode="_-* #,##0.0_-;\-* #,##0.0_-;_-* &quot;-&quot;??_-;_-@_-">
                  <c:v>2353.38</c:v>
                </c:pt>
                <c:pt idx="618" formatCode="_-* #,##0.0_-;\-* #,##0.0_-;_-* &quot;-&quot;??_-;_-@_-">
                  <c:v>2350.2199999999998</c:v>
                </c:pt>
                <c:pt idx="619" formatCode="_-* #,##0.0_-;\-* #,##0.0_-;_-* &quot;-&quot;??_-;_-@_-">
                  <c:v>2349.21</c:v>
                </c:pt>
                <c:pt idx="620" formatCode="_-* #,##0.0_-;\-* #,##0.0_-;_-* &quot;-&quot;??_-;_-@_-">
                  <c:v>2349.87</c:v>
                </c:pt>
                <c:pt idx="621" formatCode="_-* #,##0.0_-;\-* #,##0.0_-;_-* &quot;-&quot;??_-;_-@_-">
                  <c:v>2352.27</c:v>
                </c:pt>
                <c:pt idx="622" formatCode="_-* #,##0.0_-;\-* #,##0.0_-;_-* &quot;-&quot;??_-;_-@_-">
                  <c:v>2358.9899999999998</c:v>
                </c:pt>
                <c:pt idx="623" formatCode="_-* #,##0.0_-;\-* #,##0.0_-;_-* &quot;-&quot;??_-;_-@_-">
                  <c:v>2371.37</c:v>
                </c:pt>
                <c:pt idx="624" formatCode="_-* #,##0.0_-;\-* #,##0.0_-;_-* &quot;-&quot;??_-;_-@_-">
                  <c:v>2387.08</c:v>
                </c:pt>
                <c:pt idx="625" formatCode="_-* #,##0.0_-;\-* #,##0.0_-;_-* &quot;-&quot;??_-;_-@_-">
                  <c:v>2402.54</c:v>
                </c:pt>
                <c:pt idx="626" formatCode="_-* #,##0.0_-;\-* #,##0.0_-;_-* &quot;-&quot;??_-;_-@_-">
                  <c:v>2404.31</c:v>
                </c:pt>
                <c:pt idx="627" formatCode="_-* #,##0.0_-;\-* #,##0.0_-;_-* &quot;-&quot;??_-;_-@_-">
                  <c:v>2410.96</c:v>
                </c:pt>
                <c:pt idx="628" formatCode="_-* #,##0.0_-;\-* #,##0.0_-;_-* &quot;-&quot;??_-;_-@_-">
                  <c:v>2418.0700000000002</c:v>
                </c:pt>
                <c:pt idx="629" formatCode="_-* #,##0.0_-;\-* #,##0.0_-;_-* &quot;-&quot;??_-;_-@_-">
                  <c:v>2418.84</c:v>
                </c:pt>
                <c:pt idx="630" formatCode="_-* #,##0.0_-;\-* #,##0.0_-;_-* &quot;-&quot;??_-;_-@_-">
                  <c:v>2422.4899999999998</c:v>
                </c:pt>
                <c:pt idx="631" formatCode="_-* #,##0.0_-;\-* #,##0.0_-;_-* &quot;-&quot;??_-;_-@_-">
                  <c:v>2424.34</c:v>
                </c:pt>
                <c:pt idx="632" formatCode="_-* #,##0.0_-;\-* #,##0.0_-;_-* &quot;-&quot;??_-;_-@_-">
                  <c:v>2424.6799999999998</c:v>
                </c:pt>
                <c:pt idx="633" formatCode="_-* #,##0.0_-;\-* #,##0.0_-;_-* &quot;-&quot;??_-;_-@_-">
                  <c:v>2430.5</c:v>
                </c:pt>
                <c:pt idx="634" formatCode="_-* #,##0.0_-;\-* #,##0.0_-;_-* &quot;-&quot;??_-;_-@_-">
                  <c:v>2437.5500000000002</c:v>
                </c:pt>
                <c:pt idx="635" formatCode="_-* #,##0.0_-;\-* #,##0.0_-;_-* &quot;-&quot;??_-;_-@_-">
                  <c:v>2441.63</c:v>
                </c:pt>
                <c:pt idx="636" formatCode="_-* #,##0.0_-;\-* #,##0.0_-;_-* &quot;-&quot;??_-;_-@_-">
                  <c:v>2444.9499999999998</c:v>
                </c:pt>
                <c:pt idx="637" formatCode="_-* #,##0.0_-;\-* #,##0.0_-;_-* &quot;-&quot;??_-;_-@_-">
                  <c:v>2449.52</c:v>
                </c:pt>
                <c:pt idx="638" formatCode="_-* #,##0.0_-;\-* #,##0.0_-;_-* &quot;-&quot;??_-;_-@_-">
                  <c:v>2455.81</c:v>
                </c:pt>
                <c:pt idx="639" formatCode="_-* #,##0.0_-;\-* #,##0.0_-;_-* &quot;-&quot;??_-;_-@_-">
                  <c:v>2457.34</c:v>
                </c:pt>
                <c:pt idx="640" formatCode="_-* #,##0.0_-;\-* #,##0.0_-;_-* &quot;-&quot;??_-;_-@_-">
                  <c:v>2456.17</c:v>
                </c:pt>
                <c:pt idx="641" formatCode="_-* #,##0.0_-;\-* #,##0.0_-;_-* &quot;-&quot;??_-;_-@_-">
                  <c:v>2450.58</c:v>
                </c:pt>
                <c:pt idx="642" formatCode="_-* #,##0.0_-;\-* #,##0.0_-;_-* &quot;-&quot;??_-;_-@_-">
                  <c:v>2448.16</c:v>
                </c:pt>
                <c:pt idx="643" formatCode="_-* #,##0.0_-;\-* #,##0.0_-;_-* &quot;-&quot;??_-;_-@_-">
                  <c:v>2447.5100000000002</c:v>
                </c:pt>
                <c:pt idx="644" formatCode="_-* #,##0.0_-;\-* #,##0.0_-;_-* &quot;-&quot;??_-;_-@_-">
                  <c:v>2443.52</c:v>
                </c:pt>
                <c:pt idx="645" formatCode="_-* #,##0.0_-;\-* #,##0.0_-;_-* &quot;-&quot;??_-;_-@_-">
                  <c:v>2442.06</c:v>
                </c:pt>
                <c:pt idx="646" formatCode="_-* #,##0.0_-;\-* #,##0.0_-;_-* &quot;-&quot;??_-;_-@_-">
                  <c:v>2441</c:v>
                </c:pt>
                <c:pt idx="647" formatCode="_-* #,##0.0_-;\-* #,##0.0_-;_-* &quot;-&quot;??_-;_-@_-">
                  <c:v>2441.41</c:v>
                </c:pt>
                <c:pt idx="648" formatCode="_-* #,##0.0_-;\-* #,##0.0_-;_-* &quot;-&quot;??_-;_-@_-">
                  <c:v>2444.19</c:v>
                </c:pt>
                <c:pt idx="649" formatCode="_-* #,##0.0_-;\-* #,##0.0_-;_-* &quot;-&quot;??_-;_-@_-">
                  <c:v>2444.9</c:v>
                </c:pt>
                <c:pt idx="650" formatCode="_-* #,##0.0_-;\-* #,##0.0_-;_-* &quot;-&quot;??_-;_-@_-">
                  <c:v>2444.42</c:v>
                </c:pt>
                <c:pt idx="651" formatCode="_-* #,##0.0_-;\-* #,##0.0_-;_-* &quot;-&quot;??_-;_-@_-">
                  <c:v>2444.38</c:v>
                </c:pt>
                <c:pt idx="652" formatCode="_-* #,##0.0_-;\-* #,##0.0_-;_-* &quot;-&quot;??_-;_-@_-">
                  <c:v>2443.25</c:v>
                </c:pt>
                <c:pt idx="653" formatCode="_-* #,##0.0_-;\-* #,##0.0_-;_-* &quot;-&quot;??_-;_-@_-">
                  <c:v>2440.5300000000002</c:v>
                </c:pt>
                <c:pt idx="654" formatCode="_-* #,##0.0_-;\-* #,##0.0_-;_-* &quot;-&quot;??_-;_-@_-">
                  <c:v>2440.08</c:v>
                </c:pt>
                <c:pt idx="655" formatCode="_-* #,##0.0_-;\-* #,##0.0_-;_-* &quot;-&quot;??_-;_-@_-">
                  <c:v>2436.66</c:v>
                </c:pt>
                <c:pt idx="656" formatCode="_-* #,##0.0_-;\-* #,##0.0_-;_-* &quot;-&quot;??_-;_-@_-">
                  <c:v>2434.7399999999998</c:v>
                </c:pt>
                <c:pt idx="657" formatCode="_-* #,##0.0_-;\-* #,##0.0_-;_-* &quot;-&quot;??_-;_-@_-">
                  <c:v>2433.65</c:v>
                </c:pt>
                <c:pt idx="658" formatCode="_-* #,##0.0_-;\-* #,##0.0_-;_-* &quot;-&quot;??_-;_-@_-">
                  <c:v>2431.25</c:v>
                </c:pt>
                <c:pt idx="659" formatCode="_-* #,##0.0_-;\-* #,##0.0_-;_-* &quot;-&quot;??_-;_-@_-">
                  <c:v>2430.0500000000002</c:v>
                </c:pt>
                <c:pt idx="660" formatCode="_-* #,##0.0_-;\-* #,##0.0_-;_-* &quot;-&quot;??_-;_-@_-">
                  <c:v>2431.16</c:v>
                </c:pt>
                <c:pt idx="661" formatCode="_-* #,##0.0_-;\-* #,##0.0_-;_-* &quot;-&quot;??_-;_-@_-">
                  <c:v>2433.17</c:v>
                </c:pt>
                <c:pt idx="662" formatCode="_-* #,##0.0_-;\-* #,##0.0_-;_-* &quot;-&quot;??_-;_-@_-">
                  <c:v>2435.35</c:v>
                </c:pt>
                <c:pt idx="663" formatCode="_-* #,##0.0_-;\-* #,##0.0_-;_-* &quot;-&quot;??_-;_-@_-">
                  <c:v>2437.33</c:v>
                </c:pt>
                <c:pt idx="664" formatCode="_-* #,##0.0_-;\-* #,##0.0_-;_-* &quot;-&quot;??_-;_-@_-">
                  <c:v>2438.69</c:v>
                </c:pt>
                <c:pt idx="665" formatCode="_-* #,##0.0_-;\-* #,##0.0_-;_-* &quot;-&quot;??_-;_-@_-">
                  <c:v>2441.52</c:v>
                </c:pt>
                <c:pt idx="666" formatCode="_-* #,##0.0_-;\-* #,##0.0_-;_-* &quot;-&quot;??_-;_-@_-">
                  <c:v>2446.79</c:v>
                </c:pt>
                <c:pt idx="667" formatCode="_-* #,##0.0_-;\-* #,##0.0_-;_-* &quot;-&quot;??_-;_-@_-">
                  <c:v>2451.7199999999998</c:v>
                </c:pt>
                <c:pt idx="668" formatCode="_-* #,##0.0_-;\-* #,##0.0_-;_-* &quot;-&quot;??_-;_-@_-">
                  <c:v>2451.7199999999998</c:v>
                </c:pt>
                <c:pt idx="669" formatCode="_-* #,##0.0_-;\-* #,##0.0_-;_-* &quot;-&quot;??_-;_-@_-">
                  <c:v>2454.66</c:v>
                </c:pt>
                <c:pt idx="670" formatCode="_-* #,##0.0_-;\-* #,##0.0_-;_-* &quot;-&quot;??_-;_-@_-">
                  <c:v>2456.7800000000002</c:v>
                </c:pt>
                <c:pt idx="671" formatCode="_-* #,##0.0_-;\-* #,##0.0_-;_-* &quot;-&quot;??_-;_-@_-">
                  <c:v>2460.5500000000002</c:v>
                </c:pt>
                <c:pt idx="672" formatCode="_-* #,##0.0_-;\-* #,##0.0_-;_-* &quot;-&quot;??_-;_-@_-">
                  <c:v>2465.0300000000002</c:v>
                </c:pt>
                <c:pt idx="673" formatCode="_-* #,##0.0_-;\-* #,##0.0_-;_-* &quot;-&quot;??_-;_-@_-">
                  <c:v>2468.25</c:v>
                </c:pt>
                <c:pt idx="674" formatCode="_-* #,##0.0_-;\-* #,##0.0_-;_-* &quot;-&quot;??_-;_-@_-">
                  <c:v>2466.86</c:v>
                </c:pt>
                <c:pt idx="675" formatCode="_-* #,##0.0_-;\-* #,##0.0_-;_-* &quot;-&quot;??_-;_-@_-">
                  <c:v>2465.12</c:v>
                </c:pt>
                <c:pt idx="676" formatCode="_-* #,##0.0_-;\-* #,##0.0_-;_-* &quot;-&quot;??_-;_-@_-">
                  <c:v>2465.7199999999998</c:v>
                </c:pt>
                <c:pt idx="677" formatCode="_-* #,##0.0_-;\-* #,##0.0_-;_-* &quot;-&quot;??_-;_-@_-">
                  <c:v>2466.64</c:v>
                </c:pt>
                <c:pt idx="678" formatCode="_-* #,##0.0_-;\-* #,##0.0_-;_-* &quot;-&quot;??_-;_-@_-">
                  <c:v>2463.8200000000002</c:v>
                </c:pt>
                <c:pt idx="679" formatCode="_-* #,##0.0_-;\-* #,##0.0_-;_-* &quot;-&quot;??_-;_-@_-">
                  <c:v>2463.02</c:v>
                </c:pt>
                <c:pt idx="680" formatCode="_-* #,##0.0_-;\-* #,##0.0_-;_-* &quot;-&quot;??_-;_-@_-">
                  <c:v>2463.42</c:v>
                </c:pt>
                <c:pt idx="681" formatCode="_-* #,##0.0_-;\-* #,##0.0_-;_-* &quot;-&quot;??_-;_-@_-">
                  <c:v>2464.4299999999998</c:v>
                </c:pt>
                <c:pt idx="682" formatCode="_-* #,##0.0_-;\-* #,##0.0_-;_-* &quot;-&quot;??_-;_-@_-">
                  <c:v>2465.2800000000002</c:v>
                </c:pt>
                <c:pt idx="683" formatCode="_-* #,##0.0_-;\-* #,##0.0_-;_-* &quot;-&quot;??_-;_-@_-">
                  <c:v>2463.12</c:v>
                </c:pt>
                <c:pt idx="684" formatCode="_-* #,##0.0_-;\-* #,##0.0_-;_-* &quot;-&quot;??_-;_-@_-">
                  <c:v>2462.9699999999998</c:v>
                </c:pt>
                <c:pt idx="685" formatCode="_-* #,##0.0_-;\-* #,##0.0_-;_-* &quot;-&quot;??_-;_-@_-">
                  <c:v>2462.4299999999998</c:v>
                </c:pt>
                <c:pt idx="686" formatCode="_-* #,##0.0_-;\-* #,##0.0_-;_-* &quot;-&quot;??_-;_-@_-">
                  <c:v>2459.85</c:v>
                </c:pt>
                <c:pt idx="687" formatCode="_-* #,##0.0_-;\-* #,##0.0_-;_-* &quot;-&quot;??_-;_-@_-">
                  <c:v>2460.6799999999998</c:v>
                </c:pt>
                <c:pt idx="688" formatCode="_-* #,##0.0_-;\-* #,##0.0_-;_-* &quot;-&quot;??_-;_-@_-">
                  <c:v>2461.06</c:v>
                </c:pt>
                <c:pt idx="689" formatCode="_-* #,##0.0_-;\-* #,##0.0_-;_-* &quot;-&quot;??_-;_-@_-">
                  <c:v>2460.48</c:v>
                </c:pt>
                <c:pt idx="690" formatCode="_-* #,##0.0_-;\-* #,##0.0_-;_-* &quot;-&quot;??_-;_-@_-">
                  <c:v>2460.5100000000002</c:v>
                </c:pt>
                <c:pt idx="691" formatCode="_-* #,##0.0_-;\-* #,##0.0_-;_-* &quot;-&quot;??_-;_-@_-">
                  <c:v>2460.58</c:v>
                </c:pt>
                <c:pt idx="692" formatCode="_-* #,##0.0_-;\-* #,##0.0_-;_-* &quot;-&quot;??_-;_-@_-">
                  <c:v>2457.4699999999998</c:v>
                </c:pt>
                <c:pt idx="693" formatCode="_-* #,##0.0_-;\-* #,##0.0_-;_-* &quot;-&quot;??_-;_-@_-">
                  <c:v>2456.91</c:v>
                </c:pt>
                <c:pt idx="694" formatCode="_-* #,##0.0_-;\-* #,##0.0_-;_-* &quot;-&quot;??_-;_-@_-">
                  <c:v>2456.92</c:v>
                </c:pt>
                <c:pt idx="695" formatCode="_-* #,##0.0_-;\-* #,##0.0_-;_-* &quot;-&quot;??_-;_-@_-">
                  <c:v>2455.84</c:v>
                </c:pt>
                <c:pt idx="696" formatCode="_-* #,##0.0_-;\-* #,##0.0_-;_-* &quot;-&quot;??_-;_-@_-">
                  <c:v>2455.77</c:v>
                </c:pt>
                <c:pt idx="697" formatCode="_-* #,##0.0_-;\-* #,##0.0_-;_-* &quot;-&quot;??_-;_-@_-">
                  <c:v>2455.14</c:v>
                </c:pt>
                <c:pt idx="698" formatCode="_-* #,##0.0_-;\-* #,##0.0_-;_-* &quot;-&quot;??_-;_-@_-">
                  <c:v>2455.56</c:v>
                </c:pt>
                <c:pt idx="699" formatCode="_-* #,##0.0_-;\-* #,##0.0_-;_-* &quot;-&quot;??_-;_-@_-">
                  <c:v>2456.04</c:v>
                </c:pt>
                <c:pt idx="700" formatCode="_-* #,##0.0_-;\-* #,##0.0_-;_-* &quot;-&quot;??_-;_-@_-">
                  <c:v>2456.0500000000002</c:v>
                </c:pt>
                <c:pt idx="701" formatCode="_-* #,##0.0_-;\-* #,##0.0_-;_-* &quot;-&quot;??_-;_-@_-">
                  <c:v>2456.21</c:v>
                </c:pt>
                <c:pt idx="702" formatCode="_-* #,##0.0_-;\-* #,##0.0_-;_-* &quot;-&quot;??_-;_-@_-">
                  <c:v>2456.1999999999998</c:v>
                </c:pt>
                <c:pt idx="703" formatCode="_-* #,##0.0_-;\-* #,##0.0_-;_-* &quot;-&quot;??_-;_-@_-">
                  <c:v>2456.17</c:v>
                </c:pt>
                <c:pt idx="704" formatCode="_-* #,##0.0_-;\-* #,##0.0_-;_-* &quot;-&quot;??_-;_-@_-">
                  <c:v>2456.2199999999998</c:v>
                </c:pt>
                <c:pt idx="705" formatCode="_-* #,##0.0_-;\-* #,##0.0_-;_-* &quot;-&quot;??_-;_-@_-">
                  <c:v>2455.86</c:v>
                </c:pt>
                <c:pt idx="706" formatCode="_-* #,##0.0_-;\-* #,##0.0_-;_-* &quot;-&quot;??_-;_-@_-">
                  <c:v>2455.4299999999998</c:v>
                </c:pt>
                <c:pt idx="707" formatCode="_-* #,##0.0_-;\-* #,##0.0_-;_-* &quot;-&quot;??_-;_-@_-">
                  <c:v>2454.37</c:v>
                </c:pt>
                <c:pt idx="708" formatCode="_-* #,##0.0_-;\-* #,##0.0_-;_-* &quot;-&quot;??_-;_-@_-">
                  <c:v>2455.1999999999998</c:v>
                </c:pt>
                <c:pt idx="709" formatCode="_-* #,##0.0_-;\-* #,##0.0_-;_-* &quot;-&quot;??_-;_-@_-">
                  <c:v>2454.08</c:v>
                </c:pt>
                <c:pt idx="710" formatCode="_-* #,##0.0_-;\-* #,##0.0_-;_-* &quot;-&quot;??_-;_-@_-">
                  <c:v>2453.79</c:v>
                </c:pt>
                <c:pt idx="711" formatCode="_-* #,##0.0_-;\-* #,##0.0_-;_-* &quot;-&quot;??_-;_-@_-">
                  <c:v>2452.8200000000002</c:v>
                </c:pt>
                <c:pt idx="712" formatCode="_-* #,##0.0_-;\-* #,##0.0_-;_-* &quot;-&quot;??_-;_-@_-">
                  <c:v>2452.31</c:v>
                </c:pt>
                <c:pt idx="713" formatCode="_-* #,##0.0_-;\-* #,##0.0_-;_-* &quot;-&quot;??_-;_-@_-">
                  <c:v>2450.9</c:v>
                </c:pt>
                <c:pt idx="714" formatCode="_-* #,##0.0_-;\-* #,##0.0_-;_-* &quot;-&quot;??_-;_-@_-">
                  <c:v>2445.54</c:v>
                </c:pt>
                <c:pt idx="715" formatCode="_-* #,##0.0_-;\-* #,##0.0_-;_-* &quot;-&quot;??_-;_-@_-">
                  <c:v>2444.25</c:v>
                </c:pt>
                <c:pt idx="716" formatCode="_-* #,##0.0_-;\-* #,##0.0_-;_-* &quot;-&quot;??_-;_-@_-">
                  <c:v>2444.96</c:v>
                </c:pt>
                <c:pt idx="717" formatCode="_-* #,##0.0_-;\-* #,##0.0_-;_-* &quot;-&quot;??_-;_-@_-">
                  <c:v>2445.66</c:v>
                </c:pt>
                <c:pt idx="718" formatCode="_-* #,##0.0_-;\-* #,##0.0_-;_-* &quot;-&quot;??_-;_-@_-">
                  <c:v>2444.27</c:v>
                </c:pt>
                <c:pt idx="719" formatCode="_-* #,##0.0_-;\-* #,##0.0_-;_-* &quot;-&quot;??_-;_-@_-">
                  <c:v>2444.0100000000002</c:v>
                </c:pt>
                <c:pt idx="720" formatCode="_-* #,##0.0_-;\-* #,##0.0_-;_-* &quot;-&quot;??_-;_-@_-">
                  <c:v>2444.27</c:v>
                </c:pt>
                <c:pt idx="721" formatCode="_-* #,##0.0_-;\-* #,##0.0_-;_-* &quot;-&quot;??_-;_-@_-">
                  <c:v>2444.11</c:v>
                </c:pt>
                <c:pt idx="722" formatCode="_-* #,##0.0_-;\-* #,##0.0_-;_-* &quot;-&quot;??_-;_-@_-">
                  <c:v>2444.6</c:v>
                </c:pt>
                <c:pt idx="723" formatCode="_-* #,##0.0_-;\-* #,##0.0_-;_-* &quot;-&quot;??_-;_-@_-">
                  <c:v>2444.3200000000002</c:v>
                </c:pt>
                <c:pt idx="724" formatCode="_-* #,##0.0_-;\-* #,##0.0_-;_-* &quot;-&quot;??_-;_-@_-">
                  <c:v>2444.38</c:v>
                </c:pt>
                <c:pt idx="725" formatCode="_-* #,##0.0_-;\-* #,##0.0_-;_-* &quot;-&quot;??_-;_-@_-">
                  <c:v>2443.5700000000002</c:v>
                </c:pt>
                <c:pt idx="726" formatCode="_-* #,##0.0_-;\-* #,##0.0_-;_-* &quot;-&quot;??_-;_-@_-">
                  <c:v>2443.7199999999998</c:v>
                </c:pt>
                <c:pt idx="727" formatCode="_-* #,##0.0_-;\-* #,##0.0_-;_-* &quot;-&quot;??_-;_-@_-">
                  <c:v>2442.2199999999998</c:v>
                </c:pt>
                <c:pt idx="728" formatCode="_-* #,##0.0_-;\-* #,##0.0_-;_-* &quot;-&quot;??_-;_-@_-">
                  <c:v>2441.66</c:v>
                </c:pt>
                <c:pt idx="729" formatCode="_-* #,##0.0_-;\-* #,##0.0_-;_-* &quot;-&quot;??_-;_-@_-">
                  <c:v>2440.77</c:v>
                </c:pt>
                <c:pt idx="730" formatCode="_-* #,##0.0_-;\-* #,##0.0_-;_-* &quot;-&quot;??_-;_-@_-">
                  <c:v>2439.64</c:v>
                </c:pt>
                <c:pt idx="731" formatCode="_-* #,##0.0_-;\-* #,##0.0_-;_-* &quot;-&quot;??_-;_-@_-">
                  <c:v>2438.16</c:v>
                </c:pt>
                <c:pt idx="732" formatCode="_-* #,##0.0_-;\-* #,##0.0_-;_-* &quot;-&quot;??_-;_-@_-">
                  <c:v>2437.41</c:v>
                </c:pt>
                <c:pt idx="733" formatCode="_-* #,##0.0_-;\-* #,##0.0_-;_-* &quot;-&quot;??_-;_-@_-">
                  <c:v>2437.1799999999998</c:v>
                </c:pt>
                <c:pt idx="734" formatCode="_-* #,##0.0_-;\-* #,##0.0_-;_-* &quot;-&quot;??_-;_-@_-">
                  <c:v>2436.27</c:v>
                </c:pt>
                <c:pt idx="735" formatCode="_-* #,##0.0_-;\-* #,##0.0_-;_-* &quot;-&quot;??_-;_-@_-">
                  <c:v>2436.29</c:v>
                </c:pt>
                <c:pt idx="736" formatCode="_-* #,##0.0_-;\-* #,##0.0_-;_-* &quot;-&quot;??_-;_-@_-">
                  <c:v>2434.2199999999998</c:v>
                </c:pt>
                <c:pt idx="737" formatCode="_-* #,##0.0_-;\-* #,##0.0_-;_-* &quot;-&quot;??_-;_-@_-">
                  <c:v>2425.7800000000002</c:v>
                </c:pt>
                <c:pt idx="738" formatCode="_-* #,##0.0_-;\-* #,##0.0_-;_-* &quot;-&quot;??_-;_-@_-">
                  <c:v>2428.21</c:v>
                </c:pt>
                <c:pt idx="739" formatCode="_-* #,##0.0_-;\-* #,##0.0_-;_-* &quot;-&quot;??_-;_-@_-">
                  <c:v>2427.09</c:v>
                </c:pt>
                <c:pt idx="740" formatCode="_-* #,##0.0_-;\-* #,##0.0_-;_-* &quot;-&quot;??_-;_-@_-">
                  <c:v>2426.27</c:v>
                </c:pt>
                <c:pt idx="741" formatCode="_-* #,##0.0_-;\-* #,##0.0_-;_-* &quot;-&quot;??_-;_-@_-">
                  <c:v>2426.41</c:v>
                </c:pt>
                <c:pt idx="742" formatCode="_-* #,##0.0_-;\-* #,##0.0_-;_-* &quot;-&quot;??_-;_-@_-">
                  <c:v>2427.17</c:v>
                </c:pt>
                <c:pt idx="743" formatCode="_-* #,##0.0_-;\-* #,##0.0_-;_-* &quot;-&quot;??_-;_-@_-">
                  <c:v>2426.79</c:v>
                </c:pt>
                <c:pt idx="744" formatCode="_-* #,##0.0_-;\-* #,##0.0_-;_-* &quot;-&quot;??_-;_-@_-">
                  <c:v>2427.4</c:v>
                </c:pt>
                <c:pt idx="745" formatCode="_-* #,##0.0_-;\-* #,##0.0_-;_-* &quot;-&quot;??_-;_-@_-">
                  <c:v>2427.13</c:v>
                </c:pt>
                <c:pt idx="746" formatCode="_-* #,##0.0_-;\-* #,##0.0_-;_-* &quot;-&quot;??_-;_-@_-">
                  <c:v>2428.23</c:v>
                </c:pt>
                <c:pt idx="747" formatCode="_-* #,##0.0_-;\-* #,##0.0_-;_-* &quot;-&quot;??_-;_-@_-">
                  <c:v>2428.21</c:v>
                </c:pt>
                <c:pt idx="748" formatCode="_-* #,##0.0_-;\-* #,##0.0_-;_-* &quot;-&quot;??_-;_-@_-">
                  <c:v>2428.91</c:v>
                </c:pt>
                <c:pt idx="749" formatCode="_-* #,##0.0_-;\-* #,##0.0_-;_-* &quot;-&quot;??_-;_-@_-">
                  <c:v>2430.35</c:v>
                </c:pt>
                <c:pt idx="750" formatCode="_-* #,##0.0_-;\-* #,##0.0_-;_-* &quot;-&quot;??_-;_-@_-">
                  <c:v>2432.64</c:v>
                </c:pt>
                <c:pt idx="751" formatCode="_-* #,##0.0_-;\-* #,##0.0_-;_-* &quot;-&quot;??_-;_-@_-">
                  <c:v>2432.3200000000002</c:v>
                </c:pt>
                <c:pt idx="752" formatCode="_-* #,##0.0_-;\-* #,##0.0_-;_-* &quot;-&quot;??_-;_-@_-">
                  <c:v>2432.3200000000002</c:v>
                </c:pt>
                <c:pt idx="753" formatCode="_-* #,##0.0_-;\-* #,##0.0_-;_-* &quot;-&quot;??_-;_-@_-">
                  <c:v>2433.66</c:v>
                </c:pt>
                <c:pt idx="754" formatCode="_-* #,##0.0_-;\-* #,##0.0_-;_-* &quot;-&quot;??_-;_-@_-">
                  <c:v>2433.67</c:v>
                </c:pt>
                <c:pt idx="755" formatCode="_-* #,##0.0_-;\-* #,##0.0_-;_-* &quot;-&quot;??_-;_-@_-">
                  <c:v>2432.75</c:v>
                </c:pt>
                <c:pt idx="756" formatCode="_-* #,##0.0_-;\-* #,##0.0_-;_-* &quot;-&quot;??_-;_-@_-">
                  <c:v>2431.5100000000002</c:v>
                </c:pt>
                <c:pt idx="757" formatCode="_-* #,##0.0_-;\-* #,##0.0_-;_-* &quot;-&quot;??_-;_-@_-">
                  <c:v>2429.73</c:v>
                </c:pt>
                <c:pt idx="758" formatCode="_-* #,##0.0_-;\-* #,##0.0_-;_-* &quot;-&quot;??_-;_-@_-">
                  <c:v>2424.6799999999998</c:v>
                </c:pt>
                <c:pt idx="759" formatCode="_-* #,##0.0_-;\-* #,##0.0_-;_-* &quot;-&quot;??_-;_-@_-">
                  <c:v>2422.7800000000002</c:v>
                </c:pt>
                <c:pt idx="760" formatCode="_-* #,##0.0_-;\-* #,##0.0_-;_-* &quot;-&quot;??_-;_-@_-">
                  <c:v>2423.37</c:v>
                </c:pt>
                <c:pt idx="761" formatCode="_-* #,##0.0_-;\-* #,##0.0_-;_-* &quot;-&quot;??_-;_-@_-">
                  <c:v>2422.3000000000002</c:v>
                </c:pt>
                <c:pt idx="762" formatCode="_-* #,##0.0_-;\-* #,##0.0_-;_-* &quot;-&quot;??_-;_-@_-">
                  <c:v>2421.0700000000002</c:v>
                </c:pt>
                <c:pt idx="763" formatCode="_-* #,##0.0_-;\-* #,##0.0_-;_-* &quot;-&quot;??_-;_-@_-">
                  <c:v>2420.19</c:v>
                </c:pt>
                <c:pt idx="764" formatCode="_-* #,##0.0_-;\-* #,##0.0_-;_-* &quot;-&quot;??_-;_-@_-">
                  <c:v>2420.08</c:v>
                </c:pt>
                <c:pt idx="765" formatCode="_-* #,##0.0_-;\-* #,##0.0_-;_-* &quot;-&quot;??_-;_-@_-">
                  <c:v>2417.73</c:v>
                </c:pt>
                <c:pt idx="766" formatCode="_-* #,##0.0_-;\-* #,##0.0_-;_-* &quot;-&quot;??_-;_-@_-">
                  <c:v>2418.9499999999998</c:v>
                </c:pt>
                <c:pt idx="767" formatCode="_-* #,##0.0_-;\-* #,##0.0_-;_-* &quot;-&quot;??_-;_-@_-">
                  <c:v>2419.09</c:v>
                </c:pt>
                <c:pt idx="768" formatCode="_-* #,##0.0_-;\-* #,##0.0_-;_-* &quot;-&quot;??_-;_-@_-">
                  <c:v>2417.71</c:v>
                </c:pt>
                <c:pt idx="769" formatCode="_-* #,##0.0_-;\-* #,##0.0_-;_-* &quot;-&quot;??_-;_-@_-">
                  <c:v>2416.38</c:v>
                </c:pt>
                <c:pt idx="770" formatCode="_-* #,##0.0_-;\-* #,##0.0_-;_-* &quot;-&quot;??_-;_-@_-">
                  <c:v>2415.4299999999998</c:v>
                </c:pt>
                <c:pt idx="771" formatCode="_-* #,##0.0_-;\-* #,##0.0_-;_-* &quot;-&quot;??_-;_-@_-">
                  <c:v>2414.84</c:v>
                </c:pt>
                <c:pt idx="772" formatCode="_-* #,##0.0_-;\-* #,##0.0_-;_-* &quot;-&quot;??_-;_-@_-">
                  <c:v>2412.92</c:v>
                </c:pt>
                <c:pt idx="773" formatCode="_-* #,##0.0_-;\-* #,##0.0_-;_-* &quot;-&quot;??_-;_-@_-">
                  <c:v>2410.67</c:v>
                </c:pt>
                <c:pt idx="774" formatCode="_-* #,##0.0_-;\-* #,##0.0_-;_-* &quot;-&quot;??_-;_-@_-">
                  <c:v>2409.64</c:v>
                </c:pt>
                <c:pt idx="775" formatCode="_-* #,##0.0_-;\-* #,##0.0_-;_-* &quot;-&quot;??_-;_-@_-">
                  <c:v>2405.35</c:v>
                </c:pt>
                <c:pt idx="776" formatCode="_-* #,##0.0_-;\-* #,##0.0_-;_-* &quot;-&quot;??_-;_-@_-">
                  <c:v>2402.06</c:v>
                </c:pt>
                <c:pt idx="777" formatCode="_-* #,##0.0_-;\-* #,##0.0_-;_-* &quot;-&quot;??_-;_-@_-">
                  <c:v>2400.13</c:v>
                </c:pt>
                <c:pt idx="778" formatCode="_-* #,##0.0_-;\-* #,##0.0_-;_-* &quot;-&quot;??_-;_-@_-">
                  <c:v>2396.2603425950283</c:v>
                </c:pt>
                <c:pt idx="779" formatCode="_-* #,##0.0_-;\-* #,##0.0_-;_-* &quot;-&quot;??_-;_-@_-">
                  <c:v>2395.85</c:v>
                </c:pt>
                <c:pt idx="780" formatCode="_-* #,##0.0_-;\-* #,##0.0_-;_-* &quot;-&quot;??_-;_-@_-">
                  <c:v>2397.63</c:v>
                </c:pt>
                <c:pt idx="781" formatCode="_-* #,##0.0_-;\-* #,##0.0_-;_-* &quot;-&quot;??_-;_-@_-">
                  <c:v>2398.21</c:v>
                </c:pt>
                <c:pt idx="782" formatCode="_-* #,##0.0_-;\-* #,##0.0_-;_-* &quot;-&quot;??_-;_-@_-">
                  <c:v>2398.2600000000002</c:v>
                </c:pt>
                <c:pt idx="783" formatCode="_-* #,##0.0_-;\-* #,##0.0_-;_-* &quot;-&quot;??_-;_-@_-">
                  <c:v>2398.35</c:v>
                </c:pt>
                <c:pt idx="784" formatCode="_-* #,##0.0_-;\-* #,##0.0_-;_-* &quot;-&quot;??_-;_-@_-">
                  <c:v>2397.69</c:v>
                </c:pt>
                <c:pt idx="785" formatCode="_-* #,##0.0_-;\-* #,##0.0_-;_-* &quot;-&quot;??_-;_-@_-">
                  <c:v>2395.9299999999998</c:v>
                </c:pt>
                <c:pt idx="786" formatCode="_-* #,##0.0_-;\-* #,##0.0_-;_-* &quot;-&quot;??_-;_-@_-">
                  <c:v>2395.3000000000002</c:v>
                </c:pt>
                <c:pt idx="787" formatCode="_-* #,##0.0_-;\-* #,##0.0_-;_-* &quot;-&quot;??_-;_-@_-">
                  <c:v>2394.23</c:v>
                </c:pt>
                <c:pt idx="788" formatCode="_-* #,##0.0_-;\-* #,##0.0_-;_-* &quot;-&quot;??_-;_-@_-">
                  <c:v>2393.81</c:v>
                </c:pt>
                <c:pt idx="789" formatCode="_-* #,##0.0_-;\-* #,##0.0_-;_-* &quot;-&quot;??_-;_-@_-">
                  <c:v>2393.75</c:v>
                </c:pt>
                <c:pt idx="790" formatCode="_-* #,##0.0_-;\-* #,##0.0_-;_-* &quot;-&quot;??_-;_-@_-">
                  <c:v>2393.88</c:v>
                </c:pt>
                <c:pt idx="791" formatCode="_-* #,##0.0_-;\-* #,##0.0_-;_-* &quot;-&quot;??_-;_-@_-">
                  <c:v>2393.92</c:v>
                </c:pt>
                <c:pt idx="792" formatCode="_-* #,##0.0_-;\-* #,##0.0_-;_-* &quot;-&quot;??_-;_-@_-">
                  <c:v>2394.1799999999998</c:v>
                </c:pt>
                <c:pt idx="793" formatCode="_-* #,##0.0_-;\-* #,##0.0_-;_-* &quot;-&quot;??_-;_-@_-">
                  <c:v>2394.77</c:v>
                </c:pt>
                <c:pt idx="794" formatCode="_-* #,##0.0_-;\-* #,##0.0_-;_-* &quot;-&quot;??_-;_-@_-">
                  <c:v>2394.91</c:v>
                </c:pt>
                <c:pt idx="795" formatCode="_-* #,##0.0_-;\-* #,##0.0_-;_-* &quot;-&quot;??_-;_-@_-">
                  <c:v>2396.2199999999998</c:v>
                </c:pt>
                <c:pt idx="796" formatCode="_-* #,##0.0_-;\-* #,##0.0_-;_-* &quot;-&quot;??_-;_-@_-">
                  <c:v>2395.4</c:v>
                </c:pt>
                <c:pt idx="797" formatCode="_-* #,##0.0_-;\-* #,##0.0_-;_-* &quot;-&quot;??_-;_-@_-">
                  <c:v>2395.4699999999998</c:v>
                </c:pt>
                <c:pt idx="798" formatCode="_-* #,##0.0_-;\-* #,##0.0_-;_-* &quot;-&quot;??_-;_-@_-">
                  <c:v>2397.19</c:v>
                </c:pt>
                <c:pt idx="799" formatCode="_-* #,##0.0_-;\-* #,##0.0_-;_-* &quot;-&quot;??_-;_-@_-">
                  <c:v>2398.38</c:v>
                </c:pt>
                <c:pt idx="800" formatCode="_-* #,##0.0_-;\-* #,##0.0_-;_-* &quot;-&quot;??_-;_-@_-">
                  <c:v>2398.42</c:v>
                </c:pt>
                <c:pt idx="801" formatCode="_-* #,##0.0_-;\-* #,##0.0_-;_-* &quot;-&quot;??_-;_-@_-">
                  <c:v>2398.69</c:v>
                </c:pt>
                <c:pt idx="802" formatCode="_-* #,##0.0_-;\-* #,##0.0_-;_-* &quot;-&quot;??_-;_-@_-">
                  <c:v>2396.9299999999998</c:v>
                </c:pt>
                <c:pt idx="803" formatCode="_-* #,##0.0_-;\-* #,##0.0_-;_-* &quot;-&quot;??_-;_-@_-">
                  <c:v>2396.35</c:v>
                </c:pt>
                <c:pt idx="804" formatCode="_-* #,##0.0_-;\-* #,##0.0_-;_-* &quot;-&quot;??_-;_-@_-">
                  <c:v>2395.23</c:v>
                </c:pt>
                <c:pt idx="805" formatCode="_-* #,##0.0_-;\-* #,##0.0_-;_-* &quot;-&quot;??_-;_-@_-">
                  <c:v>2394.6799999999998</c:v>
                </c:pt>
                <c:pt idx="806" formatCode="_-* #,##0.0_-;\-* #,##0.0_-;_-* &quot;-&quot;??_-;_-@_-">
                  <c:v>2394.0300000000002</c:v>
                </c:pt>
                <c:pt idx="807" formatCode="_-* #,##0.0_-;\-* #,##0.0_-;_-* &quot;-&quot;??_-;_-@_-">
                  <c:v>2393.84</c:v>
                </c:pt>
                <c:pt idx="808" formatCode="_-* #,##0.0_-;\-* #,##0.0_-;_-* &quot;-&quot;??_-;_-@_-">
                  <c:v>2392.77</c:v>
                </c:pt>
                <c:pt idx="809" formatCode="_-* #,##0.0_-;\-* #,##0.0_-;_-* &quot;-&quot;??_-;_-@_-">
                  <c:v>2392.4499999999998</c:v>
                </c:pt>
                <c:pt idx="810" formatCode="_-* #,##0.0_-;\-* #,##0.0_-;_-* &quot;-&quot;??_-;_-@_-">
                  <c:v>2391.64</c:v>
                </c:pt>
                <c:pt idx="811" formatCode="_-* #,##0.0_-;\-* #,##0.0_-;_-* &quot;-&quot;??_-;_-@_-">
                  <c:v>2390.79</c:v>
                </c:pt>
                <c:pt idx="812" formatCode="_-* #,##0.0_-;\-* #,##0.0_-;_-* &quot;-&quot;??_-;_-@_-">
                  <c:v>2391.14</c:v>
                </c:pt>
                <c:pt idx="813" formatCode="_-* #,##0.0_-;\-* #,##0.0_-;_-* &quot;-&quot;??_-;_-@_-">
                  <c:v>2391.58</c:v>
                </c:pt>
                <c:pt idx="814" formatCode="_-* #,##0.0_-;\-* #,##0.0_-;_-* &quot;-&quot;??_-;_-@_-">
                  <c:v>2391.46</c:v>
                </c:pt>
                <c:pt idx="815" formatCode="_-* #,##0.0_-;\-* #,##0.0_-;_-* &quot;-&quot;??_-;_-@_-">
                  <c:v>2391.4499999999998</c:v>
                </c:pt>
                <c:pt idx="816" formatCode="_-* #,##0.0_-;\-* #,##0.0_-;_-* &quot;-&quot;??_-;_-@_-">
                  <c:v>2392.7600000000002</c:v>
                </c:pt>
                <c:pt idx="817" formatCode="_-* #,##0.0_-;\-* #,##0.0_-;_-* &quot;-&quot;??_-;_-@_-">
                  <c:v>2392.9299999999998</c:v>
                </c:pt>
                <c:pt idx="818" formatCode="_-* #,##0.0_-;\-* #,##0.0_-;_-* &quot;-&quot;??_-;_-@_-">
                  <c:v>2393.9299999999998</c:v>
                </c:pt>
                <c:pt idx="819" formatCode="_-* #,##0.0_-;\-* #,##0.0_-;_-* &quot;-&quot;??_-;_-@_-">
                  <c:v>2396.6799999999998</c:v>
                </c:pt>
                <c:pt idx="820" formatCode="_-* #,##0.0_-;\-* #,##0.0_-;_-* &quot;-&quot;??_-;_-@_-">
                  <c:v>2394.17</c:v>
                </c:pt>
                <c:pt idx="821" formatCode="_-* #,##0.0_-;\-* #,##0.0_-;_-* &quot;-&quot;??_-;_-@_-">
                  <c:v>2394.15</c:v>
                </c:pt>
                <c:pt idx="822" formatCode="_-* #,##0.0_-;\-* #,##0.0_-;_-* &quot;-&quot;??_-;_-@_-">
                  <c:v>2393.52</c:v>
                </c:pt>
                <c:pt idx="823" formatCode="_-* #,##0.0_-;\-* #,##0.0_-;_-* &quot;-&quot;??_-;_-@_-">
                  <c:v>2394.96</c:v>
                </c:pt>
                <c:pt idx="824" formatCode="_-* #,##0.0_-;\-* #,##0.0_-;_-* &quot;-&quot;??_-;_-@_-">
                  <c:v>2395.9</c:v>
                </c:pt>
                <c:pt idx="825" formatCode="_-* #,##0.0_-;\-* #,##0.0_-;_-* &quot;-&quot;??_-;_-@_-">
                  <c:v>2397.0700000000002</c:v>
                </c:pt>
                <c:pt idx="826" formatCode="_-* #,##0.0_-;\-* #,##0.0_-;_-* &quot;-&quot;??_-;_-@_-">
                  <c:v>2397.8200000000002</c:v>
                </c:pt>
                <c:pt idx="827" formatCode="_-* #,##0.0_-;\-* #,##0.0_-;_-* &quot;-&quot;??_-;_-@_-">
                  <c:v>2398.64</c:v>
                </c:pt>
                <c:pt idx="828" formatCode="_-* #,##0.0_-;\-* #,##0.0_-;_-* &quot;-&quot;??_-;_-@_-">
                  <c:v>2401.65</c:v>
                </c:pt>
                <c:pt idx="829" formatCode="_-* #,##0.0_-;\-* #,##0.0_-;_-* &quot;-&quot;??_-;_-@_-">
                  <c:v>2402.86</c:v>
                </c:pt>
                <c:pt idx="830" formatCode="_-* #,##0.0_-;\-* #,##0.0_-;_-* &quot;-&quot;??_-;_-@_-">
                  <c:v>2402.14</c:v>
                </c:pt>
                <c:pt idx="831" formatCode="_-* #,##0.0_-;\-* #,##0.0_-;_-* &quot;-&quot;??_-;_-@_-">
                  <c:v>2402.67</c:v>
                </c:pt>
                <c:pt idx="832" formatCode="_-* #,##0.0_-;\-* #,##0.0_-;_-* &quot;-&quot;??_-;_-@_-">
                  <c:v>2402.19</c:v>
                </c:pt>
                <c:pt idx="833" formatCode="_-* #,##0.0_-;\-* #,##0.0_-;_-* &quot;-&quot;??_-;_-@_-">
                  <c:v>2402.6</c:v>
                </c:pt>
                <c:pt idx="834" formatCode="_-* #,##0.0_-;\-* #,##0.0_-;_-* &quot;-&quot;??_-;_-@_-">
                  <c:v>2402.1</c:v>
                </c:pt>
                <c:pt idx="835" formatCode="_-* #,##0.0_-;\-* #,##0.0_-;_-* &quot;-&quot;??_-;_-@_-">
                  <c:v>2402.94</c:v>
                </c:pt>
                <c:pt idx="836" formatCode="_-* #,##0.0_-;\-* #,##0.0_-;_-* &quot;-&quot;??_-;_-@_-">
                  <c:v>2402.06</c:v>
                </c:pt>
                <c:pt idx="837" formatCode="_-* #,##0.0_-;\-* #,##0.0_-;_-* &quot;-&quot;??_-;_-@_-">
                  <c:v>2401.85</c:v>
                </c:pt>
                <c:pt idx="838" formatCode="_-* #,##0.0_-;\-* #,##0.0_-;_-* &quot;-&quot;??_-;_-@_-">
                  <c:v>2401.46</c:v>
                </c:pt>
                <c:pt idx="839" formatCode="_-* #,##0.0_-;\-* #,##0.0_-;_-* &quot;-&quot;??_-;_-@_-">
                  <c:v>2400.4899999999998</c:v>
                </c:pt>
                <c:pt idx="840" formatCode="_-* #,##0.0_-;\-* #,##0.0_-;_-* &quot;-&quot;??_-;_-@_-">
                  <c:v>2401</c:v>
                </c:pt>
                <c:pt idx="841" formatCode="_-* #,##0.0_-;\-* #,##0.0_-;_-* &quot;-&quot;??_-;_-@_-">
                  <c:v>2401.3000000000002</c:v>
                </c:pt>
                <c:pt idx="842" formatCode="_-* #,##0.0_-;\-* #,##0.0_-;_-* &quot;-&quot;??_-;_-@_-">
                  <c:v>2404.0500000000002</c:v>
                </c:pt>
                <c:pt idx="843" formatCode="_-* #,##0.0_-;\-* #,##0.0_-;_-* &quot;-&quot;??_-;_-@_-">
                  <c:v>2405.65</c:v>
                </c:pt>
                <c:pt idx="844" formatCode="_-* #,##0.0_-;\-* #,##0.0_-;_-* &quot;-&quot;??_-;_-@_-">
                  <c:v>2405.92</c:v>
                </c:pt>
                <c:pt idx="845" formatCode="_-* #,##0.0_-;\-* #,##0.0_-;_-* &quot;-&quot;??_-;_-@_-">
                  <c:v>2408.41</c:v>
                </c:pt>
                <c:pt idx="846" formatCode="_-* #,##0.0_-;\-* #,##0.0_-;_-* &quot;-&quot;??_-;_-@_-">
                  <c:v>2410.9499999999998</c:v>
                </c:pt>
                <c:pt idx="847" formatCode="_-* #,##0.0_-;\-* #,##0.0_-;_-* &quot;-&quot;??_-;_-@_-">
                  <c:v>2411.5100000000002</c:v>
                </c:pt>
                <c:pt idx="848" formatCode="_-* #,##0.0_-;\-* #,##0.0_-;_-* &quot;-&quot;??_-;_-@_-">
                  <c:v>2410.8200000000002</c:v>
                </c:pt>
                <c:pt idx="849" formatCode="_-* #,##0.0_-;\-* #,##0.0_-;_-* &quot;-&quot;??_-;_-@_-">
                  <c:v>2410.38</c:v>
                </c:pt>
                <c:pt idx="850" formatCode="_-* #,##0.0_-;\-* #,##0.0_-;_-* &quot;-&quot;??_-;_-@_-">
                  <c:v>2410.0700000000002</c:v>
                </c:pt>
                <c:pt idx="851" formatCode="_-* #,##0.0_-;\-* #,##0.0_-;_-* &quot;-&quot;??_-;_-@_-">
                  <c:v>2409.04</c:v>
                </c:pt>
                <c:pt idx="852" formatCode="_-* #,##0.0_-;\-* #,##0.0_-;_-* &quot;-&quot;??_-;_-@_-">
                  <c:v>2409.8000000000002</c:v>
                </c:pt>
                <c:pt idx="853" formatCode="_-* #,##0.0_-;\-* #,##0.0_-;_-* &quot;-&quot;??_-;_-@_-">
                  <c:v>2409.73</c:v>
                </c:pt>
                <c:pt idx="854" formatCode="_-* #,##0.0_-;\-* #,##0.0_-;_-* &quot;-&quot;??_-;_-@_-">
                  <c:v>2409.9499999999998</c:v>
                </c:pt>
                <c:pt idx="855" formatCode="_-* #,##0.0_-;\-* #,##0.0_-;_-* &quot;-&quot;??_-;_-@_-">
                  <c:v>2411.27</c:v>
                </c:pt>
                <c:pt idx="856" formatCode="_-* #,##0.0_-;\-* #,##0.0_-;_-* &quot;-&quot;??_-;_-@_-">
                  <c:v>2412.04</c:v>
                </c:pt>
                <c:pt idx="857" formatCode="_-* #,##0.0_-;\-* #,##0.0_-;_-* &quot;-&quot;??_-;_-@_-">
                  <c:v>2412.8000000000002</c:v>
                </c:pt>
                <c:pt idx="858" formatCode="_-* #,##0.0_-;\-* #,##0.0_-;_-* &quot;-&quot;??_-;_-@_-">
                  <c:v>2414.29</c:v>
                </c:pt>
                <c:pt idx="859" formatCode="_-* #,##0.0_-;\-* #,##0.0_-;_-* &quot;-&quot;??_-;_-@_-">
                  <c:v>2414.4499999999998</c:v>
                </c:pt>
                <c:pt idx="860" formatCode="_-* #,##0.0_-;\-* #,##0.0_-;_-* &quot;-&quot;??_-;_-@_-">
                  <c:v>2414.54</c:v>
                </c:pt>
                <c:pt idx="861" formatCode="_-* #,##0.0_-;\-* #,##0.0_-;_-* &quot;-&quot;??_-;_-@_-">
                  <c:v>2415.21</c:v>
                </c:pt>
                <c:pt idx="862" formatCode="_-* #,##0.0_-;\-* #,##0.0_-;_-* &quot;-&quot;??_-;_-@_-">
                  <c:v>2418.64</c:v>
                </c:pt>
                <c:pt idx="863" formatCode="_-* #,##0.0_-;\-* #,##0.0_-;_-* &quot;-&quot;??_-;_-@_-">
                  <c:v>2423.66</c:v>
                </c:pt>
                <c:pt idx="864" formatCode="_-* #,##0.0_-;\-* #,##0.0_-;_-* &quot;-&quot;??_-;_-@_-">
                  <c:v>2426.54</c:v>
                </c:pt>
                <c:pt idx="865" formatCode="_-* #,##0.0_-;\-* #,##0.0_-;_-* &quot;-&quot;??_-;_-@_-">
                  <c:v>2441.23</c:v>
                </c:pt>
                <c:pt idx="866" formatCode="_-* #,##0.0_-;\-* #,##0.0_-;_-* &quot;-&quot;??_-;_-@_-">
                  <c:v>2450.98</c:v>
                </c:pt>
                <c:pt idx="867" formatCode="_-* #,##0.0_-;\-* #,##0.0_-;_-* &quot;-&quot;??_-;_-@_-">
                  <c:v>2454.0500000000002</c:v>
                </c:pt>
                <c:pt idx="868" formatCode="_-* #,##0.0_-;\-* #,##0.0_-;_-* &quot;-&quot;??_-;_-@_-">
                  <c:v>2460.9</c:v>
                </c:pt>
                <c:pt idx="869" formatCode="_-* #,##0.0_-;\-* #,##0.0_-;_-* &quot;-&quot;??_-;_-@_-">
                  <c:v>2464.61</c:v>
                </c:pt>
                <c:pt idx="870" formatCode="_-* #,##0.0_-;\-* #,##0.0_-;_-* &quot;-&quot;??_-;_-@_-">
                  <c:v>2464.44</c:v>
                </c:pt>
                <c:pt idx="871" formatCode="_-* #,##0.0_-;\-* #,##0.0_-;_-* &quot;-&quot;??_-;_-@_-">
                  <c:v>2463.29</c:v>
                </c:pt>
                <c:pt idx="872" formatCode="_-* #,##0.0_-;\-* #,##0.0_-;_-* &quot;-&quot;??_-;_-@_-">
                  <c:v>2462.8200000000002</c:v>
                </c:pt>
                <c:pt idx="873" formatCode="_-* #,##0.0_-;\-* #,##0.0_-;_-* &quot;-&quot;??_-;_-@_-">
                  <c:v>2462.7800000000002</c:v>
                </c:pt>
                <c:pt idx="874" formatCode="_-* #,##0.0_-;\-* #,##0.0_-;_-* &quot;-&quot;??_-;_-@_-">
                  <c:v>2462.84</c:v>
                </c:pt>
                <c:pt idx="875" formatCode="_-* #,##0.0_-;\-* #,##0.0_-;_-* &quot;-&quot;??_-;_-@_-">
                  <c:v>2463.15</c:v>
                </c:pt>
                <c:pt idx="876" formatCode="_-* #,##0.0_-;\-* #,##0.0_-;_-* &quot;-&quot;??_-;_-@_-">
                  <c:v>2463.46</c:v>
                </c:pt>
                <c:pt idx="877" formatCode="_-* #,##0.0_-;\-* #,##0.0_-;_-* &quot;-&quot;??_-;_-@_-">
                  <c:v>2463.3089496139442</c:v>
                </c:pt>
                <c:pt idx="878" formatCode="_-* #,##0.0_-;\-* #,##0.0_-;_-* &quot;-&quot;??_-;_-@_-">
                  <c:v>2463.1999999999998</c:v>
                </c:pt>
                <c:pt idx="879" formatCode="_-* #,##0.0_-;\-* #,##0.0_-;_-* &quot;-&quot;??_-;_-@_-">
                  <c:v>2461.66</c:v>
                </c:pt>
                <c:pt idx="880" formatCode="_-* #,##0.0_-;\-* #,##0.0_-;_-* &quot;-&quot;??_-;_-@_-">
                  <c:v>2461.6</c:v>
                </c:pt>
                <c:pt idx="881" formatCode="_-* #,##0.0_-;\-* #,##0.0_-;_-* &quot;-&quot;??_-;_-@_-">
                  <c:v>2461.17</c:v>
                </c:pt>
                <c:pt idx="882" formatCode="_-* #,##0.0_-;\-* #,##0.0_-;_-* &quot;-&quot;??_-;_-@_-">
                  <c:v>2461.1999999999998</c:v>
                </c:pt>
                <c:pt idx="883" formatCode="_-* #,##0.0_-;\-* #,##0.0_-;_-* &quot;-&quot;??_-;_-@_-">
                  <c:v>2461.2800000000002</c:v>
                </c:pt>
                <c:pt idx="884" formatCode="_-* #,##0.0_-;\-* #,##0.0_-;_-* &quot;-&quot;??_-;_-@_-">
                  <c:v>2461.66</c:v>
                </c:pt>
                <c:pt idx="885" formatCode="_-* #,##0.0_-;\-* #,##0.0_-;_-* &quot;-&quot;??_-;_-@_-">
                  <c:v>2463.2399999999998</c:v>
                </c:pt>
                <c:pt idx="886" formatCode="_-* #,##0.0_-;\-* #,##0.0_-;_-* &quot;-&quot;??_-;_-@_-">
                  <c:v>2463.02</c:v>
                </c:pt>
                <c:pt idx="887" formatCode="_-* #,##0.0_-;\-* #,##0.0_-;_-* &quot;-&quot;??_-;_-@_-">
                  <c:v>2464.84</c:v>
                </c:pt>
                <c:pt idx="888" formatCode="_-* #,##0.0_-;\-* #,##0.0_-;_-* &quot;-&quot;??_-;_-@_-">
                  <c:v>2464.0500000000002</c:v>
                </c:pt>
                <c:pt idx="889" formatCode="_-* #,##0.0_-;\-* #,##0.0_-;_-* &quot;-&quot;??_-;_-@_-">
                  <c:v>2464.44</c:v>
                </c:pt>
                <c:pt idx="890" formatCode="_-* #,##0.0_-;\-* #,##0.0_-;_-* &quot;-&quot;??_-;_-@_-">
                  <c:v>2463.61</c:v>
                </c:pt>
                <c:pt idx="891" formatCode="_-* #,##0.0_-;\-* #,##0.0_-;_-* &quot;-&quot;??_-;_-@_-">
                  <c:v>2463.25</c:v>
                </c:pt>
                <c:pt idx="892" formatCode="_-* #,##0.0_-;\-* #,##0.0_-;_-* &quot;-&quot;??_-;_-@_-">
                  <c:v>2462.5100000000002</c:v>
                </c:pt>
                <c:pt idx="893" formatCode="_-* #,##0.0_-;\-* #,##0.0_-;_-* &quot;-&quot;??_-;_-@_-">
                  <c:v>2460.5700000000002</c:v>
                </c:pt>
                <c:pt idx="894" formatCode="_-* #,##0.0_-;\-* #,##0.0_-;_-* &quot;-&quot;??_-;_-@_-">
                  <c:v>2457.5300000000002</c:v>
                </c:pt>
                <c:pt idx="895" formatCode="_-* #,##0.0_-;\-* #,##0.0_-;_-* &quot;-&quot;??_-;_-@_-">
                  <c:v>2456.4499999999998</c:v>
                </c:pt>
                <c:pt idx="896" formatCode="_-* #,##0.0_-;\-* #,##0.0_-;_-* &quot;-&quot;??_-;_-@_-">
                  <c:v>2456.0500000000002</c:v>
                </c:pt>
                <c:pt idx="897" formatCode="_-* #,##0.0_-;\-* #,##0.0_-;_-* &quot;-&quot;??_-;_-@_-">
                  <c:v>2455.5</c:v>
                </c:pt>
                <c:pt idx="898" formatCode="_-* #,##0.0_-;\-* #,##0.0_-;_-* &quot;-&quot;??_-;_-@_-">
                  <c:v>2455.6999999999998</c:v>
                </c:pt>
                <c:pt idx="899" formatCode="_-* #,##0.0_-;\-* #,##0.0_-;_-* &quot;-&quot;??_-;_-@_-">
                  <c:v>2455.9899999999998</c:v>
                </c:pt>
                <c:pt idx="900" formatCode="_-* #,##0.0_-;\-* #,##0.0_-;_-* &quot;-&quot;??_-;_-@_-">
                  <c:v>2455.9899999999998</c:v>
                </c:pt>
                <c:pt idx="901" formatCode="_-* #,##0.0_-;\-* #,##0.0_-;_-* &quot;-&quot;??_-;_-@_-">
                  <c:v>2455.9899999999998</c:v>
                </c:pt>
                <c:pt idx="902" formatCode="_-* #,##0.0_-;\-* #,##0.0_-;_-* &quot;-&quot;??_-;_-@_-">
                  <c:v>2458.2199999999998</c:v>
                </c:pt>
                <c:pt idx="903" formatCode="_-* #,##0.0_-;\-* #,##0.0_-;_-* &quot;-&quot;??_-;_-@_-">
                  <c:v>2458.64</c:v>
                </c:pt>
                <c:pt idx="904" formatCode="_-* #,##0.0_-;\-* #,##0.0_-;_-* &quot;-&quot;??_-;_-@_-">
                  <c:v>2460.0700000000002</c:v>
                </c:pt>
                <c:pt idx="905" formatCode="_-* #,##0.0_-;\-* #,##0.0_-;_-* &quot;-&quot;??_-;_-@_-">
                  <c:v>2463.71</c:v>
                </c:pt>
                <c:pt idx="906" formatCode="_-* #,##0.0_-;\-* #,##0.0_-;_-* &quot;-&quot;??_-;_-@_-">
                  <c:v>2464.56</c:v>
                </c:pt>
                <c:pt idx="907" formatCode="_-* #,##0.0_-;\-* #,##0.0_-;_-* &quot;-&quot;??_-;_-@_-">
                  <c:v>2464.56</c:v>
                </c:pt>
                <c:pt idx="908" formatCode="_-* #,##0.0_-;\-* #,##0.0_-;_-* &quot;-&quot;??_-;_-@_-">
                  <c:v>2464.56</c:v>
                </c:pt>
                <c:pt idx="909" formatCode="_-* #,##0.0_-;\-* #,##0.0_-;_-* &quot;-&quot;??_-;_-@_-">
                  <c:v>2467.7600000000002</c:v>
                </c:pt>
                <c:pt idx="910" formatCode="_-* #,##0.0_-;\-* #,##0.0_-;_-* &quot;-&quot;??_-;_-@_-">
                  <c:v>2468.94</c:v>
                </c:pt>
                <c:pt idx="911" formatCode="_-* #,##0.0_₮_-;\-* #,##0.0_₮_-;_-* &quot;-&quot;??_₮_-;_-@_-">
                  <c:v>2468.38</c:v>
                </c:pt>
                <c:pt idx="912" formatCode="_-* #,##0.0_₮_-;\-* #,##0.0_₮_-;_-* &quot;-&quot;??_₮_-;_-@_-">
                  <c:v>2469.36</c:v>
                </c:pt>
                <c:pt idx="913" formatCode="_-* #,##0.0_₮_-;\-* #,##0.0_₮_-;_-* &quot;-&quot;??_₮_-;_-@_-">
                  <c:v>2469.79</c:v>
                </c:pt>
                <c:pt idx="914" formatCode="_-* #,##0.0_₮_-;\-* #,##0.0_₮_-;_-* &quot;-&quot;??_₮_-;_-@_-">
                  <c:v>2472.1799999999998</c:v>
                </c:pt>
                <c:pt idx="915" formatCode="_-* #,##0.0_₮_-;\-* #,##0.0_₮_-;_-* &quot;-&quot;??_₮_-;_-@_-">
                  <c:v>2472.73</c:v>
                </c:pt>
                <c:pt idx="916" formatCode="_-* #,##0.0_₮_-;\-* #,##0.0_₮_-;_-* &quot;-&quot;??_₮_-;_-@_-">
                  <c:v>2473.65</c:v>
                </c:pt>
                <c:pt idx="917" formatCode="_-* #,##0.0_₮_-;\-* #,##0.0_₮_-;_-* &quot;-&quot;??_₮_-;_-@_-">
                  <c:v>2473.4299999999998</c:v>
                </c:pt>
                <c:pt idx="918" formatCode="_-* #,##0.0_₮_-;\-* #,##0.0_₮_-;_-* &quot;-&quot;??_₮_-;_-@_-">
                  <c:v>2472.9899999999998</c:v>
                </c:pt>
                <c:pt idx="919" formatCode="_-* #,##0.0_₮_-;\-* #,##0.0_₮_-;_-* &quot;-&quot;??_₮_-;_-@_-">
                  <c:v>2473.44</c:v>
                </c:pt>
                <c:pt idx="920" formatCode="_-* #,##0.0_₮_-;\-* #,##0.0_₮_-;_-* &quot;-&quot;??_₮_-;_-@_-">
                  <c:v>2473.83</c:v>
                </c:pt>
                <c:pt idx="921" formatCode="_-* #,##0.0_₮_-;\-* #,##0.0_₮_-;_-* &quot;-&quot;??_₮_-;_-@_-">
                  <c:v>2475.52</c:v>
                </c:pt>
                <c:pt idx="922" formatCode="_-* #,##0.0_₮_-;\-* #,##0.0_₮_-;_-* &quot;-&quot;??_₮_-;_-@_-">
                  <c:v>2476.2399999999998</c:v>
                </c:pt>
                <c:pt idx="923" formatCode="_-* #,##0.0_₮_-;\-* #,##0.0_₮_-;_-* &quot;-&quot;??_₮_-;_-@_-">
                  <c:v>2479.46</c:v>
                </c:pt>
                <c:pt idx="924" formatCode="_-* #,##0.0_₮_-;\-* #,##0.0_₮_-;_-* &quot;-&quot;??_₮_-;_-@_-">
                  <c:v>2480.81</c:v>
                </c:pt>
                <c:pt idx="925" formatCode="_-* #,##0.0_₮_-;\-* #,##0.0_₮_-;_-* &quot;-&quot;??_₮_-;_-@_-">
                  <c:v>2483.89</c:v>
                </c:pt>
                <c:pt idx="926" formatCode="_-* #,##0.0_₮_-;\-* #,##0.0_₮_-;_-* &quot;-&quot;??_₮_-;_-@_-">
                  <c:v>2487.13</c:v>
                </c:pt>
                <c:pt idx="927" formatCode="_-* #,##0.0_₮_-;\-* #,##0.0_₮_-;_-* &quot;-&quot;??_₮_-;_-@_-">
                  <c:v>2493.35</c:v>
                </c:pt>
                <c:pt idx="928" formatCode="_-* #,##0.0_₮_-;\-* #,##0.0_₮_-;_-* &quot;-&quot;??_₮_-;_-@_-">
                  <c:v>2497.65</c:v>
                </c:pt>
                <c:pt idx="929" formatCode="_-* #,##0.0_₮_-;\-* #,##0.0_₮_-;_-* &quot;-&quot;??_₮_-;_-@_-">
                  <c:v>2500.8200000000002</c:v>
                </c:pt>
                <c:pt idx="930" formatCode="_-* #,##0.0_₮_-;\-* #,##0.0_₮_-;_-* &quot;-&quot;??_₮_-;_-@_-">
                  <c:v>2503.41</c:v>
                </c:pt>
                <c:pt idx="931" formatCode="_-* #,##0.0_₮_-;\-* #,##0.0_₮_-;_-* &quot;-&quot;??_₮_-;_-@_-">
                  <c:v>2511.2199999999998</c:v>
                </c:pt>
                <c:pt idx="932" formatCode="_-* #,##0.0_₮_-;\-* #,##0.0_₮_-;_-* &quot;-&quot;??_₮_-;_-@_-">
                  <c:v>2515.2199999999998</c:v>
                </c:pt>
                <c:pt idx="933" formatCode="_-* #,##0.0_₮_-;\-* #,##0.0_₮_-;_-* &quot;-&quot;??_₮_-;_-@_-">
                  <c:v>2521.27</c:v>
                </c:pt>
                <c:pt idx="934" formatCode="_-* #,##0.0_₮_-;\-* #,##0.0_₮_-;_-* &quot;-&quot;??_₮_-;_-@_-">
                  <c:v>2523.1</c:v>
                </c:pt>
                <c:pt idx="935" formatCode="_-* #,##0.0_₮_-;\-* #,##0.0_₮_-;_-* &quot;-&quot;??_₮_-;_-@_-">
                  <c:v>2533.9499999999998</c:v>
                </c:pt>
                <c:pt idx="936" formatCode="_-* #,##0.0_₮_-;\-* #,##0.0_₮_-;_-* &quot;-&quot;??_₮_-;_-@_-">
                  <c:v>2538.38</c:v>
                </c:pt>
                <c:pt idx="937" formatCode="_-* #,##0.0_₮_-;\-* #,##0.0_₮_-;_-* &quot;-&quot;??_₮_-;_-@_-">
                  <c:v>2545.29</c:v>
                </c:pt>
                <c:pt idx="938" formatCode="_-* #,##0.0_₮_-;\-* #,##0.0_₮_-;_-* &quot;-&quot;??_₮_-;_-@_-">
                  <c:v>2552.13</c:v>
                </c:pt>
                <c:pt idx="939" formatCode="_-* #,##0.0_₮_-;\-* #,##0.0_₮_-;_-* &quot;-&quot;??_₮_-;_-@_-">
                  <c:v>2550.04</c:v>
                </c:pt>
                <c:pt idx="940" formatCode="_-* #,##0.0_₮_-;\-* #,##0.0_₮_-;_-* &quot;-&quot;??_₮_-;_-@_-">
                  <c:v>2564.4</c:v>
                </c:pt>
                <c:pt idx="941" formatCode="_-* #,##0.0_₮_-;\-* #,##0.0_₮_-;_-* &quot;-&quot;??_₮_-;_-@_-">
                  <c:v>2567.2600000000002</c:v>
                </c:pt>
                <c:pt idx="942" formatCode="_-* #,##0.0_₮_-;\-* #,##0.0_₮_-;_-* &quot;-&quot;??_₮_-;_-@_-">
                  <c:v>2568.08</c:v>
                </c:pt>
                <c:pt idx="943" formatCode="_-* #,##0.0_₮_-;\-* #,##0.0_₮_-;_-* &quot;-&quot;??_₮_-;_-@_-">
                  <c:v>2567.15</c:v>
                </c:pt>
                <c:pt idx="944" formatCode="_-* #,##0.0_₮_-;\-* #,##0.0_₮_-;_-* &quot;-&quot;??_₮_-;_-@_-">
                  <c:v>2566.33</c:v>
                </c:pt>
                <c:pt idx="945" formatCode="_-* #,##0.0_₮_-;\-* #,##0.0_₮_-;_-* &quot;-&quot;??_₮_-;_-@_-">
                  <c:v>2565.9899999999998</c:v>
                </c:pt>
                <c:pt idx="946" formatCode="_-* #,##0.0_₮_-;\-* #,##0.0_₮_-;_-* &quot;-&quot;??_₮_-;_-@_-">
                  <c:v>2564.87</c:v>
                </c:pt>
                <c:pt idx="947" formatCode="_-* #,##0.0_₮_-;\-* #,##0.0_₮_-;_-* &quot;-&quot;??_₮_-;_-@_-">
                  <c:v>2563.77</c:v>
                </c:pt>
                <c:pt idx="948" formatCode="_-* #,##0.0_₮_-;\-* #,##0.0_₮_-;_-* &quot;-&quot;??_₮_-;_-@_-">
                  <c:v>2563.84</c:v>
                </c:pt>
                <c:pt idx="949" formatCode="_-* #,##0.0_₮_-;\-* #,##0.0_₮_-;_-* &quot;-&quot;??_₮_-;_-@_-">
                  <c:v>2564.65</c:v>
                </c:pt>
                <c:pt idx="950" formatCode="_-* #,##0.0_₮_-;\-* #,##0.0_₮_-;_-* &quot;-&quot;??_₮_-;_-@_-">
                  <c:v>2564.9</c:v>
                </c:pt>
                <c:pt idx="951" formatCode="_-* #,##0.0_₮_-;\-* #,##0.0_₮_-;_-* &quot;-&quot;??_₮_-;_-@_-">
                  <c:v>2564.9</c:v>
                </c:pt>
                <c:pt idx="952" formatCode="_-* #,##0.0_₮_-;\-* #,##0.0_₮_-;_-* &quot;-&quot;??_₮_-;_-@_-">
                  <c:v>2562.9</c:v>
                </c:pt>
                <c:pt idx="953" formatCode="_-* #,##0.0_₮_-;\-* #,##0.0_₮_-;_-* &quot;-&quot;??_₮_-;_-@_-">
                  <c:v>2564.2399999999998</c:v>
                </c:pt>
                <c:pt idx="954" formatCode="_-* #,##0.0_₮_-;\-* #,##0.0_₮_-;_-* &quot;-&quot;??_₮_-;_-@_-">
                  <c:v>2563.79</c:v>
                </c:pt>
                <c:pt idx="955" formatCode="_-* #,##0.0_₮_-;\-* #,##0.0_₮_-;_-* &quot;-&quot;??_₮_-;_-@_-">
                  <c:v>2563.7800000000002</c:v>
                </c:pt>
                <c:pt idx="956" formatCode="_-* #,##0.0_₮_-;\-* #,##0.0_₮_-;_-* &quot;-&quot;??_₮_-;_-@_-">
                  <c:v>2563.67</c:v>
                </c:pt>
                <c:pt idx="957" formatCode="_-* #,##0.0_₮_-;\-* #,##0.0_₮_-;_-* &quot;-&quot;??_₮_-;_-@_-">
                  <c:v>2563.66</c:v>
                </c:pt>
                <c:pt idx="958" formatCode="_-* #,##0.0_₮_-;\-* #,##0.0_₮_-;_-* &quot;-&quot;??_₮_-;_-@_-">
                  <c:v>2563.94</c:v>
                </c:pt>
                <c:pt idx="959" formatCode="_-* #,##0.0_₮_-;\-* #,##0.0_₮_-;_-* &quot;-&quot;??_₮_-;_-@_-">
                  <c:v>2564.15</c:v>
                </c:pt>
                <c:pt idx="960" formatCode="_-* #,##0.0_₮_-;\-* #,##0.0_₮_-;_-* &quot;-&quot;??_₮_-;_-@_-">
                  <c:v>2564.5500000000002</c:v>
                </c:pt>
                <c:pt idx="961" formatCode="_-* #,##0.0_₮_-;\-* #,##0.0_₮_-;_-* &quot;-&quot;??_₮_-;_-@_-">
                  <c:v>2564.44</c:v>
                </c:pt>
                <c:pt idx="962" formatCode="_-* #,##0.0_₮_-;\-* #,##0.0_₮_-;_-* &quot;-&quot;??_₮_-;_-@_-">
                  <c:v>2564.89</c:v>
                </c:pt>
                <c:pt idx="963" formatCode="_-* #,##0.0_₮_-;\-* #,##0.0_₮_-;_-* &quot;-&quot;??_₮_-;_-@_-">
                  <c:v>2565.7399999999998</c:v>
                </c:pt>
                <c:pt idx="964" formatCode="_-* #,##0.0_₮_-;\-* #,##0.0_₮_-;_-* &quot;-&quot;??_₮_-;_-@_-">
                  <c:v>2565.9</c:v>
                </c:pt>
                <c:pt idx="965" formatCode="_-* #,##0.0_₮_-;\-* #,##0.0_₮_-;_-* &quot;-&quot;??_₮_-;_-@_-">
                  <c:v>2565.73</c:v>
                </c:pt>
                <c:pt idx="966" formatCode="_-* #,##0.0_₮_-;\-* #,##0.0_₮_-;_-* &quot;-&quot;??_₮_-;_-@_-">
                  <c:v>2566.89</c:v>
                </c:pt>
                <c:pt idx="967" formatCode="_-* #,##0.0_₮_-;\-* #,##0.0_₮_-;_-* &quot;-&quot;??_₮_-;_-@_-">
                  <c:v>2567.17</c:v>
                </c:pt>
                <c:pt idx="968" formatCode="_-* #,##0.0_₮_-;\-* #,##0.0_₮_-;_-* &quot;-&quot;??_₮_-;_-@_-">
                  <c:v>2568.67</c:v>
                </c:pt>
                <c:pt idx="969" formatCode="_-* #,##0.0_₮_-;\-* #,##0.0_₮_-;_-* &quot;-&quot;??_₮_-;_-@_-">
                  <c:v>2568.85</c:v>
                </c:pt>
                <c:pt idx="970" formatCode="_-* #,##0.0_₮_-;\-* #,##0.0_₮_-;_-* &quot;-&quot;??_₮_-;_-@_-">
                  <c:v>2569.63</c:v>
                </c:pt>
                <c:pt idx="971" formatCode="_-* #,##0.0_₮_-;\-* #,##0.0_₮_-;_-* &quot;-&quot;??_₮_-;_-@_-">
                  <c:v>2572.5</c:v>
                </c:pt>
                <c:pt idx="972" formatCode="_-* #,##0.0_₮_-;\-* #,##0.0_₮_-;_-* &quot;-&quot;??_₮_-;_-@_-">
                  <c:v>2574.65</c:v>
                </c:pt>
                <c:pt idx="973" formatCode="_-* #,##0.0_₮_-;\-* #,##0.0_₮_-;_-* &quot;-&quot;??_₮_-;_-@_-">
                  <c:v>2577.23</c:v>
                </c:pt>
                <c:pt idx="974" formatCode="_-* #,##0.0_₮_-;\-* #,##0.0_₮_-;_-* &quot;-&quot;??_₮_-;_-@_-">
                  <c:v>2580.79</c:v>
                </c:pt>
                <c:pt idx="975" formatCode="_-* #,##0.0_₮_-;\-* #,##0.0_₮_-;_-* &quot;-&quot;??_₮_-;_-@_-">
                  <c:v>2586.33</c:v>
                </c:pt>
                <c:pt idx="976" formatCode="_-* #,##0.0_₮_-;\-* #,##0.0_₮_-;_-* &quot;-&quot;??_₮_-;_-@_-">
                  <c:v>2590.6799999999998</c:v>
                </c:pt>
                <c:pt idx="977" formatCode="_-* #,##0.0_₮_-;\-* #,##0.0_₮_-;_-* &quot;-&quot;??_₮_-;_-@_-">
                  <c:v>2596.89</c:v>
                </c:pt>
                <c:pt idx="978" formatCode="_-* #,##0.0_₮_-;\-* #,##0.0_₮_-;_-* &quot;-&quot;??_₮_-;_-@_-">
                  <c:v>2603.25</c:v>
                </c:pt>
                <c:pt idx="979" formatCode="_-* #,##0_₮_-;\-* #,##0_₮_-;_-* &quot;-&quot;??_₮_-;_-@_-">
                  <c:v>2605.84</c:v>
                </c:pt>
                <c:pt idx="980" formatCode="_-* #,##0_₮_-;\-* #,##0_₮_-;_-* &quot;-&quot;??_₮_-;_-@_-">
                  <c:v>2618.94</c:v>
                </c:pt>
                <c:pt idx="981" formatCode="_-* #,##0_₮_-;\-* #,##0_₮_-;_-* &quot;-&quot;??_₮_-;_-@_-">
                  <c:v>2627.04</c:v>
                </c:pt>
                <c:pt idx="982" formatCode="_-* #,##0_₮_-;\-* #,##0_₮_-;_-* &quot;-&quot;??_₮_-;_-@_-">
                  <c:v>2632.53</c:v>
                </c:pt>
                <c:pt idx="983" formatCode="_-* #,##0_₮_-;\-* #,##0_₮_-;_-* &quot;-&quot;??_₮_-;_-@_-">
                  <c:v>2639.21</c:v>
                </c:pt>
                <c:pt idx="984" formatCode="_-* #,##0_₮_-;\-* #,##0_₮_-;_-* &quot;-&quot;??_₮_-;_-@_-">
                  <c:v>2634.19</c:v>
                </c:pt>
                <c:pt idx="985" formatCode="_-* #,##0_₮_-;\-* #,##0_₮_-;_-* &quot;-&quot;??_₮_-;_-@_-">
                  <c:v>2632.9</c:v>
                </c:pt>
                <c:pt idx="986" formatCode="_-* #,##0_₮_-;\-* #,##0_₮_-;_-* &quot;-&quot;??_₮_-;_-@_-">
                  <c:v>2634.5</c:v>
                </c:pt>
                <c:pt idx="987" formatCode="_-* #,##0_₮_-;\-* #,##0_₮_-;_-* &quot;-&quot;??_₮_-;_-@_-">
                  <c:v>2634.4</c:v>
                </c:pt>
                <c:pt idx="988" formatCode="_-* #,##0_₮_-;\-* #,##0_₮_-;_-* &quot;-&quot;??_₮_-;_-@_-">
                  <c:v>2634.26</c:v>
                </c:pt>
                <c:pt idx="989" formatCode="_-* #,##0_₮_-;\-* #,##0_₮_-;_-* &quot;-&quot;??_₮_-;_-@_-">
                  <c:v>2634.83</c:v>
                </c:pt>
                <c:pt idx="990" formatCode="_-* #,##0_₮_-;\-* #,##0_₮_-;_-* &quot;-&quot;??_₮_-;_-@_-">
                  <c:v>2635</c:v>
                </c:pt>
                <c:pt idx="991" formatCode="_-* #,##0_₮_-;\-* #,##0_₮_-;_-* &quot;-&quot;??_₮_-;_-@_-">
                  <c:v>2634.99</c:v>
                </c:pt>
                <c:pt idx="992" formatCode="_-* #,##0_₮_-;\-* #,##0_₮_-;_-* &quot;-&quot;??_₮_-;_-@_-">
                  <c:v>2635.88</c:v>
                </c:pt>
                <c:pt idx="993" formatCode="_-* #,##0_₮_-;\-* #,##0_₮_-;_-* &quot;-&quot;??_₮_-;_-@_-">
                  <c:v>2636.78</c:v>
                </c:pt>
                <c:pt idx="994" formatCode="_-* #,##0_₮_-;\-* #,##0_₮_-;_-* &quot;-&quot;??_₮_-;_-@_-">
                  <c:v>2636.67</c:v>
                </c:pt>
                <c:pt idx="995" formatCode="_-* #,##0_₮_-;\-* #,##0_₮_-;_-* &quot;-&quot;??_₮_-;_-@_-">
                  <c:v>2637.63</c:v>
                </c:pt>
                <c:pt idx="996" formatCode="_-* #,##0_₮_-;\-* #,##0_₮_-;_-* &quot;-&quot;??_₮_-;_-@_-">
                  <c:v>2638.03</c:v>
                </c:pt>
                <c:pt idx="997" formatCode="_-* #,##0_₮_-;\-* #,##0_₮_-;_-* &quot;-&quot;??_₮_-;_-@_-">
                  <c:v>2639.86</c:v>
                </c:pt>
                <c:pt idx="998" formatCode="_-* #,##0_₮_-;\-* #,##0_₮_-;_-* &quot;-&quot;??_₮_-;_-@_-">
                  <c:v>2642.01</c:v>
                </c:pt>
                <c:pt idx="999" formatCode="_-* #,##0_₮_-;\-* #,##0_₮_-;_-* &quot;-&quot;??_₮_-;_-@_-">
                  <c:v>2641.33</c:v>
                </c:pt>
                <c:pt idx="1000" formatCode="_-* #,##0_₮_-;\-* #,##0_₮_-;_-* &quot;-&quot;??_₮_-;_-@_-">
                  <c:v>2642.81</c:v>
                </c:pt>
                <c:pt idx="1001" formatCode="_-* #,##0_₮_-;\-* #,##0_₮_-;_-* &quot;-&quot;??_₮_-;_-@_-">
                  <c:v>2642.92</c:v>
                </c:pt>
                <c:pt idx="1002" formatCode="_-* #,##0_₮_-;\-* #,##0_₮_-;_-* &quot;-&quot;??_₮_-;_-@_-">
                  <c:v>2643.69</c:v>
                </c:pt>
                <c:pt idx="1003" formatCode="_-* #,##0_₮_-;\-* #,##0_₮_-;_-* &quot;-&quot;??_₮_-;_-@_-">
                  <c:v>2648.02</c:v>
                </c:pt>
                <c:pt idx="1004" formatCode="_-* #,##0_₮_-;\-* #,##0_₮_-;_-* &quot;-&quot;??_₮_-;_-@_-">
                  <c:v>2653.25</c:v>
                </c:pt>
                <c:pt idx="1005" formatCode="_-* #,##0_₮_-;\-* #,##0_₮_-;_-* &quot;-&quot;??_₮_-;_-@_-">
                  <c:v>2650.55</c:v>
                </c:pt>
                <c:pt idx="1006" formatCode="_-* #,##0_₮_-;\-* #,##0_₮_-;_-* &quot;-&quot;??_₮_-;_-@_-">
                  <c:v>2657.97</c:v>
                </c:pt>
                <c:pt idx="1007" formatCode="_-* #,##0_₮_-;\-* #,##0_₮_-;_-* &quot;-&quot;??_₮_-;_-@_-">
                  <c:v>2663.98</c:v>
                </c:pt>
                <c:pt idx="1008" formatCode="_-* #,##0_₮_-;\-* #,##0_₮_-;_-* &quot;-&quot;??_₮_-;_-@_-">
                  <c:v>2666.36</c:v>
                </c:pt>
                <c:pt idx="1009" formatCode="_-* #,##0_₮_-;\-* #,##0_₮_-;_-* &quot;-&quot;??_₮_-;_-@_-">
                  <c:v>2666.72</c:v>
                </c:pt>
                <c:pt idx="1010" formatCode="_-* #,##0_₮_-;\-* #,##0_₮_-;_-* &quot;-&quot;??_₮_-;_-@_-">
                  <c:v>2666.14</c:v>
                </c:pt>
                <c:pt idx="1011" formatCode="_-* #,##0_₮_-;\-* #,##0_₮_-;_-* &quot;-&quot;??_₮_-;_-@_-">
                  <c:v>2665.73</c:v>
                </c:pt>
                <c:pt idx="1012" formatCode="_-* #,##0_₮_-;\-* #,##0_₮_-;_-* &quot;-&quot;??_₮_-;_-@_-">
                  <c:v>2662.86</c:v>
                </c:pt>
                <c:pt idx="1013" formatCode="_-* #,##0_₮_-;\-* #,##0_₮_-;_-* &quot;-&quot;??_₮_-;_-@_-">
                  <c:v>2660.12</c:v>
                </c:pt>
                <c:pt idx="1014" formatCode="_-* #,##0_₮_-;\-* #,##0_₮_-;_-* &quot;-&quot;??_₮_-;_-@_-">
                  <c:v>2655.96</c:v>
                </c:pt>
                <c:pt idx="1015" formatCode="_-* #,##0_₮_-;\-* #,##0_₮_-;_-* &quot;-&quot;??_₮_-;_-@_-">
                  <c:v>2650.55</c:v>
                </c:pt>
                <c:pt idx="1016" formatCode="_-* #,##0_₮_-;\-* #,##0_₮_-;_-* &quot;-&quot;??_₮_-;_-@_-">
                  <c:v>2648.87</c:v>
                </c:pt>
                <c:pt idx="1017" formatCode="_-* #,##0_₮_-;\-* #,##0_₮_-;_-* &quot;-&quot;??_₮_-;_-@_-">
                  <c:v>2646.3</c:v>
                </c:pt>
                <c:pt idx="1018" formatCode="_-* #,##0_₮_-;\-* #,##0_₮_-;_-* &quot;-&quot;??_₮_-;_-@_-">
                  <c:v>2640.31</c:v>
                </c:pt>
                <c:pt idx="1019" formatCode="_-* #,##0_₮_-;\-* #,##0_₮_-;_-* &quot;-&quot;??_₮_-;_-@_-">
                  <c:v>2636</c:v>
                </c:pt>
                <c:pt idx="1020" formatCode="_-* #,##0_₮_-;\-* #,##0_₮_-;_-* &quot;-&quot;??_₮_-;_-@_-">
                  <c:v>2632.72</c:v>
                </c:pt>
                <c:pt idx="1021" formatCode="_-* #,##0_₮_-;\-* #,##0_₮_-;_-* &quot;-&quot;??_₮_-;_-@_-">
                  <c:v>2631.65</c:v>
                </c:pt>
                <c:pt idx="1022" formatCode="_-* #,##0_₮_-;\-* #,##0_₮_-;_-* &quot;-&quot;??_₮_-;_-@_-">
                  <c:v>2630.5</c:v>
                </c:pt>
                <c:pt idx="1023" formatCode="_-* #,##0_₮_-;\-* #,##0_₮_-;_-* &quot;-&quot;??_₮_-;_-@_-">
                  <c:v>2629.69</c:v>
                </c:pt>
                <c:pt idx="1024" formatCode="_-* #,##0_₮_-;\-* #,##0_₮_-;_-* &quot;-&quot;??_₮_-;_-@_-">
                  <c:v>2628.7</c:v>
                </c:pt>
                <c:pt idx="1025" formatCode="_-* #,##0_₮_-;\-* #,##0_₮_-;_-* &quot;-&quot;??_₮_-;_-@_-">
                  <c:v>2629.76</c:v>
                </c:pt>
                <c:pt idx="1026" formatCode="_-* #,##0_₮_-;\-* #,##0_₮_-;_-* &quot;-&quot;??_₮_-;_-@_-">
                  <c:v>2630.4</c:v>
                </c:pt>
                <c:pt idx="1027" formatCode="_-* #,##0_₮_-;\-* #,##0_₮_-;_-* &quot;-&quot;??_₮_-;_-@_-">
                  <c:v>2630.93</c:v>
                </c:pt>
                <c:pt idx="1028" formatCode="_-* #,##0_₮_-;\-* #,##0_₮_-;_-* &quot;-&quot;??_₮_-;_-@_-">
                  <c:v>2631.45</c:v>
                </c:pt>
                <c:pt idx="1029" formatCode="_-* #,##0.0_₮_-;\-* #,##0.0_₮_-;_-* &quot;-&quot;??_₮_-;_-@_-">
                  <c:v>2631.58</c:v>
                </c:pt>
                <c:pt idx="1030" formatCode="_-* #,##0.0_₮_-;\-* #,##0.0_₮_-;_-* &quot;-&quot;??_₮_-;_-@_-">
                  <c:v>2632.53</c:v>
                </c:pt>
                <c:pt idx="1031" formatCode="_-* #,##0.0_₮_-;\-* #,##0.0_₮_-;_-* &quot;-&quot;??_₮_-;_-@_-">
                  <c:v>2632.52</c:v>
                </c:pt>
                <c:pt idx="1032" formatCode="_-* #,##0.0_₮_-;\-* #,##0.0_₮_-;_-* &quot;-&quot;??_₮_-;_-@_-">
                  <c:v>2632.71</c:v>
                </c:pt>
                <c:pt idx="1033" formatCode="_-* #,##0.0_₮_-;\-* #,##0.0_₮_-;_-* &quot;-&quot;??_₮_-;_-@_-">
                  <c:v>2633.79</c:v>
                </c:pt>
                <c:pt idx="1034" formatCode="_-* #,##0.0_₮_-;\-* #,##0.0_₮_-;_-* &quot;-&quot;??_₮_-;_-@_-">
                  <c:v>2634.97</c:v>
                </c:pt>
                <c:pt idx="1035" formatCode="_-* #,##0.0_₮_-;\-* #,##0.0_₮_-;_-* &quot;-&quot;??_₮_-;_-@_-">
                  <c:v>2635.25</c:v>
                </c:pt>
                <c:pt idx="1036" formatCode="_-* #,##0.0_₮_-;\-* #,##0.0_₮_-;_-* &quot;-&quot;??_₮_-;_-@_-">
                  <c:v>2635.11</c:v>
                </c:pt>
                <c:pt idx="1037" formatCode="_-* #,##0.0_₮_-;\-* #,##0.0_₮_-;_-* &quot;-&quot;??_₮_-;_-@_-">
                  <c:v>2635.29</c:v>
                </c:pt>
                <c:pt idx="1038" formatCode="_-* #,##0.0_₮_-;\-* #,##0.0_₮_-;_-* &quot;-&quot;??_₮_-;_-@_-">
                  <c:v>2634.48</c:v>
                </c:pt>
                <c:pt idx="1039" formatCode="_-* #,##0.0_₮_-;\-* #,##0.0_₮_-;_-* &quot;-&quot;??_₮_-;_-@_-">
                  <c:v>2635.8</c:v>
                </c:pt>
                <c:pt idx="1040" formatCode="_-* #,##0.0_₮_-;\-* #,##0.0_₮_-;_-* &quot;-&quot;??_₮_-;_-@_-">
                  <c:v>2635.46</c:v>
                </c:pt>
                <c:pt idx="1041" formatCode="_-* #,##0.0_₮_-;\-* #,##0.0_₮_-;_-* &quot;-&quot;??_₮_-;_-@_-">
                  <c:v>2635.33</c:v>
                </c:pt>
                <c:pt idx="1042" formatCode="_-* #,##0.0_₮_-;\-* #,##0.0_₮_-;_-* &quot;-&quot;??_₮_-;_-@_-">
                  <c:v>2635.34</c:v>
                </c:pt>
                <c:pt idx="1043" formatCode="_-* #,##0.0_₮_-;\-* #,##0.0_₮_-;_-* &quot;-&quot;??_₮_-;_-@_-">
                  <c:v>2634.79</c:v>
                </c:pt>
                <c:pt idx="1044" formatCode="_-* #,##0.0_₮_-;\-* #,##0.0_₮_-;_-* &quot;-&quot;??_₮_-;_-@_-">
                  <c:v>2634.8</c:v>
                </c:pt>
                <c:pt idx="1045" formatCode="_-* #,##0.0_₮_-;\-* #,##0.0_₮_-;_-* &quot;-&quot;??_₮_-;_-@_-">
                  <c:v>2634.44</c:v>
                </c:pt>
                <c:pt idx="1046" formatCode="_-* #,##0.0_₮_-;\-* #,##0.0_₮_-;_-* &quot;-&quot;??_₮_-;_-@_-">
                  <c:v>2634.61</c:v>
                </c:pt>
                <c:pt idx="1047" formatCode="_-* #,##0.0_₮_-;\-* #,##0.0_₮_-;_-* &quot;-&quot;??_₮_-;_-@_-">
                  <c:v>2634.3</c:v>
                </c:pt>
                <c:pt idx="1048" formatCode="_-* #,##0.0_₮_-;\-* #,##0.0_₮_-;_-* &quot;-&quot;??_₮_-;_-@_-">
                  <c:v>2632.8</c:v>
                </c:pt>
                <c:pt idx="1049" formatCode="_-* #,##0.0_₮_-;\-* #,##0.0_₮_-;_-* &quot;-&quot;??_₮_-;_-@_-">
                  <c:v>2632.73</c:v>
                </c:pt>
                <c:pt idx="1050" formatCode="_-* #,##0.0_₮_-;\-* #,##0.0_₮_-;_-* &quot;-&quot;??_₮_-;_-@_-">
                  <c:v>2631</c:v>
                </c:pt>
                <c:pt idx="1051" formatCode="_-* #,##0.0_₮_-;\-* #,##0.0_₮_-;_-* &quot;-&quot;??_₮_-;_-@_-">
                  <c:v>2631.6</c:v>
                </c:pt>
                <c:pt idx="1052" formatCode="_-* #,##0.0_₮_-;\-* #,##0.0_₮_-;_-* &quot;-&quot;??_₮_-;_-@_-">
                  <c:v>2631.54</c:v>
                </c:pt>
                <c:pt idx="1053" formatCode="_-* #,##0.0_₮_-;\-* #,##0.0_₮_-;_-* &quot;-&quot;??_₮_-;_-@_-">
                  <c:v>2631.91</c:v>
                </c:pt>
                <c:pt idx="1054" formatCode="_-* #,##0.0_₮_-;\-* #,##0.0_₮_-;_-* &quot;-&quot;??_₮_-;_-@_-">
                  <c:v>2631.41</c:v>
                </c:pt>
                <c:pt idx="1055" formatCode="_-* #,##0.0_₮_-;\-* #,##0.0_₮_-;_-* &quot;-&quot;??_₮_-;_-@_-">
                  <c:v>2631.25</c:v>
                </c:pt>
                <c:pt idx="1056" formatCode="_-* #,##0.0_₮_-;\-* #,##0.0_₮_-;_-* &quot;-&quot;??_₮_-;_-@_-">
                  <c:v>2630.86</c:v>
                </c:pt>
                <c:pt idx="1057" formatCode="_-* #,##0.0_₮_-;\-* #,##0.0_₮_-;_-* &quot;-&quot;??_₮_-;_-@_-">
                  <c:v>2631.37</c:v>
                </c:pt>
                <c:pt idx="1058" formatCode="_-* #,##0.0_₮_-;\-* #,##0.0_₮_-;_-* &quot;-&quot;??_₮_-;_-@_-">
                  <c:v>2631.17</c:v>
                </c:pt>
                <c:pt idx="1059" formatCode="_-* #,##0.0_₮_-;\-* #,##0.0_₮_-;_-* &quot;-&quot;??_₮_-;_-@_-">
                  <c:v>2631.28</c:v>
                </c:pt>
                <c:pt idx="1060" formatCode="_-* #,##0.0_₮_-;\-* #,##0.0_₮_-;_-* &quot;-&quot;??_₮_-;_-@_-">
                  <c:v>2631.53</c:v>
                </c:pt>
                <c:pt idx="1061" formatCode="_-* #,##0.0_₮_-;\-* #,##0.0_₮_-;_-* &quot;-&quot;??_₮_-;_-@_-">
                  <c:v>2631.51</c:v>
                </c:pt>
                <c:pt idx="1062" formatCode="_-* #,##0.0_₮_-;\-* #,##0.0_₮_-;_-* &quot;-&quot;??_₮_-;_-@_-">
                  <c:v>2631.43</c:v>
                </c:pt>
                <c:pt idx="1063" formatCode="_-* #,##0.0_₮_-;\-* #,##0.0_₮_-;_-* &quot;-&quot;??_₮_-;_-@_-">
                  <c:v>2632.08</c:v>
                </c:pt>
                <c:pt idx="1064" formatCode="_-* #,##0.0_₮_-;\-* #,##0.0_₮_-;_-* &quot;-&quot;??_₮_-;_-@_-">
                  <c:v>2632</c:v>
                </c:pt>
                <c:pt idx="1065" formatCode="_-* #,##0.0_₮_-;\-* #,##0.0_₮_-;_-* &quot;-&quot;??_₮_-;_-@_-">
                  <c:v>2631.95</c:v>
                </c:pt>
                <c:pt idx="1066" formatCode="_-* #,##0.0_₮_-;\-* #,##0.0_₮_-;_-* &quot;-&quot;??_₮_-;_-@_-">
                  <c:v>2631.58</c:v>
                </c:pt>
                <c:pt idx="1067" formatCode="_-* #,##0.0_₮_-;\-* #,##0.0_₮_-;_-* &quot;-&quot;??_₮_-;_-@_-">
                  <c:v>2631.3</c:v>
                </c:pt>
                <c:pt idx="1068" formatCode="_-* #,##0.0_₮_-;\-* #,##0.0_₮_-;_-* &quot;-&quot;??_₮_-;_-@_-">
                  <c:v>2631.64</c:v>
                </c:pt>
                <c:pt idx="1069" formatCode="_-* #,##0.0_₮_-;\-* #,##0.0_₮_-;_-* &quot;-&quot;??_₮_-;_-@_-">
                  <c:v>2631.58</c:v>
                </c:pt>
                <c:pt idx="1070" formatCode="_-* #,##0.0_₮_-;\-* #,##0.0_₮_-;_-* &quot;-&quot;??_₮_-;_-@_-">
                  <c:v>2631.93</c:v>
                </c:pt>
                <c:pt idx="1071" formatCode="_-* #,##0.0_₮_-;\-* #,##0.0_₮_-;_-* &quot;-&quot;??_₮_-;_-@_-">
                  <c:v>2631.77</c:v>
                </c:pt>
                <c:pt idx="1072" formatCode="_-* #,##0.0_₮_-;\-* #,##0.0_₮_-;_-* &quot;-&quot;??_₮_-;_-@_-">
                  <c:v>2632.18</c:v>
                </c:pt>
                <c:pt idx="1073" formatCode="_-* #,##0.0_₮_-;\-* #,##0.0_₮_-;_-* &quot;-&quot;??_₮_-;_-@_-">
                  <c:v>2633.38</c:v>
                </c:pt>
                <c:pt idx="1074" formatCode="_-* #,##0.0_₮_-;\-* #,##0.0_₮_-;_-* &quot;-&quot;??_₮_-;_-@_-">
                  <c:v>2635.13</c:v>
                </c:pt>
                <c:pt idx="1075" formatCode="_-* #,##0.0_₮_-;\-* #,##0.0_₮_-;_-* &quot;-&quot;??_₮_-;_-@_-">
                  <c:v>2636.4</c:v>
                </c:pt>
                <c:pt idx="1076" formatCode="_-* #,##0.0_₮_-;\-* #,##0.0_₮_-;_-* &quot;-&quot;??_₮_-;_-@_-">
                  <c:v>2635.94</c:v>
                </c:pt>
                <c:pt idx="1077" formatCode="_-* #,##0.0_₮_-;\-* #,##0.0_₮_-;_-* &quot;-&quot;??_₮_-;_-@_-">
                  <c:v>2637.12</c:v>
                </c:pt>
                <c:pt idx="1078" formatCode="_-* #,##0.0_₮_-;\-* #,##0.0_₮_-;_-* &quot;-&quot;??_₮_-;_-@_-">
                  <c:v>2638.33</c:v>
                </c:pt>
                <c:pt idx="1079" formatCode="_-* #,##0.0_₮_-;\-* #,##0.0_₮_-;_-* &quot;-&quot;??_₮_-;_-@_-">
                  <c:v>2637.96</c:v>
                </c:pt>
                <c:pt idx="1080" formatCode="_-* #,##0.0_₮_-;\-* #,##0.0_₮_-;_-* &quot;-&quot;??_₮_-;_-@_-">
                  <c:v>2639.99</c:v>
                </c:pt>
                <c:pt idx="1081" formatCode="_-* #,##0.0_₮_-;\-* #,##0.0_₮_-;_-* &quot;-&quot;??_₮_-;_-@_-">
                  <c:v>2639.51</c:v>
                </c:pt>
                <c:pt idx="1082" formatCode="_-* #,##0.0_₮_-;\-* #,##0.0_₮_-;_-* &quot;-&quot;??_₮_-;_-@_-">
                  <c:v>2642.42</c:v>
                </c:pt>
                <c:pt idx="1083" formatCode="_-* #,##0.0_₮_-;\-* #,##0.0_₮_-;_-* &quot;-&quot;??_₮_-;_-@_-">
                  <c:v>2642.78</c:v>
                </c:pt>
                <c:pt idx="1084" formatCode="_-* #,##0.0_₮_-;\-* #,##0.0_₮_-;_-* &quot;-&quot;??_₮_-;_-@_-">
                  <c:v>2643.07</c:v>
                </c:pt>
                <c:pt idx="1085" formatCode="_-* #,##0.0_₮_-;\-* #,##0.0_₮_-;_-* &quot;-&quot;??_₮_-;_-@_-">
                  <c:v>2642.95</c:v>
                </c:pt>
                <c:pt idx="1086" formatCode="_-* #,##0.0_₮_-;\-* #,##0.0_₮_-;_-* &quot;-&quot;??_₮_-;_-@_-">
                  <c:v>2641.58</c:v>
                </c:pt>
                <c:pt idx="1087" formatCode="_-* #,##0.0_₮_-;\-* #,##0.0_₮_-;_-* &quot;-&quot;??_₮_-;_-@_-">
                  <c:v>2641.72</c:v>
                </c:pt>
                <c:pt idx="1088" formatCode="_-* #,##0.0_₮_-;\-* #,##0.0_₮_-;_-* &quot;-&quot;??_₮_-;_-@_-">
                  <c:v>2642.23</c:v>
                </c:pt>
                <c:pt idx="1089" formatCode="_-* #,##0.0_₮_-;\-* #,##0.0_₮_-;_-* &quot;-&quot;??_₮_-;_-@_-">
                  <c:v>2642.76</c:v>
                </c:pt>
                <c:pt idx="1090" formatCode="_-* #,##0.0_₮_-;\-* #,##0.0_₮_-;_-* &quot;-&quot;??_₮_-;_-@_-">
                  <c:v>2642.43</c:v>
                </c:pt>
                <c:pt idx="1091" formatCode="_-* #,##0.0_₮_-;\-* #,##0.0_₮_-;_-* &quot;-&quot;??_₮_-;_-@_-">
                  <c:v>2642.01</c:v>
                </c:pt>
                <c:pt idx="1092" formatCode="_-* #,##0.0_₮_-;\-* #,##0.0_₮_-;_-* &quot;-&quot;??_₮_-;_-@_-">
                  <c:v>2642.7</c:v>
                </c:pt>
                <c:pt idx="1093" formatCode="_-* #,##0.0_₮_-;\-* #,##0.0_₮_-;_-* &quot;-&quot;??_₮_-;_-@_-">
                  <c:v>2643.22</c:v>
                </c:pt>
                <c:pt idx="1094" formatCode="_-* #,##0.0_₮_-;\-* #,##0.0_₮_-;_-* &quot;-&quot;??_₮_-;_-@_-">
                  <c:v>2644.04</c:v>
                </c:pt>
                <c:pt idx="1095" formatCode="_-* #,##0.0_₮_-;\-* #,##0.0_₮_-;_-* &quot;-&quot;??_₮_-;_-@_-">
                  <c:v>2645.21</c:v>
                </c:pt>
                <c:pt idx="1096" formatCode="_-* #,##0.0_₮_-;\-* #,##0.0_₮_-;_-* &quot;-&quot;??_₮_-;_-@_-">
                  <c:v>2646.21</c:v>
                </c:pt>
                <c:pt idx="1097" formatCode="_-* #,##0.0_₮_-;\-* #,##0.0_₮_-;_-* &quot;-&quot;??_₮_-;_-@_-">
                  <c:v>2647.18</c:v>
                </c:pt>
                <c:pt idx="1098" formatCode="_-* #,##0.0_₮_-;\-* #,##0.0_₮_-;_-* &quot;-&quot;??_₮_-;_-@_-">
                  <c:v>2647.76</c:v>
                </c:pt>
                <c:pt idx="1099" formatCode="_-* #,##0.0_₮_-;\-* #,##0.0_₮_-;_-* &quot;-&quot;??_₮_-;_-@_-">
                  <c:v>2647.1</c:v>
                </c:pt>
                <c:pt idx="1100" formatCode="_-* #,##0.0_₮_-;\-* #,##0.0_₮_-;_-* &quot;-&quot;??_₮_-;_-@_-">
                  <c:v>2647.34</c:v>
                </c:pt>
                <c:pt idx="1101" formatCode="_-* #,##0.0_₮_-;\-* #,##0.0_₮_-;_-* &quot;-&quot;??_₮_-;_-@_-">
                  <c:v>2647.27</c:v>
                </c:pt>
                <c:pt idx="1102" formatCode="_-* #,##0.0_₮_-;\-* #,##0.0_₮_-;_-* &quot;-&quot;??_₮_-;_-@_-">
                  <c:v>2647.69</c:v>
                </c:pt>
                <c:pt idx="1103" formatCode="_-* #,##0.0_₮_-;\-* #,##0.0_₮_-;_-* &quot;-&quot;??_₮_-;_-@_-">
                  <c:v>2647.83</c:v>
                </c:pt>
                <c:pt idx="1104" formatCode="_-* #,##0.0_₮_-;\-* #,##0.0_₮_-;_-* &quot;-&quot;??_₮_-;_-@_-">
                  <c:v>2648.29</c:v>
                </c:pt>
                <c:pt idx="1105" formatCode="_-* #,##0.00_₮_-;\-* #,##0.00_₮_-;_-* &quot;-&quot;??_₮_-;_-@_-">
                  <c:v>2648.73</c:v>
                </c:pt>
                <c:pt idx="1106" formatCode="_-* #,##0.00_₮_-;\-* #,##0.00_₮_-;_-* &quot;-&quot;??_₮_-;_-@_-">
                  <c:v>2649.35</c:v>
                </c:pt>
                <c:pt idx="1107" formatCode="_-* #,##0.00_₮_-;\-* #,##0.00_₮_-;_-* &quot;-&quot;??_₮_-;_-@_-">
                  <c:v>2650.3</c:v>
                </c:pt>
                <c:pt idx="1108" formatCode="_-* #,##0.00_₮_-;\-* #,##0.00_₮_-;_-* &quot;-&quot;??_₮_-;_-@_-">
                  <c:v>2650.87</c:v>
                </c:pt>
                <c:pt idx="1109" formatCode="_-* #,##0.00_₮_-;\-* #,##0.00_₮_-;_-* &quot;-&quot;??_₮_-;_-@_-">
                  <c:v>2651.04</c:v>
                </c:pt>
                <c:pt idx="1110" formatCode="_-* #,##0.00_₮_-;\-* #,##0.00_₮_-;_-* &quot;-&quot;??_₮_-;_-@_-">
                  <c:v>2651.72</c:v>
                </c:pt>
                <c:pt idx="1111" formatCode="_-* #,##0.00_₮_-;\-* #,##0.00_₮_-;_-* &quot;-&quot;??_₮_-;_-@_-">
                  <c:v>2652.13</c:v>
                </c:pt>
                <c:pt idx="1112" formatCode="_-* #,##0.00_₮_-;\-* #,##0.00_₮_-;_-* &quot;-&quot;??_₮_-;_-@_-">
                  <c:v>2651.87</c:v>
                </c:pt>
                <c:pt idx="1113" formatCode="_-* #,##0.00_₮_-;\-* #,##0.00_₮_-;_-* &quot;-&quot;??_₮_-;_-@_-">
                  <c:v>2652.43</c:v>
                </c:pt>
                <c:pt idx="1114" formatCode="_-* #,##0.00_₮_-;\-* #,##0.00_₮_-;_-* &quot;-&quot;??_₮_-;_-@_-">
                  <c:v>2653.14</c:v>
                </c:pt>
                <c:pt idx="1115" formatCode="_-* #,##0.00_₮_-;\-* #,##0.00_₮_-;_-* &quot;-&quot;??_₮_-;_-@_-">
                  <c:v>2653.87</c:v>
                </c:pt>
                <c:pt idx="1116" formatCode="_-* #,##0.00_₮_-;\-* #,##0.00_₮_-;_-* &quot;-&quot;??_₮_-;_-@_-">
                  <c:v>2654.41</c:v>
                </c:pt>
                <c:pt idx="1117" formatCode="_-* #,##0.00_₮_-;\-* #,##0.00_₮_-;_-* &quot;-&quot;??_₮_-;_-@_-">
                  <c:v>2655.19</c:v>
                </c:pt>
                <c:pt idx="1118" formatCode="_-* #,##0.00_₮_-;\-* #,##0.00_₮_-;_-* &quot;-&quot;??_₮_-;_-@_-">
                  <c:v>2656.05</c:v>
                </c:pt>
                <c:pt idx="1119" formatCode="_-* #,##0.00_₮_-;\-* #,##0.00_₮_-;_-* &quot;-&quot;??_₮_-;_-@_-">
                  <c:v>2656.1</c:v>
                </c:pt>
                <c:pt idx="1120" formatCode="_-* #,##0.00_₮_-;\-* #,##0.00_₮_-;_-* &quot;-&quot;??_₮_-;_-@_-">
                  <c:v>2656.18</c:v>
                </c:pt>
                <c:pt idx="1121" formatCode="_-* #,##0.00_₮_-;\-* #,##0.00_₮_-;_-* &quot;-&quot;??_₮_-;_-@_-">
                  <c:v>2657.02</c:v>
                </c:pt>
                <c:pt idx="1122" formatCode="_-* #,##0.00_₮_-;\-* #,##0.00_₮_-;_-* &quot;-&quot;??_₮_-;_-@_-">
                  <c:v>2657.31</c:v>
                </c:pt>
                <c:pt idx="1123" formatCode="_-* #,##0.00_₮_-;\-* #,##0.00_₮_-;_-* &quot;-&quot;??_₮_-;_-@_-">
                  <c:v>2657.07</c:v>
                </c:pt>
                <c:pt idx="1124" formatCode="_-* #,##0.00_₮_-;\-* #,##0.00_₮_-;_-* &quot;-&quot;??_₮_-;_-@_-">
                  <c:v>2657.51</c:v>
                </c:pt>
                <c:pt idx="1125" formatCode="_-* #,##0.00_₮_-;\-* #,##0.00_₮_-;_-* &quot;-&quot;??_₮_-;_-@_-">
                  <c:v>2657.47</c:v>
                </c:pt>
                <c:pt idx="1126" formatCode="_-* #,##0.00_₮_-;\-* #,##0.00_₮_-;_-* &quot;-&quot;??_₮_-;_-@_-">
                  <c:v>2657.76</c:v>
                </c:pt>
                <c:pt idx="1127" formatCode="_-* #,##0.00_₮_-;\-* #,##0.00_₮_-;_-* &quot;-&quot;??_₮_-;_-@_-">
                  <c:v>2657.92</c:v>
                </c:pt>
                <c:pt idx="1128" formatCode="_-* #,##0.00_₮_-;\-* #,##0.00_₮_-;_-* &quot;-&quot;??_₮_-;_-@_-">
                  <c:v>2658.24</c:v>
                </c:pt>
                <c:pt idx="1129" formatCode="_-* #,##0.00_₮_-;\-* #,##0.00_₮_-;_-* &quot;-&quot;??_₮_-;_-@_-">
                  <c:v>2658.11</c:v>
                </c:pt>
                <c:pt idx="1130" formatCode="_-* #,##0.00_₮_-;\-* #,##0.00_₮_-;_-* &quot;-&quot;??_₮_-;_-@_-">
                  <c:v>2658.65</c:v>
                </c:pt>
                <c:pt idx="1131" formatCode="_-* #,##0.00_₮_-;\-* #,##0.00_₮_-;_-* &quot;-&quot;??_₮_-;_-@_-">
                  <c:v>2658.59</c:v>
                </c:pt>
                <c:pt idx="1132" formatCode="_-* #,##0.00_₮_-;\-* #,##0.00_₮_-;_-* &quot;-&quot;??_₮_-;_-@_-">
                  <c:v>2659.07</c:v>
                </c:pt>
                <c:pt idx="1133" formatCode="_-* #,##0.00_₮_-;\-* #,##0.00_₮_-;_-* &quot;-&quot;??_₮_-;_-@_-">
                  <c:v>2659.34</c:v>
                </c:pt>
                <c:pt idx="1134" formatCode="_-* #,##0.00_₮_-;\-* #,##0.00_₮_-;_-* &quot;-&quot;??_₮_-;_-@_-">
                  <c:v>2659.5</c:v>
                </c:pt>
                <c:pt idx="1135" formatCode="_-* #,##0.00_₮_-;\-* #,##0.00_₮_-;_-* &quot;-&quot;??_₮_-;_-@_-">
                  <c:v>2660.69</c:v>
                </c:pt>
                <c:pt idx="1136" formatCode="_-* #,##0.00_₮_-;\-* #,##0.00_₮_-;_-* &quot;-&quot;??_₮_-;_-@_-">
                  <c:v>2660.75</c:v>
                </c:pt>
                <c:pt idx="1137" formatCode="_-* #,##0.00_₮_-;\-* #,##0.00_₮_-;_-* &quot;-&quot;??_₮_-;_-@_-">
                  <c:v>2662.1</c:v>
                </c:pt>
                <c:pt idx="1138" formatCode="_-* #,##0.00_₮_-;\-* #,##0.00_₮_-;_-* &quot;-&quot;??_₮_-;_-@_-">
                  <c:v>2661.76</c:v>
                </c:pt>
                <c:pt idx="1139" formatCode="_-* #,##0.00_₮_-;\-* #,##0.00_₮_-;_-* &quot;-&quot;??_₮_-;_-@_-">
                  <c:v>2662.9</c:v>
                </c:pt>
                <c:pt idx="1140" formatCode="_-* #,##0.00_₮_-;\-* #,##0.00_₮_-;_-* &quot;-&quot;??_₮_-;_-@_-">
                  <c:v>2663.58</c:v>
                </c:pt>
                <c:pt idx="1141" formatCode="_-* #,##0.00_₮_-;\-* #,##0.00_₮_-;_-* &quot;-&quot;??_₮_-;_-@_-">
                  <c:v>2663.67</c:v>
                </c:pt>
                <c:pt idx="1142" formatCode="_-* #,##0.00_₮_-;\-* #,##0.00_₮_-;_-* &quot;-&quot;??_₮_-;_-@_-">
                  <c:v>2664.1</c:v>
                </c:pt>
                <c:pt idx="1143" formatCode="_-* #,##0.00_₮_-;\-* #,##0.00_₮_-;_-* &quot;-&quot;??_₮_-;_-@_-">
                  <c:v>2665.32</c:v>
                </c:pt>
                <c:pt idx="1144" formatCode="_-* #,##0.00_₮_-;\-* #,##0.00_₮_-;_-* &quot;-&quot;??_₮_-;_-@_-">
                  <c:v>2665.04</c:v>
                </c:pt>
                <c:pt idx="1145" formatCode="_-* #,##0.00_₮_-;\-* #,##0.00_₮_-;_-* &quot;-&quot;??_₮_-;_-@_-">
                  <c:v>2665.62</c:v>
                </c:pt>
                <c:pt idx="1146" formatCode="_-* #,##0.00_₮_-;\-* #,##0.00_₮_-;_-* &quot;-&quot;??_₮_-;_-@_-">
                  <c:v>2666</c:v>
                </c:pt>
                <c:pt idx="1147" formatCode="_-* #,##0.00_₮_-;\-* #,##0.00_₮_-;_-* &quot;-&quot;??_₮_-;_-@_-">
                  <c:v>2666.5</c:v>
                </c:pt>
                <c:pt idx="1148" formatCode="_-* #,##0.00_₮_-;\-* #,##0.00_₮_-;_-* &quot;-&quot;??_₮_-;_-@_-">
                  <c:v>2666.99</c:v>
                </c:pt>
                <c:pt idx="1149" formatCode="_-* #,##0.00_₮_-;\-* #,##0.00_₮_-;_-* &quot;-&quot;??_₮_-;_-@_-">
                  <c:v>2665</c:v>
                </c:pt>
                <c:pt idx="1150" formatCode="_-* #,##0.00_₮_-;\-* #,##0.00_₮_-;_-* &quot;-&quot;??_₮_-;_-@_-">
                  <c:v>2667.12</c:v>
                </c:pt>
                <c:pt idx="1151" formatCode="_-* #,##0.00_₮_-;\-* #,##0.00_₮_-;_-* &quot;-&quot;??_₮_-;_-@_-">
                  <c:v>2665.94</c:v>
                </c:pt>
                <c:pt idx="1152" formatCode="_-* #,##0.00_₮_-;\-* #,##0.00_₮_-;_-* &quot;-&quot;??_₮_-;_-@_-">
                  <c:v>2667.38</c:v>
                </c:pt>
                <c:pt idx="1153" formatCode="_-* #,##0.00_₮_-;\-* #,##0.00_₮_-;_-* &quot;-&quot;??_₮_-;_-@_-">
                  <c:v>2668.86</c:v>
                </c:pt>
                <c:pt idx="1154" formatCode="_-* #,##0.00_₮_-;\-* #,##0.00_₮_-;_-* &quot;-&quot;??_₮_-;_-@_-">
                  <c:v>2671.77</c:v>
                </c:pt>
                <c:pt idx="1155" formatCode="_-* #,##0.00_₮_-;\-* #,##0.00_₮_-;_-* &quot;-&quot;??_₮_-;_-@_-">
                  <c:v>2671.77</c:v>
                </c:pt>
                <c:pt idx="1156" formatCode="_-* #,##0.00_₮_-;\-* #,##0.00_₮_-;_-* &quot;-&quot;??_₮_-;_-@_-">
                  <c:v>2672.25</c:v>
                </c:pt>
                <c:pt idx="1157" formatCode="_-* #,##0.00_₮_-;\-* #,##0.00_₮_-;_-* &quot;-&quot;??_₮_-;_-@_-">
                  <c:v>2672.3</c:v>
                </c:pt>
                <c:pt idx="1158" formatCode="_-* #,##0.00_₮_-;\-* #,##0.00_₮_-;_-* &quot;-&quot;??_₮_-;_-@_-">
                  <c:v>2672.87</c:v>
                </c:pt>
                <c:pt idx="1159" formatCode="_-* #,##0.00_₮_-;\-* #,##0.00_₮_-;_-* &quot;-&quot;??_₮_-;_-@_-">
                  <c:v>2672.73</c:v>
                </c:pt>
                <c:pt idx="1160" formatCode="_-* #,##0.00_₮_-;\-* #,##0.00_₮_-;_-* &quot;-&quot;??_₮_-;_-@_-">
                  <c:v>2672.74</c:v>
                </c:pt>
                <c:pt idx="1161" formatCode="_-* #,##0.00_₮_-;\-* #,##0.00_₮_-;_-* &quot;-&quot;??_₮_-;_-@_-">
                  <c:v>2673.17</c:v>
                </c:pt>
                <c:pt idx="1162" formatCode="_-* #,##0.00_₮_-;\-* #,##0.00_₮_-;_-* &quot;-&quot;??_₮_-;_-@_-">
                  <c:v>2672.82</c:v>
                </c:pt>
                <c:pt idx="1163" formatCode="_-* #,##0.00_₮_-;\-* #,##0.00_₮_-;_-* &quot;-&quot;??_₮_-;_-@_-">
                  <c:v>2671.55</c:v>
                </c:pt>
                <c:pt idx="1164" formatCode="_-* #,##0.00_₮_-;\-* #,##0.00_₮_-;_-* &quot;-&quot;??_₮_-;_-@_-">
                  <c:v>2672.03</c:v>
                </c:pt>
                <c:pt idx="1165" formatCode="_-* #,##0.00_₮_-;\-* #,##0.00_₮_-;_-* &quot;-&quot;??_₮_-;_-@_-">
                  <c:v>2672.39</c:v>
                </c:pt>
                <c:pt idx="1166" formatCode="_-* #,##0.00_₮_-;\-* #,##0.00_₮_-;_-* &quot;-&quot;??_₮_-;_-@_-">
                  <c:v>2671.89</c:v>
                </c:pt>
                <c:pt idx="1167" formatCode="_-* #,##0.00_₮_-;\-* #,##0.00_₮_-;_-* &quot;-&quot;??_₮_-;_-@_-">
                  <c:v>2671.81</c:v>
                </c:pt>
                <c:pt idx="1168" formatCode="_-* #,##0.00_₮_-;\-* #,##0.00_₮_-;_-* &quot;-&quot;??_₮_-;_-@_-">
                  <c:v>2672</c:v>
                </c:pt>
                <c:pt idx="1169" formatCode="_-* #,##0.00_₮_-;\-* #,##0.00_₮_-;_-* &quot;-&quot;??_₮_-;_-@_-">
                  <c:v>2671.81</c:v>
                </c:pt>
                <c:pt idx="1170" formatCode="_-* #,##0.00_₮_-;\-* #,##0.00_₮_-;_-* &quot;-&quot;??_₮_-;_-@_-">
                  <c:v>2671.53</c:v>
                </c:pt>
                <c:pt idx="1171" formatCode="_-* #,##0.00_₮_-;\-* #,##0.00_₮_-;_-* &quot;-&quot;??_₮_-;_-@_-">
                  <c:v>2671.62</c:v>
                </c:pt>
                <c:pt idx="1172" formatCode="_-* #,##0.00_₮_-;\-* #,##0.00_₮_-;_-* &quot;-&quot;??_₮_-;_-@_-">
                  <c:v>2671.79</c:v>
                </c:pt>
                <c:pt idx="1173" formatCode="_-* #,##0.00_₮_-;\-* #,##0.00_₮_-;_-* &quot;-&quot;??_₮_-;_-@_-">
                  <c:v>2671.58</c:v>
                </c:pt>
                <c:pt idx="1174" formatCode="_-* #,##0.00_₮_-;\-* #,##0.00_₮_-;_-* &quot;-&quot;??_₮_-;_-@_-">
                  <c:v>2671.57</c:v>
                </c:pt>
                <c:pt idx="1175" formatCode="_-* #,##0.00_₮_-;\-* #,##0.00_₮_-;_-* &quot;-&quot;??_₮_-;_-@_-">
                  <c:v>2671.25</c:v>
                </c:pt>
                <c:pt idx="1176" formatCode="_-* #,##0.00_₮_-;\-* #,##0.00_₮_-;_-* &quot;-&quot;??_₮_-;_-@_-">
                  <c:v>2671.12</c:v>
                </c:pt>
                <c:pt idx="1177" formatCode="_-* #,##0.00_₮_-;\-* #,##0.00_₮_-;_-* &quot;-&quot;??_₮_-;_-@_-">
                  <c:v>2670.65</c:v>
                </c:pt>
                <c:pt idx="1178" formatCode="_-* #,##0.00_₮_-;\-* #,##0.00_₮_-;_-* &quot;-&quot;??_₮_-;_-@_-">
                  <c:v>2670.87</c:v>
                </c:pt>
                <c:pt idx="1179" formatCode="_-* #,##0.00_₮_-;\-* #,##0.00_₮_-;_-* &quot;-&quot;??_₮_-;_-@_-">
                  <c:v>2670.51</c:v>
                </c:pt>
                <c:pt idx="1180" formatCode="_-* #,##0.00_₮_-;\-* #,##0.00_₮_-;_-* &quot;-&quot;??_₮_-;_-@_-">
                  <c:v>2669.57</c:v>
                </c:pt>
                <c:pt idx="1181" formatCode="_-* #,##0.00_₮_-;\-* #,##0.00_₮_-;_-* &quot;-&quot;??_₮_-;_-@_-">
                  <c:v>2669.02</c:v>
                </c:pt>
                <c:pt idx="1182" formatCode="_-* #,##0.00_₮_-;\-* #,##0.00_₮_-;_-* &quot;-&quot;??_₮_-;_-@_-">
                  <c:v>2668.47</c:v>
                </c:pt>
                <c:pt idx="1183" formatCode="_-* #,##0.00_₮_-;\-* #,##0.00_₮_-;_-* &quot;-&quot;??_₮_-;_-@_-">
                  <c:v>2667.91</c:v>
                </c:pt>
                <c:pt idx="1184" formatCode="_-* #,##0.00_₮_-;\-* #,##0.00_₮_-;_-* &quot;-&quot;??_₮_-;_-@_-">
                  <c:v>2667.43</c:v>
                </c:pt>
                <c:pt idx="1185" formatCode="_-* #,##0.00_₮_-;\-* #,##0.00_₮_-;_-* &quot;-&quot;??_₮_-;_-@_-">
                  <c:v>2666.66</c:v>
                </c:pt>
                <c:pt idx="1186" formatCode="_-* #,##0.00_₮_-;\-* #,##0.00_₮_-;_-* &quot;-&quot;??_₮_-;_-@_-">
                  <c:v>2667.45</c:v>
                </c:pt>
                <c:pt idx="1187" formatCode="_-* #,##0.00_₮_-;\-* #,##0.00_₮_-;_-* &quot;-&quot;??_₮_-;_-@_-">
                  <c:v>2667.69</c:v>
                </c:pt>
                <c:pt idx="1188" formatCode="_-* #,##0.00_₮_-;\-* #,##0.00_₮_-;_-* &quot;-&quot;??_₮_-;_-@_-">
                  <c:v>2667.64</c:v>
                </c:pt>
                <c:pt idx="1189" formatCode="_-* #,##0.00_₮_-;\-* #,##0.00_₮_-;_-* &quot;-&quot;??_₮_-;_-@_-">
                  <c:v>2667.21</c:v>
                </c:pt>
                <c:pt idx="1190" formatCode="_-* #,##0.00_₮_-;\-* #,##0.00_₮_-;_-* &quot;-&quot;??_₮_-;_-@_-">
                  <c:v>2667.08</c:v>
                </c:pt>
                <c:pt idx="1191" formatCode="_-* #,##0.00_₮_-;\-* #,##0.00_₮_-;_-* &quot;-&quot;??_₮_-;_-@_-">
                  <c:v>2667.64</c:v>
                </c:pt>
                <c:pt idx="1192" formatCode="_-* #,##0.00_₮_-;\-* #,##0.00_₮_-;_-* &quot;-&quot;??_₮_-;_-@_-">
                  <c:v>2667.23</c:v>
                </c:pt>
                <c:pt idx="1193" formatCode="_-* #,##0.00_₮_-;\-* #,##0.00_₮_-;_-* &quot;-&quot;??_₮_-;_-@_-">
                  <c:v>2667.7</c:v>
                </c:pt>
                <c:pt idx="1194" formatCode="_-* #,##0.00_₮_-;\-* #,##0.00_₮_-;_-* &quot;-&quot;??_₮_-;_-@_-">
                  <c:v>2668.31</c:v>
                </c:pt>
                <c:pt idx="1195" formatCode="_-* #,##0.00_₮_-;\-* #,##0.00_₮_-;_-* &quot;-&quot;??_₮_-;_-@_-">
                  <c:v>2669.12</c:v>
                </c:pt>
                <c:pt idx="1196" formatCode="_-* #,##0.00_₮_-;\-* #,##0.00_₮_-;_-* &quot;-&quot;??_₮_-;_-@_-">
                  <c:v>2669.04</c:v>
                </c:pt>
                <c:pt idx="1197" formatCode="_-* #,##0.00_₮_-;\-* #,##0.00_₮_-;_-* &quot;-&quot;??_₮_-;_-@_-">
                  <c:v>2670.43</c:v>
                </c:pt>
                <c:pt idx="1198" formatCode="_-* #,##0.00_₮_-;\-* #,##0.00_₮_-;_-* &quot;-&quot;??_₮_-;_-@_-">
                  <c:v>2669.96</c:v>
                </c:pt>
                <c:pt idx="1199" formatCode="_-* #,##0.00_₮_-;\-* #,##0.00_₮_-;_-* &quot;-&quot;??_₮_-;_-@_-">
                  <c:v>2670.53</c:v>
                </c:pt>
                <c:pt idx="1200" formatCode="_-* #,##0.00_₮_-;\-* #,##0.00_₮_-;_-* &quot;-&quot;??_₮_-;_-@_-">
                  <c:v>2671.6</c:v>
                </c:pt>
                <c:pt idx="1201" formatCode="_-* #,##0.00_₮_-;\-* #,##0.00_₮_-;_-* &quot;-&quot;??_₮_-;_-@_-">
                  <c:v>2674.62</c:v>
                </c:pt>
                <c:pt idx="1202" formatCode="_-* #,##0.00_₮_-;\-* #,##0.00_₮_-;_-* &quot;-&quot;??_₮_-;_-@_-">
                  <c:v>2676.12</c:v>
                </c:pt>
                <c:pt idx="1203" formatCode="_-* #,##0.00_₮_-;\-* #,##0.00_₮_-;_-* &quot;-&quot;??_₮_-;_-@_-">
                  <c:v>2679.03</c:v>
                </c:pt>
                <c:pt idx="1204" formatCode="_(* #,##0_);_(* \(#,##0\);_(* &quot;-&quot;??_);_(@_)">
                  <c:v>2683.19</c:v>
                </c:pt>
                <c:pt idx="1205" formatCode="_-* #,##0.00_₮_-;\-* #,##0.00_₮_-;_-* &quot;-&quot;??_₮_-;_-@_-">
                  <c:v>2684.35</c:v>
                </c:pt>
                <c:pt idx="1206" formatCode="_(* #,##0_);_(* \(#,##0\);_(* &quot;-&quot;??_);_(@_)">
                  <c:v>2683.69</c:v>
                </c:pt>
                <c:pt idx="1207" formatCode="_-* #,##0.00_₮_-;\-* #,##0.00_₮_-;_-* &quot;-&quot;??_₮_-;_-@_-">
                  <c:v>2686.8</c:v>
                </c:pt>
                <c:pt idx="1208" formatCode="_-* #,##0.00_₮_-;\-* #,##0.00_₮_-;_-* &quot;-&quot;??_₮_-;_-@_-">
                  <c:v>2685.97</c:v>
                </c:pt>
                <c:pt idx="1209" formatCode="_-* #,##0.00_₮_-;\-* #,##0.00_₮_-;_-* &quot;-&quot;??_₮_-;_-@_-">
                  <c:v>2690.29</c:v>
                </c:pt>
                <c:pt idx="1210" formatCode="_-* #,##0.00_₮_-;\-* #,##0.00_₮_-;_-* &quot;-&quot;??_₮_-;_-@_-">
                  <c:v>2692.43</c:v>
                </c:pt>
                <c:pt idx="1211" formatCode="_-* #,##0.00_₮_-;\-* #,##0.00_₮_-;_-* &quot;-&quot;??_₮_-;_-@_-">
                  <c:v>2697.83</c:v>
                </c:pt>
                <c:pt idx="1212" formatCode="_-* #,##0.00_₮_-;\-* #,##0.00_₮_-;_-* &quot;-&quot;??_₮_-;_-@_-">
                  <c:v>2701.17</c:v>
                </c:pt>
                <c:pt idx="1213" formatCode="_-* #,##0.00_₮_-;\-* #,##0.00_₮_-;_-* &quot;-&quot;??_₮_-;_-@_-">
                  <c:v>2701.11</c:v>
                </c:pt>
                <c:pt idx="1214" formatCode="_-* #,##0.00_₮_-;\-* #,##0.00_₮_-;_-* &quot;-&quot;??_₮_-;_-@_-">
                  <c:v>2702.31</c:v>
                </c:pt>
                <c:pt idx="1215" formatCode="_-* #,##0.00_₮_-;\-* #,##0.00_₮_-;_-* &quot;-&quot;??_₮_-;_-@_-">
                  <c:v>2703.24</c:v>
                </c:pt>
                <c:pt idx="1216" formatCode="_-* #,##0.00_₮_-;\-* #,##0.00_₮_-;_-* &quot;-&quot;??_₮_-;_-@_-">
                  <c:v>2703.39</c:v>
                </c:pt>
                <c:pt idx="1217" formatCode="_-* #,##0.00_₮_-;\-* #,##0.00_₮_-;_-* &quot;-&quot;??_₮_-;_-@_-">
                  <c:v>2703.61</c:v>
                </c:pt>
                <c:pt idx="1218" formatCode="_-* #,##0.00_₮_-;\-* #,##0.00_₮_-;_-* &quot;-&quot;??_₮_-;_-@_-">
                  <c:v>2702.87</c:v>
                </c:pt>
                <c:pt idx="1219" formatCode="_-* #,##0.00_₮_-;\-* #,##0.00_₮_-;_-* &quot;-&quot;??_₮_-;_-@_-">
                  <c:v>2702.33</c:v>
                </c:pt>
                <c:pt idx="1220" formatCode="_-* #,##0.00_₮_-;\-* #,##0.00_₮_-;_-* &quot;-&quot;??_₮_-;_-@_-">
                  <c:v>2703.07</c:v>
                </c:pt>
                <c:pt idx="1221" formatCode="_-* #,##0.00_₮_-;\-* #,##0.00_₮_-;_-* &quot;-&quot;??_₮_-;_-@_-">
                  <c:v>2702.74</c:v>
                </c:pt>
                <c:pt idx="1222" formatCode="_-* #,##0.00_₮_-;\-* #,##0.00_₮_-;_-* &quot;-&quot;??_₮_-;_-@_-">
                  <c:v>2703.09</c:v>
                </c:pt>
                <c:pt idx="1223" formatCode="_-* #,##0.00_₮_-;\-* #,##0.00_₮_-;_-* &quot;-&quot;??_₮_-;_-@_-">
                  <c:v>2702.99</c:v>
                </c:pt>
                <c:pt idx="1224" formatCode="_-* #,##0.00_₮_-;\-* #,##0.00_₮_-;_-* &quot;-&quot;??_₮_-;_-@_-">
                  <c:v>2703.56</c:v>
                </c:pt>
                <c:pt idx="1225" formatCode="_-* #,##0.00_₮_-;\-* #,##0.00_₮_-;_-* &quot;-&quot;??_₮_-;_-@_-">
                  <c:v>2705.69</c:v>
                </c:pt>
                <c:pt idx="1226" formatCode="_-* #,##0.00_₮_-;\-* #,##0.00_₮_-;_-* &quot;-&quot;??_₮_-;_-@_-">
                  <c:v>2705.07</c:v>
                </c:pt>
                <c:pt idx="1227" formatCode="_-* #,##0.00_₮_-;\-* #,##0.00_₮_-;_-* &quot;-&quot;??_₮_-;_-@_-">
                  <c:v>2708.32</c:v>
                </c:pt>
                <c:pt idx="1228" formatCode="_-* #,##0.00_₮_-;\-* #,##0.00_₮_-;_-* &quot;-&quot;??_₮_-;_-@_-">
                  <c:v>2706.68</c:v>
                </c:pt>
                <c:pt idx="1229" formatCode="_-* #,##0.00_₮_-;\-* #,##0.00_₮_-;_-* &quot;-&quot;??_₮_-;_-@_-">
                  <c:v>2710.51</c:v>
                </c:pt>
                <c:pt idx="1230" formatCode="_-* #,##0.00_₮_-;\-* #,##0.00_₮_-;_-* &quot;-&quot;??_₮_-;_-@_-">
                  <c:v>2714.13</c:v>
                </c:pt>
                <c:pt idx="1231" formatCode="_-* #,##0.00_₮_-;\-* #,##0.00_₮_-;_-* &quot;-&quot;??_₮_-;_-@_-">
                  <c:v>2715.22</c:v>
                </c:pt>
                <c:pt idx="1232" formatCode="_-* #,##0.00_₮_-;\-* #,##0.00_₮_-;_-* &quot;-&quot;??_₮_-;_-@_-">
                  <c:v>2717.08</c:v>
                </c:pt>
                <c:pt idx="1233" formatCode="_-* #,##0.00_₮_-;\-* #,##0.00_₮_-;_-* &quot;-&quot;??_₮_-;_-@_-">
                  <c:v>2719.38</c:v>
                </c:pt>
                <c:pt idx="1234" formatCode="_-* #,##0.00_₮_-;\-* #,##0.00_₮_-;_-* &quot;-&quot;??_₮_-;_-@_-">
                  <c:v>2720.66</c:v>
                </c:pt>
                <c:pt idx="1235" formatCode="_-* #,##0.00_₮_-;\-* #,##0.00_₮_-;_-* &quot;-&quot;??_₮_-;_-@_-">
                  <c:v>2720.52</c:v>
                </c:pt>
                <c:pt idx="1236" formatCode="_-* #,##0.00_₮_-;\-* #,##0.00_₮_-;_-* &quot;-&quot;??_₮_-;_-@_-">
                  <c:v>2721.72</c:v>
                </c:pt>
                <c:pt idx="1237" formatCode="_-* #,##0.00_₮_-;\-* #,##0.00_₮_-;_-* &quot;-&quot;??_₮_-;_-@_-">
                  <c:v>2722.35</c:v>
                </c:pt>
                <c:pt idx="1238" formatCode="_-* #,##0.00_₮_-;\-* #,##0.00_₮_-;_-* &quot;-&quot;??_₮_-;_-@_-">
                  <c:v>2723.6</c:v>
                </c:pt>
                <c:pt idx="1239" formatCode="_-* #,##0.00_₮_-;\-* #,##0.00_₮_-;_-* &quot;-&quot;??_₮_-;_-@_-">
                  <c:v>2723.82</c:v>
                </c:pt>
                <c:pt idx="1240" formatCode="_-* #,##0.00_₮_-;\-* #,##0.00_₮_-;_-* &quot;-&quot;??_₮_-;_-@_-">
                  <c:v>2724.04</c:v>
                </c:pt>
                <c:pt idx="1241" formatCode="_-* #,##0.00_₮_-;\-* #,##0.00_₮_-;_-* &quot;-&quot;??_₮_-;_-@_-">
                  <c:v>2726.12</c:v>
                </c:pt>
                <c:pt idx="1242" formatCode="_-* #,##0.00_₮_-;\-* #,##0.00_₮_-;_-* &quot;-&quot;??_₮_-;_-@_-">
                  <c:v>2727.25</c:v>
                </c:pt>
                <c:pt idx="1243" formatCode="_-* #,##0.00_₮_-;\-* #,##0.00_₮_-;_-* &quot;-&quot;??_₮_-;_-@_-">
                  <c:v>2729.14</c:v>
                </c:pt>
                <c:pt idx="1244" formatCode="_-* #,##0.00_₮_-;\-* #,##0.00_₮_-;_-* &quot;-&quot;??_₮_-;_-@_-">
                  <c:v>2730.15</c:v>
                </c:pt>
                <c:pt idx="1245" formatCode="_-* #,##0.00_₮_-;\-* #,##0.00_₮_-;_-* &quot;-&quot;??_₮_-;_-@_-">
                  <c:v>2730.91</c:v>
                </c:pt>
                <c:pt idx="1246" formatCode="_-* #,##0.00_₮_-;\-* #,##0.00_₮_-;_-* &quot;-&quot;??_₮_-;_-@_-">
                  <c:v>2731.72</c:v>
                </c:pt>
                <c:pt idx="1247" formatCode="_-* #,##0.00_₮_-;\-* #,##0.00_₮_-;_-* &quot;-&quot;??_₮_-;_-@_-">
                  <c:v>2732.43</c:v>
                </c:pt>
                <c:pt idx="1248" formatCode="_-* #,##0.00_₮_-;\-* #,##0.00_₮_-;_-* &quot;-&quot;??_₮_-;_-@_-">
                  <c:v>2732.72</c:v>
                </c:pt>
                <c:pt idx="1249" formatCode="_-* #,##0.00_₮_-;\-* #,##0.00_₮_-;_-* &quot;-&quot;??_₮_-;_-@_-">
                  <c:v>2733.25</c:v>
                </c:pt>
                <c:pt idx="1250" formatCode="_-* #,##0.00_₮_-;\-* #,##0.00_₮_-;_-* &quot;-&quot;??_₮_-;_-@_-">
                  <c:v>2733.28</c:v>
                </c:pt>
                <c:pt idx="1251" formatCode="_-* #,##0.00_₮_-;\-* #,##0.00_₮_-;_-* &quot;-&quot;??_₮_-;_-@_-">
                  <c:v>2733.53</c:v>
                </c:pt>
                <c:pt idx="1252" formatCode="_-* #,##0.00_₮_-;\-* #,##0.00_₮_-;_-* &quot;-&quot;??_₮_-;_-@_-">
                  <c:v>2733.52</c:v>
                </c:pt>
                <c:pt idx="1253" formatCode="_-* #,##0.00_₮_-;\-* #,##0.00_₮_-;_-* &quot;-&quot;??_₮_-;_-@_-">
                  <c:v>2734.33</c:v>
                </c:pt>
                <c:pt idx="1254" formatCode="_-* #,##0.00_₮_-;\-* #,##0.00_₮_-;_-* &quot;-&quot;??_₮_-;_-@_-">
                  <c:v>2734.92</c:v>
                </c:pt>
                <c:pt idx="1255" formatCode="_-* #,##0.00_₮_-;\-* #,##0.00_₮_-;_-* &quot;-&quot;??_₮_-;_-@_-">
                  <c:v>2735.88</c:v>
                </c:pt>
                <c:pt idx="1256" formatCode="_-* #,##0.00_₮_-;\-* #,##0.00_₮_-;_-* &quot;-&quot;??_₮_-;_-@_-">
                  <c:v>2736.76</c:v>
                </c:pt>
                <c:pt idx="1257" formatCode="_-* #,##0.00_₮_-;\-* #,##0.00_₮_-;_-* &quot;-&quot;??_₮_-;_-@_-">
                  <c:v>2737.8</c:v>
                </c:pt>
                <c:pt idx="1258" formatCode="_-* #,##0.00_₮_-;\-* #,##0.00_₮_-;_-* &quot;-&quot;??_₮_-;_-@_-">
                  <c:v>2737.43</c:v>
                </c:pt>
                <c:pt idx="1259" formatCode="_-* #,##0.00_₮_-;\-* #,##0.00_₮_-;_-* &quot;-&quot;??_₮_-;_-@_-">
                  <c:v>2738.74</c:v>
                </c:pt>
                <c:pt idx="1260" formatCode="_-* #,##0.00_₮_-;\-* #,##0.00_₮_-;_-* &quot;-&quot;??_₮_-;_-@_-">
                  <c:v>2738.92</c:v>
                </c:pt>
                <c:pt idx="1261" formatCode="_-* #,##0.00_₮_-;\-* #,##0.00_₮_-;_-* &quot;-&quot;??_₮_-;_-@_-">
                  <c:v>2741.52</c:v>
                </c:pt>
                <c:pt idx="1262" formatCode="_-* #,##0.00_₮_-;\-* #,##0.00_₮_-;_-* &quot;-&quot;??_₮_-;_-@_-">
                  <c:v>2742.83</c:v>
                </c:pt>
                <c:pt idx="1263" formatCode="_-* #,##0.00_₮_-;\-* #,##0.00_₮_-;_-* &quot;-&quot;??_₮_-;_-@_-">
                  <c:v>2742.38</c:v>
                </c:pt>
                <c:pt idx="1264" formatCode="_-* #,##0.00_₮_-;\-* #,##0.00_₮_-;_-* &quot;-&quot;??_₮_-;_-@_-">
                  <c:v>2744.02</c:v>
                </c:pt>
                <c:pt idx="1265" formatCode="_-* #,##0.00_₮_-;\-* #,##0.00_₮_-;_-* &quot;-&quot;??_₮_-;_-@_-">
                  <c:v>2746.22</c:v>
                </c:pt>
                <c:pt idx="1266" formatCode="_-* #,##0.00_₮_-;\-* #,##0.00_₮_-;_-* &quot;-&quot;??_₮_-;_-@_-">
                  <c:v>2747.94</c:v>
                </c:pt>
                <c:pt idx="1267" formatCode="_-* #,##0.00_₮_-;\-* #,##0.00_₮_-;_-* &quot;-&quot;??_₮_-;_-@_-">
                  <c:v>2748.32</c:v>
                </c:pt>
                <c:pt idx="1268" formatCode="_-* #,##0.00_₮_-;\-* #,##0.00_₮_-;_-* &quot;-&quot;??_₮_-;_-@_-">
                  <c:v>2748.61</c:v>
                </c:pt>
                <c:pt idx="1269" formatCode="_-* #,##0.00_₮_-;\-* #,##0.00_₮_-;_-* &quot;-&quot;??_₮_-;_-@_-">
                  <c:v>2749.24</c:v>
                </c:pt>
                <c:pt idx="1270" formatCode="_-* #,##0.00_₮_-;\-* #,##0.00_₮_-;_-* &quot;-&quot;??_₮_-;_-@_-">
                  <c:v>2749.37</c:v>
                </c:pt>
                <c:pt idx="1271" formatCode="_-* #,##0.00_₮_-;\-* #,##0.00_₮_-;_-* &quot;-&quot;??_₮_-;_-@_-">
                  <c:v>2750.34</c:v>
                </c:pt>
                <c:pt idx="1272" formatCode="_-* #,##0.00_₮_-;\-* #,##0.00_₮_-;_-* &quot;-&quot;??_₮_-;_-@_-">
                  <c:v>2750.8</c:v>
                </c:pt>
                <c:pt idx="1273" formatCode="_-* #,##0.00_₮_-;\-* #,##0.00_₮_-;_-* &quot;-&quot;??_₮_-;_-@_-">
                  <c:v>2751.19</c:v>
                </c:pt>
                <c:pt idx="1274" formatCode="_-* #,##0.00_₮_-;\-* #,##0.00_₮_-;_-* &quot;-&quot;??_₮_-;_-@_-">
                  <c:v>2751.61</c:v>
                </c:pt>
                <c:pt idx="1275" formatCode="_-* #,##0.00_₮_-;\-* #,##0.00_₮_-;_-* &quot;-&quot;??_₮_-;_-@_-">
                  <c:v>2751.57</c:v>
                </c:pt>
                <c:pt idx="1276" formatCode="_-* #,##0.00_₮_-;\-* #,##0.00_₮_-;_-* &quot;-&quot;??_₮_-;_-@_-">
                  <c:v>2752.32</c:v>
                </c:pt>
                <c:pt idx="1277" formatCode="_-* #,##0.00_₮_-;\-* #,##0.00_₮_-;_-* &quot;-&quot;??_₮_-;_-@_-">
                  <c:v>2752.65</c:v>
                </c:pt>
                <c:pt idx="1278" formatCode="_-* #,##0.00_₮_-;\-* #,##0.00_₮_-;_-* &quot;-&quot;??_₮_-;_-@_-">
                  <c:v>2752.97</c:v>
                </c:pt>
                <c:pt idx="1279" formatCode="_-* #,##0.00_₮_-;\-* #,##0.00_₮_-;_-* &quot;-&quot;??_₮_-;_-@_-">
                  <c:v>2753.97</c:v>
                </c:pt>
                <c:pt idx="1280" formatCode="_-* #,##0.00_₮_-;\-* #,##0.00_₮_-;_-* &quot;-&quot;??_₮_-;_-@_-">
                  <c:v>2753.93</c:v>
                </c:pt>
                <c:pt idx="1281" formatCode="_-* #,##0.00_₮_-;\-* #,##0.00_₮_-;_-* &quot;-&quot;??_₮_-;_-@_-">
                  <c:v>2754.16</c:v>
                </c:pt>
                <c:pt idx="1282" formatCode="_-* #,##0.00_₮_-;\-* #,##0.00_₮_-;_-* &quot;-&quot;??_₮_-;_-@_-">
                  <c:v>2754.15</c:v>
                </c:pt>
                <c:pt idx="1283" formatCode="_-* #,##0.00_₮_-;\-* #,##0.00_₮_-;_-* &quot;-&quot;??_₮_-;_-@_-">
                  <c:v>2755.28</c:v>
                </c:pt>
                <c:pt idx="1284" formatCode="_-* #,##0.00_₮_-;\-* #,##0.00_₮_-;_-* &quot;-&quot;??_₮_-;_-@_-">
                  <c:v>2755.56</c:v>
                </c:pt>
                <c:pt idx="1285" formatCode="_-* #,##0.00_₮_-;\-* #,##0.00_₮_-;_-* &quot;-&quot;??_₮_-;_-@_-">
                  <c:v>2756.26</c:v>
                </c:pt>
                <c:pt idx="1286" formatCode="_-* #,##0.00_₮_-;\-* #,##0.00_₮_-;_-* &quot;-&quot;??_₮_-;_-@_-">
                  <c:v>2757.29</c:v>
                </c:pt>
                <c:pt idx="1287" formatCode="_-* #,##0.00_₮_-;\-* #,##0.00_₮_-;_-* &quot;-&quot;??_₮_-;_-@_-">
                  <c:v>2758.39</c:v>
                </c:pt>
                <c:pt idx="1288" formatCode="_-* #,##0.00_₮_-;\-* #,##0.00_₮_-;_-* &quot;-&quot;??_₮_-;_-@_-">
                  <c:v>2758.95</c:v>
                </c:pt>
                <c:pt idx="1289" formatCode="_-* #,##0.00_₮_-;\-* #,##0.00_₮_-;_-* &quot;-&quot;??_₮_-;_-@_-">
                  <c:v>2759.65</c:v>
                </c:pt>
                <c:pt idx="1290" formatCode="_-* #,##0.00_₮_-;\-* #,##0.00_₮_-;_-* &quot;-&quot;??_₮_-;_-@_-">
                  <c:v>2760.89</c:v>
                </c:pt>
                <c:pt idx="1291" formatCode="_-* #,##0.00_₮_-;\-* #,##0.00_₮_-;_-* &quot;-&quot;??_₮_-;_-@_-">
                  <c:v>2761.69</c:v>
                </c:pt>
                <c:pt idx="1292" formatCode="_-* #,##0.00_₮_-;\-* #,##0.00_₮_-;_-* &quot;-&quot;??_₮_-;_-@_-">
                  <c:v>2762.71</c:v>
                </c:pt>
                <c:pt idx="1293" formatCode="_-* #,##0.00_₮_-;\-* #,##0.00_₮_-;_-* &quot;-&quot;??_₮_-;_-@_-">
                  <c:v>2763.26</c:v>
                </c:pt>
                <c:pt idx="1294" formatCode="_-* #,##0.00_₮_-;\-* #,##0.00_₮_-;_-* &quot;-&quot;??_₮_-;_-@_-">
                  <c:v>2764.18</c:v>
                </c:pt>
                <c:pt idx="1295" formatCode="_-* #,##0.00_₮_-;\-* #,##0.00_₮_-;_-* &quot;-&quot;??_₮_-;_-@_-">
                  <c:v>2763.69</c:v>
                </c:pt>
                <c:pt idx="1296" formatCode="_-* #,##0.00_₮_-;\-* #,##0.00_₮_-;_-* &quot;-&quot;??_₮_-;_-@_-">
                  <c:v>2764.27</c:v>
                </c:pt>
                <c:pt idx="1297" formatCode="_-* #,##0.00_₮_-;\-* #,##0.00_₮_-;_-* &quot;-&quot;??_₮_-;_-@_-">
                  <c:v>2764.36</c:v>
                </c:pt>
                <c:pt idx="1298" formatCode="_-* #,##0.00_₮_-;\-* #,##0.00_₮_-;_-* &quot;-&quot;??_₮_-;_-@_-">
                  <c:v>2765.01</c:v>
                </c:pt>
                <c:pt idx="1299" formatCode="_-* #,##0.00_₮_-;\-* #,##0.00_₮_-;_-* &quot;-&quot;??_₮_-;_-@_-">
                  <c:v>2766.66</c:v>
                </c:pt>
                <c:pt idx="1300" formatCode="_-* #,##0.00_₮_-;\-* #,##0.00_₮_-;_-* &quot;-&quot;??_₮_-;_-@_-">
                  <c:v>2766.53</c:v>
                </c:pt>
                <c:pt idx="1301" formatCode="_-* #,##0.00_₮_-;\-* #,##0.00_₮_-;_-* &quot;-&quot;??_₮_-;_-@_-">
                  <c:v>2766.69</c:v>
                </c:pt>
                <c:pt idx="1302" formatCode="_-* #,##0.00_₮_-;\-* #,##0.00_₮_-;_-* &quot;-&quot;??_₮_-;_-@_-">
                  <c:v>2767.52</c:v>
                </c:pt>
                <c:pt idx="1303" formatCode="_-* #,##0.00_₮_-;\-* #,##0.00_₮_-;_-* &quot;-&quot;??_₮_-;_-@_-">
                  <c:v>2768.04</c:v>
                </c:pt>
                <c:pt idx="1304" formatCode="_-* #,##0.00_₮_-;\-* #,##0.00_₮_-;_-* &quot;-&quot;??_₮_-;_-@_-">
                  <c:v>2768.88</c:v>
                </c:pt>
                <c:pt idx="1305" formatCode="_-* #,##0.00_₮_-;\-* #,##0.00_₮_-;_-* &quot;-&quot;??_₮_-;_-@_-">
                  <c:v>2769.17</c:v>
                </c:pt>
                <c:pt idx="1306" formatCode="_-* #,##0.00_₮_-;\-* #,##0.00_₮_-;_-* &quot;-&quot;??_₮_-;_-@_-">
                  <c:v>2769.73</c:v>
                </c:pt>
                <c:pt idx="1307" formatCode="_-* #,##0.00_₮_-;\-* #,##0.00_₮_-;_-* &quot;-&quot;??_₮_-;_-@_-">
                  <c:v>2770.76</c:v>
                </c:pt>
                <c:pt idx="1308" formatCode="_-* #,##0.00_₮_-;\-* #,##0.00_₮_-;_-* &quot;-&quot;??_₮_-;_-@_-">
                  <c:v>2771.41</c:v>
                </c:pt>
                <c:pt idx="1309" formatCode="_-* #,##0.00_₮_-;\-* #,##0.00_₮_-;_-* &quot;-&quot;??_₮_-;_-@_-">
                  <c:v>2772.18</c:v>
                </c:pt>
                <c:pt idx="1310" formatCode="_-* #,##0.00_₮_-;\-* #,##0.00_₮_-;_-* &quot;-&quot;??_₮_-;_-@_-">
                  <c:v>2773</c:v>
                </c:pt>
                <c:pt idx="1311" formatCode="_-* #,##0.00_₮_-;\-* #,##0.00_₮_-;_-* &quot;-&quot;??_₮_-;_-@_-">
                  <c:v>2774.29</c:v>
                </c:pt>
                <c:pt idx="1312" formatCode="_-* #,##0.00_₮_-;\-* #,##0.00_₮_-;_-* &quot;-&quot;??_₮_-;_-@_-">
                  <c:v>2775.43</c:v>
                </c:pt>
                <c:pt idx="1313" formatCode="_-* #,##0.00_₮_-;\-* #,##0.00_₮_-;_-* &quot;-&quot;??_₮_-;_-@_-">
                  <c:v>2775.89</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noFill/>
          </a:ln>
        </c:spPr>
        <c:txPr>
          <a:bodyPr rot="60000" vert="horz" anchor="ctr" anchorCtr="0"/>
          <a:lstStyle/>
          <a:p>
            <a:pPr>
              <a:defRPr sz="1400" b="1">
                <a:latin typeface="Times New Roman" pitchFamily="18" charset="0"/>
                <a:cs typeface="Times New Roman" pitchFamily="18" charset="0"/>
              </a:defRPr>
            </a:pPr>
            <a:endParaRPr lang="en-US"/>
          </a:p>
        </c:txPr>
        <c:crossAx val="515909120"/>
        <c:crosses val="autoZero"/>
        <c:auto val="0"/>
        <c:lblAlgn val="ctr"/>
        <c:lblOffset val="100"/>
        <c:tickMarkSkip val="300"/>
        <c:noMultiLvlLbl val="0"/>
      </c:catAx>
      <c:valAx>
        <c:axId val="515909120"/>
        <c:scaling>
          <c:orientation val="minMax"/>
        </c:scaling>
        <c:delete val="0"/>
        <c:axPos val="l"/>
        <c:numFmt formatCode="0.0%" sourceLinked="1"/>
        <c:majorTickMark val="out"/>
        <c:minorTickMark val="none"/>
        <c:tickLblPos val="nextTo"/>
        <c:txPr>
          <a:bodyPr/>
          <a:lstStyle/>
          <a:p>
            <a:pPr>
              <a:defRPr sz="1400" b="1">
                <a:latin typeface="Times New Roman" pitchFamily="18" charset="0"/>
                <a:cs typeface="Times New Roman" pitchFamily="18" charset="0"/>
              </a:defRPr>
            </a:pPr>
            <a:endParaRPr lang="en-US"/>
          </a:p>
        </c:txPr>
        <c:crossAx val="515907584"/>
        <c:crosses val="autoZero"/>
        <c:crossBetween val="between"/>
      </c:valAx>
      <c:valAx>
        <c:axId val="515910656"/>
        <c:scaling>
          <c:orientation val="minMax"/>
          <c:min val="1600"/>
        </c:scaling>
        <c:delete val="0"/>
        <c:axPos val="r"/>
        <c:numFmt formatCode="General" sourceLinked="0"/>
        <c:majorTickMark val="out"/>
        <c:minorTickMark val="none"/>
        <c:tickLblPos val="nextTo"/>
        <c:txPr>
          <a:bodyPr/>
          <a:lstStyle/>
          <a:p>
            <a:pPr>
              <a:defRPr sz="1400" b="1">
                <a:latin typeface="Times New Roman" pitchFamily="18" charset="0"/>
                <a:cs typeface="Times New Roman" pitchFamily="18" charset="0"/>
              </a:defRPr>
            </a:pPr>
            <a:endParaRPr lang="en-US"/>
          </a:p>
        </c:tx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38931399677587947"/>
          <c:y val="0.72590700973219213"/>
          <c:w val="0.53603216401670273"/>
          <c:h val="0.14957867127655453"/>
        </c:manualLayout>
      </c:layout>
      <c:overlay val="0"/>
      <c:txPr>
        <a:bodyPr/>
        <a:lstStyle/>
        <a:p>
          <a:pPr>
            <a:defRPr sz="1400" b="0">
              <a:latin typeface="Times New Roman" pitchFamily="18" charset="0"/>
              <a:cs typeface="Times New Roman" pitchFamily="18" charset="0"/>
            </a:defRPr>
          </a:pPr>
          <a:endParaRPr lang="en-US"/>
        </a:p>
      </c:txPr>
    </c:legend>
    <c:plotVisOnly val="1"/>
    <c:dispBlanksAs val="gap"/>
    <c:showDLblsOverMax val="0"/>
  </c:chart>
  <c:spPr>
    <a:ln>
      <a:noFill/>
    </a:ln>
  </c:sp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75716601863394E-2"/>
          <c:y val="2.2401050324278405E-2"/>
          <c:w val="0.88477033485580259"/>
          <c:h val="0.88962253494633436"/>
        </c:manualLayout>
      </c:layout>
      <c:barChart>
        <c:barDir val="col"/>
        <c:grouping val="clustered"/>
        <c:varyColors val="0"/>
        <c:ser>
          <c:idx val="1"/>
          <c:order val="1"/>
          <c:tx>
            <c:strRef>
              <c:f>'III.2.3 Ханш'!$A$12</c:f>
              <c:strCache>
                <c:ptCount val="1"/>
                <c:pt idx="0">
                  <c:v>REER жилийн өөрчлөлт /баруун/</c:v>
                </c:pt>
              </c:strCache>
            </c:strRef>
          </c:tx>
          <c:spPr>
            <a:solidFill>
              <a:schemeClr val="bg1">
                <a:lumMod val="65000"/>
              </a:schemeClr>
            </a:solidFill>
          </c:spPr>
          <c:invertIfNegative val="0"/>
          <c:cat>
            <c:multiLvlStrRef>
              <c:f>'III.2.3 Ханш'!$TB$9:$VK$10</c:f>
              <c:multiLvlStrCache>
                <c:ptCount val="62"/>
                <c:lvl>
                  <c:pt idx="0">
                    <c:v>1</c:v>
                  </c:pt>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61">
                    <c:v>     </c:v>
                  </c:pt>
                </c:lvl>
                <c:lvl>
                  <c:pt idx="0">
                    <c:v>2015</c:v>
                  </c:pt>
                  <c:pt idx="12">
                    <c:v>2016</c:v>
                  </c:pt>
                  <c:pt idx="24">
                    <c:v>2017</c:v>
                  </c:pt>
                  <c:pt idx="36">
                    <c:v>2018</c:v>
                  </c:pt>
                  <c:pt idx="48">
                    <c:v>2019</c:v>
                  </c:pt>
                  <c:pt idx="60">
                    <c:v>2020</c:v>
                  </c:pt>
                </c:lvl>
              </c:multiLvlStrCache>
            </c:multiLvlStrRef>
          </c:cat>
          <c:val>
            <c:numRef>
              <c:f>'III.2.3 Ханш'!$TB$12:$VK$12</c:f>
              <c:numCache>
                <c:formatCode>0.0%</c:formatCode>
                <c:ptCount val="62"/>
                <c:pt idx="0">
                  <c:v>0.10646251200200396</c:v>
                </c:pt>
                <c:pt idx="1">
                  <c:v>0.10190182503696388</c:v>
                </c:pt>
                <c:pt idx="2">
                  <c:v>8.3410425659633081E-2</c:v>
                </c:pt>
                <c:pt idx="3">
                  <c:v>5.203278892577945E-2</c:v>
                </c:pt>
                <c:pt idx="4">
                  <c:v>8.7659431958013512E-2</c:v>
                </c:pt>
                <c:pt idx="5">
                  <c:v>0.13291195981013493</c:v>
                </c:pt>
                <c:pt idx="6">
                  <c:v>0.10887990317926577</c:v>
                </c:pt>
                <c:pt idx="7">
                  <c:v>0.12433105272858147</c:v>
                </c:pt>
                <c:pt idx="8">
                  <c:v>8.5070745756833821E-2</c:v>
                </c:pt>
                <c:pt idx="9">
                  <c:v>3.9789134298584994E-2</c:v>
                </c:pt>
                <c:pt idx="10">
                  <c:v>3.5122077301019017E-2</c:v>
                </c:pt>
                <c:pt idx="11">
                  <c:v>-9.2557961355388407E-4</c:v>
                </c:pt>
                <c:pt idx="12">
                  <c:v>3.6495942961308092E-2</c:v>
                </c:pt>
                <c:pt idx="13">
                  <c:v>2.9416108027937815E-2</c:v>
                </c:pt>
                <c:pt idx="14">
                  <c:v>1.2143428550436486E-2</c:v>
                </c:pt>
                <c:pt idx="15">
                  <c:v>4.7918325103500026E-2</c:v>
                </c:pt>
                <c:pt idx="16">
                  <c:v>4.0441134602076545E-2</c:v>
                </c:pt>
                <c:pt idx="17">
                  <c:v>2.5227720909851037E-2</c:v>
                </c:pt>
                <c:pt idx="18">
                  <c:v>1.4651661935398685E-2</c:v>
                </c:pt>
                <c:pt idx="19">
                  <c:v>-8.6221749262146652E-2</c:v>
                </c:pt>
                <c:pt idx="20">
                  <c:v>-0.11762306775668452</c:v>
                </c:pt>
                <c:pt idx="21">
                  <c:v>-0.12604355858056049</c:v>
                </c:pt>
                <c:pt idx="22">
                  <c:v>-0.16660966116442077</c:v>
                </c:pt>
                <c:pt idx="23">
                  <c:v>-0.18309855409340248</c:v>
                </c:pt>
                <c:pt idx="24" formatCode="0.00%">
                  <c:v>-0.20972382746574225</c:v>
                </c:pt>
                <c:pt idx="25" formatCode="0.00%">
                  <c:v>-0.19695297228552244</c:v>
                </c:pt>
                <c:pt idx="26" formatCode="0.00%">
                  <c:v>-0.15446318549307336</c:v>
                </c:pt>
                <c:pt idx="27" formatCode="0.00%">
                  <c:v>-0.16195343203418344</c:v>
                </c:pt>
                <c:pt idx="28" formatCode="0.00%">
                  <c:v>-0.1696097941692738</c:v>
                </c:pt>
                <c:pt idx="29" formatCode="0.00%">
                  <c:v>-0.176902043912886</c:v>
                </c:pt>
                <c:pt idx="30" formatCode="0.00%">
                  <c:v>-0.16029490572580496</c:v>
                </c:pt>
                <c:pt idx="31" formatCode="0.00%">
                  <c:v>-0.12098935658357579</c:v>
                </c:pt>
                <c:pt idx="32" formatCode="0.00%">
                  <c:v>-8.3615221851961685E-2</c:v>
                </c:pt>
                <c:pt idx="33" formatCode="0.00%">
                  <c:v>-4.3789410602260603E-2</c:v>
                </c:pt>
                <c:pt idx="34" formatCode="0.00%">
                  <c:v>-1.2698237699402704E-2</c:v>
                </c:pt>
                <c:pt idx="35" formatCode="0.00%">
                  <c:v>5.5467473758907815E-4</c:v>
                </c:pt>
                <c:pt idx="36" formatCode="0.00%">
                  <c:v>6.7759949456602797E-4</c:v>
                </c:pt>
                <c:pt idx="37" formatCode="0.00%">
                  <c:v>-3.3914455203462035E-3</c:v>
                </c:pt>
                <c:pt idx="38" formatCode="0.00%">
                  <c:v>-5.4186232798176803E-3</c:v>
                </c:pt>
                <c:pt idx="39" formatCode="0.00%">
                  <c:v>-1.9366083532379452E-4</c:v>
                </c:pt>
                <c:pt idx="40" formatCode="0.00%">
                  <c:v>2.1530020329875388E-2</c:v>
                </c:pt>
                <c:pt idx="41" formatCode="0.00%">
                  <c:v>1.5740925598131117E-2</c:v>
                </c:pt>
                <c:pt idx="42" formatCode="0.00%">
                  <c:v>5.0305320360477523E-2</c:v>
                </c:pt>
                <c:pt idx="43">
                  <c:v>0.10194630319745479</c:v>
                </c:pt>
                <c:pt idx="44">
                  <c:v>7.4717294962497904E-2</c:v>
                </c:pt>
                <c:pt idx="45">
                  <c:v>5.5899479501968274E-2</c:v>
                </c:pt>
                <c:pt idx="46">
                  <c:v>7.4177001074252846E-2</c:v>
                </c:pt>
                <c:pt idx="47">
                  <c:v>4.8823124952049657E-2</c:v>
                </c:pt>
                <c:pt idx="48">
                  <c:v>3.6635887821266921E-2</c:v>
                </c:pt>
                <c:pt idx="49">
                  <c:v>3.7128568773167059E-2</c:v>
                </c:pt>
                <c:pt idx="50">
                  <c:v>2.269150052465907E-2</c:v>
                </c:pt>
                <c:pt idx="51">
                  <c:v>2.9377582644628086E-2</c:v>
                </c:pt>
                <c:pt idx="52">
                  <c:v>3.5718825473496807E-2</c:v>
                </c:pt>
                <c:pt idx="53">
                  <c:v>3.9631452732550754E-2</c:v>
                </c:pt>
                <c:pt idx="54">
                  <c:v>1.8021377081779866E-2</c:v>
                </c:pt>
                <c:pt idx="55">
                  <c:v>3.1533477321814107E-2</c:v>
                </c:pt>
                <c:pt idx="56">
                  <c:v>4.7885376736002128E-2</c:v>
                </c:pt>
                <c:pt idx="57">
                  <c:v>3.8732617943996406E-2</c:v>
                </c:pt>
                <c:pt idx="58">
                  <c:v>-8.2140634723085748E-3</c:v>
                </c:pt>
                <c:pt idx="59">
                  <c:v>5.6393359523507769E-3</c:v>
                </c:pt>
                <c:pt idx="60">
                  <c:v>1.0412649440802113E-2</c:v>
                </c:pt>
                <c:pt idx="61">
                  <c:v>3.5937802438867017E-2</c:v>
                </c:pt>
              </c:numCache>
            </c:numRef>
          </c:val>
          <c:extLst>
            <c:ext xmlns:c16="http://schemas.microsoft.com/office/drawing/2014/chart" uri="{C3380CC4-5D6E-409C-BE32-E72D297353CC}">
              <c16:uniqueId val="{00000000-765F-4DD9-854D-8235A156AF33}"/>
            </c:ext>
          </c:extLst>
        </c:ser>
        <c:dLbls>
          <c:showLegendKey val="0"/>
          <c:showVal val="0"/>
          <c:showCatName val="0"/>
          <c:showSerName val="0"/>
          <c:showPercent val="0"/>
          <c:showBubbleSize val="0"/>
        </c:dLbls>
        <c:gapWidth val="150"/>
        <c:axId val="514364544"/>
        <c:axId val="514362752"/>
      </c:barChart>
      <c:lineChart>
        <c:grouping val="standard"/>
        <c:varyColors val="0"/>
        <c:ser>
          <c:idx val="0"/>
          <c:order val="0"/>
          <c:tx>
            <c:strRef>
              <c:f>'III.2.3 Ханш'!$A$11</c:f>
              <c:strCache>
                <c:ptCount val="1"/>
                <c:pt idx="0">
                  <c:v>Төгрөгийн бодит үйлчилж буй ханш (REER)</c:v>
                </c:pt>
              </c:strCache>
            </c:strRef>
          </c:tx>
          <c:spPr>
            <a:ln w="22225">
              <a:solidFill>
                <a:srgbClr val="002060"/>
              </a:solidFill>
            </a:ln>
          </c:spPr>
          <c:marker>
            <c:symbol val="none"/>
          </c:marker>
          <c:cat>
            <c:multiLvlStrRef>
              <c:f>'III.2.3 Ханш'!$TB$9:$VK$10</c:f>
              <c:multiLvlStrCache>
                <c:ptCount val="62"/>
                <c:lvl>
                  <c:pt idx="0">
                    <c:v>1</c:v>
                  </c:pt>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61">
                    <c:v>     </c:v>
                  </c:pt>
                </c:lvl>
                <c:lvl>
                  <c:pt idx="0">
                    <c:v>2015</c:v>
                  </c:pt>
                  <c:pt idx="12">
                    <c:v>2016</c:v>
                  </c:pt>
                  <c:pt idx="24">
                    <c:v>2017</c:v>
                  </c:pt>
                  <c:pt idx="36">
                    <c:v>2018</c:v>
                  </c:pt>
                  <c:pt idx="48">
                    <c:v>2019</c:v>
                  </c:pt>
                  <c:pt idx="60">
                    <c:v>2020</c:v>
                  </c:pt>
                </c:lvl>
              </c:multiLvlStrCache>
            </c:multiLvlStrRef>
          </c:cat>
          <c:val>
            <c:numRef>
              <c:f>'III.2.3 Ханш'!$TB$11:$VK$11</c:f>
              <c:numCache>
                <c:formatCode>0.00</c:formatCode>
                <c:ptCount val="62"/>
                <c:pt idx="0">
                  <c:v>101.4542200378701</c:v>
                </c:pt>
                <c:pt idx="1">
                  <c:v>100.50734316729321</c:v>
                </c:pt>
                <c:pt idx="2">
                  <c:v>99.261592997712498</c:v>
                </c:pt>
                <c:pt idx="3">
                  <c:v>97.738828348449971</c:v>
                </c:pt>
                <c:pt idx="4">
                  <c:v>98.780573010881071</c:v>
                </c:pt>
                <c:pt idx="5">
                  <c:v>102.43493548515212</c:v>
                </c:pt>
                <c:pt idx="6">
                  <c:v>99.640055547910194</c:v>
                </c:pt>
                <c:pt idx="7">
                  <c:v>101.44646398636451</c:v>
                </c:pt>
                <c:pt idx="8">
                  <c:v>101.4633211789246</c:v>
                </c:pt>
                <c:pt idx="9">
                  <c:v>98.894088544457119</c:v>
                </c:pt>
                <c:pt idx="10">
                  <c:v>100.74532794884267</c:v>
                </c:pt>
                <c:pt idx="11">
                  <c:v>102.00760618333314</c:v>
                </c:pt>
                <c:pt idx="12">
                  <c:v>105.15688746555621</c:v>
                </c:pt>
                <c:pt idx="13">
                  <c:v>103.46387803150333</c:v>
                </c:pt>
                <c:pt idx="14">
                  <c:v>100.46696906008272</c:v>
                </c:pt>
                <c:pt idx="15">
                  <c:v>102.42230930048619</c:v>
                </c:pt>
                <c:pt idx="16">
                  <c:v>102.77537146008437</c:v>
                </c:pt>
                <c:pt idx="17">
                  <c:v>105.01913544899013</c:v>
                </c:pt>
                <c:pt idx="18">
                  <c:v>101.09994795702252</c:v>
                </c:pt>
                <c:pt idx="19">
                  <c:v>92.699572405000808</c:v>
                </c:pt>
                <c:pt idx="20">
                  <c:v>89.528894077077723</c:v>
                </c:pt>
                <c:pt idx="21">
                  <c:v>86.429125701732701</c:v>
                </c:pt>
                <c:pt idx="22">
                  <c:v>83.960182995387555</c:v>
                </c:pt>
                <c:pt idx="23">
                  <c:v>83.330160984635626</c:v>
                </c:pt>
                <c:pt idx="24">
                  <c:v>83.102982541895415</c:v>
                </c:pt>
                <c:pt idx="25">
                  <c:v>83.086359729011988</c:v>
                </c:pt>
                <c:pt idx="26">
                  <c:v>84.948520982228317</c:v>
                </c:pt>
                <c:pt idx="27">
                  <c:v>85.834664792405775</c:v>
                </c:pt>
                <c:pt idx="28">
                  <c:v>85.343661861068796</c:v>
                </c:pt>
                <c:pt idx="29">
                  <c:v>86.441035738099544</c:v>
                </c:pt>
                <c:pt idx="30">
                  <c:v>84.894141330367816</c:v>
                </c:pt>
                <c:pt idx="31">
                  <c:v>81.483910784147156</c:v>
                </c:pt>
                <c:pt idx="32">
                  <c:v>82.042915736662096</c:v>
                </c:pt>
                <c:pt idx="33">
                  <c:v>82.644445228385123</c:v>
                </c:pt>
                <c:pt idx="34">
                  <c:v>82.894036634426769</c:v>
                </c:pt>
                <c:pt idx="35">
                  <c:v>83.37638211981303</c:v>
                </c:pt>
                <c:pt idx="36">
                  <c:v>83.159293080862724</c:v>
                </c:pt>
                <c:pt idx="37">
                  <c:v>82.804576866507148</c:v>
                </c:pt>
                <c:pt idx="38">
                  <c:v>84.488216948847921</c:v>
                </c:pt>
                <c:pt idx="39">
                  <c:v>85.818041979522349</c:v>
                </c:pt>
                <c:pt idx="40">
                  <c:v>87.181112635963629</c:v>
                </c:pt>
                <c:pt idx="41">
                  <c:v>87.801697650278371</c:v>
                </c:pt>
                <c:pt idx="42">
                  <c:v>89.164768306719637</c:v>
                </c:pt>
                <c:pt idx="43">
                  <c:v>89.790894258662178</c:v>
                </c:pt>
                <c:pt idx="44">
                  <c:v>88.172940471341633</c:v>
                </c:pt>
                <c:pt idx="45" formatCode="General">
                  <c:v>87.264226700380789</c:v>
                </c:pt>
                <c:pt idx="46" formatCode="General">
                  <c:v>89.042867678907811</c:v>
                </c:pt>
                <c:pt idx="47" formatCode="General">
                  <c:v>87.44707764209852</c:v>
                </c:pt>
                <c:pt idx="48" formatCode="General">
                  <c:v>86.205907613469066</c:v>
                </c:pt>
                <c:pt idx="49" formatCode="General">
                  <c:v>85.878992293428269</c:v>
                </c:pt>
                <c:pt idx="50" formatCode="General">
                  <c:v>86.405381368070223</c:v>
                </c:pt>
                <c:pt idx="51" formatCode="General">
                  <c:v>88.339168600175938</c:v>
                </c:pt>
                <c:pt idx="52" formatCode="General">
                  <c:v>90.295119582792893</c:v>
                </c:pt>
                <c:pt idx="53" formatCode="General">
                  <c:v>91.281406480543097</c:v>
                </c:pt>
                <c:pt idx="54" formatCode="General">
                  <c:v>90.771640218784555</c:v>
                </c:pt>
                <c:pt idx="55" formatCode="General">
                  <c:v>92.622313386473124</c:v>
                </c:pt>
                <c:pt idx="56" formatCode="General">
                  <c:v>92.395134943732899</c:v>
                </c:pt>
                <c:pt idx="57" formatCode="General">
                  <c:v>90.64419865334493</c:v>
                </c:pt>
                <c:pt idx="58" formatCode="General">
                  <c:v>88.311463912036885</c:v>
                </c:pt>
                <c:pt idx="59" formatCode="General">
                  <c:v>87.940221090973608</c:v>
                </c:pt>
                <c:pt idx="60" formatCode="General">
                  <c:v>87.103539509174283</c:v>
                </c:pt>
                <c:pt idx="61" formatCode="General">
                  <c:v>88.965294552118479</c:v>
                </c:pt>
              </c:numCache>
            </c:numRef>
          </c:val>
          <c:smooth val="0"/>
          <c:extLst>
            <c:ext xmlns:c16="http://schemas.microsoft.com/office/drawing/2014/chart" uri="{C3380CC4-5D6E-409C-BE32-E72D297353CC}">
              <c16:uniqueId val="{00000001-765F-4DD9-854D-8235A156AF33}"/>
            </c:ext>
          </c:extLst>
        </c:ser>
        <c:ser>
          <c:idx val="2"/>
          <c:order val="2"/>
          <c:tx>
            <c:strRef>
              <c:f>'III.2.3 Ханш'!$A$13</c:f>
              <c:strCache>
                <c:ptCount val="1"/>
                <c:pt idx="0">
                  <c:v>Төгрөгийн нэрлэсэн үйлчилж буй ханш (NEER)</c:v>
                </c:pt>
              </c:strCache>
            </c:strRef>
          </c:tx>
          <c:spPr>
            <a:ln w="22225">
              <a:solidFill>
                <a:srgbClr val="C00000"/>
              </a:solidFill>
            </a:ln>
          </c:spPr>
          <c:marker>
            <c:symbol val="none"/>
          </c:marker>
          <c:cat>
            <c:multiLvlStrRef>
              <c:f>'III.2.3 Ханш'!$TB$9:$VK$10</c:f>
              <c:multiLvlStrCache>
                <c:ptCount val="62"/>
                <c:lvl>
                  <c:pt idx="0">
                    <c:v>1</c:v>
                  </c:pt>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61">
                    <c:v>     </c:v>
                  </c:pt>
                </c:lvl>
                <c:lvl>
                  <c:pt idx="0">
                    <c:v>2015</c:v>
                  </c:pt>
                  <c:pt idx="12">
                    <c:v>2016</c:v>
                  </c:pt>
                  <c:pt idx="24">
                    <c:v>2017</c:v>
                  </c:pt>
                  <c:pt idx="36">
                    <c:v>2018</c:v>
                  </c:pt>
                  <c:pt idx="48">
                    <c:v>2019</c:v>
                  </c:pt>
                  <c:pt idx="60">
                    <c:v>2020</c:v>
                  </c:pt>
                </c:lvl>
              </c:multiLvlStrCache>
            </c:multiLvlStrRef>
          </c:cat>
          <c:val>
            <c:numRef>
              <c:f>'III.2.3 Ханш'!$TB$13:$VK$13</c:f>
              <c:numCache>
                <c:formatCode>0.00</c:formatCode>
                <c:ptCount val="62"/>
                <c:pt idx="0">
                  <c:v>73.450388523647433</c:v>
                </c:pt>
                <c:pt idx="1">
                  <c:v>73.075415893325044</c:v>
                </c:pt>
                <c:pt idx="2">
                  <c:v>71.713628534085956</c:v>
                </c:pt>
                <c:pt idx="3">
                  <c:v>70.11649554298566</c:v>
                </c:pt>
                <c:pt idx="4">
                  <c:v>70.8265571400336</c:v>
                </c:pt>
                <c:pt idx="5">
                  <c:v>73.39479327012009</c:v>
                </c:pt>
                <c:pt idx="6">
                  <c:v>71.496073249896114</c:v>
                </c:pt>
                <c:pt idx="7">
                  <c:v>73.712198770389477</c:v>
                </c:pt>
                <c:pt idx="8">
                  <c:v>73.512114380285979</c:v>
                </c:pt>
                <c:pt idx="9">
                  <c:v>72.49347561082115</c:v>
                </c:pt>
                <c:pt idx="10">
                  <c:v>73.430842169097815</c:v>
                </c:pt>
                <c:pt idx="11">
                  <c:v>74.743484085942782</c:v>
                </c:pt>
                <c:pt idx="12">
                  <c:v>76.557334496333624</c:v>
                </c:pt>
                <c:pt idx="13">
                  <c:v>75.483742009539043</c:v>
                </c:pt>
                <c:pt idx="14">
                  <c:v>72.969342922800593</c:v>
                </c:pt>
                <c:pt idx="15">
                  <c:v>73.071645292188151</c:v>
                </c:pt>
                <c:pt idx="16">
                  <c:v>73.313571949347974</c:v>
                </c:pt>
                <c:pt idx="17">
                  <c:v>75.312089714198095</c:v>
                </c:pt>
                <c:pt idx="18">
                  <c:v>73.360768039131912</c:v>
                </c:pt>
                <c:pt idx="19">
                  <c:v>67.778692146451021</c:v>
                </c:pt>
                <c:pt idx="20">
                  <c:v>66.20566877625464</c:v>
                </c:pt>
                <c:pt idx="21">
                  <c:v>64.766347969193461</c:v>
                </c:pt>
                <c:pt idx="22">
                  <c:v>62.618396032590852</c:v>
                </c:pt>
                <c:pt idx="23">
                  <c:v>61.830849262018759</c:v>
                </c:pt>
                <c:pt idx="24">
                  <c:v>61.187428882867245</c:v>
                </c:pt>
                <c:pt idx="25">
                  <c:v>60.857672370273889</c:v>
                </c:pt>
                <c:pt idx="26">
                  <c:v>61.338847156373852</c:v>
                </c:pt>
                <c:pt idx="27">
                  <c:v>61.91725778651108</c:v>
                </c:pt>
                <c:pt idx="28">
                  <c:v>62.050605954080929</c:v>
                </c:pt>
                <c:pt idx="29">
                  <c:v>62.883598050951846</c:v>
                </c:pt>
                <c:pt idx="30">
                  <c:v>61.744029172839255</c:v>
                </c:pt>
                <c:pt idx="31">
                  <c:v>60.18503080787363</c:v>
                </c:pt>
                <c:pt idx="32">
                  <c:v>59.081228008942723</c:v>
                </c:pt>
                <c:pt idx="33">
                  <c:v>59.429819819479754</c:v>
                </c:pt>
                <c:pt idx="34">
                  <c:v>59.749431688073983</c:v>
                </c:pt>
                <c:pt idx="35">
                  <c:v>59.786581139564476</c:v>
                </c:pt>
                <c:pt idx="36">
                  <c:v>58.53153551119167</c:v>
                </c:pt>
                <c:pt idx="37">
                  <c:v>58.414626298931083</c:v>
                </c:pt>
                <c:pt idx="38">
                  <c:v>58.563893260751641</c:v>
                </c:pt>
                <c:pt idx="39">
                  <c:v>58.97027881121145</c:v>
                </c:pt>
                <c:pt idx="40">
                  <c:v>59.776863171851112</c:v>
                </c:pt>
                <c:pt idx="41">
                  <c:v>59.82807487728855</c:v>
                </c:pt>
                <c:pt idx="42">
                  <c:v>60.468221195256547</c:v>
                </c:pt>
                <c:pt idx="43">
                  <c:v>61.684499199395738</c:v>
                </c:pt>
                <c:pt idx="44">
                  <c:v>60.865111912396706</c:v>
                </c:pt>
                <c:pt idx="45" formatCode="0.0">
                  <c:v>59.661636834616885</c:v>
                </c:pt>
                <c:pt idx="46" formatCode="0.0">
                  <c:v>59.443987086507768</c:v>
                </c:pt>
                <c:pt idx="47" formatCode="0.0">
                  <c:v>58.099679818774987</c:v>
                </c:pt>
                <c:pt idx="48" formatCode="General">
                  <c:v>57.203474973619791</c:v>
                </c:pt>
                <c:pt idx="49" formatCode="General">
                  <c:v>57.229080826338517</c:v>
                </c:pt>
                <c:pt idx="50" formatCode="General">
                  <c:v>57.075445710026194</c:v>
                </c:pt>
                <c:pt idx="51" formatCode="General">
                  <c:v>57.062642783666831</c:v>
                </c:pt>
                <c:pt idx="52" formatCode="General">
                  <c:v>57.664380322556738</c:v>
                </c:pt>
                <c:pt idx="53" formatCode="General">
                  <c:v>57.459533500806991</c:v>
                </c:pt>
                <c:pt idx="54" formatCode="0.000">
                  <c:v>57.165066194541716</c:v>
                </c:pt>
                <c:pt idx="55" formatCode="0.000">
                  <c:v>58.291723714165379</c:v>
                </c:pt>
                <c:pt idx="56" formatCode="0.000">
                  <c:v>58.432555904118331</c:v>
                </c:pt>
                <c:pt idx="57">
                  <c:v>57.997256407900096</c:v>
                </c:pt>
                <c:pt idx="58">
                  <c:v>56.960219372791954</c:v>
                </c:pt>
                <c:pt idx="59">
                  <c:v>56.268861349386526</c:v>
                </c:pt>
                <c:pt idx="60">
                  <c:v>55.283036019715816</c:v>
                </c:pt>
                <c:pt idx="61">
                  <c:v>55.910379411324449</c:v>
                </c:pt>
              </c:numCache>
            </c:numRef>
          </c:val>
          <c:smooth val="0"/>
          <c:extLst>
            <c:ext xmlns:c16="http://schemas.microsoft.com/office/drawing/2014/chart" uri="{C3380CC4-5D6E-409C-BE32-E72D297353CC}">
              <c16:uniqueId val="{00000000-798B-45C0-BE8F-5116A38A2D3A}"/>
            </c:ext>
          </c:extLst>
        </c:ser>
        <c:dLbls>
          <c:showLegendKey val="0"/>
          <c:showVal val="0"/>
          <c:showCatName val="0"/>
          <c:showSerName val="0"/>
          <c:showPercent val="0"/>
          <c:showBubbleSize val="0"/>
        </c:dLbls>
        <c:marker val="1"/>
        <c:smooth val="0"/>
        <c:axId val="514359680"/>
        <c:axId val="514361216"/>
      </c:lineChart>
      <c:catAx>
        <c:axId val="514359680"/>
        <c:scaling>
          <c:orientation val="minMax"/>
        </c:scaling>
        <c:delete val="0"/>
        <c:axPos val="b"/>
        <c:numFmt formatCode="General" sourceLinked="0"/>
        <c:majorTickMark val="none"/>
        <c:minorTickMark val="none"/>
        <c:tickLblPos val="nextTo"/>
        <c:spPr>
          <a:ln>
            <a:noFill/>
          </a:ln>
        </c:spPr>
        <c:txPr>
          <a:bodyPr/>
          <a:lstStyle/>
          <a:p>
            <a:pPr>
              <a:defRPr sz="1050" b="1">
                <a:latin typeface="Times New Roman" pitchFamily="18" charset="0"/>
                <a:cs typeface="Times New Roman" pitchFamily="18" charset="0"/>
              </a:defRPr>
            </a:pPr>
            <a:endParaRPr lang="en-US"/>
          </a:p>
        </c:txPr>
        <c:crossAx val="514361216"/>
        <c:crosses val="autoZero"/>
        <c:auto val="1"/>
        <c:lblAlgn val="ctr"/>
        <c:lblOffset val="100"/>
        <c:noMultiLvlLbl val="0"/>
      </c:catAx>
      <c:valAx>
        <c:axId val="514361216"/>
        <c:scaling>
          <c:orientation val="minMax"/>
          <c:min val="40"/>
        </c:scaling>
        <c:delete val="0"/>
        <c:axPos val="l"/>
        <c:numFmt formatCode="#,##0" sourceLinked="0"/>
        <c:majorTickMark val="out"/>
        <c:minorTickMark val="none"/>
        <c:tickLblPos val="nextTo"/>
        <c:txPr>
          <a:bodyPr/>
          <a:lstStyle/>
          <a:p>
            <a:pPr>
              <a:defRPr sz="1050" b="1">
                <a:latin typeface="Times New Roman" pitchFamily="18" charset="0"/>
                <a:cs typeface="Times New Roman" pitchFamily="18" charset="0"/>
              </a:defRPr>
            </a:pPr>
            <a:endParaRPr lang="en-US"/>
          </a:p>
        </c:txPr>
        <c:crossAx val="514359680"/>
        <c:crosses val="autoZero"/>
        <c:crossBetween val="between"/>
      </c:valAx>
      <c:valAx>
        <c:axId val="514362752"/>
        <c:scaling>
          <c:orientation val="minMax"/>
          <c:max val="0.30000000000000004"/>
          <c:min val="-0.30000000000000004"/>
        </c:scaling>
        <c:delete val="0"/>
        <c:axPos val="r"/>
        <c:numFmt formatCode="0%" sourceLinked="0"/>
        <c:majorTickMark val="out"/>
        <c:minorTickMark val="none"/>
        <c:tickLblPos val="nextTo"/>
        <c:txPr>
          <a:bodyPr/>
          <a:lstStyle/>
          <a:p>
            <a:pPr>
              <a:defRPr sz="1050" b="1">
                <a:latin typeface="Times New Roman" pitchFamily="18" charset="0"/>
                <a:cs typeface="Times New Roman" pitchFamily="18" charset="0"/>
              </a:defRPr>
            </a:pPr>
            <a:endParaRPr lang="en-US"/>
          </a:p>
        </c:txPr>
        <c:crossAx val="514364544"/>
        <c:crosses val="max"/>
        <c:crossBetween val="between"/>
      </c:valAx>
      <c:catAx>
        <c:axId val="514364544"/>
        <c:scaling>
          <c:orientation val="minMax"/>
        </c:scaling>
        <c:delete val="1"/>
        <c:axPos val="b"/>
        <c:numFmt formatCode="General" sourceLinked="1"/>
        <c:majorTickMark val="out"/>
        <c:minorTickMark val="none"/>
        <c:tickLblPos val="nextTo"/>
        <c:crossAx val="514362752"/>
        <c:crosses val="autoZero"/>
        <c:auto val="1"/>
        <c:lblAlgn val="ctr"/>
        <c:lblOffset val="100"/>
        <c:noMultiLvlLbl val="0"/>
      </c:catAx>
      <c:spPr>
        <a:ln>
          <a:solidFill>
            <a:schemeClr val="bg1">
              <a:lumMod val="65000"/>
            </a:schemeClr>
          </a:solidFill>
        </a:ln>
      </c:spPr>
    </c:plotArea>
    <c:legend>
      <c:legendPos val="r"/>
      <c:layout>
        <c:manualLayout>
          <c:xMode val="edge"/>
          <c:yMode val="edge"/>
          <c:x val="0.44092280425687441"/>
          <c:y val="5.5879320753598014E-2"/>
          <c:w val="0.48457022260898625"/>
          <c:h val="0.16014365301623987"/>
        </c:manualLayout>
      </c:layout>
      <c:overlay val="0"/>
      <c:txPr>
        <a:bodyPr/>
        <a:lstStyle/>
        <a:p>
          <a:pPr>
            <a:defRPr sz="1400" b="0">
              <a:latin typeface="Times New Roman" pitchFamily="18" charset="0"/>
              <a:cs typeface="Times New Roman" pitchFamily="18" charset="0"/>
            </a:defRPr>
          </a:pPr>
          <a:endParaRPr lang="en-US"/>
        </a:p>
      </c:txPr>
    </c:legend>
    <c:plotVisOnly val="1"/>
    <c:dispBlanksAs val="gap"/>
    <c:showDLblsOverMax val="0"/>
  </c:chart>
  <c:spPr>
    <a:ln>
      <a:noFill/>
    </a:ln>
  </c:sp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275484920992287E-2"/>
          <c:y val="2.2401050324278405E-2"/>
          <c:w val="0.89782396708720902"/>
          <c:h val="0.92524081184703255"/>
        </c:manualLayout>
      </c:layout>
      <c:lineChart>
        <c:grouping val="standard"/>
        <c:varyColors val="0"/>
        <c:ser>
          <c:idx val="3"/>
          <c:order val="1"/>
          <c:tx>
            <c:strRef>
              <c:f>'III.2.3 Ханш'!$A$41</c:f>
              <c:strCache>
                <c:ptCount val="1"/>
                <c:pt idx="0">
                  <c:v>БНХАУ-ын юань</c:v>
                </c:pt>
              </c:strCache>
            </c:strRef>
          </c:tx>
          <c:spPr>
            <a:ln w="22225">
              <a:solidFill>
                <a:srgbClr val="002060"/>
              </a:solidFill>
            </a:ln>
          </c:spPr>
          <c:marker>
            <c:symbol val="none"/>
          </c:marker>
          <c:cat>
            <c:numRef>
              <c:f>'III.2.3 Ханш'!$ADK$23:$APK$23</c:f>
              <c:numCache>
                <c:formatCode>m/d/yyyy</c:formatCode>
                <c:ptCount val="313"/>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43498</c:v>
                </c:pt>
                <c:pt idx="25">
                  <c:v>43500</c:v>
                </c:pt>
                <c:pt idx="26">
                  <c:v>43507</c:v>
                </c:pt>
                <c:pt idx="27">
                  <c:v>43508</c:v>
                </c:pt>
                <c:pt idx="28">
                  <c:v>43509</c:v>
                </c:pt>
                <c:pt idx="29">
                  <c:v>43510</c:v>
                </c:pt>
                <c:pt idx="30">
                  <c:v>43511</c:v>
                </c:pt>
                <c:pt idx="31">
                  <c:v>43514</c:v>
                </c:pt>
                <c:pt idx="32">
                  <c:v>43515</c:v>
                </c:pt>
                <c:pt idx="33">
                  <c:v>43516</c:v>
                </c:pt>
                <c:pt idx="34">
                  <c:v>43517</c:v>
                </c:pt>
                <c:pt idx="35">
                  <c:v>43518</c:v>
                </c:pt>
                <c:pt idx="36">
                  <c:v>43521</c:v>
                </c:pt>
                <c:pt idx="37">
                  <c:v>43522</c:v>
                </c:pt>
                <c:pt idx="38">
                  <c:v>43523</c:v>
                </c:pt>
                <c:pt idx="39">
                  <c:v>43524</c:v>
                </c:pt>
                <c:pt idx="40">
                  <c:v>43525</c:v>
                </c:pt>
                <c:pt idx="41">
                  <c:v>43528</c:v>
                </c:pt>
                <c:pt idx="42">
                  <c:v>43529</c:v>
                </c:pt>
                <c:pt idx="43">
                  <c:v>43530</c:v>
                </c:pt>
                <c:pt idx="44">
                  <c:v>43531</c:v>
                </c:pt>
                <c:pt idx="45">
                  <c:v>43535</c:v>
                </c:pt>
                <c:pt idx="46">
                  <c:v>43536</c:v>
                </c:pt>
                <c:pt idx="47">
                  <c:v>43537</c:v>
                </c:pt>
                <c:pt idx="48">
                  <c:v>43538</c:v>
                </c:pt>
                <c:pt idx="49">
                  <c:v>43539</c:v>
                </c:pt>
                <c:pt idx="50">
                  <c:v>43542</c:v>
                </c:pt>
                <c:pt idx="51">
                  <c:v>43543</c:v>
                </c:pt>
                <c:pt idx="52">
                  <c:v>43544</c:v>
                </c:pt>
                <c:pt idx="53">
                  <c:v>43545</c:v>
                </c:pt>
                <c:pt idx="54">
                  <c:v>43546</c:v>
                </c:pt>
                <c:pt idx="55">
                  <c:v>43549</c:v>
                </c:pt>
                <c:pt idx="56">
                  <c:v>43550</c:v>
                </c:pt>
                <c:pt idx="57">
                  <c:v>43551</c:v>
                </c:pt>
                <c:pt idx="58">
                  <c:v>43552</c:v>
                </c:pt>
                <c:pt idx="59">
                  <c:v>43553</c:v>
                </c:pt>
                <c:pt idx="60">
                  <c:v>43556</c:v>
                </c:pt>
                <c:pt idx="61">
                  <c:v>43557</c:v>
                </c:pt>
                <c:pt idx="62">
                  <c:v>43558</c:v>
                </c:pt>
                <c:pt idx="63">
                  <c:v>43559</c:v>
                </c:pt>
                <c:pt idx="64">
                  <c:v>43560</c:v>
                </c:pt>
                <c:pt idx="65">
                  <c:v>43563</c:v>
                </c:pt>
                <c:pt idx="66">
                  <c:v>43564</c:v>
                </c:pt>
                <c:pt idx="67">
                  <c:v>43565</c:v>
                </c:pt>
                <c:pt idx="68">
                  <c:v>43566</c:v>
                </c:pt>
                <c:pt idx="69">
                  <c:v>43567</c:v>
                </c:pt>
                <c:pt idx="70">
                  <c:v>43570</c:v>
                </c:pt>
                <c:pt idx="71">
                  <c:v>43571</c:v>
                </c:pt>
                <c:pt idx="72">
                  <c:v>43572</c:v>
                </c:pt>
                <c:pt idx="73">
                  <c:v>43573</c:v>
                </c:pt>
                <c:pt idx="74">
                  <c:v>43574</c:v>
                </c:pt>
                <c:pt idx="75">
                  <c:v>43577</c:v>
                </c:pt>
                <c:pt idx="76">
                  <c:v>43578</c:v>
                </c:pt>
                <c:pt idx="77">
                  <c:v>43579</c:v>
                </c:pt>
                <c:pt idx="78">
                  <c:v>43580</c:v>
                </c:pt>
                <c:pt idx="79">
                  <c:v>43581</c:v>
                </c:pt>
                <c:pt idx="80">
                  <c:v>43584</c:v>
                </c:pt>
                <c:pt idx="81">
                  <c:v>43585</c:v>
                </c:pt>
                <c:pt idx="82">
                  <c:v>43586</c:v>
                </c:pt>
                <c:pt idx="83">
                  <c:v>43587</c:v>
                </c:pt>
                <c:pt idx="84">
                  <c:v>43588</c:v>
                </c:pt>
                <c:pt idx="85">
                  <c:v>43591</c:v>
                </c:pt>
                <c:pt idx="86">
                  <c:v>43592</c:v>
                </c:pt>
                <c:pt idx="87">
                  <c:v>43593</c:v>
                </c:pt>
                <c:pt idx="88">
                  <c:v>43594</c:v>
                </c:pt>
                <c:pt idx="89">
                  <c:v>43595</c:v>
                </c:pt>
                <c:pt idx="90">
                  <c:v>43598</c:v>
                </c:pt>
                <c:pt idx="91">
                  <c:v>43599</c:v>
                </c:pt>
                <c:pt idx="92">
                  <c:v>43600</c:v>
                </c:pt>
                <c:pt idx="93">
                  <c:v>43601</c:v>
                </c:pt>
                <c:pt idx="94">
                  <c:v>43602</c:v>
                </c:pt>
                <c:pt idx="95">
                  <c:v>43605</c:v>
                </c:pt>
                <c:pt idx="96">
                  <c:v>43606</c:v>
                </c:pt>
                <c:pt idx="97">
                  <c:v>43607</c:v>
                </c:pt>
                <c:pt idx="98">
                  <c:v>43608</c:v>
                </c:pt>
                <c:pt idx="99">
                  <c:v>43609</c:v>
                </c:pt>
                <c:pt idx="100">
                  <c:v>43612</c:v>
                </c:pt>
                <c:pt idx="101">
                  <c:v>43613</c:v>
                </c:pt>
                <c:pt idx="102">
                  <c:v>43614</c:v>
                </c:pt>
                <c:pt idx="103">
                  <c:v>43615</c:v>
                </c:pt>
                <c:pt idx="104">
                  <c:v>43616</c:v>
                </c:pt>
                <c:pt idx="105">
                  <c:v>43619</c:v>
                </c:pt>
                <c:pt idx="106">
                  <c:v>43620</c:v>
                </c:pt>
                <c:pt idx="107">
                  <c:v>43621</c:v>
                </c:pt>
                <c:pt idx="108">
                  <c:v>43622</c:v>
                </c:pt>
                <c:pt idx="109">
                  <c:v>43623</c:v>
                </c:pt>
                <c:pt idx="110">
                  <c:v>43626</c:v>
                </c:pt>
                <c:pt idx="111">
                  <c:v>43627</c:v>
                </c:pt>
                <c:pt idx="112">
                  <c:v>43628</c:v>
                </c:pt>
                <c:pt idx="113">
                  <c:v>43629</c:v>
                </c:pt>
                <c:pt idx="114">
                  <c:v>43630</c:v>
                </c:pt>
                <c:pt idx="115">
                  <c:v>43633</c:v>
                </c:pt>
                <c:pt idx="116">
                  <c:v>43634</c:v>
                </c:pt>
                <c:pt idx="117">
                  <c:v>43635</c:v>
                </c:pt>
                <c:pt idx="118">
                  <c:v>43636</c:v>
                </c:pt>
                <c:pt idx="119">
                  <c:v>43637</c:v>
                </c:pt>
                <c:pt idx="120">
                  <c:v>43640</c:v>
                </c:pt>
                <c:pt idx="121">
                  <c:v>43641</c:v>
                </c:pt>
                <c:pt idx="122">
                  <c:v>43642</c:v>
                </c:pt>
                <c:pt idx="123">
                  <c:v>43643</c:v>
                </c:pt>
                <c:pt idx="124">
                  <c:v>43644</c:v>
                </c:pt>
                <c:pt idx="125">
                  <c:v>43647</c:v>
                </c:pt>
                <c:pt idx="126">
                  <c:v>43648</c:v>
                </c:pt>
                <c:pt idx="127">
                  <c:v>43649</c:v>
                </c:pt>
                <c:pt idx="128">
                  <c:v>43650</c:v>
                </c:pt>
                <c:pt idx="129">
                  <c:v>43651</c:v>
                </c:pt>
                <c:pt idx="130">
                  <c:v>43654</c:v>
                </c:pt>
                <c:pt idx="131">
                  <c:v>43655</c:v>
                </c:pt>
                <c:pt idx="132">
                  <c:v>43656</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43703</c:v>
                </c:pt>
                <c:pt idx="163">
                  <c:v>43704</c:v>
                </c:pt>
                <c:pt idx="164">
                  <c:v>43705</c:v>
                </c:pt>
                <c:pt idx="165">
                  <c:v>43706</c:v>
                </c:pt>
                <c:pt idx="166">
                  <c:v>43707</c:v>
                </c:pt>
                <c:pt idx="167">
                  <c:v>43710</c:v>
                </c:pt>
                <c:pt idx="168">
                  <c:v>43712</c:v>
                </c:pt>
                <c:pt idx="169">
                  <c:v>43713</c:v>
                </c:pt>
                <c:pt idx="170">
                  <c:v>43714</c:v>
                </c:pt>
                <c:pt idx="171">
                  <c:v>43715</c:v>
                </c:pt>
                <c:pt idx="172">
                  <c:v>43717</c:v>
                </c:pt>
                <c:pt idx="173">
                  <c:v>43718</c:v>
                </c:pt>
                <c:pt idx="174">
                  <c:v>43719</c:v>
                </c:pt>
                <c:pt idx="175">
                  <c:v>43720</c:v>
                </c:pt>
                <c:pt idx="176">
                  <c:v>43721</c:v>
                </c:pt>
                <c:pt idx="177">
                  <c:v>43724</c:v>
                </c:pt>
                <c:pt idx="178">
                  <c:v>43725</c:v>
                </c:pt>
                <c:pt idx="179">
                  <c:v>43726</c:v>
                </c:pt>
                <c:pt idx="180">
                  <c:v>43727</c:v>
                </c:pt>
                <c:pt idx="181">
                  <c:v>43728</c:v>
                </c:pt>
                <c:pt idx="182">
                  <c:v>43731</c:v>
                </c:pt>
                <c:pt idx="183">
                  <c:v>43732</c:v>
                </c:pt>
                <c:pt idx="184">
                  <c:v>43733</c:v>
                </c:pt>
                <c:pt idx="185">
                  <c:v>43734</c:v>
                </c:pt>
                <c:pt idx="186">
                  <c:v>43735</c:v>
                </c:pt>
                <c:pt idx="187">
                  <c:v>43738</c:v>
                </c:pt>
                <c:pt idx="188">
                  <c:v>43739</c:v>
                </c:pt>
                <c:pt idx="189">
                  <c:v>43740</c:v>
                </c:pt>
                <c:pt idx="190">
                  <c:v>43741</c:v>
                </c:pt>
                <c:pt idx="191">
                  <c:v>43742</c:v>
                </c:pt>
                <c:pt idx="192">
                  <c:v>43745</c:v>
                </c:pt>
                <c:pt idx="193">
                  <c:v>43746</c:v>
                </c:pt>
                <c:pt idx="194">
                  <c:v>43747</c:v>
                </c:pt>
                <c:pt idx="195">
                  <c:v>43748</c:v>
                </c:pt>
                <c:pt idx="196">
                  <c:v>43749</c:v>
                </c:pt>
                <c:pt idx="197">
                  <c:v>43752</c:v>
                </c:pt>
                <c:pt idx="198">
                  <c:v>43753</c:v>
                </c:pt>
                <c:pt idx="199">
                  <c:v>43754</c:v>
                </c:pt>
                <c:pt idx="200">
                  <c:v>43755</c:v>
                </c:pt>
                <c:pt idx="201">
                  <c:v>43756</c:v>
                </c:pt>
                <c:pt idx="202">
                  <c:v>43759</c:v>
                </c:pt>
                <c:pt idx="203">
                  <c:v>43760</c:v>
                </c:pt>
                <c:pt idx="204">
                  <c:v>43761</c:v>
                </c:pt>
                <c:pt idx="205">
                  <c:v>43762</c:v>
                </c:pt>
                <c:pt idx="206">
                  <c:v>43763</c:v>
                </c:pt>
                <c:pt idx="207">
                  <c:v>43766</c:v>
                </c:pt>
                <c:pt idx="208">
                  <c:v>43767</c:v>
                </c:pt>
                <c:pt idx="209">
                  <c:v>43768</c:v>
                </c:pt>
                <c:pt idx="210">
                  <c:v>43769</c:v>
                </c:pt>
                <c:pt idx="211">
                  <c:v>43770</c:v>
                </c:pt>
                <c:pt idx="212">
                  <c:v>43773</c:v>
                </c:pt>
                <c:pt idx="213">
                  <c:v>43774</c:v>
                </c:pt>
                <c:pt idx="214">
                  <c:v>43775</c:v>
                </c:pt>
                <c:pt idx="215">
                  <c:v>43776</c:v>
                </c:pt>
                <c:pt idx="216">
                  <c:v>43777</c:v>
                </c:pt>
                <c:pt idx="217">
                  <c:v>43780</c:v>
                </c:pt>
                <c:pt idx="218">
                  <c:v>43781</c:v>
                </c:pt>
                <c:pt idx="219">
                  <c:v>43782</c:v>
                </c:pt>
                <c:pt idx="220">
                  <c:v>43783</c:v>
                </c:pt>
                <c:pt idx="221">
                  <c:v>43784</c:v>
                </c:pt>
                <c:pt idx="222">
                  <c:v>43787</c:v>
                </c:pt>
                <c:pt idx="223">
                  <c:v>43788</c:v>
                </c:pt>
                <c:pt idx="224">
                  <c:v>43789</c:v>
                </c:pt>
                <c:pt idx="225">
                  <c:v>43790</c:v>
                </c:pt>
                <c:pt idx="226">
                  <c:v>43791</c:v>
                </c:pt>
                <c:pt idx="227">
                  <c:v>43794</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43822</c:v>
                </c:pt>
                <c:pt idx="246">
                  <c:v>43823</c:v>
                </c:pt>
                <c:pt idx="247">
                  <c:v>43824</c:v>
                </c:pt>
                <c:pt idx="248">
                  <c:v>43825</c:v>
                </c:pt>
                <c:pt idx="249">
                  <c:v>43826</c:v>
                </c:pt>
                <c:pt idx="250">
                  <c:v>43829</c:v>
                </c:pt>
                <c:pt idx="251">
                  <c:v>43830</c:v>
                </c:pt>
                <c:pt idx="252">
                  <c:v>43832</c:v>
                </c:pt>
                <c:pt idx="253">
                  <c:v>43833</c:v>
                </c:pt>
                <c:pt idx="254">
                  <c:v>43836</c:v>
                </c:pt>
                <c:pt idx="255">
                  <c:v>43837</c:v>
                </c:pt>
                <c:pt idx="256">
                  <c:v>43838</c:v>
                </c:pt>
                <c:pt idx="257">
                  <c:v>43839</c:v>
                </c:pt>
                <c:pt idx="258">
                  <c:v>43840</c:v>
                </c:pt>
                <c:pt idx="259">
                  <c:v>43843</c:v>
                </c:pt>
                <c:pt idx="260">
                  <c:v>43844</c:v>
                </c:pt>
                <c:pt idx="261">
                  <c:v>43845</c:v>
                </c:pt>
                <c:pt idx="262">
                  <c:v>43846</c:v>
                </c:pt>
                <c:pt idx="263">
                  <c:v>43847</c:v>
                </c:pt>
                <c:pt idx="264">
                  <c:v>43850</c:v>
                </c:pt>
                <c:pt idx="265">
                  <c:v>43851</c:v>
                </c:pt>
                <c:pt idx="266">
                  <c:v>43852</c:v>
                </c:pt>
                <c:pt idx="267">
                  <c:v>43853</c:v>
                </c:pt>
                <c:pt idx="268">
                  <c:v>43854</c:v>
                </c:pt>
                <c:pt idx="269">
                  <c:v>43857</c:v>
                </c:pt>
                <c:pt idx="270">
                  <c:v>43858</c:v>
                </c:pt>
                <c:pt idx="271">
                  <c:v>43859</c:v>
                </c:pt>
                <c:pt idx="272">
                  <c:v>43860</c:v>
                </c:pt>
                <c:pt idx="273">
                  <c:v>43861</c:v>
                </c:pt>
                <c:pt idx="274">
                  <c:v>43864</c:v>
                </c:pt>
                <c:pt idx="275">
                  <c:v>43865</c:v>
                </c:pt>
                <c:pt idx="276">
                  <c:v>43866</c:v>
                </c:pt>
                <c:pt idx="277">
                  <c:v>43867</c:v>
                </c:pt>
                <c:pt idx="278">
                  <c:v>43868</c:v>
                </c:pt>
                <c:pt idx="279">
                  <c:v>43871</c:v>
                </c:pt>
                <c:pt idx="280">
                  <c:v>43872</c:v>
                </c:pt>
                <c:pt idx="281">
                  <c:v>43873</c:v>
                </c:pt>
                <c:pt idx="282">
                  <c:v>43874</c:v>
                </c:pt>
                <c:pt idx="283">
                  <c:v>43875</c:v>
                </c:pt>
                <c:pt idx="284">
                  <c:v>43878</c:v>
                </c:pt>
                <c:pt idx="285">
                  <c:v>43879</c:v>
                </c:pt>
                <c:pt idx="286">
                  <c:v>43880</c:v>
                </c:pt>
                <c:pt idx="287">
                  <c:v>43881</c:v>
                </c:pt>
                <c:pt idx="288">
                  <c:v>43882</c:v>
                </c:pt>
                <c:pt idx="289">
                  <c:v>43888</c:v>
                </c:pt>
                <c:pt idx="290">
                  <c:v>43890</c:v>
                </c:pt>
                <c:pt idx="291">
                  <c:v>43892</c:v>
                </c:pt>
                <c:pt idx="292">
                  <c:v>43893</c:v>
                </c:pt>
                <c:pt idx="293">
                  <c:v>43894</c:v>
                </c:pt>
                <c:pt idx="294">
                  <c:v>43895</c:v>
                </c:pt>
                <c:pt idx="295">
                  <c:v>43896</c:v>
                </c:pt>
                <c:pt idx="296">
                  <c:v>43899</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numCache>
            </c:numRef>
          </c:cat>
          <c:val>
            <c:numRef>
              <c:f>'III.2.3 Ханш'!$ADK$33:$APK$33</c:f>
              <c:numCache>
                <c:formatCode>0.0%</c:formatCode>
                <c:ptCount val="313"/>
                <c:pt idx="0">
                  <c:v>0</c:v>
                </c:pt>
                <c:pt idx="1">
                  <c:v>5.047614091689745E-3</c:v>
                </c:pt>
                <c:pt idx="2">
                  <c:v>4.2410365821929918E-3</c:v>
                </c:pt>
                <c:pt idx="3">
                  <c:v>4.6052973929333607E-3</c:v>
                </c:pt>
                <c:pt idx="4">
                  <c:v>9.8610605193318879E-3</c:v>
                </c:pt>
                <c:pt idx="5">
                  <c:v>1.0381433106104065E-2</c:v>
                </c:pt>
                <c:pt idx="6">
                  <c:v>1.4934693240360231E-2</c:v>
                </c:pt>
                <c:pt idx="7">
                  <c:v>2.1673518239059275E-2</c:v>
                </c:pt>
                <c:pt idx="8">
                  <c:v>2.817817557371094E-2</c:v>
                </c:pt>
                <c:pt idx="9">
                  <c:v>2.5420200863818687E-2</c:v>
                </c:pt>
                <c:pt idx="10">
                  <c:v>2.6070666597283854E-2</c:v>
                </c:pt>
                <c:pt idx="11">
                  <c:v>2.3807045844824959E-2</c:v>
                </c:pt>
                <c:pt idx="12">
                  <c:v>2.0944996617578315E-2</c:v>
                </c:pt>
                <c:pt idx="13">
                  <c:v>1.8213040537024439E-2</c:v>
                </c:pt>
                <c:pt idx="14">
                  <c:v>1.4960711869698606E-2</c:v>
                </c:pt>
                <c:pt idx="15">
                  <c:v>1.1396159650309823E-2</c:v>
                </c:pt>
                <c:pt idx="16">
                  <c:v>1.1942550866420376E-2</c:v>
                </c:pt>
                <c:pt idx="17">
                  <c:v>9.5228183379301168E-3</c:v>
                </c:pt>
                <c:pt idx="18">
                  <c:v>1.2801165634594325E-2</c:v>
                </c:pt>
                <c:pt idx="19">
                  <c:v>1.6287661965967759E-2</c:v>
                </c:pt>
                <c:pt idx="20">
                  <c:v>1.6001457043242961E-2</c:v>
                </c:pt>
                <c:pt idx="21">
                  <c:v>1.9383878857262005E-2</c:v>
                </c:pt>
                <c:pt idx="22">
                  <c:v>1.9800176926679569E-2</c:v>
                </c:pt>
                <c:pt idx="23">
                  <c:v>1.5741270749856984E-2</c:v>
                </c:pt>
                <c:pt idx="24">
                  <c:v>1.4700525576312629E-2</c:v>
                </c:pt>
                <c:pt idx="25">
                  <c:v>1.4908674611021633E-2</c:v>
                </c:pt>
                <c:pt idx="26">
                  <c:v>1.0251339959410855E-2</c:v>
                </c:pt>
                <c:pt idx="27">
                  <c:v>1.0147265442056685E-2</c:v>
                </c:pt>
                <c:pt idx="28">
                  <c:v>1.3399594109382518E-2</c:v>
                </c:pt>
                <c:pt idx="29">
                  <c:v>1.2124681271790561E-2</c:v>
                </c:pt>
                <c:pt idx="30">
                  <c:v>1.0459488994119859E-2</c:v>
                </c:pt>
                <c:pt idx="31">
                  <c:v>1.2566997970546945E-2</c:v>
                </c:pt>
                <c:pt idx="32">
                  <c:v>1.2306811677160967E-2</c:v>
                </c:pt>
                <c:pt idx="33">
                  <c:v>1.9748139668002374E-2</c:v>
                </c:pt>
                <c:pt idx="34">
                  <c:v>2.1751574127075068E-2</c:v>
                </c:pt>
                <c:pt idx="35">
                  <c:v>2.0242493625435953E-2</c:v>
                </c:pt>
                <c:pt idx="36">
                  <c:v>2.341676640474577E-2</c:v>
                </c:pt>
                <c:pt idx="37">
                  <c:v>2.367695269813197E-2</c:v>
                </c:pt>
                <c:pt idx="38">
                  <c:v>2.573242441588186E-2</c:v>
                </c:pt>
                <c:pt idx="39">
                  <c:v>2.5160014570432487E-2</c:v>
                </c:pt>
                <c:pt idx="40">
                  <c:v>2.3260654628714184E-2</c:v>
                </c:pt>
                <c:pt idx="41">
                  <c:v>2.3781027215486361E-2</c:v>
                </c:pt>
                <c:pt idx="42">
                  <c:v>2.2818337929958021E-2</c:v>
                </c:pt>
                <c:pt idx="43">
                  <c:v>2.1829630015090862E-2</c:v>
                </c:pt>
                <c:pt idx="44">
                  <c:v>2.185564864442946E-2</c:v>
                </c:pt>
                <c:pt idx="45">
                  <c:v>1.9279804339907392E-2</c:v>
                </c:pt>
                <c:pt idx="46">
                  <c:v>2.0554717177499127E-2</c:v>
                </c:pt>
                <c:pt idx="47">
                  <c:v>2.0710828953530713E-2</c:v>
                </c:pt>
                <c:pt idx="48">
                  <c:v>1.9123692563875805E-2</c:v>
                </c:pt>
                <c:pt idx="49">
                  <c:v>1.9487953374616174E-2</c:v>
                </c:pt>
                <c:pt idx="50">
                  <c:v>1.9852214185356765E-2</c:v>
                </c:pt>
                <c:pt idx="51">
                  <c:v>1.9461934745277576E-2</c:v>
                </c:pt>
                <c:pt idx="52">
                  <c:v>2.1075089764271304E-2</c:v>
                </c:pt>
                <c:pt idx="53">
                  <c:v>2.4301399802258539E-2</c:v>
                </c:pt>
                <c:pt idx="54">
                  <c:v>2.1465369204350271E-2</c:v>
                </c:pt>
                <c:pt idx="55">
                  <c:v>1.9826195556018167E-2</c:v>
                </c:pt>
                <c:pt idx="56">
                  <c:v>1.9800176926679569E-2</c:v>
                </c:pt>
                <c:pt idx="57">
                  <c:v>1.9800176926679569E-2</c:v>
                </c:pt>
                <c:pt idx="58">
                  <c:v>1.7692667950252483E-2</c:v>
                </c:pt>
                <c:pt idx="59">
                  <c:v>1.8915543529167023E-2</c:v>
                </c:pt>
                <c:pt idx="60">
                  <c:v>2.0034344590727171E-2</c:v>
                </c:pt>
                <c:pt idx="61">
                  <c:v>1.894156215850562E-2</c:v>
                </c:pt>
                <c:pt idx="62">
                  <c:v>2.1231201540302891E-2</c:v>
                </c:pt>
                <c:pt idx="63">
                  <c:v>1.9175729822553E-2</c:v>
                </c:pt>
                <c:pt idx="64">
                  <c:v>1.9305822969245989E-2</c:v>
                </c:pt>
                <c:pt idx="65">
                  <c:v>1.8837487641151007E-2</c:v>
                </c:pt>
                <c:pt idx="66">
                  <c:v>1.9852214185356765E-2</c:v>
                </c:pt>
                <c:pt idx="67">
                  <c:v>1.9566009262632189E-2</c:v>
                </c:pt>
                <c:pt idx="68">
                  <c:v>1.9487953374616174E-2</c:v>
                </c:pt>
                <c:pt idx="69">
                  <c:v>1.9175729822553E-2</c:v>
                </c:pt>
                <c:pt idx="70">
                  <c:v>2.1309257428318684E-2</c:v>
                </c:pt>
                <c:pt idx="71">
                  <c:v>2.1595462351043482E-2</c:v>
                </c:pt>
                <c:pt idx="72">
                  <c:v>2.4717697871676103E-2</c:v>
                </c:pt>
                <c:pt idx="73">
                  <c:v>2.3156580111359792E-2</c:v>
                </c:pt>
                <c:pt idx="74">
                  <c:v>2.2974449705989608E-2</c:v>
                </c:pt>
                <c:pt idx="75">
                  <c:v>2.2115834937815437E-2</c:v>
                </c:pt>
                <c:pt idx="76">
                  <c:v>2.1699536868397873E-2</c:v>
                </c:pt>
                <c:pt idx="77">
                  <c:v>2.136129468699588E-2</c:v>
                </c:pt>
                <c:pt idx="78">
                  <c:v>1.9513972003954771E-2</c:v>
                </c:pt>
                <c:pt idx="79">
                  <c:v>1.9357860227923185E-2</c:v>
                </c:pt>
                <c:pt idx="80">
                  <c:v>2.1179164281625695E-2</c:v>
                </c:pt>
                <c:pt idx="81">
                  <c:v>2.0060363220065769E-2</c:v>
                </c:pt>
                <c:pt idx="82">
                  <c:v>2.1075089764271304E-2</c:v>
                </c:pt>
                <c:pt idx="83">
                  <c:v>2.1075089764271304E-2</c:v>
                </c:pt>
                <c:pt idx="84">
                  <c:v>2.0554717177499127E-2</c:v>
                </c:pt>
                <c:pt idx="85">
                  <c:v>1.5715252120518386E-2</c:v>
                </c:pt>
                <c:pt idx="86">
                  <c:v>1.6365717853983552E-2</c:v>
                </c:pt>
                <c:pt idx="87">
                  <c:v>1.5637196232502593E-2</c:v>
                </c:pt>
                <c:pt idx="88">
                  <c:v>9.1585575271895259E-3</c:v>
                </c:pt>
                <c:pt idx="89">
                  <c:v>9.6008742259456881E-3</c:v>
                </c:pt>
                <c:pt idx="90">
                  <c:v>3.6426081074059091E-4</c:v>
                </c:pt>
                <c:pt idx="91">
                  <c:v>-9.6268928552833977E-4</c:v>
                </c:pt>
                <c:pt idx="92">
                  <c:v>1.5611177603165327E-3</c:v>
                </c:pt>
                <c:pt idx="93">
                  <c:v>-3.9027944007907767E-4</c:v>
                </c:pt>
                <c:pt idx="94">
                  <c:v>-3.9027944007909987E-3</c:v>
                </c:pt>
                <c:pt idx="95">
                  <c:v>-3.5385335900504078E-3</c:v>
                </c:pt>
                <c:pt idx="96">
                  <c:v>-3.6426081074047989E-3</c:v>
                </c:pt>
                <c:pt idx="97">
                  <c:v>-3.6686267367433967E-3</c:v>
                </c:pt>
                <c:pt idx="98">
                  <c:v>-3.8767757714522899E-3</c:v>
                </c:pt>
                <c:pt idx="99">
                  <c:v>-2.4977884165061637E-3</c:v>
                </c:pt>
                <c:pt idx="100">
                  <c:v>-8.0657750949675311E-4</c:v>
                </c:pt>
                <c:pt idx="101">
                  <c:v>-3.1482541499713301E-3</c:v>
                </c:pt>
                <c:pt idx="102">
                  <c:v>-3.5385335900504078E-3</c:v>
                </c:pt>
                <c:pt idx="103">
                  <c:v>-1.9774158297340971E-3</c:v>
                </c:pt>
                <c:pt idx="104">
                  <c:v>-1.4310246136232108E-3</c:v>
                </c:pt>
                <c:pt idx="105">
                  <c:v>-1.5611177603163107E-3</c:v>
                </c:pt>
                <c:pt idx="106">
                  <c:v>-2.4197325284902593E-3</c:v>
                </c:pt>
                <c:pt idx="107">
                  <c:v>-1.8213040537023995E-3</c:v>
                </c:pt>
                <c:pt idx="108">
                  <c:v>-2.2636207524586727E-3</c:v>
                </c:pt>
                <c:pt idx="109">
                  <c:v>-1.3269500962689307E-3</c:v>
                </c:pt>
                <c:pt idx="110">
                  <c:v>-4.9695582036737296E-3</c:v>
                </c:pt>
                <c:pt idx="111">
                  <c:v>-2.2376021231200749E-3</c:v>
                </c:pt>
                <c:pt idx="112">
                  <c:v>-1.4570432429619196E-3</c:v>
                </c:pt>
                <c:pt idx="113">
                  <c:v>-2.2115834937814771E-3</c:v>
                </c:pt>
                <c:pt idx="114">
                  <c:v>-2.575844304521957E-3</c:v>
                </c:pt>
                <c:pt idx="115">
                  <c:v>-2.3156580111359792E-3</c:v>
                </c:pt>
                <c:pt idx="116">
                  <c:v>-2.341676640474466E-3</c:v>
                </c:pt>
                <c:pt idx="117">
                  <c:v>1.0667638028829529E-3</c:v>
                </c:pt>
                <c:pt idx="118">
                  <c:v>9.6789301139617034E-3</c:v>
                </c:pt>
                <c:pt idx="119">
                  <c:v>5.2817817557371249E-3</c:v>
                </c:pt>
                <c:pt idx="120">
                  <c:v>4.6052973929333607E-3</c:v>
                </c:pt>
                <c:pt idx="121">
                  <c:v>4.9955768330125494E-3</c:v>
                </c:pt>
                <c:pt idx="122">
                  <c:v>4.110943435500003E-3</c:v>
                </c:pt>
                <c:pt idx="123">
                  <c:v>5.3078003850757227E-3</c:v>
                </c:pt>
                <c:pt idx="124">
                  <c:v>6.9990112920850223E-3</c:v>
                </c:pt>
                <c:pt idx="125">
                  <c:v>1.0641619399490043E-2</c:v>
                </c:pt>
                <c:pt idx="126">
                  <c:v>6.3225269292814801E-3</c:v>
                </c:pt>
                <c:pt idx="127">
                  <c:v>4.5012228755789696E-3</c:v>
                </c:pt>
                <c:pt idx="128">
                  <c:v>6.5827132226674578E-3</c:v>
                </c:pt>
                <c:pt idx="129">
                  <c:v>5.6200239371391181E-3</c:v>
                </c:pt>
                <c:pt idx="130">
                  <c:v>4.9695582036739516E-3</c:v>
                </c:pt>
                <c:pt idx="131">
                  <c:v>5.5159494197845049E-3</c:v>
                </c:pt>
                <c:pt idx="132">
                  <c:v>5.1256699797055383E-3</c:v>
                </c:pt>
                <c:pt idx="133">
                  <c:v>6.8168808867148378E-3</c:v>
                </c:pt>
                <c:pt idx="134">
                  <c:v>6.2704896706042845E-3</c:v>
                </c:pt>
                <c:pt idx="135">
                  <c:v>7.1811416974554287E-3</c:v>
                </c:pt>
                <c:pt idx="136">
                  <c:v>7.4933652495188241E-3</c:v>
                </c:pt>
                <c:pt idx="137">
                  <c:v>7.1291044387782332E-3</c:v>
                </c:pt>
                <c:pt idx="138">
                  <c:v>7.4153093615028087E-3</c:v>
                </c:pt>
                <c:pt idx="139">
                  <c:v>7.4153093615028087E-3</c:v>
                </c:pt>
                <c:pt idx="140">
                  <c:v>8.4560545350471639E-3</c:v>
                </c:pt>
                <c:pt idx="141">
                  <c:v>8.1438309829839906E-3</c:v>
                </c:pt>
                <c:pt idx="142">
                  <c:v>6.2704896706042845E-3</c:v>
                </c:pt>
                <c:pt idx="143">
                  <c:v>7.7535515429048019E-3</c:v>
                </c:pt>
                <c:pt idx="144">
                  <c:v>7.6754956548890085E-3</c:v>
                </c:pt>
                <c:pt idx="145">
                  <c:v>5.4639121611073094E-3</c:v>
                </c:pt>
                <c:pt idx="146">
                  <c:v>3.3824218140199314E-4</c:v>
                </c:pt>
                <c:pt idx="147">
                  <c:v>-1.4050059842847462E-2</c:v>
                </c:pt>
                <c:pt idx="148">
                  <c:v>-1.358172451475248E-2</c:v>
                </c:pt>
                <c:pt idx="149">
                  <c:v>-1.4752562834989713E-2</c:v>
                </c:pt>
                <c:pt idx="150">
                  <c:v>-1.4934693240360009E-2</c:v>
                </c:pt>
                <c:pt idx="151">
                  <c:v>-1.5298954051100599E-2</c:v>
                </c:pt>
                <c:pt idx="152">
                  <c:v>-1.6599885518030932E-2</c:v>
                </c:pt>
                <c:pt idx="153">
                  <c:v>-1.6157568819274548E-2</c:v>
                </c:pt>
                <c:pt idx="154">
                  <c:v>-8.6902221990944328E-3</c:v>
                </c:pt>
                <c:pt idx="155">
                  <c:v>-1.0589582140812848E-2</c:v>
                </c:pt>
                <c:pt idx="156">
                  <c:v>-1.2905240151948716E-2</c:v>
                </c:pt>
                <c:pt idx="157">
                  <c:v>-1.3243482333350598E-2</c:v>
                </c:pt>
                <c:pt idx="158">
                  <c:v>-1.5324972680439197E-2</c:v>
                </c:pt>
                <c:pt idx="159">
                  <c:v>-1.480460009366702E-2</c:v>
                </c:pt>
                <c:pt idx="160">
                  <c:v>-1.7536556174220674E-2</c:v>
                </c:pt>
                <c:pt idx="161">
                  <c:v>-1.9149711193214181E-2</c:v>
                </c:pt>
                <c:pt idx="162">
                  <c:v>-2.7241504917520865E-2</c:v>
                </c:pt>
                <c:pt idx="163">
                  <c:v>-2.9687256075349833E-2</c:v>
                </c:pt>
                <c:pt idx="164">
                  <c:v>-2.9765311963365737E-2</c:v>
                </c:pt>
                <c:pt idx="165">
                  <c:v>-2.8412343237758098E-2</c:v>
                </c:pt>
                <c:pt idx="166">
                  <c:v>-2.6617057813394296E-2</c:v>
                </c:pt>
                <c:pt idx="167">
                  <c:v>-3.0285684550137915E-2</c:v>
                </c:pt>
                <c:pt idx="168">
                  <c:v>-2.8412343237758098E-2</c:v>
                </c:pt>
                <c:pt idx="169">
                  <c:v>-2.6877244106780385E-2</c:v>
                </c:pt>
                <c:pt idx="170">
                  <c:v>-2.4067232138210937E-2</c:v>
                </c:pt>
                <c:pt idx="171">
                  <c:v>-2.3130561482021084E-2</c:v>
                </c:pt>
                <c:pt idx="172">
                  <c:v>-2.5628349898527247E-2</c:v>
                </c:pt>
                <c:pt idx="173">
                  <c:v>-2.1465369204350271E-2</c:v>
                </c:pt>
                <c:pt idx="174">
                  <c:v>-2.3286673258052781E-2</c:v>
                </c:pt>
                <c:pt idx="175">
                  <c:v>-1.927980433990728E-2</c:v>
                </c:pt>
                <c:pt idx="176">
                  <c:v>-1.8395170942394734E-2</c:v>
                </c:pt>
                <c:pt idx="177">
                  <c:v>-1.6651922776708017E-2</c:v>
                </c:pt>
                <c:pt idx="178">
                  <c:v>-2.0554717177499016E-2</c:v>
                </c:pt>
                <c:pt idx="179">
                  <c:v>-2.0710828953530713E-2</c:v>
                </c:pt>
                <c:pt idx="180">
                  <c:v>-2.1777592756413444E-2</c:v>
                </c:pt>
                <c:pt idx="181">
                  <c:v>-2.0710828953530713E-2</c:v>
                </c:pt>
                <c:pt idx="182">
                  <c:v>-2.5446219493157063E-2</c:v>
                </c:pt>
                <c:pt idx="183">
                  <c:v>-2.3468803663422966E-2</c:v>
                </c:pt>
                <c:pt idx="184">
                  <c:v>-2.583649893323603E-2</c:v>
                </c:pt>
                <c:pt idx="185">
                  <c:v>-2.6669095072071602E-2</c:v>
                </c:pt>
                <c:pt idx="186">
                  <c:v>-2.5576312639850052E-2</c:v>
                </c:pt>
                <c:pt idx="187">
                  <c:v>-2.6643076442732894E-2</c:v>
                </c:pt>
                <c:pt idx="188">
                  <c:v>-2.9244939376593559E-2</c:v>
                </c:pt>
                <c:pt idx="189">
                  <c:v>-2.9036790341884666E-2</c:v>
                </c:pt>
                <c:pt idx="190">
                  <c:v>-2.9166883488577766E-2</c:v>
                </c:pt>
                <c:pt idx="191">
                  <c:v>-2.9010771712546179E-2</c:v>
                </c:pt>
                <c:pt idx="192">
                  <c:v>-2.8776604048498688E-2</c:v>
                </c:pt>
                <c:pt idx="193">
                  <c:v>-2.5524275381172967E-2</c:v>
                </c:pt>
                <c:pt idx="194">
                  <c:v>-2.7111411770827765E-2</c:v>
                </c:pt>
                <c:pt idx="195">
                  <c:v>-2.4795753759691896E-2</c:v>
                </c:pt>
                <c:pt idx="196">
                  <c:v>-2.1517406463027466E-2</c:v>
                </c:pt>
                <c:pt idx="197">
                  <c:v>-1.686007181141691E-2</c:v>
                </c:pt>
                <c:pt idx="198">
                  <c:v>-1.795285424363835E-2</c:v>
                </c:pt>
                <c:pt idx="199">
                  <c:v>-1.9748139668002263E-2</c:v>
                </c:pt>
                <c:pt idx="200">
                  <c:v>-1.7666649320913663E-2</c:v>
                </c:pt>
                <c:pt idx="201">
                  <c:v>-1.5246916792423293E-2</c:v>
                </c:pt>
                <c:pt idx="202">
                  <c:v>-1.2488942082530929E-2</c:v>
                </c:pt>
                <c:pt idx="203">
                  <c:v>-1.3737836290784178E-2</c:v>
                </c:pt>
                <c:pt idx="204">
                  <c:v>-1.3009314669303218E-2</c:v>
                </c:pt>
                <c:pt idx="205">
                  <c:v>-1.1318103762293696E-2</c:v>
                </c:pt>
                <c:pt idx="206">
                  <c:v>-1.1786439090388678E-2</c:v>
                </c:pt>
                <c:pt idx="207">
                  <c:v>-8.4820731643856506E-3</c:v>
                </c:pt>
                <c:pt idx="208">
                  <c:v>-7.8055888015818864E-3</c:v>
                </c:pt>
                <c:pt idx="209">
                  <c:v>-5.385856273091516E-3</c:v>
                </c:pt>
                <c:pt idx="210">
                  <c:v>-9.8870791486704857E-4</c:v>
                </c:pt>
                <c:pt idx="211">
                  <c:v>-1.6912109070094106E-3</c:v>
                </c:pt>
                <c:pt idx="212">
                  <c:v>5.7240984544937312E-4</c:v>
                </c:pt>
                <c:pt idx="213">
                  <c:v>4.0589061768225854E-3</c:v>
                </c:pt>
                <c:pt idx="214">
                  <c:v>4.7093719102877518E-3</c:v>
                </c:pt>
                <c:pt idx="215">
                  <c:v>5.7240984544935092E-3</c:v>
                </c:pt>
                <c:pt idx="216">
                  <c:v>6.8949367747308532E-3</c:v>
                </c:pt>
                <c:pt idx="217">
                  <c:v>3.2002914086486367E-3</c:v>
                </c:pt>
                <c:pt idx="218">
                  <c:v>4.4491856169017741E-3</c:v>
                </c:pt>
                <c:pt idx="219">
                  <c:v>2.1335276057659058E-3</c:v>
                </c:pt>
                <c:pt idx="220">
                  <c:v>1.9253785710569016E-3</c:v>
                </c:pt>
                <c:pt idx="221">
                  <c:v>2.8880678565852413E-3</c:v>
                </c:pt>
                <c:pt idx="222">
                  <c:v>3.0962168912942456E-3</c:v>
                </c:pt>
                <c:pt idx="223">
                  <c:v>2.2636207524586727E-3</c:v>
                </c:pt>
                <c:pt idx="224">
                  <c:v>8.0657750949675311E-4</c:v>
                </c:pt>
                <c:pt idx="225">
                  <c:v>1.1188010615601485E-3</c:v>
                </c:pt>
                <c:pt idx="226">
                  <c:v>1.1188010615601485E-3</c:v>
                </c:pt>
                <c:pt idx="227">
                  <c:v>2.8360305979082678E-3</c:v>
                </c:pt>
                <c:pt idx="228">
                  <c:v>4.2670552115315896E-3</c:v>
                </c:pt>
                <c:pt idx="229">
                  <c:v>5.3858562730917381E-3</c:v>
                </c:pt>
                <c:pt idx="230">
                  <c:v>3.980850288806792E-3</c:v>
                </c:pt>
                <c:pt idx="231">
                  <c:v>4.0849248061614052E-3</c:v>
                </c:pt>
                <c:pt idx="232">
                  <c:v>8.8463339751276848E-4</c:v>
                </c:pt>
                <c:pt idx="233">
                  <c:v>5.047614091689745E-3</c:v>
                </c:pt>
                <c:pt idx="234">
                  <c:v>7.2071603267940265E-3</c:v>
                </c:pt>
                <c:pt idx="235">
                  <c:v>6.3745641879586756E-3</c:v>
                </c:pt>
                <c:pt idx="236">
                  <c:v>7.1291044387782332E-3</c:v>
                </c:pt>
                <c:pt idx="237">
                  <c:v>6.7128063693606688E-3</c:v>
                </c:pt>
                <c:pt idx="238">
                  <c:v>7.9877192069524039E-3</c:v>
                </c:pt>
                <c:pt idx="239">
                  <c:v>1.5507103085809604E-2</c:v>
                </c:pt>
                <c:pt idx="240">
                  <c:v>1.3295519592027905E-2</c:v>
                </c:pt>
                <c:pt idx="241">
                  <c:v>1.4154134360201853E-2</c:v>
                </c:pt>
                <c:pt idx="242">
                  <c:v>1.5220898163084806E-2</c:v>
                </c:pt>
                <c:pt idx="243">
                  <c:v>1.3972003954831669E-2</c:v>
                </c:pt>
                <c:pt idx="244">
                  <c:v>1.4050059842847462E-2</c:v>
                </c:pt>
                <c:pt idx="245">
                  <c:v>1.3972003954831669E-2</c:v>
                </c:pt>
                <c:pt idx="246">
                  <c:v>1.4726544205651226E-2</c:v>
                </c:pt>
                <c:pt idx="247">
                  <c:v>1.7536556174220674E-2</c:v>
                </c:pt>
                <c:pt idx="248">
                  <c:v>1.5923401155227168E-2</c:v>
                </c:pt>
                <c:pt idx="249">
                  <c:v>1.6313680595306357E-2</c:v>
                </c:pt>
                <c:pt idx="250">
                  <c:v>1.7640630691575288E-2</c:v>
                </c:pt>
                <c:pt idx="251">
                  <c:v>2.0944996617578315E-2</c:v>
                </c:pt>
                <c:pt idx="252">
                  <c:v>2.136129468699588E-2</c:v>
                </c:pt>
                <c:pt idx="253">
                  <c:v>2.0684810324192338E-2</c:v>
                </c:pt>
                <c:pt idx="254">
                  <c:v>2.0814903470885104E-2</c:v>
                </c:pt>
                <c:pt idx="255">
                  <c:v>2.5498256751834258E-2</c:v>
                </c:pt>
                <c:pt idx="256">
                  <c:v>2.646094603736282E-2</c:v>
                </c:pt>
                <c:pt idx="257">
                  <c:v>2.8490399125774113E-2</c:v>
                </c:pt>
                <c:pt idx="258">
                  <c:v>2.8048082427017729E-2</c:v>
                </c:pt>
                <c:pt idx="259">
                  <c:v>3.3824218140188433E-2</c:v>
                </c:pt>
                <c:pt idx="260">
                  <c:v>3.6868397772805261E-2</c:v>
                </c:pt>
                <c:pt idx="261">
                  <c:v>3.6087838892647106E-2</c:v>
                </c:pt>
                <c:pt idx="262">
                  <c:v>3.6712285996773675E-2</c:v>
                </c:pt>
                <c:pt idx="263">
                  <c:v>4.1837955976479213E-2</c:v>
                </c:pt>
                <c:pt idx="264">
                  <c:v>4.2462403080605782E-2</c:v>
                </c:pt>
                <c:pt idx="265">
                  <c:v>3.5749596711245335E-2</c:v>
                </c:pt>
                <c:pt idx="266">
                  <c:v>3.6217932039340317E-2</c:v>
                </c:pt>
                <c:pt idx="267">
                  <c:v>3.2106988603840536E-2</c:v>
                </c:pt>
                <c:pt idx="268">
                  <c:v>3.1248373835666365E-2</c:v>
                </c:pt>
                <c:pt idx="269">
                  <c:v>3.1612634646406956E-2</c:v>
                </c:pt>
                <c:pt idx="270">
                  <c:v>3.1794765051777141E-2</c:v>
                </c:pt>
                <c:pt idx="271">
                  <c:v>3.1950876827808727E-2</c:v>
                </c:pt>
                <c:pt idx="272">
                  <c:v>3.2106988603840536E-2</c:v>
                </c:pt>
                <c:pt idx="273">
                  <c:v>3.2080969974501938E-2</c:v>
                </c:pt>
                <c:pt idx="274">
                  <c:v>1.9956288702711156E-2</c:v>
                </c:pt>
                <c:pt idx="275">
                  <c:v>2.4093250767549756E-2</c:v>
                </c:pt>
                <c:pt idx="276">
                  <c:v>2.3130561482021195E-2</c:v>
                </c:pt>
                <c:pt idx="277">
                  <c:v>2.7944007909663338E-2</c:v>
                </c:pt>
                <c:pt idx="278">
                  <c:v>2.5940573450590643E-2</c:v>
                </c:pt>
                <c:pt idx="279">
                  <c:v>2.6304834261331234E-2</c:v>
                </c:pt>
                <c:pt idx="280">
                  <c:v>2.7111411770827987E-2</c:v>
                </c:pt>
                <c:pt idx="281">
                  <c:v>2.8100119685694924E-2</c:v>
                </c:pt>
                <c:pt idx="282">
                  <c:v>2.7007337253473596E-2</c:v>
                </c:pt>
                <c:pt idx="283">
                  <c:v>2.6903262736119204E-2</c:v>
                </c:pt>
                <c:pt idx="284">
                  <c:v>2.8126138315033522E-2</c:v>
                </c:pt>
                <c:pt idx="285">
                  <c:v>2.5003902794400901E-2</c:v>
                </c:pt>
                <c:pt idx="286">
                  <c:v>2.6070666597283854E-2</c:v>
                </c:pt>
                <c:pt idx="287">
                  <c:v>2.4249362543581343E-2</c:v>
                </c:pt>
                <c:pt idx="288">
                  <c:v>2.136129468699588E-2</c:v>
                </c:pt>
                <c:pt idx="289">
                  <c:v>2.4431492948951528E-2</c:v>
                </c:pt>
                <c:pt idx="290">
                  <c:v>2.7085393141489389E-2</c:v>
                </c:pt>
                <c:pt idx="291">
                  <c:v>3.2627361190612492E-2</c:v>
                </c:pt>
                <c:pt idx="292">
                  <c:v>2.9999479627413228E-2</c:v>
                </c:pt>
                <c:pt idx="293">
                  <c:v>3.7492844876932052E-2</c:v>
                </c:pt>
                <c:pt idx="294">
                  <c:v>3.6452099703387697E-2</c:v>
                </c:pt>
                <c:pt idx="295">
                  <c:v>3.5255242753811755E-2</c:v>
                </c:pt>
                <c:pt idx="296">
                  <c:v>3.520320549513456E-2</c:v>
                </c:pt>
                <c:pt idx="297">
                  <c:v>3.6582192850080686E-2</c:v>
                </c:pt>
                <c:pt idx="298">
                  <c:v>3.5047093719102973E-2</c:v>
                </c:pt>
                <c:pt idx="299">
                  <c:v>3.119633657698917E-2</c:v>
                </c:pt>
                <c:pt idx="300">
                  <c:v>3.0519852214185406E-2</c:v>
                </c:pt>
                <c:pt idx="301">
                  <c:v>2.8048082427017729E-2</c:v>
                </c:pt>
                <c:pt idx="302">
                  <c:v>2.8724566789821493E-2</c:v>
                </c:pt>
                <c:pt idx="303">
                  <c:v>2.6096685226622229E-2</c:v>
                </c:pt>
                <c:pt idx="304">
                  <c:v>1.7302388510173294E-2</c:v>
                </c:pt>
                <c:pt idx="305">
                  <c:v>2.1725555497736471E-2</c:v>
                </c:pt>
                <c:pt idx="306">
                  <c:v>1.4050059842847462E-2</c:v>
                </c:pt>
                <c:pt idx="307">
                  <c:v>1.8811469011812409E-2</c:v>
                </c:pt>
                <c:pt idx="308">
                  <c:v>1.6912109070094106E-2</c:v>
                </c:pt>
                <c:pt idx="309">
                  <c:v>1.7250351251496099E-2</c:v>
                </c:pt>
                <c:pt idx="310">
                  <c:v>1.8785450382474034E-2</c:v>
                </c:pt>
                <c:pt idx="311">
                  <c:v>1.8447208201072041E-2</c:v>
                </c:pt>
                <c:pt idx="312">
                  <c:v>1.894156215850562E-2</c:v>
                </c:pt>
              </c:numCache>
            </c:numRef>
          </c:val>
          <c:smooth val="1"/>
          <c:extLst>
            <c:ext xmlns:c16="http://schemas.microsoft.com/office/drawing/2014/chart" uri="{C3380CC4-5D6E-409C-BE32-E72D297353CC}">
              <c16:uniqueId val="{00000000-2700-4D27-BA7A-61721DC69651}"/>
            </c:ext>
          </c:extLst>
        </c:ser>
        <c:ser>
          <c:idx val="2"/>
          <c:order val="2"/>
          <c:tx>
            <c:strRef>
              <c:f>'III.2.3 Ханш'!$A$40</c:f>
              <c:strCache>
                <c:ptCount val="1"/>
                <c:pt idx="0">
                  <c:v>ОХУ-ын рубль</c:v>
                </c:pt>
              </c:strCache>
            </c:strRef>
          </c:tx>
          <c:spPr>
            <a:ln w="22225">
              <a:solidFill>
                <a:srgbClr val="00B050"/>
              </a:solidFill>
            </a:ln>
          </c:spPr>
          <c:marker>
            <c:symbol val="none"/>
          </c:marker>
          <c:cat>
            <c:numRef>
              <c:f>'III.2.3 Ханш'!$ADK$23:$APK$23</c:f>
              <c:numCache>
                <c:formatCode>m/d/yyyy</c:formatCode>
                <c:ptCount val="313"/>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43498</c:v>
                </c:pt>
                <c:pt idx="25">
                  <c:v>43500</c:v>
                </c:pt>
                <c:pt idx="26">
                  <c:v>43507</c:v>
                </c:pt>
                <c:pt idx="27">
                  <c:v>43508</c:v>
                </c:pt>
                <c:pt idx="28">
                  <c:v>43509</c:v>
                </c:pt>
                <c:pt idx="29">
                  <c:v>43510</c:v>
                </c:pt>
                <c:pt idx="30">
                  <c:v>43511</c:v>
                </c:pt>
                <c:pt idx="31">
                  <c:v>43514</c:v>
                </c:pt>
                <c:pt idx="32">
                  <c:v>43515</c:v>
                </c:pt>
                <c:pt idx="33">
                  <c:v>43516</c:v>
                </c:pt>
                <c:pt idx="34">
                  <c:v>43517</c:v>
                </c:pt>
                <c:pt idx="35">
                  <c:v>43518</c:v>
                </c:pt>
                <c:pt idx="36">
                  <c:v>43521</c:v>
                </c:pt>
                <c:pt idx="37">
                  <c:v>43522</c:v>
                </c:pt>
                <c:pt idx="38">
                  <c:v>43523</c:v>
                </c:pt>
                <c:pt idx="39">
                  <c:v>43524</c:v>
                </c:pt>
                <c:pt idx="40">
                  <c:v>43525</c:v>
                </c:pt>
                <c:pt idx="41">
                  <c:v>43528</c:v>
                </c:pt>
                <c:pt idx="42">
                  <c:v>43529</c:v>
                </c:pt>
                <c:pt idx="43">
                  <c:v>43530</c:v>
                </c:pt>
                <c:pt idx="44">
                  <c:v>43531</c:v>
                </c:pt>
                <c:pt idx="45">
                  <c:v>43535</c:v>
                </c:pt>
                <c:pt idx="46">
                  <c:v>43536</c:v>
                </c:pt>
                <c:pt idx="47">
                  <c:v>43537</c:v>
                </c:pt>
                <c:pt idx="48">
                  <c:v>43538</c:v>
                </c:pt>
                <c:pt idx="49">
                  <c:v>43539</c:v>
                </c:pt>
                <c:pt idx="50">
                  <c:v>43542</c:v>
                </c:pt>
                <c:pt idx="51">
                  <c:v>43543</c:v>
                </c:pt>
                <c:pt idx="52">
                  <c:v>43544</c:v>
                </c:pt>
                <c:pt idx="53">
                  <c:v>43545</c:v>
                </c:pt>
                <c:pt idx="54">
                  <c:v>43546</c:v>
                </c:pt>
                <c:pt idx="55">
                  <c:v>43549</c:v>
                </c:pt>
                <c:pt idx="56">
                  <c:v>43550</c:v>
                </c:pt>
                <c:pt idx="57">
                  <c:v>43551</c:v>
                </c:pt>
                <c:pt idx="58">
                  <c:v>43552</c:v>
                </c:pt>
                <c:pt idx="59">
                  <c:v>43553</c:v>
                </c:pt>
                <c:pt idx="60">
                  <c:v>43556</c:v>
                </c:pt>
                <c:pt idx="61">
                  <c:v>43557</c:v>
                </c:pt>
                <c:pt idx="62">
                  <c:v>43558</c:v>
                </c:pt>
                <c:pt idx="63">
                  <c:v>43559</c:v>
                </c:pt>
                <c:pt idx="64">
                  <c:v>43560</c:v>
                </c:pt>
                <c:pt idx="65">
                  <c:v>43563</c:v>
                </c:pt>
                <c:pt idx="66">
                  <c:v>43564</c:v>
                </c:pt>
                <c:pt idx="67">
                  <c:v>43565</c:v>
                </c:pt>
                <c:pt idx="68">
                  <c:v>43566</c:v>
                </c:pt>
                <c:pt idx="69">
                  <c:v>43567</c:v>
                </c:pt>
                <c:pt idx="70">
                  <c:v>43570</c:v>
                </c:pt>
                <c:pt idx="71">
                  <c:v>43571</c:v>
                </c:pt>
                <c:pt idx="72">
                  <c:v>43572</c:v>
                </c:pt>
                <c:pt idx="73">
                  <c:v>43573</c:v>
                </c:pt>
                <c:pt idx="74">
                  <c:v>43574</c:v>
                </c:pt>
                <c:pt idx="75">
                  <c:v>43577</c:v>
                </c:pt>
                <c:pt idx="76">
                  <c:v>43578</c:v>
                </c:pt>
                <c:pt idx="77">
                  <c:v>43579</c:v>
                </c:pt>
                <c:pt idx="78">
                  <c:v>43580</c:v>
                </c:pt>
                <c:pt idx="79">
                  <c:v>43581</c:v>
                </c:pt>
                <c:pt idx="80">
                  <c:v>43584</c:v>
                </c:pt>
                <c:pt idx="81">
                  <c:v>43585</c:v>
                </c:pt>
                <c:pt idx="82">
                  <c:v>43586</c:v>
                </c:pt>
                <c:pt idx="83">
                  <c:v>43587</c:v>
                </c:pt>
                <c:pt idx="84">
                  <c:v>43588</c:v>
                </c:pt>
                <c:pt idx="85">
                  <c:v>43591</c:v>
                </c:pt>
                <c:pt idx="86">
                  <c:v>43592</c:v>
                </c:pt>
                <c:pt idx="87">
                  <c:v>43593</c:v>
                </c:pt>
                <c:pt idx="88">
                  <c:v>43594</c:v>
                </c:pt>
                <c:pt idx="89">
                  <c:v>43595</c:v>
                </c:pt>
                <c:pt idx="90">
                  <c:v>43598</c:v>
                </c:pt>
                <c:pt idx="91">
                  <c:v>43599</c:v>
                </c:pt>
                <c:pt idx="92">
                  <c:v>43600</c:v>
                </c:pt>
                <c:pt idx="93">
                  <c:v>43601</c:v>
                </c:pt>
                <c:pt idx="94">
                  <c:v>43602</c:v>
                </c:pt>
                <c:pt idx="95">
                  <c:v>43605</c:v>
                </c:pt>
                <c:pt idx="96">
                  <c:v>43606</c:v>
                </c:pt>
                <c:pt idx="97">
                  <c:v>43607</c:v>
                </c:pt>
                <c:pt idx="98">
                  <c:v>43608</c:v>
                </c:pt>
                <c:pt idx="99">
                  <c:v>43609</c:v>
                </c:pt>
                <c:pt idx="100">
                  <c:v>43612</c:v>
                </c:pt>
                <c:pt idx="101">
                  <c:v>43613</c:v>
                </c:pt>
                <c:pt idx="102">
                  <c:v>43614</c:v>
                </c:pt>
                <c:pt idx="103">
                  <c:v>43615</c:v>
                </c:pt>
                <c:pt idx="104">
                  <c:v>43616</c:v>
                </c:pt>
                <c:pt idx="105">
                  <c:v>43619</c:v>
                </c:pt>
                <c:pt idx="106">
                  <c:v>43620</c:v>
                </c:pt>
                <c:pt idx="107">
                  <c:v>43621</c:v>
                </c:pt>
                <c:pt idx="108">
                  <c:v>43622</c:v>
                </c:pt>
                <c:pt idx="109">
                  <c:v>43623</c:v>
                </c:pt>
                <c:pt idx="110">
                  <c:v>43626</c:v>
                </c:pt>
                <c:pt idx="111">
                  <c:v>43627</c:v>
                </c:pt>
                <c:pt idx="112">
                  <c:v>43628</c:v>
                </c:pt>
                <c:pt idx="113">
                  <c:v>43629</c:v>
                </c:pt>
                <c:pt idx="114">
                  <c:v>43630</c:v>
                </c:pt>
                <c:pt idx="115">
                  <c:v>43633</c:v>
                </c:pt>
                <c:pt idx="116">
                  <c:v>43634</c:v>
                </c:pt>
                <c:pt idx="117">
                  <c:v>43635</c:v>
                </c:pt>
                <c:pt idx="118">
                  <c:v>43636</c:v>
                </c:pt>
                <c:pt idx="119">
                  <c:v>43637</c:v>
                </c:pt>
                <c:pt idx="120">
                  <c:v>43640</c:v>
                </c:pt>
                <c:pt idx="121">
                  <c:v>43641</c:v>
                </c:pt>
                <c:pt idx="122">
                  <c:v>43642</c:v>
                </c:pt>
                <c:pt idx="123">
                  <c:v>43643</c:v>
                </c:pt>
                <c:pt idx="124">
                  <c:v>43644</c:v>
                </c:pt>
                <c:pt idx="125">
                  <c:v>43647</c:v>
                </c:pt>
                <c:pt idx="126">
                  <c:v>43648</c:v>
                </c:pt>
                <c:pt idx="127">
                  <c:v>43649</c:v>
                </c:pt>
                <c:pt idx="128">
                  <c:v>43650</c:v>
                </c:pt>
                <c:pt idx="129">
                  <c:v>43651</c:v>
                </c:pt>
                <c:pt idx="130">
                  <c:v>43654</c:v>
                </c:pt>
                <c:pt idx="131">
                  <c:v>43655</c:v>
                </c:pt>
                <c:pt idx="132">
                  <c:v>43656</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43703</c:v>
                </c:pt>
                <c:pt idx="163">
                  <c:v>43704</c:v>
                </c:pt>
                <c:pt idx="164">
                  <c:v>43705</c:v>
                </c:pt>
                <c:pt idx="165">
                  <c:v>43706</c:v>
                </c:pt>
                <c:pt idx="166">
                  <c:v>43707</c:v>
                </c:pt>
                <c:pt idx="167">
                  <c:v>43710</c:v>
                </c:pt>
                <c:pt idx="168">
                  <c:v>43712</c:v>
                </c:pt>
                <c:pt idx="169">
                  <c:v>43713</c:v>
                </c:pt>
                <c:pt idx="170">
                  <c:v>43714</c:v>
                </c:pt>
                <c:pt idx="171">
                  <c:v>43715</c:v>
                </c:pt>
                <c:pt idx="172">
                  <c:v>43717</c:v>
                </c:pt>
                <c:pt idx="173">
                  <c:v>43718</c:v>
                </c:pt>
                <c:pt idx="174">
                  <c:v>43719</c:v>
                </c:pt>
                <c:pt idx="175">
                  <c:v>43720</c:v>
                </c:pt>
                <c:pt idx="176">
                  <c:v>43721</c:v>
                </c:pt>
                <c:pt idx="177">
                  <c:v>43724</c:v>
                </c:pt>
                <c:pt idx="178">
                  <c:v>43725</c:v>
                </c:pt>
                <c:pt idx="179">
                  <c:v>43726</c:v>
                </c:pt>
                <c:pt idx="180">
                  <c:v>43727</c:v>
                </c:pt>
                <c:pt idx="181">
                  <c:v>43728</c:v>
                </c:pt>
                <c:pt idx="182">
                  <c:v>43731</c:v>
                </c:pt>
                <c:pt idx="183">
                  <c:v>43732</c:v>
                </c:pt>
                <c:pt idx="184">
                  <c:v>43733</c:v>
                </c:pt>
                <c:pt idx="185">
                  <c:v>43734</c:v>
                </c:pt>
                <c:pt idx="186">
                  <c:v>43735</c:v>
                </c:pt>
                <c:pt idx="187">
                  <c:v>43738</c:v>
                </c:pt>
                <c:pt idx="188">
                  <c:v>43739</c:v>
                </c:pt>
                <c:pt idx="189">
                  <c:v>43740</c:v>
                </c:pt>
                <c:pt idx="190">
                  <c:v>43741</c:v>
                </c:pt>
                <c:pt idx="191">
                  <c:v>43742</c:v>
                </c:pt>
                <c:pt idx="192">
                  <c:v>43745</c:v>
                </c:pt>
                <c:pt idx="193">
                  <c:v>43746</c:v>
                </c:pt>
                <c:pt idx="194">
                  <c:v>43747</c:v>
                </c:pt>
                <c:pt idx="195">
                  <c:v>43748</c:v>
                </c:pt>
                <c:pt idx="196">
                  <c:v>43749</c:v>
                </c:pt>
                <c:pt idx="197">
                  <c:v>43752</c:v>
                </c:pt>
                <c:pt idx="198">
                  <c:v>43753</c:v>
                </c:pt>
                <c:pt idx="199">
                  <c:v>43754</c:v>
                </c:pt>
                <c:pt idx="200">
                  <c:v>43755</c:v>
                </c:pt>
                <c:pt idx="201">
                  <c:v>43756</c:v>
                </c:pt>
                <c:pt idx="202">
                  <c:v>43759</c:v>
                </c:pt>
                <c:pt idx="203">
                  <c:v>43760</c:v>
                </c:pt>
                <c:pt idx="204">
                  <c:v>43761</c:v>
                </c:pt>
                <c:pt idx="205">
                  <c:v>43762</c:v>
                </c:pt>
                <c:pt idx="206">
                  <c:v>43763</c:v>
                </c:pt>
                <c:pt idx="207">
                  <c:v>43766</c:v>
                </c:pt>
                <c:pt idx="208">
                  <c:v>43767</c:v>
                </c:pt>
                <c:pt idx="209">
                  <c:v>43768</c:v>
                </c:pt>
                <c:pt idx="210">
                  <c:v>43769</c:v>
                </c:pt>
                <c:pt idx="211">
                  <c:v>43770</c:v>
                </c:pt>
                <c:pt idx="212">
                  <c:v>43773</c:v>
                </c:pt>
                <c:pt idx="213">
                  <c:v>43774</c:v>
                </c:pt>
                <c:pt idx="214">
                  <c:v>43775</c:v>
                </c:pt>
                <c:pt idx="215">
                  <c:v>43776</c:v>
                </c:pt>
                <c:pt idx="216">
                  <c:v>43777</c:v>
                </c:pt>
                <c:pt idx="217">
                  <c:v>43780</c:v>
                </c:pt>
                <c:pt idx="218">
                  <c:v>43781</c:v>
                </c:pt>
                <c:pt idx="219">
                  <c:v>43782</c:v>
                </c:pt>
                <c:pt idx="220">
                  <c:v>43783</c:v>
                </c:pt>
                <c:pt idx="221">
                  <c:v>43784</c:v>
                </c:pt>
                <c:pt idx="222">
                  <c:v>43787</c:v>
                </c:pt>
                <c:pt idx="223">
                  <c:v>43788</c:v>
                </c:pt>
                <c:pt idx="224">
                  <c:v>43789</c:v>
                </c:pt>
                <c:pt idx="225">
                  <c:v>43790</c:v>
                </c:pt>
                <c:pt idx="226">
                  <c:v>43791</c:v>
                </c:pt>
                <c:pt idx="227">
                  <c:v>43794</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43822</c:v>
                </c:pt>
                <c:pt idx="246">
                  <c:v>43823</c:v>
                </c:pt>
                <c:pt idx="247">
                  <c:v>43824</c:v>
                </c:pt>
                <c:pt idx="248">
                  <c:v>43825</c:v>
                </c:pt>
                <c:pt idx="249">
                  <c:v>43826</c:v>
                </c:pt>
                <c:pt idx="250">
                  <c:v>43829</c:v>
                </c:pt>
                <c:pt idx="251">
                  <c:v>43830</c:v>
                </c:pt>
                <c:pt idx="252">
                  <c:v>43832</c:v>
                </c:pt>
                <c:pt idx="253">
                  <c:v>43833</c:v>
                </c:pt>
                <c:pt idx="254">
                  <c:v>43836</c:v>
                </c:pt>
                <c:pt idx="255">
                  <c:v>43837</c:v>
                </c:pt>
                <c:pt idx="256">
                  <c:v>43838</c:v>
                </c:pt>
                <c:pt idx="257">
                  <c:v>43839</c:v>
                </c:pt>
                <c:pt idx="258">
                  <c:v>43840</c:v>
                </c:pt>
                <c:pt idx="259">
                  <c:v>43843</c:v>
                </c:pt>
                <c:pt idx="260">
                  <c:v>43844</c:v>
                </c:pt>
                <c:pt idx="261">
                  <c:v>43845</c:v>
                </c:pt>
                <c:pt idx="262">
                  <c:v>43846</c:v>
                </c:pt>
                <c:pt idx="263">
                  <c:v>43847</c:v>
                </c:pt>
                <c:pt idx="264">
                  <c:v>43850</c:v>
                </c:pt>
                <c:pt idx="265">
                  <c:v>43851</c:v>
                </c:pt>
                <c:pt idx="266">
                  <c:v>43852</c:v>
                </c:pt>
                <c:pt idx="267">
                  <c:v>43853</c:v>
                </c:pt>
                <c:pt idx="268">
                  <c:v>43854</c:v>
                </c:pt>
                <c:pt idx="269">
                  <c:v>43857</c:v>
                </c:pt>
                <c:pt idx="270">
                  <c:v>43858</c:v>
                </c:pt>
                <c:pt idx="271">
                  <c:v>43859</c:v>
                </c:pt>
                <c:pt idx="272">
                  <c:v>43860</c:v>
                </c:pt>
                <c:pt idx="273">
                  <c:v>43861</c:v>
                </c:pt>
                <c:pt idx="274">
                  <c:v>43864</c:v>
                </c:pt>
                <c:pt idx="275">
                  <c:v>43865</c:v>
                </c:pt>
                <c:pt idx="276">
                  <c:v>43866</c:v>
                </c:pt>
                <c:pt idx="277">
                  <c:v>43867</c:v>
                </c:pt>
                <c:pt idx="278">
                  <c:v>43868</c:v>
                </c:pt>
                <c:pt idx="279">
                  <c:v>43871</c:v>
                </c:pt>
                <c:pt idx="280">
                  <c:v>43872</c:v>
                </c:pt>
                <c:pt idx="281">
                  <c:v>43873</c:v>
                </c:pt>
                <c:pt idx="282">
                  <c:v>43874</c:v>
                </c:pt>
                <c:pt idx="283">
                  <c:v>43875</c:v>
                </c:pt>
                <c:pt idx="284">
                  <c:v>43878</c:v>
                </c:pt>
                <c:pt idx="285">
                  <c:v>43879</c:v>
                </c:pt>
                <c:pt idx="286">
                  <c:v>43880</c:v>
                </c:pt>
                <c:pt idx="287">
                  <c:v>43881</c:v>
                </c:pt>
                <c:pt idx="288">
                  <c:v>43882</c:v>
                </c:pt>
                <c:pt idx="289">
                  <c:v>43888</c:v>
                </c:pt>
                <c:pt idx="290">
                  <c:v>43890</c:v>
                </c:pt>
                <c:pt idx="291">
                  <c:v>43892</c:v>
                </c:pt>
                <c:pt idx="292">
                  <c:v>43893</c:v>
                </c:pt>
                <c:pt idx="293">
                  <c:v>43894</c:v>
                </c:pt>
                <c:pt idx="294">
                  <c:v>43895</c:v>
                </c:pt>
                <c:pt idx="295">
                  <c:v>43896</c:v>
                </c:pt>
                <c:pt idx="296">
                  <c:v>43899</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numCache>
            </c:numRef>
          </c:cat>
          <c:val>
            <c:numRef>
              <c:f>'III.2.3 Ханш'!$ADK$32:$APK$32</c:f>
              <c:numCache>
                <c:formatCode>0.0%</c:formatCode>
                <c:ptCount val="313"/>
                <c:pt idx="0">
                  <c:v>0</c:v>
                </c:pt>
                <c:pt idx="1">
                  <c:v>7.9009744535163406E-4</c:v>
                </c:pt>
                <c:pt idx="2">
                  <c:v>8.1643402686331079E-3</c:v>
                </c:pt>
                <c:pt idx="3">
                  <c:v>2.0805899394258587E-2</c:v>
                </c:pt>
                <c:pt idx="4">
                  <c:v>3.5817750855938968E-2</c:v>
                </c:pt>
                <c:pt idx="5">
                  <c:v>4.3455359494337653E-2</c:v>
                </c:pt>
                <c:pt idx="6">
                  <c:v>4.8195944166447235E-2</c:v>
                </c:pt>
                <c:pt idx="7">
                  <c:v>4.9776139057150504E-2</c:v>
                </c:pt>
                <c:pt idx="8">
                  <c:v>4.898604161179887E-2</c:v>
                </c:pt>
                <c:pt idx="9">
                  <c:v>4.5825651830392555E-2</c:v>
                </c:pt>
                <c:pt idx="10">
                  <c:v>4.5298920200157911E-2</c:v>
                </c:pt>
                <c:pt idx="11">
                  <c:v>4.9776139057150504E-2</c:v>
                </c:pt>
                <c:pt idx="12">
                  <c:v>5.2673163023439606E-2</c:v>
                </c:pt>
                <c:pt idx="13">
                  <c:v>5.1619699762970761E-2</c:v>
                </c:pt>
                <c:pt idx="14">
                  <c:v>5.0566236502501916E-2</c:v>
                </c:pt>
                <c:pt idx="15">
                  <c:v>4.7669212536212813E-2</c:v>
                </c:pt>
                <c:pt idx="16">
                  <c:v>4.9249407426916081E-2</c:v>
                </c:pt>
                <c:pt idx="17">
                  <c:v>5.2146431393205184E-2</c:v>
                </c:pt>
                <c:pt idx="18">
                  <c:v>5.0302870687384926E-2</c:v>
                </c:pt>
                <c:pt idx="19">
                  <c:v>5.0829602317619127E-2</c:v>
                </c:pt>
                <c:pt idx="20">
                  <c:v>4.3455359494337653E-2</c:v>
                </c:pt>
                <c:pt idx="21">
                  <c:v>4.7669212536212813E-2</c:v>
                </c:pt>
                <c:pt idx="22">
                  <c:v>5.9520674216486658E-2</c:v>
                </c:pt>
                <c:pt idx="23">
                  <c:v>5.4780089544377075E-2</c:v>
                </c:pt>
                <c:pt idx="24">
                  <c:v>5.7940479325783611E-2</c:v>
                </c:pt>
                <c:pt idx="25">
                  <c:v>5.6887016065314766E-2</c:v>
                </c:pt>
                <c:pt idx="26">
                  <c:v>5.5043455359494509E-2</c:v>
                </c:pt>
                <c:pt idx="27">
                  <c:v>5.4780089544377075E-2</c:v>
                </c:pt>
                <c:pt idx="28">
                  <c:v>5.5306821174611498E-2</c:v>
                </c:pt>
                <c:pt idx="29">
                  <c:v>4.0294969712931339E-2</c:v>
                </c:pt>
                <c:pt idx="30">
                  <c:v>3.9768238082696916E-2</c:v>
                </c:pt>
                <c:pt idx="31">
                  <c:v>4.7405846721095823E-2</c:v>
                </c:pt>
                <c:pt idx="32">
                  <c:v>4.8195944166447235E-2</c:v>
                </c:pt>
                <c:pt idx="33">
                  <c:v>5.4516723729259864E-2</c:v>
                </c:pt>
                <c:pt idx="34">
                  <c:v>5.9257308401369446E-2</c:v>
                </c:pt>
                <c:pt idx="35">
                  <c:v>5.9784040031604091E-2</c:v>
                </c:pt>
                <c:pt idx="36">
                  <c:v>6.3471161443244828E-2</c:v>
                </c:pt>
                <c:pt idx="37">
                  <c:v>5.7940479325783611E-2</c:v>
                </c:pt>
                <c:pt idx="38">
                  <c:v>5.5833552804846143E-2</c:v>
                </c:pt>
                <c:pt idx="39">
                  <c:v>5.372662628390823E-2</c:v>
                </c:pt>
                <c:pt idx="40">
                  <c:v>5.5043455359494509E-2</c:v>
                </c:pt>
                <c:pt idx="41">
                  <c:v>5.4253357914142875E-2</c:v>
                </c:pt>
                <c:pt idx="42">
                  <c:v>5.4780089544377075E-2</c:v>
                </c:pt>
                <c:pt idx="43">
                  <c:v>5.372662628390823E-2</c:v>
                </c:pt>
                <c:pt idx="44">
                  <c:v>5.2146431393205184E-2</c:v>
                </c:pt>
                <c:pt idx="45">
                  <c:v>5.0566236502501916E-2</c:v>
                </c:pt>
                <c:pt idx="46">
                  <c:v>5.5306821174611498E-2</c:v>
                </c:pt>
                <c:pt idx="47">
                  <c:v>5.6887016065314766E-2</c:v>
                </c:pt>
                <c:pt idx="48">
                  <c:v>6.0574137476955503E-2</c:v>
                </c:pt>
                <c:pt idx="49">
                  <c:v>5.9784040031604091E-2</c:v>
                </c:pt>
                <c:pt idx="50">
                  <c:v>7.1372135896760724E-2</c:v>
                </c:pt>
                <c:pt idx="51">
                  <c:v>7.8219647089807776E-2</c:v>
                </c:pt>
                <c:pt idx="52">
                  <c:v>7.7956281274690564E-2</c:v>
                </c:pt>
                <c:pt idx="53">
                  <c:v>8.6910718988675306E-2</c:v>
                </c:pt>
                <c:pt idx="54">
                  <c:v>8.6910718988675306E-2</c:v>
                </c:pt>
                <c:pt idx="55">
                  <c:v>7.5322623123518451E-2</c:v>
                </c:pt>
                <c:pt idx="56">
                  <c:v>7.9536476165393832E-2</c:v>
                </c:pt>
                <c:pt idx="57">
                  <c:v>7.9536476165393832E-2</c:v>
                </c:pt>
                <c:pt idx="58">
                  <c:v>6.9265209375823034E-2</c:v>
                </c:pt>
                <c:pt idx="59">
                  <c:v>6.9791941006057456E-2</c:v>
                </c:pt>
                <c:pt idx="60">
                  <c:v>5.8993942586252457E-2</c:v>
                </c:pt>
                <c:pt idx="61">
                  <c:v>5.9784040031604091E-2</c:v>
                </c:pt>
                <c:pt idx="62">
                  <c:v>6.426125888859624E-2</c:v>
                </c:pt>
                <c:pt idx="63">
                  <c:v>6.004740584672108E-2</c:v>
                </c:pt>
                <c:pt idx="64">
                  <c:v>5.9257308401369446E-2</c:v>
                </c:pt>
                <c:pt idx="65">
                  <c:v>5.9257308401369446E-2</c:v>
                </c:pt>
                <c:pt idx="66">
                  <c:v>7.058203845140909E-2</c:v>
                </c:pt>
                <c:pt idx="67">
                  <c:v>7.0055306821174668E-2</c:v>
                </c:pt>
                <c:pt idx="68">
                  <c:v>7.5849354753753095E-2</c:v>
                </c:pt>
                <c:pt idx="69">
                  <c:v>7.4269159863049827E-2</c:v>
                </c:pt>
                <c:pt idx="70">
                  <c:v>7.9799841980511044E-2</c:v>
                </c:pt>
                <c:pt idx="71">
                  <c:v>8.0063207795628033E-2</c:v>
                </c:pt>
                <c:pt idx="72">
                  <c:v>8.5067158282855049E-2</c:v>
                </c:pt>
                <c:pt idx="73">
                  <c:v>8.2433500131682935E-2</c:v>
                </c:pt>
                <c:pt idx="74">
                  <c:v>8.5593889913089249E-2</c:v>
                </c:pt>
                <c:pt idx="75">
                  <c:v>8.8227548064261363E-2</c:v>
                </c:pt>
                <c:pt idx="76">
                  <c:v>8.9281011324729986E-2</c:v>
                </c:pt>
                <c:pt idx="77">
                  <c:v>8.4540426652620404E-2</c:v>
                </c:pt>
                <c:pt idx="78">
                  <c:v>7.5059257308401461E-2</c:v>
                </c:pt>
                <c:pt idx="79">
                  <c:v>7.4532525678167039E-2</c:v>
                </c:pt>
                <c:pt idx="80">
                  <c:v>7.6112720568870085E-2</c:v>
                </c:pt>
                <c:pt idx="81">
                  <c:v>7.6902818014221719E-2</c:v>
                </c:pt>
                <c:pt idx="82">
                  <c:v>7.7692915459573353E-2</c:v>
                </c:pt>
                <c:pt idx="83">
                  <c:v>6.84751119304714E-2</c:v>
                </c:pt>
                <c:pt idx="84">
                  <c:v>6.5051356333947874E-2</c:v>
                </c:pt>
                <c:pt idx="85">
                  <c:v>6.6631551224651142E-2</c:v>
                </c:pt>
                <c:pt idx="86">
                  <c:v>6.6894917039768131E-2</c:v>
                </c:pt>
                <c:pt idx="87">
                  <c:v>6.7421648670002776E-2</c:v>
                </c:pt>
                <c:pt idx="88">
                  <c:v>6.4787990518830663E-2</c:v>
                </c:pt>
                <c:pt idx="89">
                  <c:v>6.7421648670002776E-2</c:v>
                </c:pt>
                <c:pt idx="90">
                  <c:v>6.2944429813010183E-2</c:v>
                </c:pt>
                <c:pt idx="91">
                  <c:v>6.4524624703713451E-2</c:v>
                </c:pt>
                <c:pt idx="92">
                  <c:v>7.4005794047932616E-2</c:v>
                </c:pt>
                <c:pt idx="93">
                  <c:v>7.8746378720042198E-2</c:v>
                </c:pt>
                <c:pt idx="94">
                  <c:v>7.8746378720042198E-2</c:v>
                </c:pt>
                <c:pt idx="95">
                  <c:v>8.0853305240979667E-2</c:v>
                </c:pt>
                <c:pt idx="96">
                  <c:v>7.9799841980511044E-2</c:v>
                </c:pt>
                <c:pt idx="97">
                  <c:v>8.2170134316565724E-2</c:v>
                </c:pt>
                <c:pt idx="98">
                  <c:v>8.1643402686331301E-2</c:v>
                </c:pt>
                <c:pt idx="99">
                  <c:v>7.900974453515941E-2</c:v>
                </c:pt>
                <c:pt idx="100">
                  <c:v>8.2170134316565724E-2</c:v>
                </c:pt>
                <c:pt idx="101">
                  <c:v>8.0589939425862678E-2</c:v>
                </c:pt>
                <c:pt idx="102">
                  <c:v>7.479589149328425E-2</c:v>
                </c:pt>
                <c:pt idx="103">
                  <c:v>7.2162233342112359E-2</c:v>
                </c:pt>
                <c:pt idx="104">
                  <c:v>6.7948380300236977E-2</c:v>
                </c:pt>
                <c:pt idx="105">
                  <c:v>6.4787990518830663E-2</c:v>
                </c:pt>
                <c:pt idx="106">
                  <c:v>7.1372135896760724E-2</c:v>
                </c:pt>
                <c:pt idx="107">
                  <c:v>7.2425599157229348E-2</c:v>
                </c:pt>
                <c:pt idx="108">
                  <c:v>7.1635501711877714E-2</c:v>
                </c:pt>
                <c:pt idx="109">
                  <c:v>7.4005794047932616E-2</c:v>
                </c:pt>
                <c:pt idx="110">
                  <c:v>7.7692915459573353E-2</c:v>
                </c:pt>
                <c:pt idx="111">
                  <c:v>8.2696865946800147E-2</c:v>
                </c:pt>
                <c:pt idx="112">
                  <c:v>8.0589939425862678E-2</c:v>
                </c:pt>
                <c:pt idx="113">
                  <c:v>8.1906768501448513E-2</c:v>
                </c:pt>
                <c:pt idx="114">
                  <c:v>8.5330524097972038E-2</c:v>
                </c:pt>
                <c:pt idx="115">
                  <c:v>8.7174084803792518E-2</c:v>
                </c:pt>
                <c:pt idx="116">
                  <c:v>8.8227548064261363E-2</c:v>
                </c:pt>
                <c:pt idx="117">
                  <c:v>9.3758230181722579E-2</c:v>
                </c:pt>
                <c:pt idx="118">
                  <c:v>0.10455622860152758</c:v>
                </c:pt>
                <c:pt idx="119">
                  <c:v>0.10877008164340274</c:v>
                </c:pt>
                <c:pt idx="120">
                  <c:v>0.11219383723992626</c:v>
                </c:pt>
                <c:pt idx="121">
                  <c:v>0.11904134843297354</c:v>
                </c:pt>
                <c:pt idx="122">
                  <c:v>0.11509086120621559</c:v>
                </c:pt>
                <c:pt idx="123">
                  <c:v>0.11166710560969184</c:v>
                </c:pt>
                <c:pt idx="124">
                  <c:v>0.10956017908875437</c:v>
                </c:pt>
                <c:pt idx="125">
                  <c:v>0.10903344745851995</c:v>
                </c:pt>
                <c:pt idx="126">
                  <c:v>0.10639978930734784</c:v>
                </c:pt>
                <c:pt idx="127">
                  <c:v>0.10244930208058989</c:v>
                </c:pt>
                <c:pt idx="128">
                  <c:v>0.10429286278641037</c:v>
                </c:pt>
                <c:pt idx="129">
                  <c:v>0.10113247300500405</c:v>
                </c:pt>
                <c:pt idx="130">
                  <c:v>9.6918619963128672E-2</c:v>
                </c:pt>
                <c:pt idx="131">
                  <c:v>9.8762180668949151E-2</c:v>
                </c:pt>
                <c:pt idx="132">
                  <c:v>9.7972083223597517E-2</c:v>
                </c:pt>
                <c:pt idx="133">
                  <c:v>0.11509086120621559</c:v>
                </c:pt>
                <c:pt idx="134">
                  <c:v>0.11351066631551232</c:v>
                </c:pt>
                <c:pt idx="135">
                  <c:v>0.115880958651567</c:v>
                </c:pt>
                <c:pt idx="136">
                  <c:v>0.11456412957598117</c:v>
                </c:pt>
                <c:pt idx="137">
                  <c:v>0.11351066631551232</c:v>
                </c:pt>
                <c:pt idx="138">
                  <c:v>0.11193047142480905</c:v>
                </c:pt>
                <c:pt idx="139">
                  <c:v>0.11193047142480905</c:v>
                </c:pt>
                <c:pt idx="140">
                  <c:v>0.11114037397945742</c:v>
                </c:pt>
                <c:pt idx="141">
                  <c:v>0.11166710560969184</c:v>
                </c:pt>
                <c:pt idx="142">
                  <c:v>0.105082960231762</c:v>
                </c:pt>
                <c:pt idx="143">
                  <c:v>0.10771661838293389</c:v>
                </c:pt>
                <c:pt idx="144">
                  <c:v>0.10692652093758226</c:v>
                </c:pt>
                <c:pt idx="145">
                  <c:v>9.9288912299183574E-2</c:v>
                </c:pt>
                <c:pt idx="146">
                  <c:v>8.6910718988675306E-2</c:v>
                </c:pt>
                <c:pt idx="147">
                  <c:v>8.0326573610745466E-2</c:v>
                </c:pt>
                <c:pt idx="148">
                  <c:v>7.6902818014221719E-2</c:v>
                </c:pt>
                <c:pt idx="149">
                  <c:v>7.9273110350276399E-2</c:v>
                </c:pt>
                <c:pt idx="150">
                  <c:v>7.900974453515941E-2</c:v>
                </c:pt>
                <c:pt idx="151">
                  <c:v>7.5849354753753095E-2</c:v>
                </c:pt>
                <c:pt idx="152">
                  <c:v>7.5059257308401461E-2</c:v>
                </c:pt>
                <c:pt idx="153">
                  <c:v>7.2425599157229348E-2</c:v>
                </c:pt>
                <c:pt idx="154">
                  <c:v>7.8746378720042198E-2</c:v>
                </c:pt>
                <c:pt idx="155">
                  <c:v>6.7421648670002776E-2</c:v>
                </c:pt>
                <c:pt idx="156">
                  <c:v>6.5841453779299508E-2</c:v>
                </c:pt>
                <c:pt idx="157">
                  <c:v>5.4780089544377075E-2</c:v>
                </c:pt>
                <c:pt idx="158">
                  <c:v>5.4780089544377075E-2</c:v>
                </c:pt>
                <c:pt idx="159">
                  <c:v>6.3471161443244828E-2</c:v>
                </c:pt>
                <c:pt idx="160">
                  <c:v>7.4532525678167039E-2</c:v>
                </c:pt>
                <c:pt idx="161">
                  <c:v>7.2162233342112359E-2</c:v>
                </c:pt>
                <c:pt idx="162">
                  <c:v>6.5578087964182297E-2</c:v>
                </c:pt>
                <c:pt idx="163">
                  <c:v>6.1100869107189926E-2</c:v>
                </c:pt>
                <c:pt idx="164">
                  <c:v>5.9257308401369446E-2</c:v>
                </c:pt>
                <c:pt idx="165">
                  <c:v>5.5570186989728709E-2</c:v>
                </c:pt>
                <c:pt idx="166">
                  <c:v>5.8467210956017812E-2</c:v>
                </c:pt>
                <c:pt idx="167">
                  <c:v>5.6096918619963132E-2</c:v>
                </c:pt>
                <c:pt idx="168">
                  <c:v>5.8467210956017812E-2</c:v>
                </c:pt>
                <c:pt idx="169">
                  <c:v>6.5314722149065085E-2</c:v>
                </c:pt>
                <c:pt idx="170">
                  <c:v>6.6368185409533931E-2</c:v>
                </c:pt>
                <c:pt idx="171">
                  <c:v>6.9528575190940245E-2</c:v>
                </c:pt>
                <c:pt idx="172">
                  <c:v>7.3479062417698193E-2</c:v>
                </c:pt>
                <c:pt idx="173">
                  <c:v>7.4005794047932616E-2</c:v>
                </c:pt>
                <c:pt idx="174">
                  <c:v>7.479589149328425E-2</c:v>
                </c:pt>
                <c:pt idx="175">
                  <c:v>8.0063207795628033E-2</c:v>
                </c:pt>
                <c:pt idx="176">
                  <c:v>9.0861206215433254E-2</c:v>
                </c:pt>
                <c:pt idx="177">
                  <c:v>0.10060574137476963</c:v>
                </c:pt>
                <c:pt idx="178">
                  <c:v>9.6391888332894471E-2</c:v>
                </c:pt>
                <c:pt idx="179">
                  <c:v>9.007110877008162E-2</c:v>
                </c:pt>
                <c:pt idx="180">
                  <c:v>9.4811693442191203E-2</c:v>
                </c:pt>
                <c:pt idx="181">
                  <c:v>0.10113247300500405</c:v>
                </c:pt>
                <c:pt idx="182">
                  <c:v>9.7972083223597517E-2</c:v>
                </c:pt>
                <c:pt idx="183">
                  <c:v>0.10297603371082453</c:v>
                </c:pt>
                <c:pt idx="184">
                  <c:v>9.3758230181722579E-2</c:v>
                </c:pt>
                <c:pt idx="185">
                  <c:v>9.2968132736370945E-2</c:v>
                </c:pt>
                <c:pt idx="186">
                  <c:v>9.0861206215433254E-2</c:v>
                </c:pt>
                <c:pt idx="187">
                  <c:v>8.6647353173558095E-2</c:v>
                </c:pt>
                <c:pt idx="188">
                  <c:v>7.9273110350276399E-2</c:v>
                </c:pt>
                <c:pt idx="189">
                  <c:v>7.1898867526995147E-2</c:v>
                </c:pt>
                <c:pt idx="190">
                  <c:v>7.8483012904924987E-2</c:v>
                </c:pt>
                <c:pt idx="191">
                  <c:v>7.8746378720042198E-2</c:v>
                </c:pt>
                <c:pt idx="192">
                  <c:v>8.4277060837503415E-2</c:v>
                </c:pt>
                <c:pt idx="193">
                  <c:v>8.2696865946800147E-2</c:v>
                </c:pt>
                <c:pt idx="194">
                  <c:v>8.0326573610745466E-2</c:v>
                </c:pt>
                <c:pt idx="195">
                  <c:v>8.5593889913089249E-2</c:v>
                </c:pt>
                <c:pt idx="196">
                  <c:v>9.5338425072425625E-2</c:v>
                </c:pt>
                <c:pt idx="197">
                  <c:v>9.2178035291019311E-2</c:v>
                </c:pt>
                <c:pt idx="198">
                  <c:v>9.4811693442191203E-2</c:v>
                </c:pt>
                <c:pt idx="199">
                  <c:v>9.4548327627073991E-2</c:v>
                </c:pt>
                <c:pt idx="200">
                  <c:v>0.1027126678957071</c:v>
                </c:pt>
                <c:pt idx="201">
                  <c:v>0.10323939952594152</c:v>
                </c:pt>
                <c:pt idx="202">
                  <c:v>0.10956017908875437</c:v>
                </c:pt>
                <c:pt idx="203">
                  <c:v>0.11061364234922322</c:v>
                </c:pt>
                <c:pt idx="204">
                  <c:v>0.10666315512246527</c:v>
                </c:pt>
                <c:pt idx="205">
                  <c:v>0.10718988675269947</c:v>
                </c:pt>
                <c:pt idx="206">
                  <c:v>0.10587305767711364</c:v>
                </c:pt>
                <c:pt idx="207">
                  <c:v>0.10929681327363694</c:v>
                </c:pt>
                <c:pt idx="208">
                  <c:v>0.11035027653410578</c:v>
                </c:pt>
                <c:pt idx="209">
                  <c:v>0.11324730050039511</c:v>
                </c:pt>
                <c:pt idx="210">
                  <c:v>0.11456412957598117</c:v>
                </c:pt>
                <c:pt idx="211">
                  <c:v>0.11087700816434021</c:v>
                </c:pt>
                <c:pt idx="212">
                  <c:v>0.12457203055043475</c:v>
                </c:pt>
                <c:pt idx="213">
                  <c:v>0.12536212799578617</c:v>
                </c:pt>
                <c:pt idx="214">
                  <c:v>0.11956808006320774</c:v>
                </c:pt>
                <c:pt idx="215">
                  <c:v>0.11746115354227027</c:v>
                </c:pt>
                <c:pt idx="216">
                  <c:v>0.11667105609691863</c:v>
                </c:pt>
                <c:pt idx="217">
                  <c:v>0.11377403213062953</c:v>
                </c:pt>
                <c:pt idx="218">
                  <c:v>0.11482749539109816</c:v>
                </c:pt>
                <c:pt idx="219">
                  <c:v>0.10850671582828553</c:v>
                </c:pt>
                <c:pt idx="220">
                  <c:v>0.10877008164340274</c:v>
                </c:pt>
                <c:pt idx="221">
                  <c:v>0.11403739794574652</c:v>
                </c:pt>
                <c:pt idx="222">
                  <c:v>0.11667105609691863</c:v>
                </c:pt>
                <c:pt idx="223">
                  <c:v>0.11851461680273911</c:v>
                </c:pt>
                <c:pt idx="224">
                  <c:v>0.11166710560969184</c:v>
                </c:pt>
                <c:pt idx="225">
                  <c:v>0.11719778772715306</c:v>
                </c:pt>
                <c:pt idx="226">
                  <c:v>0.1187779826178561</c:v>
                </c:pt>
                <c:pt idx="227">
                  <c:v>0.11956808006320774</c:v>
                </c:pt>
                <c:pt idx="228">
                  <c:v>0.11482749539109816</c:v>
                </c:pt>
                <c:pt idx="229">
                  <c:v>0.11561759283644979</c:v>
                </c:pt>
                <c:pt idx="230">
                  <c:v>0.11035027653410578</c:v>
                </c:pt>
                <c:pt idx="231">
                  <c:v>0.115880958651567</c:v>
                </c:pt>
                <c:pt idx="232">
                  <c:v>0.11614432446668443</c:v>
                </c:pt>
                <c:pt idx="233">
                  <c:v>0.12272846984461427</c:v>
                </c:pt>
                <c:pt idx="234">
                  <c:v>0.12483539636555174</c:v>
                </c:pt>
                <c:pt idx="235">
                  <c:v>0.12509876218066895</c:v>
                </c:pt>
                <c:pt idx="236">
                  <c:v>0.12825915196207549</c:v>
                </c:pt>
                <c:pt idx="237">
                  <c:v>0.12878588359230969</c:v>
                </c:pt>
                <c:pt idx="238">
                  <c:v>0.13457993152488812</c:v>
                </c:pt>
                <c:pt idx="239">
                  <c:v>0.14801158809586523</c:v>
                </c:pt>
                <c:pt idx="240">
                  <c:v>0.14458783249934171</c:v>
                </c:pt>
                <c:pt idx="241">
                  <c:v>0.14959178298656828</c:v>
                </c:pt>
                <c:pt idx="242">
                  <c:v>0.14880168554121664</c:v>
                </c:pt>
                <c:pt idx="243">
                  <c:v>0.15011851461680292</c:v>
                </c:pt>
                <c:pt idx="244">
                  <c:v>0.15327890439820901</c:v>
                </c:pt>
                <c:pt idx="245">
                  <c:v>0.15617592836449834</c:v>
                </c:pt>
                <c:pt idx="246">
                  <c:v>0.15828285488543581</c:v>
                </c:pt>
                <c:pt idx="247">
                  <c:v>0.16697392678430356</c:v>
                </c:pt>
                <c:pt idx="248">
                  <c:v>0.16513036607848308</c:v>
                </c:pt>
                <c:pt idx="249">
                  <c:v>0.16144324466684234</c:v>
                </c:pt>
                <c:pt idx="250">
                  <c:v>0.16460363444824866</c:v>
                </c:pt>
                <c:pt idx="251">
                  <c:v>0.1603897814063735</c:v>
                </c:pt>
                <c:pt idx="252">
                  <c:v>0.16513036607848308</c:v>
                </c:pt>
                <c:pt idx="253">
                  <c:v>0.15828285488543581</c:v>
                </c:pt>
                <c:pt idx="254">
                  <c:v>0.15880958651567023</c:v>
                </c:pt>
                <c:pt idx="255">
                  <c:v>0.16697392678430356</c:v>
                </c:pt>
                <c:pt idx="256">
                  <c:v>0.16697392678430356</c:v>
                </c:pt>
                <c:pt idx="257">
                  <c:v>0.17935212009481183</c:v>
                </c:pt>
                <c:pt idx="258">
                  <c:v>0.17619173031340529</c:v>
                </c:pt>
                <c:pt idx="259">
                  <c:v>0.18488280221227305</c:v>
                </c:pt>
                <c:pt idx="260">
                  <c:v>0.17619173031340529</c:v>
                </c:pt>
                <c:pt idx="261">
                  <c:v>0.17540163286805388</c:v>
                </c:pt>
                <c:pt idx="262">
                  <c:v>0.17250460890176478</c:v>
                </c:pt>
                <c:pt idx="263">
                  <c:v>0.1764550961285225</c:v>
                </c:pt>
                <c:pt idx="264">
                  <c:v>0.17698182775875693</c:v>
                </c:pt>
                <c:pt idx="265">
                  <c:v>0.1706610481959443</c:v>
                </c:pt>
                <c:pt idx="266">
                  <c:v>0.17039768238082686</c:v>
                </c:pt>
                <c:pt idx="267">
                  <c:v>0.16881748749012382</c:v>
                </c:pt>
                <c:pt idx="268">
                  <c:v>0.17197787727153013</c:v>
                </c:pt>
                <c:pt idx="269">
                  <c:v>0.16012641559125629</c:v>
                </c:pt>
                <c:pt idx="270">
                  <c:v>0.1524888069528576</c:v>
                </c:pt>
                <c:pt idx="271">
                  <c:v>0.16144324466684234</c:v>
                </c:pt>
                <c:pt idx="272">
                  <c:v>0.15064524624703712</c:v>
                </c:pt>
                <c:pt idx="273">
                  <c:v>0.14853831972609965</c:v>
                </c:pt>
                <c:pt idx="274">
                  <c:v>0.13563339478535674</c:v>
                </c:pt>
                <c:pt idx="275">
                  <c:v>0.14090071108770075</c:v>
                </c:pt>
                <c:pt idx="276">
                  <c:v>0.14616802739004497</c:v>
                </c:pt>
                <c:pt idx="277">
                  <c:v>0.15459573347379529</c:v>
                </c:pt>
                <c:pt idx="278">
                  <c:v>0.14011061364234934</c:v>
                </c:pt>
                <c:pt idx="279">
                  <c:v>0.13800368712141164</c:v>
                </c:pt>
                <c:pt idx="280">
                  <c:v>0.13457993152488812</c:v>
                </c:pt>
                <c:pt idx="281">
                  <c:v>0.15301553858309203</c:v>
                </c:pt>
                <c:pt idx="282">
                  <c:v>0.14037397945746632</c:v>
                </c:pt>
                <c:pt idx="283">
                  <c:v>0.14406110086910706</c:v>
                </c:pt>
                <c:pt idx="284">
                  <c:v>0.14748485646563081</c:v>
                </c:pt>
                <c:pt idx="285">
                  <c:v>0.13905715038188049</c:v>
                </c:pt>
                <c:pt idx="286">
                  <c:v>0.14116407690281796</c:v>
                </c:pt>
                <c:pt idx="287">
                  <c:v>0.14116407690281796</c:v>
                </c:pt>
                <c:pt idx="288">
                  <c:v>0.12983934685277854</c:v>
                </c:pt>
                <c:pt idx="289">
                  <c:v>0.10771661838293389</c:v>
                </c:pt>
                <c:pt idx="290">
                  <c:v>8.4013695022385981E-2</c:v>
                </c:pt>
                <c:pt idx="291">
                  <c:v>9.8762180668949151E-2</c:v>
                </c:pt>
                <c:pt idx="292">
                  <c:v>9.4811693442191203E-2</c:v>
                </c:pt>
                <c:pt idx="293">
                  <c:v>0.10350276534105873</c:v>
                </c:pt>
                <c:pt idx="294">
                  <c:v>9.9552278114300785E-2</c:v>
                </c:pt>
                <c:pt idx="295">
                  <c:v>7.8219647089807776E-2</c:v>
                </c:pt>
                <c:pt idx="296">
                  <c:v>-2.7390044772188538E-2</c:v>
                </c:pt>
                <c:pt idx="297">
                  <c:v>1.1851461680274067E-2</c:v>
                </c:pt>
                <c:pt idx="298">
                  <c:v>2.0015801948906953E-2</c:v>
                </c:pt>
                <c:pt idx="299">
                  <c:v>-1.711877798261785E-2</c:v>
                </c:pt>
                <c:pt idx="300">
                  <c:v>-1.8435607058203685E-3</c:v>
                </c:pt>
                <c:pt idx="301">
                  <c:v>-1.6328680537266216E-2</c:v>
                </c:pt>
                <c:pt idx="302">
                  <c:v>-8.1643402686332189E-3</c:v>
                </c:pt>
                <c:pt idx="303">
                  <c:v>-5.8993942586252346E-2</c:v>
                </c:pt>
                <c:pt idx="304">
                  <c:v>-8.6383987358440883E-2</c:v>
                </c:pt>
                <c:pt idx="305">
                  <c:v>-6.452462470371334E-2</c:v>
                </c:pt>
                <c:pt idx="306">
                  <c:v>-9.9025546484066362E-2</c:v>
                </c:pt>
                <c:pt idx="307">
                  <c:v>-7.5849354753752873E-2</c:v>
                </c:pt>
                <c:pt idx="308">
                  <c:v>-5.9257308401369557E-2</c:v>
                </c:pt>
                <c:pt idx="309">
                  <c:v>-7.2162233342112247E-2</c:v>
                </c:pt>
                <c:pt idx="310">
                  <c:v>-6.004740584672108E-2</c:v>
                </c:pt>
                <c:pt idx="311">
                  <c:v>-8.4013695022386092E-2</c:v>
                </c:pt>
                <c:pt idx="312">
                  <c:v>-6.8475111930471511E-2</c:v>
                </c:pt>
              </c:numCache>
            </c:numRef>
          </c:val>
          <c:smooth val="1"/>
          <c:extLst>
            <c:ext xmlns:c16="http://schemas.microsoft.com/office/drawing/2014/chart" uri="{C3380CC4-5D6E-409C-BE32-E72D297353CC}">
              <c16:uniqueId val="{00000001-2700-4D27-BA7A-61721DC69651}"/>
            </c:ext>
          </c:extLst>
        </c:ser>
        <c:ser>
          <c:idx val="1"/>
          <c:order val="3"/>
          <c:tx>
            <c:strRef>
              <c:f>'III.2.3 Ханш'!$A$39</c:f>
              <c:strCache>
                <c:ptCount val="1"/>
                <c:pt idx="0">
                  <c:v>Евро</c:v>
                </c:pt>
              </c:strCache>
            </c:strRef>
          </c:tx>
          <c:spPr>
            <a:ln w="22225">
              <a:solidFill>
                <a:schemeClr val="accent2">
                  <a:lumMod val="60000"/>
                  <a:lumOff val="40000"/>
                </a:schemeClr>
              </a:solidFill>
            </a:ln>
          </c:spPr>
          <c:marker>
            <c:symbol val="none"/>
          </c:marker>
          <c:cat>
            <c:numRef>
              <c:f>'III.2.3 Ханш'!$ADK$23:$APK$23</c:f>
              <c:numCache>
                <c:formatCode>m/d/yyyy</c:formatCode>
                <c:ptCount val="313"/>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43498</c:v>
                </c:pt>
                <c:pt idx="25">
                  <c:v>43500</c:v>
                </c:pt>
                <c:pt idx="26">
                  <c:v>43507</c:v>
                </c:pt>
                <c:pt idx="27">
                  <c:v>43508</c:v>
                </c:pt>
                <c:pt idx="28">
                  <c:v>43509</c:v>
                </c:pt>
                <c:pt idx="29">
                  <c:v>43510</c:v>
                </c:pt>
                <c:pt idx="30">
                  <c:v>43511</c:v>
                </c:pt>
                <c:pt idx="31">
                  <c:v>43514</c:v>
                </c:pt>
                <c:pt idx="32">
                  <c:v>43515</c:v>
                </c:pt>
                <c:pt idx="33">
                  <c:v>43516</c:v>
                </c:pt>
                <c:pt idx="34">
                  <c:v>43517</c:v>
                </c:pt>
                <c:pt idx="35">
                  <c:v>43518</c:v>
                </c:pt>
                <c:pt idx="36">
                  <c:v>43521</c:v>
                </c:pt>
                <c:pt idx="37">
                  <c:v>43522</c:v>
                </c:pt>
                <c:pt idx="38">
                  <c:v>43523</c:v>
                </c:pt>
                <c:pt idx="39">
                  <c:v>43524</c:v>
                </c:pt>
                <c:pt idx="40">
                  <c:v>43525</c:v>
                </c:pt>
                <c:pt idx="41">
                  <c:v>43528</c:v>
                </c:pt>
                <c:pt idx="42">
                  <c:v>43529</c:v>
                </c:pt>
                <c:pt idx="43">
                  <c:v>43530</c:v>
                </c:pt>
                <c:pt idx="44">
                  <c:v>43531</c:v>
                </c:pt>
                <c:pt idx="45">
                  <c:v>43535</c:v>
                </c:pt>
                <c:pt idx="46">
                  <c:v>43536</c:v>
                </c:pt>
                <c:pt idx="47">
                  <c:v>43537</c:v>
                </c:pt>
                <c:pt idx="48">
                  <c:v>43538</c:v>
                </c:pt>
                <c:pt idx="49">
                  <c:v>43539</c:v>
                </c:pt>
                <c:pt idx="50">
                  <c:v>43542</c:v>
                </c:pt>
                <c:pt idx="51">
                  <c:v>43543</c:v>
                </c:pt>
                <c:pt idx="52">
                  <c:v>43544</c:v>
                </c:pt>
                <c:pt idx="53">
                  <c:v>43545</c:v>
                </c:pt>
                <c:pt idx="54">
                  <c:v>43546</c:v>
                </c:pt>
                <c:pt idx="55">
                  <c:v>43549</c:v>
                </c:pt>
                <c:pt idx="56">
                  <c:v>43550</c:v>
                </c:pt>
                <c:pt idx="57">
                  <c:v>43551</c:v>
                </c:pt>
                <c:pt idx="58">
                  <c:v>43552</c:v>
                </c:pt>
                <c:pt idx="59">
                  <c:v>43553</c:v>
                </c:pt>
                <c:pt idx="60">
                  <c:v>43556</c:v>
                </c:pt>
                <c:pt idx="61">
                  <c:v>43557</c:v>
                </c:pt>
                <c:pt idx="62">
                  <c:v>43558</c:v>
                </c:pt>
                <c:pt idx="63">
                  <c:v>43559</c:v>
                </c:pt>
                <c:pt idx="64">
                  <c:v>43560</c:v>
                </c:pt>
                <c:pt idx="65">
                  <c:v>43563</c:v>
                </c:pt>
                <c:pt idx="66">
                  <c:v>43564</c:v>
                </c:pt>
                <c:pt idx="67">
                  <c:v>43565</c:v>
                </c:pt>
                <c:pt idx="68">
                  <c:v>43566</c:v>
                </c:pt>
                <c:pt idx="69">
                  <c:v>43567</c:v>
                </c:pt>
                <c:pt idx="70">
                  <c:v>43570</c:v>
                </c:pt>
                <c:pt idx="71">
                  <c:v>43571</c:v>
                </c:pt>
                <c:pt idx="72">
                  <c:v>43572</c:v>
                </c:pt>
                <c:pt idx="73">
                  <c:v>43573</c:v>
                </c:pt>
                <c:pt idx="74">
                  <c:v>43574</c:v>
                </c:pt>
                <c:pt idx="75">
                  <c:v>43577</c:v>
                </c:pt>
                <c:pt idx="76">
                  <c:v>43578</c:v>
                </c:pt>
                <c:pt idx="77">
                  <c:v>43579</c:v>
                </c:pt>
                <c:pt idx="78">
                  <c:v>43580</c:v>
                </c:pt>
                <c:pt idx="79">
                  <c:v>43581</c:v>
                </c:pt>
                <c:pt idx="80">
                  <c:v>43584</c:v>
                </c:pt>
                <c:pt idx="81">
                  <c:v>43585</c:v>
                </c:pt>
                <c:pt idx="82">
                  <c:v>43586</c:v>
                </c:pt>
                <c:pt idx="83">
                  <c:v>43587</c:v>
                </c:pt>
                <c:pt idx="84">
                  <c:v>43588</c:v>
                </c:pt>
                <c:pt idx="85">
                  <c:v>43591</c:v>
                </c:pt>
                <c:pt idx="86">
                  <c:v>43592</c:v>
                </c:pt>
                <c:pt idx="87">
                  <c:v>43593</c:v>
                </c:pt>
                <c:pt idx="88">
                  <c:v>43594</c:v>
                </c:pt>
                <c:pt idx="89">
                  <c:v>43595</c:v>
                </c:pt>
                <c:pt idx="90">
                  <c:v>43598</c:v>
                </c:pt>
                <c:pt idx="91">
                  <c:v>43599</c:v>
                </c:pt>
                <c:pt idx="92">
                  <c:v>43600</c:v>
                </c:pt>
                <c:pt idx="93">
                  <c:v>43601</c:v>
                </c:pt>
                <c:pt idx="94">
                  <c:v>43602</c:v>
                </c:pt>
                <c:pt idx="95">
                  <c:v>43605</c:v>
                </c:pt>
                <c:pt idx="96">
                  <c:v>43606</c:v>
                </c:pt>
                <c:pt idx="97">
                  <c:v>43607</c:v>
                </c:pt>
                <c:pt idx="98">
                  <c:v>43608</c:v>
                </c:pt>
                <c:pt idx="99">
                  <c:v>43609</c:v>
                </c:pt>
                <c:pt idx="100">
                  <c:v>43612</c:v>
                </c:pt>
                <c:pt idx="101">
                  <c:v>43613</c:v>
                </c:pt>
                <c:pt idx="102">
                  <c:v>43614</c:v>
                </c:pt>
                <c:pt idx="103">
                  <c:v>43615</c:v>
                </c:pt>
                <c:pt idx="104">
                  <c:v>43616</c:v>
                </c:pt>
                <c:pt idx="105">
                  <c:v>43619</c:v>
                </c:pt>
                <c:pt idx="106">
                  <c:v>43620</c:v>
                </c:pt>
                <c:pt idx="107">
                  <c:v>43621</c:v>
                </c:pt>
                <c:pt idx="108">
                  <c:v>43622</c:v>
                </c:pt>
                <c:pt idx="109">
                  <c:v>43623</c:v>
                </c:pt>
                <c:pt idx="110">
                  <c:v>43626</c:v>
                </c:pt>
                <c:pt idx="111">
                  <c:v>43627</c:v>
                </c:pt>
                <c:pt idx="112">
                  <c:v>43628</c:v>
                </c:pt>
                <c:pt idx="113">
                  <c:v>43629</c:v>
                </c:pt>
                <c:pt idx="114">
                  <c:v>43630</c:v>
                </c:pt>
                <c:pt idx="115">
                  <c:v>43633</c:v>
                </c:pt>
                <c:pt idx="116">
                  <c:v>43634</c:v>
                </c:pt>
                <c:pt idx="117">
                  <c:v>43635</c:v>
                </c:pt>
                <c:pt idx="118">
                  <c:v>43636</c:v>
                </c:pt>
                <c:pt idx="119">
                  <c:v>43637</c:v>
                </c:pt>
                <c:pt idx="120">
                  <c:v>43640</c:v>
                </c:pt>
                <c:pt idx="121">
                  <c:v>43641</c:v>
                </c:pt>
                <c:pt idx="122">
                  <c:v>43642</c:v>
                </c:pt>
                <c:pt idx="123">
                  <c:v>43643</c:v>
                </c:pt>
                <c:pt idx="124">
                  <c:v>43644</c:v>
                </c:pt>
                <c:pt idx="125">
                  <c:v>43647</c:v>
                </c:pt>
                <c:pt idx="126">
                  <c:v>43648</c:v>
                </c:pt>
                <c:pt idx="127">
                  <c:v>43649</c:v>
                </c:pt>
                <c:pt idx="128">
                  <c:v>43650</c:v>
                </c:pt>
                <c:pt idx="129">
                  <c:v>43651</c:v>
                </c:pt>
                <c:pt idx="130">
                  <c:v>43654</c:v>
                </c:pt>
                <c:pt idx="131">
                  <c:v>43655</c:v>
                </c:pt>
                <c:pt idx="132">
                  <c:v>43656</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43703</c:v>
                </c:pt>
                <c:pt idx="163">
                  <c:v>43704</c:v>
                </c:pt>
                <c:pt idx="164">
                  <c:v>43705</c:v>
                </c:pt>
                <c:pt idx="165">
                  <c:v>43706</c:v>
                </c:pt>
                <c:pt idx="166">
                  <c:v>43707</c:v>
                </c:pt>
                <c:pt idx="167">
                  <c:v>43710</c:v>
                </c:pt>
                <c:pt idx="168">
                  <c:v>43712</c:v>
                </c:pt>
                <c:pt idx="169">
                  <c:v>43713</c:v>
                </c:pt>
                <c:pt idx="170">
                  <c:v>43714</c:v>
                </c:pt>
                <c:pt idx="171">
                  <c:v>43715</c:v>
                </c:pt>
                <c:pt idx="172">
                  <c:v>43717</c:v>
                </c:pt>
                <c:pt idx="173">
                  <c:v>43718</c:v>
                </c:pt>
                <c:pt idx="174">
                  <c:v>43719</c:v>
                </c:pt>
                <c:pt idx="175">
                  <c:v>43720</c:v>
                </c:pt>
                <c:pt idx="176">
                  <c:v>43721</c:v>
                </c:pt>
                <c:pt idx="177">
                  <c:v>43724</c:v>
                </c:pt>
                <c:pt idx="178">
                  <c:v>43725</c:v>
                </c:pt>
                <c:pt idx="179">
                  <c:v>43726</c:v>
                </c:pt>
                <c:pt idx="180">
                  <c:v>43727</c:v>
                </c:pt>
                <c:pt idx="181">
                  <c:v>43728</c:v>
                </c:pt>
                <c:pt idx="182">
                  <c:v>43731</c:v>
                </c:pt>
                <c:pt idx="183">
                  <c:v>43732</c:v>
                </c:pt>
                <c:pt idx="184">
                  <c:v>43733</c:v>
                </c:pt>
                <c:pt idx="185">
                  <c:v>43734</c:v>
                </c:pt>
                <c:pt idx="186">
                  <c:v>43735</c:v>
                </c:pt>
                <c:pt idx="187">
                  <c:v>43738</c:v>
                </c:pt>
                <c:pt idx="188">
                  <c:v>43739</c:v>
                </c:pt>
                <c:pt idx="189">
                  <c:v>43740</c:v>
                </c:pt>
                <c:pt idx="190">
                  <c:v>43741</c:v>
                </c:pt>
                <c:pt idx="191">
                  <c:v>43742</c:v>
                </c:pt>
                <c:pt idx="192">
                  <c:v>43745</c:v>
                </c:pt>
                <c:pt idx="193">
                  <c:v>43746</c:v>
                </c:pt>
                <c:pt idx="194">
                  <c:v>43747</c:v>
                </c:pt>
                <c:pt idx="195">
                  <c:v>43748</c:v>
                </c:pt>
                <c:pt idx="196">
                  <c:v>43749</c:v>
                </c:pt>
                <c:pt idx="197">
                  <c:v>43752</c:v>
                </c:pt>
                <c:pt idx="198">
                  <c:v>43753</c:v>
                </c:pt>
                <c:pt idx="199">
                  <c:v>43754</c:v>
                </c:pt>
                <c:pt idx="200">
                  <c:v>43755</c:v>
                </c:pt>
                <c:pt idx="201">
                  <c:v>43756</c:v>
                </c:pt>
                <c:pt idx="202">
                  <c:v>43759</c:v>
                </c:pt>
                <c:pt idx="203">
                  <c:v>43760</c:v>
                </c:pt>
                <c:pt idx="204">
                  <c:v>43761</c:v>
                </c:pt>
                <c:pt idx="205">
                  <c:v>43762</c:v>
                </c:pt>
                <c:pt idx="206">
                  <c:v>43763</c:v>
                </c:pt>
                <c:pt idx="207">
                  <c:v>43766</c:v>
                </c:pt>
                <c:pt idx="208">
                  <c:v>43767</c:v>
                </c:pt>
                <c:pt idx="209">
                  <c:v>43768</c:v>
                </c:pt>
                <c:pt idx="210">
                  <c:v>43769</c:v>
                </c:pt>
                <c:pt idx="211">
                  <c:v>43770</c:v>
                </c:pt>
                <c:pt idx="212">
                  <c:v>43773</c:v>
                </c:pt>
                <c:pt idx="213">
                  <c:v>43774</c:v>
                </c:pt>
                <c:pt idx="214">
                  <c:v>43775</c:v>
                </c:pt>
                <c:pt idx="215">
                  <c:v>43776</c:v>
                </c:pt>
                <c:pt idx="216">
                  <c:v>43777</c:v>
                </c:pt>
                <c:pt idx="217">
                  <c:v>43780</c:v>
                </c:pt>
                <c:pt idx="218">
                  <c:v>43781</c:v>
                </c:pt>
                <c:pt idx="219">
                  <c:v>43782</c:v>
                </c:pt>
                <c:pt idx="220">
                  <c:v>43783</c:v>
                </c:pt>
                <c:pt idx="221">
                  <c:v>43784</c:v>
                </c:pt>
                <c:pt idx="222">
                  <c:v>43787</c:v>
                </c:pt>
                <c:pt idx="223">
                  <c:v>43788</c:v>
                </c:pt>
                <c:pt idx="224">
                  <c:v>43789</c:v>
                </c:pt>
                <c:pt idx="225">
                  <c:v>43790</c:v>
                </c:pt>
                <c:pt idx="226">
                  <c:v>43791</c:v>
                </c:pt>
                <c:pt idx="227">
                  <c:v>43794</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43822</c:v>
                </c:pt>
                <c:pt idx="246">
                  <c:v>43823</c:v>
                </c:pt>
                <c:pt idx="247">
                  <c:v>43824</c:v>
                </c:pt>
                <c:pt idx="248">
                  <c:v>43825</c:v>
                </c:pt>
                <c:pt idx="249">
                  <c:v>43826</c:v>
                </c:pt>
                <c:pt idx="250">
                  <c:v>43829</c:v>
                </c:pt>
                <c:pt idx="251">
                  <c:v>43830</c:v>
                </c:pt>
                <c:pt idx="252">
                  <c:v>43832</c:v>
                </c:pt>
                <c:pt idx="253">
                  <c:v>43833</c:v>
                </c:pt>
                <c:pt idx="254">
                  <c:v>43836</c:v>
                </c:pt>
                <c:pt idx="255">
                  <c:v>43837</c:v>
                </c:pt>
                <c:pt idx="256">
                  <c:v>43838</c:v>
                </c:pt>
                <c:pt idx="257">
                  <c:v>43839</c:v>
                </c:pt>
                <c:pt idx="258">
                  <c:v>43840</c:v>
                </c:pt>
                <c:pt idx="259">
                  <c:v>43843</c:v>
                </c:pt>
                <c:pt idx="260">
                  <c:v>43844</c:v>
                </c:pt>
                <c:pt idx="261">
                  <c:v>43845</c:v>
                </c:pt>
                <c:pt idx="262">
                  <c:v>43846</c:v>
                </c:pt>
                <c:pt idx="263">
                  <c:v>43847</c:v>
                </c:pt>
                <c:pt idx="264">
                  <c:v>43850</c:v>
                </c:pt>
                <c:pt idx="265">
                  <c:v>43851</c:v>
                </c:pt>
                <c:pt idx="266">
                  <c:v>43852</c:v>
                </c:pt>
                <c:pt idx="267">
                  <c:v>43853</c:v>
                </c:pt>
                <c:pt idx="268">
                  <c:v>43854</c:v>
                </c:pt>
                <c:pt idx="269">
                  <c:v>43857</c:v>
                </c:pt>
                <c:pt idx="270">
                  <c:v>43858</c:v>
                </c:pt>
                <c:pt idx="271">
                  <c:v>43859</c:v>
                </c:pt>
                <c:pt idx="272">
                  <c:v>43860</c:v>
                </c:pt>
                <c:pt idx="273">
                  <c:v>43861</c:v>
                </c:pt>
                <c:pt idx="274">
                  <c:v>43864</c:v>
                </c:pt>
                <c:pt idx="275">
                  <c:v>43865</c:v>
                </c:pt>
                <c:pt idx="276">
                  <c:v>43866</c:v>
                </c:pt>
                <c:pt idx="277">
                  <c:v>43867</c:v>
                </c:pt>
                <c:pt idx="278">
                  <c:v>43868</c:v>
                </c:pt>
                <c:pt idx="279">
                  <c:v>43871</c:v>
                </c:pt>
                <c:pt idx="280">
                  <c:v>43872</c:v>
                </c:pt>
                <c:pt idx="281">
                  <c:v>43873</c:v>
                </c:pt>
                <c:pt idx="282">
                  <c:v>43874</c:v>
                </c:pt>
                <c:pt idx="283">
                  <c:v>43875</c:v>
                </c:pt>
                <c:pt idx="284">
                  <c:v>43878</c:v>
                </c:pt>
                <c:pt idx="285">
                  <c:v>43879</c:v>
                </c:pt>
                <c:pt idx="286">
                  <c:v>43880</c:v>
                </c:pt>
                <c:pt idx="287">
                  <c:v>43881</c:v>
                </c:pt>
                <c:pt idx="288">
                  <c:v>43882</c:v>
                </c:pt>
                <c:pt idx="289">
                  <c:v>43888</c:v>
                </c:pt>
                <c:pt idx="290">
                  <c:v>43890</c:v>
                </c:pt>
                <c:pt idx="291">
                  <c:v>43892</c:v>
                </c:pt>
                <c:pt idx="292">
                  <c:v>43893</c:v>
                </c:pt>
                <c:pt idx="293">
                  <c:v>43894</c:v>
                </c:pt>
                <c:pt idx="294">
                  <c:v>43895</c:v>
                </c:pt>
                <c:pt idx="295">
                  <c:v>43896</c:v>
                </c:pt>
                <c:pt idx="296">
                  <c:v>43899</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numCache>
            </c:numRef>
          </c:cat>
          <c:val>
            <c:numRef>
              <c:f>'III.2.3 Ханш'!$ADK$31:$APK$31</c:f>
              <c:numCache>
                <c:formatCode>0.0%</c:formatCode>
                <c:ptCount val="313"/>
                <c:pt idx="0">
                  <c:v>0</c:v>
                </c:pt>
                <c:pt idx="1">
                  <c:v>4.6583902269683453E-3</c:v>
                </c:pt>
                <c:pt idx="2">
                  <c:v>-2.6118724480518329E-3</c:v>
                </c:pt>
                <c:pt idx="3">
                  <c:v>-3.4384143619925478E-4</c:v>
                </c:pt>
                <c:pt idx="4">
                  <c:v>4.9592514836427348E-3</c:v>
                </c:pt>
                <c:pt idx="5">
                  <c:v>7.9810887210089998E-3</c:v>
                </c:pt>
                <c:pt idx="6">
                  <c:v>1.077810655778344E-2</c:v>
                </c:pt>
                <c:pt idx="7">
                  <c:v>1.7658241449423961E-2</c:v>
                </c:pt>
                <c:pt idx="8">
                  <c:v>1.5939034268427799E-2</c:v>
                </c:pt>
                <c:pt idx="9">
                  <c:v>1.1594729968756656E-2</c:v>
                </c:pt>
                <c:pt idx="10">
                  <c:v>9.8920536260393988E-3</c:v>
                </c:pt>
                <c:pt idx="11">
                  <c:v>3.309473823417397E-3</c:v>
                </c:pt>
                <c:pt idx="12">
                  <c:v>-1.322467062303545E-5</c:v>
                </c:pt>
                <c:pt idx="13">
                  <c:v>-1.8745970608169404E-3</c:v>
                </c:pt>
                <c:pt idx="14">
                  <c:v>-2.8598350222339697E-3</c:v>
                </c:pt>
                <c:pt idx="15">
                  <c:v>-6.5825798026218907E-3</c:v>
                </c:pt>
                <c:pt idx="16">
                  <c:v>-8.2621129717488362E-3</c:v>
                </c:pt>
                <c:pt idx="17">
                  <c:v>-8.8803663233762986E-3</c:v>
                </c:pt>
                <c:pt idx="18">
                  <c:v>-1.4203296249152841E-2</c:v>
                </c:pt>
                <c:pt idx="19">
                  <c:v>-7.8190865058767045E-3</c:v>
                </c:pt>
                <c:pt idx="20">
                  <c:v>-5.4684013026300438E-3</c:v>
                </c:pt>
                <c:pt idx="21">
                  <c:v>-6.1230224984708537E-3</c:v>
                </c:pt>
                <c:pt idx="22">
                  <c:v>-1.6299406542906736E-3</c:v>
                </c:pt>
                <c:pt idx="23">
                  <c:v>-4.7046765741490804E-3</c:v>
                </c:pt>
                <c:pt idx="24">
                  <c:v>-3.6797646008629448E-3</c:v>
                </c:pt>
                <c:pt idx="25">
                  <c:v>-4.6980642388375626E-3</c:v>
                </c:pt>
                <c:pt idx="26">
                  <c:v>-1.5072818342618199E-2</c:v>
                </c:pt>
                <c:pt idx="27">
                  <c:v>-1.811118641826337E-2</c:v>
                </c:pt>
                <c:pt idx="28">
                  <c:v>-1.4927346965764698E-2</c:v>
                </c:pt>
                <c:pt idx="29">
                  <c:v>-1.8501314201643138E-2</c:v>
                </c:pt>
                <c:pt idx="30">
                  <c:v>-1.8256657795116871E-2</c:v>
                </c:pt>
                <c:pt idx="31">
                  <c:v>-1.5413353611161584E-2</c:v>
                </c:pt>
                <c:pt idx="32">
                  <c:v>-1.5628254508786132E-2</c:v>
                </c:pt>
                <c:pt idx="33">
                  <c:v>-1.1601342304068285E-2</c:v>
                </c:pt>
                <c:pt idx="34">
                  <c:v>-1.2308862182401237E-2</c:v>
                </c:pt>
                <c:pt idx="35">
                  <c:v>-1.167407799249498E-2</c:v>
                </c:pt>
                <c:pt idx="36">
                  <c:v>-1.1194683682409612E-2</c:v>
                </c:pt>
                <c:pt idx="37">
                  <c:v>-1.1002925958375376E-2</c:v>
                </c:pt>
                <c:pt idx="38">
                  <c:v>-8.5596680607673559E-3</c:v>
                </c:pt>
                <c:pt idx="39">
                  <c:v>-7.6934521349577567E-3</c:v>
                </c:pt>
                <c:pt idx="40">
                  <c:v>-8.9531020118029936E-3</c:v>
                </c:pt>
                <c:pt idx="41">
                  <c:v>-1.059957350437235E-2</c:v>
                </c:pt>
                <c:pt idx="42">
                  <c:v>-1.316515960524367E-2</c:v>
                </c:pt>
                <c:pt idx="43">
                  <c:v>-1.5562131155670955E-2</c:v>
                </c:pt>
                <c:pt idx="44">
                  <c:v>-1.4976939480601081E-2</c:v>
                </c:pt>
                <c:pt idx="45">
                  <c:v>-2.0362686591837154E-2</c:v>
                </c:pt>
                <c:pt idx="46">
                  <c:v>-1.9397285636354678E-2</c:v>
                </c:pt>
                <c:pt idx="47">
                  <c:v>-1.8293025639330107E-2</c:v>
                </c:pt>
                <c:pt idx="48">
                  <c:v>-1.4500851338171361E-2</c:v>
                </c:pt>
                <c:pt idx="49">
                  <c:v>-1.4361992296629378E-2</c:v>
                </c:pt>
                <c:pt idx="50">
                  <c:v>-1.2907278528094146E-2</c:v>
                </c:pt>
                <c:pt idx="51">
                  <c:v>-1.2593192600796832E-2</c:v>
                </c:pt>
                <c:pt idx="52">
                  <c:v>-1.2999851222455505E-2</c:v>
                </c:pt>
                <c:pt idx="53">
                  <c:v>-7.0553617773957411E-3</c:v>
                </c:pt>
                <c:pt idx="54">
                  <c:v>-9.4655579984461724E-3</c:v>
                </c:pt>
                <c:pt idx="55">
                  <c:v>-1.6190303010265694E-2</c:v>
                </c:pt>
                <c:pt idx="56">
                  <c:v>-1.5915891094837376E-2</c:v>
                </c:pt>
                <c:pt idx="57">
                  <c:v>-1.5915891094837376E-2</c:v>
                </c:pt>
                <c:pt idx="58">
                  <c:v>-2.1959565569570016E-2</c:v>
                </c:pt>
                <c:pt idx="59">
                  <c:v>-2.2749739639297051E-2</c:v>
                </c:pt>
                <c:pt idx="60">
                  <c:v>-2.2214140479063671E-2</c:v>
                </c:pt>
                <c:pt idx="61">
                  <c:v>-2.5321938075479888E-2</c:v>
                </c:pt>
                <c:pt idx="62">
                  <c:v>-2.165209197758422E-2</c:v>
                </c:pt>
                <c:pt idx="63">
                  <c:v>-2.1847155869274104E-2</c:v>
                </c:pt>
                <c:pt idx="64">
                  <c:v>-2.3156398260955835E-2</c:v>
                </c:pt>
                <c:pt idx="65">
                  <c:v>-2.326219562594023E-2</c:v>
                </c:pt>
                <c:pt idx="66">
                  <c:v>-1.9830393599259422E-2</c:v>
                </c:pt>
                <c:pt idx="67">
                  <c:v>-1.9764270246144244E-2</c:v>
                </c:pt>
                <c:pt idx="68">
                  <c:v>-1.8458334022118272E-2</c:v>
                </c:pt>
                <c:pt idx="69">
                  <c:v>-1.778056965268715E-2</c:v>
                </c:pt>
                <c:pt idx="70">
                  <c:v>-1.5449721455375043E-2</c:v>
                </c:pt>
                <c:pt idx="71">
                  <c:v>-1.52182897194717E-2</c:v>
                </c:pt>
                <c:pt idx="72">
                  <c:v>-1.3912353495445728E-2</c:v>
                </c:pt>
                <c:pt idx="73">
                  <c:v>-1.9668391384127126E-2</c:v>
                </c:pt>
                <c:pt idx="74">
                  <c:v>-2.0144479526556847E-2</c:v>
                </c:pt>
                <c:pt idx="75">
                  <c:v>-1.9704759228340474E-2</c:v>
                </c:pt>
                <c:pt idx="76">
                  <c:v>-1.864678557849675E-2</c:v>
                </c:pt>
                <c:pt idx="77">
                  <c:v>-2.2796025986477897E-2</c:v>
                </c:pt>
                <c:pt idx="78">
                  <c:v>-2.6538607772800149E-2</c:v>
                </c:pt>
                <c:pt idx="79">
                  <c:v>-2.7937116691187369E-2</c:v>
                </c:pt>
                <c:pt idx="80">
                  <c:v>-2.4988015142247799E-2</c:v>
                </c:pt>
                <c:pt idx="81">
                  <c:v>-2.1840543533962586E-2</c:v>
                </c:pt>
                <c:pt idx="82">
                  <c:v>-1.8805481625973286E-2</c:v>
                </c:pt>
                <c:pt idx="83">
                  <c:v>-2.0289950903410237E-2</c:v>
                </c:pt>
                <c:pt idx="84">
                  <c:v>-2.4905360950853828E-2</c:v>
                </c:pt>
                <c:pt idx="85">
                  <c:v>-2.293157886036401E-2</c:v>
                </c:pt>
                <c:pt idx="86">
                  <c:v>-2.1999239581439123E-2</c:v>
                </c:pt>
                <c:pt idx="87">
                  <c:v>-2.1017307787677963E-2</c:v>
                </c:pt>
                <c:pt idx="88">
                  <c:v>-2.2799332154133545E-2</c:v>
                </c:pt>
                <c:pt idx="89">
                  <c:v>-1.9460102821814096E-2</c:v>
                </c:pt>
                <c:pt idx="90">
                  <c:v>-1.9073281206089976E-2</c:v>
                </c:pt>
                <c:pt idx="91">
                  <c:v>-1.756897492271825E-2</c:v>
                </c:pt>
                <c:pt idx="92">
                  <c:v>-1.9757657910832727E-2</c:v>
                </c:pt>
                <c:pt idx="93">
                  <c:v>-1.9846924437538327E-2</c:v>
                </c:pt>
                <c:pt idx="94">
                  <c:v>-2.2101730778767759E-2</c:v>
                </c:pt>
                <c:pt idx="95">
                  <c:v>-2.3010926884102223E-2</c:v>
                </c:pt>
                <c:pt idx="96">
                  <c:v>-2.4022614186765545E-2</c:v>
                </c:pt>
                <c:pt idx="97">
                  <c:v>-2.4049063528011616E-2</c:v>
                </c:pt>
                <c:pt idx="98">
                  <c:v>-2.4878911609607757E-2</c:v>
                </c:pt>
                <c:pt idx="99">
                  <c:v>-2.0746202039905404E-2</c:v>
                </c:pt>
                <c:pt idx="100">
                  <c:v>-1.9889904617063192E-2</c:v>
                </c:pt>
                <c:pt idx="101">
                  <c:v>-2.0584199824773219E-2</c:v>
                </c:pt>
                <c:pt idx="102">
                  <c:v>-2.325888945828436E-2</c:v>
                </c:pt>
                <c:pt idx="103">
                  <c:v>-2.5153323525035964E-2</c:v>
                </c:pt>
                <c:pt idx="104">
                  <c:v>-2.3920122989436798E-2</c:v>
                </c:pt>
                <c:pt idx="105">
                  <c:v>-2.0984246111120375E-2</c:v>
                </c:pt>
                <c:pt idx="106">
                  <c:v>-1.3016382060734299E-2</c:v>
                </c:pt>
                <c:pt idx="107">
                  <c:v>-1.194518374026754E-2</c:v>
                </c:pt>
                <c:pt idx="108">
                  <c:v>-1.4629791876746068E-2</c:v>
                </c:pt>
                <c:pt idx="109">
                  <c:v>-1.2636172780321808E-2</c:v>
                </c:pt>
                <c:pt idx="110">
                  <c:v>-9.8821351230720111E-3</c:v>
                </c:pt>
                <c:pt idx="111">
                  <c:v>-7.2173639925280364E-3</c:v>
                </c:pt>
                <c:pt idx="112">
                  <c:v>-5.0683550162828883E-3</c:v>
                </c:pt>
                <c:pt idx="113">
                  <c:v>-8.9167341675897571E-3</c:v>
                </c:pt>
                <c:pt idx="114">
                  <c:v>-9.4622518307903025E-3</c:v>
                </c:pt>
                <c:pt idx="115">
                  <c:v>-1.5446415287719284E-2</c:v>
                </c:pt>
                <c:pt idx="116">
                  <c:v>-1.7278032169011359E-2</c:v>
                </c:pt>
                <c:pt idx="117">
                  <c:v>-1.6031606962789158E-2</c:v>
                </c:pt>
                <c:pt idx="118">
                  <c:v>-7.878597523680364E-3</c:v>
                </c:pt>
                <c:pt idx="119">
                  <c:v>-6.2916370489147777E-3</c:v>
                </c:pt>
                <c:pt idx="120">
                  <c:v>-4.7278197477407247E-4</c:v>
                </c:pt>
                <c:pt idx="121">
                  <c:v>2.7110574777244878E-4</c:v>
                </c:pt>
                <c:pt idx="122">
                  <c:v>-1.5406741275850733E-3</c:v>
                </c:pt>
                <c:pt idx="123">
                  <c:v>-1.2034450266972252E-3</c:v>
                </c:pt>
                <c:pt idx="124">
                  <c:v>5.7527317210248619E-4</c:v>
                </c:pt>
                <c:pt idx="125">
                  <c:v>-4.1988329228176413E-3</c:v>
                </c:pt>
                <c:pt idx="126">
                  <c:v>-7.9017406972707871E-3</c:v>
                </c:pt>
                <c:pt idx="127">
                  <c:v>-8.6092605756037388E-3</c:v>
                </c:pt>
                <c:pt idx="128">
                  <c:v>-8.2323574628470064E-3</c:v>
                </c:pt>
                <c:pt idx="129">
                  <c:v>-9.571355363430567E-3</c:v>
                </c:pt>
                <c:pt idx="130">
                  <c:v>-1.2556824756583373E-2</c:v>
                </c:pt>
                <c:pt idx="131">
                  <c:v>-1.4566974691286538E-2</c:v>
                </c:pt>
                <c:pt idx="132">
                  <c:v>-1.3935496669036151E-2</c:v>
                </c:pt>
                <c:pt idx="133">
                  <c:v>-1.0460714462830367E-2</c:v>
                </c:pt>
                <c:pt idx="134">
                  <c:v>-1.3958639842626464E-2</c:v>
                </c:pt>
                <c:pt idx="135">
                  <c:v>-1.0860760749177523E-2</c:v>
                </c:pt>
                <c:pt idx="136">
                  <c:v>-8.7415072818343154E-3</c:v>
                </c:pt>
                <c:pt idx="137">
                  <c:v>-1.2279106673499407E-2</c:v>
                </c:pt>
                <c:pt idx="138">
                  <c:v>-1.462648570909042E-2</c:v>
                </c:pt>
                <c:pt idx="139">
                  <c:v>-1.8993933182351763E-2</c:v>
                </c:pt>
                <c:pt idx="140">
                  <c:v>-1.9850230605193975E-2</c:v>
                </c:pt>
                <c:pt idx="141">
                  <c:v>-1.8564131387102667E-2</c:v>
                </c:pt>
                <c:pt idx="142">
                  <c:v>-2.0385829765427466E-2</c:v>
                </c:pt>
                <c:pt idx="143">
                  <c:v>-1.8012001388590382E-2</c:v>
                </c:pt>
                <c:pt idx="144">
                  <c:v>-1.6990395582960005E-2</c:v>
                </c:pt>
                <c:pt idx="145">
                  <c:v>-2.7384986692675195E-2</c:v>
                </c:pt>
                <c:pt idx="146">
                  <c:v>-2.0461871621509919E-2</c:v>
                </c:pt>
                <c:pt idx="147">
                  <c:v>-1.9341080786206666E-2</c:v>
                </c:pt>
                <c:pt idx="148">
                  <c:v>-1.1155009670540506E-2</c:v>
                </c:pt>
                <c:pt idx="149">
                  <c:v>-1.3664390921263592E-2</c:v>
                </c:pt>
                <c:pt idx="150">
                  <c:v>-1.0705370869356856E-2</c:v>
                </c:pt>
                <c:pt idx="151">
                  <c:v>-1.2715520804060021E-2</c:v>
                </c:pt>
                <c:pt idx="152">
                  <c:v>-1.376026978328071E-2</c:v>
                </c:pt>
                <c:pt idx="153">
                  <c:v>-1.1376522903476571E-2</c:v>
                </c:pt>
                <c:pt idx="154">
                  <c:v>-1.2080736614153653E-2</c:v>
                </c:pt>
                <c:pt idx="155">
                  <c:v>-1.4976939480601081E-2</c:v>
                </c:pt>
                <c:pt idx="156">
                  <c:v>-2.0511464136346302E-2</c:v>
                </c:pt>
                <c:pt idx="157">
                  <c:v>-1.8795563123005898E-2</c:v>
                </c:pt>
                <c:pt idx="158">
                  <c:v>-2.1576050121501766E-2</c:v>
                </c:pt>
                <c:pt idx="159">
                  <c:v>-1.9651860545848332E-2</c:v>
                </c:pt>
                <c:pt idx="160">
                  <c:v>-1.8144248094820958E-2</c:v>
                </c:pt>
                <c:pt idx="161">
                  <c:v>-2.2319937844048177E-2</c:v>
                </c:pt>
                <c:pt idx="162">
                  <c:v>-1.7770651149719763E-2</c:v>
                </c:pt>
                <c:pt idx="163">
                  <c:v>-1.8524457375233561E-2</c:v>
                </c:pt>
                <c:pt idx="164">
                  <c:v>-2.0428809944952331E-2</c:v>
                </c:pt>
                <c:pt idx="165">
                  <c:v>-2.0987552278776023E-2</c:v>
                </c:pt>
                <c:pt idx="166">
                  <c:v>-2.4895442447886551E-2</c:v>
                </c:pt>
                <c:pt idx="167">
                  <c:v>-2.9864612434496562E-2</c:v>
                </c:pt>
                <c:pt idx="168">
                  <c:v>-2.930587010067276E-2</c:v>
                </c:pt>
                <c:pt idx="169">
                  <c:v>-2.4812788256492579E-2</c:v>
                </c:pt>
                <c:pt idx="170">
                  <c:v>-2.4174697898930453E-2</c:v>
                </c:pt>
                <c:pt idx="171">
                  <c:v>-2.5841006397434474E-2</c:v>
                </c:pt>
                <c:pt idx="172">
                  <c:v>-2.5579819152629191E-2</c:v>
                </c:pt>
                <c:pt idx="173">
                  <c:v>-2.4637561370737138E-2</c:v>
                </c:pt>
                <c:pt idx="174">
                  <c:v>-2.5569900649662025E-2</c:v>
                </c:pt>
                <c:pt idx="175">
                  <c:v>-2.7153554956771853E-2</c:v>
                </c:pt>
                <c:pt idx="176">
                  <c:v>-2.0405666771362019E-2</c:v>
                </c:pt>
                <c:pt idx="177">
                  <c:v>-2.2964640536921599E-2</c:v>
                </c:pt>
                <c:pt idx="178">
                  <c:v>-2.7811482320268421E-2</c:v>
                </c:pt>
                <c:pt idx="179">
                  <c:v>-2.448217149091636E-2</c:v>
                </c:pt>
                <c:pt idx="180">
                  <c:v>-2.5034301489428645E-2</c:v>
                </c:pt>
                <c:pt idx="181">
                  <c:v>-2.5239283884085806E-2</c:v>
                </c:pt>
                <c:pt idx="182">
                  <c:v>-3.2119418775726105E-2</c:v>
                </c:pt>
                <c:pt idx="183">
                  <c:v>-3.1249896682260747E-2</c:v>
                </c:pt>
                <c:pt idx="184">
                  <c:v>-3.0082819499776869E-2</c:v>
                </c:pt>
                <c:pt idx="185">
                  <c:v>-3.4714760385499144E-2</c:v>
                </c:pt>
                <c:pt idx="186">
                  <c:v>-3.6979485229695963E-2</c:v>
                </c:pt>
                <c:pt idx="187">
                  <c:v>-3.576942786768722E-2</c:v>
                </c:pt>
                <c:pt idx="188">
                  <c:v>-3.9829401748962767E-2</c:v>
                </c:pt>
                <c:pt idx="189">
                  <c:v>-3.8083745226720422E-2</c:v>
                </c:pt>
                <c:pt idx="190">
                  <c:v>-3.4837088588762333E-2</c:v>
                </c:pt>
                <c:pt idx="191">
                  <c:v>-3.466516787066265E-2</c:v>
                </c:pt>
                <c:pt idx="192">
                  <c:v>-3.210619410510307E-2</c:v>
                </c:pt>
                <c:pt idx="193">
                  <c:v>-3.1150711652587981E-2</c:v>
                </c:pt>
                <c:pt idx="194">
                  <c:v>-3.1223447341014676E-2</c:v>
                </c:pt>
                <c:pt idx="195">
                  <c:v>-2.7322169507215666E-2</c:v>
                </c:pt>
                <c:pt idx="196">
                  <c:v>-2.8023077050237322E-2</c:v>
                </c:pt>
                <c:pt idx="197">
                  <c:v>-2.7196535136296829E-2</c:v>
                </c:pt>
                <c:pt idx="198">
                  <c:v>-2.6541913940456019E-2</c:v>
                </c:pt>
                <c:pt idx="199">
                  <c:v>-2.4204453407832283E-2</c:v>
                </c:pt>
                <c:pt idx="200">
                  <c:v>-1.9850230605193975E-2</c:v>
                </c:pt>
                <c:pt idx="201">
                  <c:v>-1.462317954143455E-2</c:v>
                </c:pt>
                <c:pt idx="202">
                  <c:v>-8.5233002165540084E-3</c:v>
                </c:pt>
                <c:pt idx="203">
                  <c:v>-1.120129601772113E-2</c:v>
                </c:pt>
                <c:pt idx="204">
                  <c:v>-1.3396591341146902E-2</c:v>
                </c:pt>
                <c:pt idx="205">
                  <c:v>-1.1631097812970226E-2</c:v>
                </c:pt>
                <c:pt idx="206">
                  <c:v>-1.2824624336700063E-2</c:v>
                </c:pt>
                <c:pt idx="207">
                  <c:v>-1.3594961400492545E-2</c:v>
                </c:pt>
                <c:pt idx="208">
                  <c:v>-1.334369265865476E-2</c:v>
                </c:pt>
                <c:pt idx="209">
                  <c:v>-8.0637429124030824E-3</c:v>
                </c:pt>
                <c:pt idx="210">
                  <c:v>-3.3524540029424843E-3</c:v>
                </c:pt>
                <c:pt idx="211">
                  <c:v>-3.286330649827307E-3</c:v>
                </c:pt>
                <c:pt idx="212">
                  <c:v>-2.4862380771328851E-3</c:v>
                </c:pt>
                <c:pt idx="213">
                  <c:v>-4.8699849569371345E-3</c:v>
                </c:pt>
                <c:pt idx="214">
                  <c:v>-9.7300514109071035E-3</c:v>
                </c:pt>
                <c:pt idx="215">
                  <c:v>-1.000776949399107E-2</c:v>
                </c:pt>
                <c:pt idx="216">
                  <c:v>-1.2778337989519439E-2</c:v>
                </c:pt>
                <c:pt idx="217">
                  <c:v>-1.5076124510273847E-2</c:v>
                </c:pt>
                <c:pt idx="218">
                  <c:v>-1.4447952655679219E-2</c:v>
                </c:pt>
                <c:pt idx="219">
                  <c:v>-1.6894516720942887E-2</c:v>
                </c:pt>
                <c:pt idx="220">
                  <c:v>-1.5962177442018111E-2</c:v>
                </c:pt>
                <c:pt idx="221">
                  <c:v>-1.5416659778817454E-2</c:v>
                </c:pt>
                <c:pt idx="222">
                  <c:v>-1.140958458003416E-2</c:v>
                </c:pt>
                <c:pt idx="223">
                  <c:v>-9.8722166201048456E-3</c:v>
                </c:pt>
                <c:pt idx="224">
                  <c:v>-1.0546674821880209E-2</c:v>
                </c:pt>
                <c:pt idx="225">
                  <c:v>-8.5497495578000793E-3</c:v>
                </c:pt>
                <c:pt idx="226">
                  <c:v>-9.8226241052683516E-3</c:v>
                </c:pt>
                <c:pt idx="227">
                  <c:v>-1.1647628651248909E-2</c:v>
                </c:pt>
                <c:pt idx="228">
                  <c:v>-1.1898897393086916E-2</c:v>
                </c:pt>
                <c:pt idx="229">
                  <c:v>-1.1502157274395408E-2</c:v>
                </c:pt>
                <c:pt idx="230">
                  <c:v>-1.0285487577075036E-2</c:v>
                </c:pt>
                <c:pt idx="231">
                  <c:v>-4.0963417254888945E-3</c:v>
                </c:pt>
                <c:pt idx="232">
                  <c:v>-3.5838857388458267E-3</c:v>
                </c:pt>
                <c:pt idx="233">
                  <c:v>-3.408658853090385E-3</c:v>
                </c:pt>
                <c:pt idx="234">
                  <c:v>-5.4221149554489756E-4</c:v>
                </c:pt>
                <c:pt idx="235">
                  <c:v>-4.0004628634717765E-3</c:v>
                </c:pt>
                <c:pt idx="236">
                  <c:v>-3.1805332848428014E-3</c:v>
                </c:pt>
                <c:pt idx="237">
                  <c:v>-1.7952490370787277E-3</c:v>
                </c:pt>
                <c:pt idx="238">
                  <c:v>3.1044914287603476E-3</c:v>
                </c:pt>
                <c:pt idx="239">
                  <c:v>7.5645115963831611E-3</c:v>
                </c:pt>
                <c:pt idx="240">
                  <c:v>4.9625576512983827E-3</c:v>
                </c:pt>
                <c:pt idx="241">
                  <c:v>5.4320334584165852E-3</c:v>
                </c:pt>
                <c:pt idx="242">
                  <c:v>4.9923131602003235E-3</c:v>
                </c:pt>
                <c:pt idx="243">
                  <c:v>4.4137338204419674E-3</c:v>
                </c:pt>
                <c:pt idx="244">
                  <c:v>4.1260972343908353E-3</c:v>
                </c:pt>
                <c:pt idx="245">
                  <c:v>1.4943877804043382E-3</c:v>
                </c:pt>
                <c:pt idx="246">
                  <c:v>1.5109186186830215E-3</c:v>
                </c:pt>
                <c:pt idx="247">
                  <c:v>2.4730134065098497E-3</c:v>
                </c:pt>
                <c:pt idx="248">
                  <c:v>2.3043988560658146E-3</c:v>
                </c:pt>
                <c:pt idx="249">
                  <c:v>6.235432198766766E-3</c:v>
                </c:pt>
                <c:pt idx="250">
                  <c:v>1.2017919428694235E-2</c:v>
                </c:pt>
                <c:pt idx="251">
                  <c:v>1.2857686013257652E-2</c:v>
                </c:pt>
                <c:pt idx="252">
                  <c:v>1.3621410741738726E-2</c:v>
                </c:pt>
                <c:pt idx="253">
                  <c:v>8.8638354850973933E-3</c:v>
                </c:pt>
                <c:pt idx="254">
                  <c:v>1.0229282726927025E-2</c:v>
                </c:pt>
                <c:pt idx="255">
                  <c:v>1.1429421585968491E-2</c:v>
                </c:pt>
                <c:pt idx="256">
                  <c:v>9.2109830889524069E-3</c:v>
                </c:pt>
                <c:pt idx="257">
                  <c:v>6.4338022581125198E-3</c:v>
                </c:pt>
                <c:pt idx="258">
                  <c:v>5.8221612417965751E-3</c:v>
                </c:pt>
                <c:pt idx="259">
                  <c:v>8.1794587803547536E-3</c:v>
                </c:pt>
                <c:pt idx="260">
                  <c:v>1.01598532061562E-2</c:v>
                </c:pt>
                <c:pt idx="261">
                  <c:v>8.4075843486022261E-3</c:v>
                </c:pt>
                <c:pt idx="262">
                  <c:v>1.1730282842642881E-2</c:v>
                </c:pt>
                <c:pt idx="263">
                  <c:v>1.1135172664605841E-2</c:v>
                </c:pt>
                <c:pt idx="264">
                  <c:v>7.9976195592879051E-3</c:v>
                </c:pt>
                <c:pt idx="265">
                  <c:v>7.3628353693815374E-3</c:v>
                </c:pt>
                <c:pt idx="266">
                  <c:v>7.1975269865935942E-3</c:v>
                </c:pt>
                <c:pt idx="267">
                  <c:v>7.9744763856974821E-3</c:v>
                </c:pt>
                <c:pt idx="268">
                  <c:v>4.7509629213295934E-3</c:v>
                </c:pt>
                <c:pt idx="269">
                  <c:v>3.1937579554659479E-3</c:v>
                </c:pt>
                <c:pt idx="270">
                  <c:v>2.271337179508226E-3</c:v>
                </c:pt>
                <c:pt idx="271">
                  <c:v>9.1250227299011222E-4</c:v>
                </c:pt>
                <c:pt idx="272">
                  <c:v>2.2019076587374009E-3</c:v>
                </c:pt>
                <c:pt idx="273">
                  <c:v>3.2797183145156783E-3</c:v>
                </c:pt>
                <c:pt idx="274">
                  <c:v>7.782718661663246E-3</c:v>
                </c:pt>
                <c:pt idx="275">
                  <c:v>5.630403517762339E-3</c:v>
                </c:pt>
                <c:pt idx="276">
                  <c:v>4.9261898070851462E-3</c:v>
                </c:pt>
                <c:pt idx="277">
                  <c:v>1.8316168812919642E-3</c:v>
                </c:pt>
                <c:pt idx="278">
                  <c:v>-1.5505926305523499E-3</c:v>
                </c:pt>
                <c:pt idx="279">
                  <c:v>-3.2433504703023308E-3</c:v>
                </c:pt>
                <c:pt idx="280">
                  <c:v>-6.3412295637512717E-3</c:v>
                </c:pt>
                <c:pt idx="281">
                  <c:v>-5.7064453738450149E-3</c:v>
                </c:pt>
                <c:pt idx="282">
                  <c:v>-8.8406923115071923E-3</c:v>
                </c:pt>
                <c:pt idx="283">
                  <c:v>-1.2097267452432559E-2</c:v>
                </c:pt>
                <c:pt idx="284">
                  <c:v>-1.1726976674987233E-2</c:v>
                </c:pt>
                <c:pt idx="285">
                  <c:v>-1.2563437091894891E-2</c:v>
                </c:pt>
                <c:pt idx="286">
                  <c:v>-1.4963714809978046E-2</c:v>
                </c:pt>
                <c:pt idx="287">
                  <c:v>-1.5489395467244149E-2</c:v>
                </c:pt>
                <c:pt idx="288">
                  <c:v>-1.2672540624535045E-2</c:v>
                </c:pt>
                <c:pt idx="289">
                  <c:v>-5.6204850147956176E-4</c:v>
                </c:pt>
                <c:pt idx="290">
                  <c:v>4.8303109450680282E-3</c:v>
                </c:pt>
                <c:pt idx="291">
                  <c:v>1.0784718893094958E-2</c:v>
                </c:pt>
                <c:pt idx="292">
                  <c:v>1.6788719355958381E-2</c:v>
                </c:pt>
                <c:pt idx="293">
                  <c:v>2.1632254971649667E-2</c:v>
                </c:pt>
                <c:pt idx="294">
                  <c:v>1.659365546426872E-2</c:v>
                </c:pt>
                <c:pt idx="295">
                  <c:v>2.7454416213446242E-2</c:v>
                </c:pt>
                <c:pt idx="296">
                  <c:v>4.4424974790471694E-2</c:v>
                </c:pt>
                <c:pt idx="297">
                  <c:v>4.1115500967054075E-2</c:v>
                </c:pt>
                <c:pt idx="298">
                  <c:v>3.6219066668870648E-2</c:v>
                </c:pt>
                <c:pt idx="299">
                  <c:v>3.4632106194105061E-2</c:v>
                </c:pt>
                <c:pt idx="300">
                  <c:v>2.3827550295075328E-2</c:v>
                </c:pt>
                <c:pt idx="301">
                  <c:v>2.3057213231282958E-2</c:v>
                </c:pt>
                <c:pt idx="302">
                  <c:v>1.9982477311424551E-2</c:v>
                </c:pt>
                <c:pt idx="303">
                  <c:v>4.3409981320152724E-3</c:v>
                </c:pt>
                <c:pt idx="304">
                  <c:v>-6.5825798026218907E-3</c:v>
                </c:pt>
                <c:pt idx="305">
                  <c:v>-9.2804126097234541E-3</c:v>
                </c:pt>
                <c:pt idx="306">
                  <c:v>-2.013456102358957E-2</c:v>
                </c:pt>
                <c:pt idx="307">
                  <c:v>-7.7661878233845627E-3</c:v>
                </c:pt>
                <c:pt idx="308">
                  <c:v>-8.9398773411799581E-3</c:v>
                </c:pt>
                <c:pt idx="309">
                  <c:v>1.7952490370785057E-3</c:v>
                </c:pt>
                <c:pt idx="310">
                  <c:v>1.2024531764005753E-2</c:v>
                </c:pt>
                <c:pt idx="311">
                  <c:v>1.7149091630436653E-2</c:v>
                </c:pt>
                <c:pt idx="312">
                  <c:v>9.8821351230720111E-3</c:v>
                </c:pt>
              </c:numCache>
            </c:numRef>
          </c:val>
          <c:smooth val="1"/>
          <c:extLst>
            <c:ext xmlns:c16="http://schemas.microsoft.com/office/drawing/2014/chart" uri="{C3380CC4-5D6E-409C-BE32-E72D297353CC}">
              <c16:uniqueId val="{00000002-2700-4D27-BA7A-61721DC69651}"/>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Ханш'!$A$38</c:f>
              <c:strCache>
                <c:ptCount val="1"/>
                <c:pt idx="0">
                  <c:v> АНУ-ын доллар </c:v>
                </c:pt>
              </c:strCache>
            </c:strRef>
          </c:tx>
          <c:spPr>
            <a:ln w="22225">
              <a:solidFill>
                <a:srgbClr val="C00000"/>
              </a:solidFill>
            </a:ln>
          </c:spPr>
          <c:marker>
            <c:symbol val="none"/>
          </c:marker>
          <c:val>
            <c:numRef>
              <c:f>'III.2.3 Ханш'!$ADK$30:$APK$30</c:f>
              <c:numCache>
                <c:formatCode>0.0%</c:formatCode>
                <c:ptCount val="313"/>
                <c:pt idx="0">
                  <c:v>0</c:v>
                </c:pt>
                <c:pt idx="1">
                  <c:v>1.6378622304429324E-3</c:v>
                </c:pt>
                <c:pt idx="2">
                  <c:v>3.616157718945745E-3</c:v>
                </c:pt>
                <c:pt idx="3">
                  <c:v>2.5948579447665487E-3</c:v>
                </c:pt>
                <c:pt idx="4">
                  <c:v>5.4015410278813736E-3</c:v>
                </c:pt>
                <c:pt idx="5">
                  <c:v>7.6748786733693564E-3</c:v>
                </c:pt>
                <c:pt idx="6">
                  <c:v>8.5751355113496963E-3</c:v>
                </c:pt>
                <c:pt idx="7">
                  <c:v>8.7113088145733819E-3</c:v>
                </c:pt>
                <c:pt idx="8">
                  <c:v>8.4919184927128022E-3</c:v>
                </c:pt>
                <c:pt idx="9">
                  <c:v>8.3368322307078024E-3</c:v>
                </c:pt>
                <c:pt idx="10">
                  <c:v>7.2512283966728042E-3</c:v>
                </c:pt>
                <c:pt idx="11">
                  <c:v>6.2147982554685566E-3</c:v>
                </c:pt>
                <c:pt idx="12">
                  <c:v>4.6412400848814261E-3</c:v>
                </c:pt>
                <c:pt idx="13">
                  <c:v>2.5948579447665487E-3</c:v>
                </c:pt>
                <c:pt idx="14">
                  <c:v>1.9593825297217204E-3</c:v>
                </c:pt>
                <c:pt idx="15">
                  <c:v>9.8725644837327486E-4</c:v>
                </c:pt>
                <c:pt idx="16">
                  <c:v>-1.2785160136022933E-3</c:v>
                </c:pt>
                <c:pt idx="17">
                  <c:v>-2.9088130605328111E-3</c:v>
                </c:pt>
                <c:pt idx="18">
                  <c:v>-4.1495031565729201E-3</c:v>
                </c:pt>
                <c:pt idx="19">
                  <c:v>-4.5542404744882692E-3</c:v>
                </c:pt>
                <c:pt idx="20">
                  <c:v>-4.9892385264536099E-3</c:v>
                </c:pt>
                <c:pt idx="21">
                  <c:v>-5.2956284587073466E-3</c:v>
                </c:pt>
                <c:pt idx="22">
                  <c:v>-5.6701050425731481E-3</c:v>
                </c:pt>
                <c:pt idx="23">
                  <c:v>-5.2691503164137288E-3</c:v>
                </c:pt>
                <c:pt idx="24">
                  <c:v>-5.0270644440156831E-3</c:v>
                </c:pt>
                <c:pt idx="25">
                  <c:v>-4.8265870809361955E-3</c:v>
                </c:pt>
                <c:pt idx="26">
                  <c:v>-4.6298923096127487E-3</c:v>
                </c:pt>
                <c:pt idx="27">
                  <c:v>-4.580718616781887E-3</c:v>
                </c:pt>
                <c:pt idx="28">
                  <c:v>-4.2213723999409147E-3</c:v>
                </c:pt>
                <c:pt idx="29">
                  <c:v>-4.2251549916972886E-3</c:v>
                </c:pt>
                <c:pt idx="30">
                  <c:v>-4.1532857483290719E-3</c:v>
                </c:pt>
                <c:pt idx="31">
                  <c:v>-3.744765838657349E-3</c:v>
                </c:pt>
                <c:pt idx="32">
                  <c:v>-3.2984200114235529E-3</c:v>
                </c:pt>
                <c:pt idx="33">
                  <c:v>-3.1925074422493038E-3</c:v>
                </c:pt>
                <c:pt idx="34">
                  <c:v>-3.2454637268363173E-3</c:v>
                </c:pt>
                <c:pt idx="35">
                  <c:v>-3.1773770752244745E-3</c:v>
                </c:pt>
                <c:pt idx="36">
                  <c:v>-3.4837670074782112E-3</c:v>
                </c:pt>
                <c:pt idx="37">
                  <c:v>-2.9844648956571795E-3</c:v>
                </c:pt>
                <c:pt idx="38">
                  <c:v>-3.1130730153686725E-3</c:v>
                </c:pt>
                <c:pt idx="39">
                  <c:v>-3.1622467081995342E-3</c:v>
                </c:pt>
                <c:pt idx="40">
                  <c:v>-3.1584641164432714E-3</c:v>
                </c:pt>
                <c:pt idx="41">
                  <c:v>-3.3665066630353957E-3</c:v>
                </c:pt>
                <c:pt idx="42">
                  <c:v>-3.3627240712791329E-3</c:v>
                </c:pt>
                <c:pt idx="43">
                  <c:v>-3.4988973745030405E-3</c:v>
                </c:pt>
                <c:pt idx="44">
                  <c:v>-3.4345933146473495E-3</c:v>
                </c:pt>
                <c:pt idx="45">
                  <c:v>-3.551853659090054E-3</c:v>
                </c:pt>
                <c:pt idx="46">
                  <c:v>-4.1192424225230395E-3</c:v>
                </c:pt>
                <c:pt idx="47">
                  <c:v>-4.1457205648166573E-3</c:v>
                </c:pt>
                <c:pt idx="48">
                  <c:v>-4.8001089386425777E-3</c:v>
                </c:pt>
                <c:pt idx="49">
                  <c:v>-4.5731534332694723E-3</c:v>
                </c:pt>
                <c:pt idx="50">
                  <c:v>-4.5958489838067162E-3</c:v>
                </c:pt>
                <c:pt idx="51">
                  <c:v>-4.4558930888266568E-3</c:v>
                </c:pt>
                <c:pt idx="52">
                  <c:v>-4.645022676637689E-3</c:v>
                </c:pt>
                <c:pt idx="53">
                  <c:v>-4.7055441447371171E-3</c:v>
                </c:pt>
                <c:pt idx="54">
                  <c:v>-4.8530652232295912E-3</c:v>
                </c:pt>
                <c:pt idx="55">
                  <c:v>-4.6601530436625183E-3</c:v>
                </c:pt>
                <c:pt idx="56">
                  <c:v>-4.7358048787868867E-3</c:v>
                </c:pt>
                <c:pt idx="57">
                  <c:v>-4.7358048787868867E-3</c:v>
                </c:pt>
                <c:pt idx="58">
                  <c:v>-4.5996315755628681E-3</c:v>
                </c:pt>
                <c:pt idx="59">
                  <c:v>-4.6071967590752827E-3</c:v>
                </c:pt>
                <c:pt idx="60">
                  <c:v>-4.6374574931252743E-3</c:v>
                </c:pt>
                <c:pt idx="61">
                  <c:v>-4.3915890289709658E-3</c:v>
                </c:pt>
                <c:pt idx="62">
                  <c:v>-4.4218497630206244E-3</c:v>
                </c:pt>
                <c:pt idx="63">
                  <c:v>-4.4407627218018275E-3</c:v>
                </c:pt>
                <c:pt idx="64">
                  <c:v>-4.580718616781887E-3</c:v>
                </c:pt>
                <c:pt idx="65">
                  <c:v>-4.686631185955914E-3</c:v>
                </c:pt>
                <c:pt idx="66">
                  <c:v>-4.558023066244643E-3</c:v>
                </c:pt>
                <c:pt idx="67">
                  <c:v>-4.580718616781887E-3</c:v>
                </c:pt>
                <c:pt idx="68">
                  <c:v>-4.4483279053142422E-3</c:v>
                </c:pt>
                <c:pt idx="69">
                  <c:v>-4.5088493734136703E-3</c:v>
                </c:pt>
                <c:pt idx="70">
                  <c:v>-4.3537631114087816E-3</c:v>
                </c:pt>
                <c:pt idx="71">
                  <c:v>-3.8998521006623488E-3</c:v>
                </c:pt>
                <c:pt idx="72">
                  <c:v>-3.2378985433239027E-3</c:v>
                </c:pt>
                <c:pt idx="73">
                  <c:v>-2.7575093902840742E-3</c:v>
                </c:pt>
                <c:pt idx="74">
                  <c:v>-2.931508611070166E-3</c:v>
                </c:pt>
                <c:pt idx="75">
                  <c:v>-2.4851627838362589E-3</c:v>
                </c:pt>
                <c:pt idx="76">
                  <c:v>-2.0274691813336743E-3</c:v>
                </c:pt>
                <c:pt idx="77">
                  <c:v>-2.1674250763138447E-3</c:v>
                </c:pt>
                <c:pt idx="78">
                  <c:v>-1.3995589498013716E-3</c:v>
                </c:pt>
                <c:pt idx="79">
                  <c:v>-1.5811233540996561E-3</c:v>
                </c:pt>
                <c:pt idx="80">
                  <c:v>-4.8038915303982854E-4</c:v>
                </c:pt>
                <c:pt idx="81">
                  <c:v>-3.442158498159209E-4</c:v>
                </c:pt>
                <c:pt idx="82">
                  <c:v>-2.3452068888552002E-4</c:v>
                </c:pt>
                <c:pt idx="83">
                  <c:v>-2.7991178996034094E-4</c:v>
                </c:pt>
                <c:pt idx="84">
                  <c:v>-7.9812686056235371E-4</c:v>
                </c:pt>
                <c:pt idx="85">
                  <c:v>-7.451705759753402E-4</c:v>
                </c:pt>
                <c:pt idx="86">
                  <c:v>-5.5225839640804519E-4</c:v>
                </c:pt>
                <c:pt idx="87">
                  <c:v>-3.5178103332833555E-4</c:v>
                </c:pt>
                <c:pt idx="88">
                  <c:v>-4.7660656128378776E-4</c:v>
                </c:pt>
                <c:pt idx="89">
                  <c:v>-6.354754150448283E-4</c:v>
                </c:pt>
                <c:pt idx="90">
                  <c:v>-3.7447658386580152E-4</c:v>
                </c:pt>
                <c:pt idx="91">
                  <c:v>-1.7778181254246572E-4</c:v>
                </c:pt>
                <c:pt idx="92">
                  <c:v>1.3239071146764481E-4</c:v>
                </c:pt>
                <c:pt idx="93">
                  <c:v>5.7495394694528912E-4</c:v>
                </c:pt>
                <c:pt idx="94">
                  <c:v>9.5321312256735347E-4</c:v>
                </c:pt>
                <c:pt idx="95">
                  <c:v>1.3201245229206293E-3</c:v>
                </c:pt>
                <c:pt idx="96">
                  <c:v>1.5395148447814311E-3</c:v>
                </c:pt>
                <c:pt idx="97">
                  <c:v>1.2898637888707487E-3</c:v>
                </c:pt>
                <c:pt idx="98">
                  <c:v>1.3806459910201685E-3</c:v>
                </c:pt>
                <c:pt idx="99">
                  <c:v>1.3541678487265507E-3</c:v>
                </c:pt>
                <c:pt idx="100">
                  <c:v>1.5130367024878133E-3</c:v>
                </c:pt>
                <c:pt idx="101">
                  <c:v>1.5659929870748268E-3</c:v>
                </c:pt>
                <c:pt idx="102">
                  <c:v>1.7399922078609187E-3</c:v>
                </c:pt>
                <c:pt idx="103">
                  <c:v>1.9064262451347069E-3</c:v>
                </c:pt>
                <c:pt idx="104">
                  <c:v>2.1409469340201159E-3</c:v>
                </c:pt>
                <c:pt idx="105">
                  <c:v>2.5002931508610882E-3</c:v>
                </c:pt>
                <c:pt idx="106">
                  <c:v>2.7159008809656271E-3</c:v>
                </c:pt>
                <c:pt idx="107">
                  <c:v>2.7802049408212071E-3</c:v>
                </c:pt>
                <c:pt idx="108">
                  <c:v>3.0374211802441931E-3</c:v>
                </c:pt>
                <c:pt idx="109">
                  <c:v>3.1925074422491928E-3</c:v>
                </c:pt>
                <c:pt idx="110">
                  <c:v>3.0941600565874694E-3</c:v>
                </c:pt>
                <c:pt idx="111">
                  <c:v>3.3059851949357455E-3</c:v>
                </c:pt>
                <c:pt idx="112">
                  <c:v>3.5745492096272979E-3</c:v>
                </c:pt>
                <c:pt idx="113">
                  <c:v>3.850678407831376E-3</c:v>
                </c:pt>
                <c:pt idx="114">
                  <c:v>4.0549383626673485E-3</c:v>
                </c:pt>
                <c:pt idx="115">
                  <c:v>4.3499805196525188E-3</c:v>
                </c:pt>
                <c:pt idx="116">
                  <c:v>4.6752834106873475E-3</c:v>
                </c:pt>
                <c:pt idx="117">
                  <c:v>4.6941963694684397E-3</c:v>
                </c:pt>
                <c:pt idx="118">
                  <c:v>4.7244571035180982E-3</c:v>
                </c:pt>
                <c:pt idx="119">
                  <c:v>5.0421948110406234E-3</c:v>
                </c:pt>
                <c:pt idx="120">
                  <c:v>5.1518899719709133E-3</c:v>
                </c:pt>
                <c:pt idx="121">
                  <c:v>5.0611077698217155E-3</c:v>
                </c:pt>
                <c:pt idx="122">
                  <c:v>5.2275418070955038E-3</c:v>
                </c:pt>
                <c:pt idx="123">
                  <c:v>5.2124114400704524E-3</c:v>
                </c:pt>
                <c:pt idx="124">
                  <c:v>5.3221066010009643E-3</c:v>
                </c:pt>
                <c:pt idx="125">
                  <c:v>5.3826280691005035E-3</c:v>
                </c:pt>
                <c:pt idx="126">
                  <c:v>5.5036710052993598E-3</c:v>
                </c:pt>
                <c:pt idx="127">
                  <c:v>5.4544973124686091E-3</c:v>
                </c:pt>
                <c:pt idx="128">
                  <c:v>5.6587572673043596E-3</c:v>
                </c:pt>
                <c:pt idx="129">
                  <c:v>5.6360617167672267E-3</c:v>
                </c:pt>
                <c:pt idx="130">
                  <c:v>5.8176261210656222E-3</c:v>
                </c:pt>
                <c:pt idx="131">
                  <c:v>5.9197560984836084E-3</c:v>
                </c:pt>
                <c:pt idx="132">
                  <c:v>5.9802775665831476E-3</c:v>
                </c:pt>
                <c:pt idx="133">
                  <c:v>6.4304059855730955E-3</c:v>
                </c:pt>
                <c:pt idx="134">
                  <c:v>6.4531015361104505E-3</c:v>
                </c:pt>
                <c:pt idx="135">
                  <c:v>6.9637514232001596E-3</c:v>
                </c:pt>
                <c:pt idx="136">
                  <c:v>6.8351433034887776E-3</c:v>
                </c:pt>
                <c:pt idx="137">
                  <c:v>7.2663587636976334E-3</c:v>
                </c:pt>
                <c:pt idx="138">
                  <c:v>7.5235750031206194E-3</c:v>
                </c:pt>
                <c:pt idx="139">
                  <c:v>7.5576183289265408E-3</c:v>
                </c:pt>
                <c:pt idx="140">
                  <c:v>7.7202697744440663E-3</c:v>
                </c:pt>
                <c:pt idx="141">
                  <c:v>8.1817459687028027E-3</c:v>
                </c:pt>
                <c:pt idx="142">
                  <c:v>8.0758333995285536E-3</c:v>
                </c:pt>
                <c:pt idx="143">
                  <c:v>8.2952237213893554E-3</c:v>
                </c:pt>
                <c:pt idx="144">
                  <c:v>8.4389622081257887E-3</c:v>
                </c:pt>
                <c:pt idx="145">
                  <c:v>8.6280917959367098E-3</c:v>
                </c:pt>
                <c:pt idx="146">
                  <c:v>8.8134387919913681E-3</c:v>
                </c:pt>
                <c:pt idx="147">
                  <c:v>8.0607030325037243E-3</c:v>
                </c:pt>
                <c:pt idx="148">
                  <c:v>8.8626124848223409E-3</c:v>
                </c:pt>
                <c:pt idx="149">
                  <c:v>8.4162666575884337E-3</c:v>
                </c:pt>
                <c:pt idx="150">
                  <c:v>8.9609598704840643E-3</c:v>
                </c:pt>
                <c:pt idx="151">
                  <c:v>9.5207834504045241E-3</c:v>
                </c:pt>
                <c:pt idx="152">
                  <c:v>1.0621517651464352E-2</c:v>
                </c:pt>
                <c:pt idx="153">
                  <c:v>1.0621517651464352E-2</c:v>
                </c:pt>
                <c:pt idx="154">
                  <c:v>1.0803082055762969E-2</c:v>
                </c:pt>
                <c:pt idx="155">
                  <c:v>1.0821995014544061E-2</c:v>
                </c:pt>
                <c:pt idx="156">
                  <c:v>1.10376027446486E-2</c:v>
                </c:pt>
                <c:pt idx="157">
                  <c:v>1.0984646460061587E-2</c:v>
                </c:pt>
                <c:pt idx="158">
                  <c:v>1.0988429051817628E-2</c:v>
                </c:pt>
                <c:pt idx="159">
                  <c:v>1.1151080497335153E-2</c:v>
                </c:pt>
                <c:pt idx="160">
                  <c:v>1.1018689785867508E-2</c:v>
                </c:pt>
                <c:pt idx="161">
                  <c:v>1.053830063282768E-2</c:v>
                </c:pt>
                <c:pt idx="162">
                  <c:v>1.0719865037126297E-2</c:v>
                </c:pt>
                <c:pt idx="163">
                  <c:v>1.0856038340349983E-2</c:v>
                </c:pt>
                <c:pt idx="164">
                  <c:v>1.0666908752539062E-2</c:v>
                </c:pt>
                <c:pt idx="165">
                  <c:v>1.0636648018489181E-2</c:v>
                </c:pt>
                <c:pt idx="166">
                  <c:v>1.0708517261857509E-2</c:v>
                </c:pt>
                <c:pt idx="167">
                  <c:v>1.0636648018489181E-2</c:v>
                </c:pt>
                <c:pt idx="168">
                  <c:v>1.0530735449315154E-2</c:v>
                </c:pt>
                <c:pt idx="169">
                  <c:v>1.0564778775121075E-2</c:v>
                </c:pt>
                <c:pt idx="170">
                  <c:v>1.0629082834976877E-2</c:v>
                </c:pt>
                <c:pt idx="171">
                  <c:v>1.0549648408096246E-2</c:v>
                </c:pt>
                <c:pt idx="172">
                  <c:v>1.0545865816339983E-2</c:v>
                </c:pt>
                <c:pt idx="173">
                  <c:v>1.0424822880140905E-2</c:v>
                </c:pt>
                <c:pt idx="174">
                  <c:v>1.0375649187310154E-2</c:v>
                </c:pt>
                <c:pt idx="175">
                  <c:v>1.0197867374767799E-2</c:v>
                </c:pt>
                <c:pt idx="176">
                  <c:v>1.0281084393404694E-2</c:v>
                </c:pt>
                <c:pt idx="177">
                  <c:v>1.0144911090180786E-2</c:v>
                </c:pt>
                <c:pt idx="178">
                  <c:v>9.7893474650960766E-3</c:v>
                </c:pt>
                <c:pt idx="179">
                  <c:v>9.5813049185040633E-3</c:v>
                </c:pt>
                <c:pt idx="180">
                  <c:v>9.373262371911828E-3</c:v>
                </c:pt>
                <c:pt idx="181">
                  <c:v>9.1614372335635519E-3</c:v>
                </c:pt>
                <c:pt idx="182">
                  <c:v>8.9798728292651564E-3</c:v>
                </c:pt>
                <c:pt idx="183">
                  <c:v>8.688613264036249E-3</c:v>
                </c:pt>
                <c:pt idx="184">
                  <c:v>8.98743801277746E-3</c:v>
                </c:pt>
                <c:pt idx="185">
                  <c:v>9.0782202149268798E-3</c:v>
                </c:pt>
                <c:pt idx="186">
                  <c:v>9.0593072561457877E-3</c:v>
                </c:pt>
                <c:pt idx="187">
                  <c:v>8.8966558106282623E-3</c:v>
                </c:pt>
                <c:pt idx="188">
                  <c:v>8.8474821177975116E-3</c:v>
                </c:pt>
                <c:pt idx="189">
                  <c:v>9.0593072561457877E-3</c:v>
                </c:pt>
                <c:pt idx="190">
                  <c:v>8.9042209941407879E-3</c:v>
                </c:pt>
                <c:pt idx="191">
                  <c:v>9.0820028066829206E-3</c:v>
                </c:pt>
                <c:pt idx="192">
                  <c:v>9.3127409038125109E-3</c:v>
                </c:pt>
                <c:pt idx="193">
                  <c:v>9.6191308360662475E-3</c:v>
                </c:pt>
                <c:pt idx="194">
                  <c:v>9.5888701020163669E-3</c:v>
                </c:pt>
                <c:pt idx="195">
                  <c:v>1.0114650356130905E-2</c:v>
                </c:pt>
                <c:pt idx="196">
                  <c:v>9.9368685435887727E-3</c:v>
                </c:pt>
                <c:pt idx="197">
                  <c:v>1.0152476273693312E-2</c:v>
                </c:pt>
                <c:pt idx="198">
                  <c:v>1.055721359160855E-2</c:v>
                </c:pt>
                <c:pt idx="199">
                  <c:v>1.1699556301986824E-2</c:v>
                </c:pt>
                <c:pt idx="200">
                  <c:v>1.226694506541981E-2</c:v>
                </c:pt>
                <c:pt idx="201">
                  <c:v>1.3367679266479859E-2</c:v>
                </c:pt>
                <c:pt idx="202">
                  <c:v>1.4941237437067212E-2</c:v>
                </c:pt>
                <c:pt idx="203">
                  <c:v>1.5380018080788593E-2</c:v>
                </c:pt>
                <c:pt idx="204">
                  <c:v>1.5130367024878133E-2</c:v>
                </c:pt>
                <c:pt idx="205">
                  <c:v>1.6306753061062329E-2</c:v>
                </c:pt>
                <c:pt idx="206">
                  <c:v>1.5992797945296067E-2</c:v>
                </c:pt>
                <c:pt idx="207">
                  <c:v>1.7626877583982958E-2</c:v>
                </c:pt>
                <c:pt idx="208">
                  <c:v>1.8436352219813879E-2</c:v>
                </c:pt>
                <c:pt idx="209">
                  <c:v>2.0478951768172493E-2</c:v>
                </c:pt>
                <c:pt idx="210">
                  <c:v>2.1742337414749846E-2</c:v>
                </c:pt>
                <c:pt idx="211">
                  <c:v>2.1719641864212491E-2</c:v>
                </c:pt>
                <c:pt idx="212">
                  <c:v>2.2173552874958924E-2</c:v>
                </c:pt>
                <c:pt idx="213">
                  <c:v>2.2525333908287148E-2</c:v>
                </c:pt>
                <c:pt idx="214">
                  <c:v>2.2582072784630425E-2</c:v>
                </c:pt>
                <c:pt idx="215">
                  <c:v>2.2665289803267319E-2</c:v>
                </c:pt>
                <c:pt idx="216">
                  <c:v>2.23853780133072E-2</c:v>
                </c:pt>
                <c:pt idx="217">
                  <c:v>2.2181118058471228E-2</c:v>
                </c:pt>
                <c:pt idx="218">
                  <c:v>2.2461029848431568E-2</c:v>
                </c:pt>
                <c:pt idx="219">
                  <c:v>2.2336204320476227E-2</c:v>
                </c:pt>
                <c:pt idx="220">
                  <c:v>2.2468595031944094E-2</c:v>
                </c:pt>
                <c:pt idx="221">
                  <c:v>2.2430769114381688E-2</c:v>
                </c:pt>
                <c:pt idx="222">
                  <c:v>2.2646376844486227E-2</c:v>
                </c:pt>
                <c:pt idx="223">
                  <c:v>2.3452068888561106E-2</c:v>
                </c:pt>
                <c:pt idx="224">
                  <c:v>2.3217548199675475E-2</c:v>
                </c:pt>
                <c:pt idx="225">
                  <c:v>2.4446890520446907E-2</c:v>
                </c:pt>
                <c:pt idx="226">
                  <c:v>2.3826545472426686E-2</c:v>
                </c:pt>
                <c:pt idx="227">
                  <c:v>2.5275278115058919E-2</c:v>
                </c:pt>
                <c:pt idx="228">
                  <c:v>2.6644576330810299E-2</c:v>
                </c:pt>
                <c:pt idx="229">
                  <c:v>2.7056878832238285E-2</c:v>
                </c:pt>
                <c:pt idx="230">
                  <c:v>2.7760440898894956E-2</c:v>
                </c:pt>
                <c:pt idx="231">
                  <c:v>2.8630437002825637E-2</c:v>
                </c:pt>
                <c:pt idx="232">
                  <c:v>2.9114608747621729E-2</c:v>
                </c:pt>
                <c:pt idx="233">
                  <c:v>2.9061652463034493E-2</c:v>
                </c:pt>
                <c:pt idx="234">
                  <c:v>2.9515563473780926E-2</c:v>
                </c:pt>
                <c:pt idx="235">
                  <c:v>2.975386675442282E-2</c:v>
                </c:pt>
                <c:pt idx="236">
                  <c:v>3.0226690723950123E-2</c:v>
                </c:pt>
                <c:pt idx="237">
                  <c:v>3.0309907742587017E-2</c:v>
                </c:pt>
                <c:pt idx="238">
                  <c:v>3.0393124761223911E-2</c:v>
                </c:pt>
                <c:pt idx="239">
                  <c:v>3.1179903846517476E-2</c:v>
                </c:pt>
                <c:pt idx="240">
                  <c:v>3.1607336714970291E-2</c:v>
                </c:pt>
                <c:pt idx="241">
                  <c:v>3.2322246556895751E-2</c:v>
                </c:pt>
                <c:pt idx="242">
                  <c:v>3.2704288324274078E-2</c:v>
                </c:pt>
                <c:pt idx="243">
                  <c:v>3.2991765297746722E-2</c:v>
                </c:pt>
                <c:pt idx="244">
                  <c:v>3.3298155230000459E-2</c:v>
                </c:pt>
                <c:pt idx="245">
                  <c:v>3.3566719244692012E-2</c:v>
                </c:pt>
                <c:pt idx="246">
                  <c:v>3.3676414405622301E-2</c:v>
                </c:pt>
                <c:pt idx="247">
                  <c:v>3.3876891768702011E-2</c:v>
                </c:pt>
                <c:pt idx="248">
                  <c:v>3.38882395439708E-2</c:v>
                </c:pt>
                <c:pt idx="249">
                  <c:v>3.398280433787626E-2</c:v>
                </c:pt>
                <c:pt idx="250">
                  <c:v>3.3979021746119997E-2</c:v>
                </c:pt>
                <c:pt idx="251">
                  <c:v>3.4285411678373734E-2</c:v>
                </c:pt>
                <c:pt idx="252">
                  <c:v>3.4508584591990799E-2</c:v>
                </c:pt>
                <c:pt idx="253">
                  <c:v>3.4871713400587812E-2</c:v>
                </c:pt>
                <c:pt idx="254">
                  <c:v>3.5204581475135166E-2</c:v>
                </c:pt>
                <c:pt idx="255">
                  <c:v>3.559797101778206E-2</c:v>
                </c:pt>
                <c:pt idx="256">
                  <c:v>3.5458015122801667E-2</c:v>
                </c:pt>
                <c:pt idx="257">
                  <c:v>3.5953534642866547E-2</c:v>
                </c:pt>
                <c:pt idx="258">
                  <c:v>3.6021621294478612E-2</c:v>
                </c:pt>
                <c:pt idx="259">
                  <c:v>3.7005095151095624E-2</c:v>
                </c:pt>
                <c:pt idx="260">
                  <c:v>3.7500614671160282E-2</c:v>
                </c:pt>
                <c:pt idx="261">
                  <c:v>3.7330398042130453E-2</c:v>
                </c:pt>
                <c:pt idx="262">
                  <c:v>3.7950743090150452E-2</c:v>
                </c:pt>
                <c:pt idx="263">
                  <c:v>3.8782913276518727E-2</c:v>
                </c:pt>
                <c:pt idx="264">
                  <c:v>3.9433519058588606E-2</c:v>
                </c:pt>
                <c:pt idx="265">
                  <c:v>3.957725754532504E-2</c:v>
                </c:pt>
                <c:pt idx="266">
                  <c:v>3.968695270625533E-2</c:v>
                </c:pt>
                <c:pt idx="267">
                  <c:v>3.9925255986897001E-2</c:v>
                </c:pt>
                <c:pt idx="268">
                  <c:v>3.9974429679727974E-2</c:v>
                </c:pt>
                <c:pt idx="269">
                  <c:v>4.034134108008125E-2</c:v>
                </c:pt>
                <c:pt idx="270">
                  <c:v>4.0515340300867342E-2</c:v>
                </c:pt>
                <c:pt idx="271">
                  <c:v>4.0662861379359816E-2</c:v>
                </c:pt>
                <c:pt idx="272">
                  <c:v>4.0821730233121079E-2</c:v>
                </c:pt>
                <c:pt idx="273">
                  <c:v>4.0806599866096249E-2</c:v>
                </c:pt>
                <c:pt idx="274">
                  <c:v>4.1090294247812853E-2</c:v>
                </c:pt>
                <c:pt idx="275">
                  <c:v>4.1215119775767972E-2</c:v>
                </c:pt>
                <c:pt idx="276">
                  <c:v>4.1336162711966828E-2</c:v>
                </c:pt>
                <c:pt idx="277">
                  <c:v>4.1714421887588893E-2</c:v>
                </c:pt>
                <c:pt idx="278">
                  <c:v>4.1699291520564064E-2</c:v>
                </c:pt>
                <c:pt idx="279">
                  <c:v>4.1786291130956998E-2</c:v>
                </c:pt>
                <c:pt idx="280">
                  <c:v>4.1782508539200958E-2</c:v>
                </c:pt>
                <c:pt idx="281">
                  <c:v>4.2209941407653773E-2</c:v>
                </c:pt>
                <c:pt idx="282">
                  <c:v>4.23158539768278E-2</c:v>
                </c:pt>
                <c:pt idx="283">
                  <c:v>4.2580635399763311E-2</c:v>
                </c:pt>
                <c:pt idx="284">
                  <c:v>4.297024235065372E-2</c:v>
                </c:pt>
                <c:pt idx="285">
                  <c:v>4.3386327443837969E-2</c:v>
                </c:pt>
                <c:pt idx="286">
                  <c:v>4.3598152582186245E-2</c:v>
                </c:pt>
                <c:pt idx="287">
                  <c:v>4.3862934005121534E-2</c:v>
                </c:pt>
                <c:pt idx="288">
                  <c:v>4.4331975382892796E-2</c:v>
                </c:pt>
                <c:pt idx="289">
                  <c:v>4.4634582723390492E-2</c:v>
                </c:pt>
                <c:pt idx="290">
                  <c:v>4.502040708252486E-2</c:v>
                </c:pt>
                <c:pt idx="291">
                  <c:v>4.5228449629116874E-2</c:v>
                </c:pt>
                <c:pt idx="292">
                  <c:v>4.5576448070689057E-2</c:v>
                </c:pt>
                <c:pt idx="293">
                  <c:v>4.5391101074634399E-2</c:v>
                </c:pt>
                <c:pt idx="294">
                  <c:v>4.5610491396494979E-2</c:v>
                </c:pt>
                <c:pt idx="295">
                  <c:v>4.5644534722301122E-2</c:v>
                </c:pt>
                <c:pt idx="296">
                  <c:v>4.589040318645532E-2</c:v>
                </c:pt>
                <c:pt idx="297">
                  <c:v>4.6514530826231359E-2</c:v>
                </c:pt>
                <c:pt idx="298">
                  <c:v>4.6465357133400609E-2</c:v>
                </c:pt>
                <c:pt idx="299">
                  <c:v>4.6525878601500148E-2</c:v>
                </c:pt>
                <c:pt idx="300">
                  <c:v>4.683983371726641E-2</c:v>
                </c:pt>
                <c:pt idx="301">
                  <c:v>4.7036528488589857E-2</c:v>
                </c:pt>
                <c:pt idx="302">
                  <c:v>4.7354266196112382E-2</c:v>
                </c:pt>
                <c:pt idx="303">
                  <c:v>4.7463961357042672E-2</c:v>
                </c:pt>
                <c:pt idx="304">
                  <c:v>4.7675786495390948E-2</c:v>
                </c:pt>
                <c:pt idx="305">
                  <c:v>4.8065393446281579E-2</c:v>
                </c:pt>
                <c:pt idx="306">
                  <c:v>4.8311261910435777E-2</c:v>
                </c:pt>
                <c:pt idx="307">
                  <c:v>4.8602521475664684E-2</c:v>
                </c:pt>
                <c:pt idx="308">
                  <c:v>4.8912693999674683E-2</c:v>
                </c:pt>
                <c:pt idx="309">
                  <c:v>4.9400648336227038E-2</c:v>
                </c:pt>
                <c:pt idx="310">
                  <c:v>4.9831863796435893E-2</c:v>
                </c:pt>
                <c:pt idx="311">
                  <c:v>5.0005863017221985E-2</c:v>
                </c:pt>
                <c:pt idx="312">
                  <c:v>5.0705642492122616E-2</c:v>
                </c:pt>
              </c:numCache>
            </c:numRef>
          </c:val>
          <c:smooth val="0"/>
          <c:extLst>
            <c:ext xmlns:c16="http://schemas.microsoft.com/office/drawing/2014/chart" uri="{C3380CC4-5D6E-409C-BE32-E72D297353CC}">
              <c16:uniqueId val="{00000000-CDA6-4D6C-9400-81ED2C5AFBFE}"/>
            </c:ext>
          </c:extLst>
        </c:ser>
        <c:ser>
          <c:idx val="4"/>
          <c:order val="4"/>
          <c:tx>
            <c:strRef>
              <c:f>'III.2.3 Ханш'!$A$42</c:f>
              <c:strCache>
                <c:ptCount val="1"/>
                <c:pt idx="0">
                  <c:v>Ам.долларын индекс</c:v>
                </c:pt>
              </c:strCache>
            </c:strRef>
          </c:tx>
          <c:spPr>
            <a:ln w="22225" cmpd="sng">
              <a:solidFill>
                <a:schemeClr val="bg1">
                  <a:lumMod val="50000"/>
                </a:schemeClr>
              </a:solidFill>
              <a:prstDash val="sysDash"/>
            </a:ln>
          </c:spPr>
          <c:marker>
            <c:symbol val="none"/>
          </c:marker>
          <c:val>
            <c:numRef>
              <c:f>'III.2.3 Ханш'!$SD$42:$AAO$42</c:f>
            </c:numRef>
          </c:val>
          <c:smooth val="1"/>
          <c:extLst>
            <c:ext xmlns:c16="http://schemas.microsoft.com/office/drawing/2014/chart" uri="{C3380CC4-5D6E-409C-BE32-E72D297353CC}">
              <c16:uniqueId val="{00000003-2700-4D27-BA7A-61721DC69651}"/>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txPr>
          <a:bodyPr/>
          <a:lstStyle/>
          <a:p>
            <a:pPr>
              <a:defRPr b="1">
                <a:latin typeface="Times New Roman" pitchFamily="18" charset="0"/>
                <a:cs typeface="Times New Roman" pitchFamily="18" charset="0"/>
              </a:defRPr>
            </a:pPr>
            <a:endParaRPr lang="en-US"/>
          </a:p>
        </c:txPr>
        <c:crossAx val="516334336"/>
        <c:crosses val="autoZero"/>
        <c:auto val="1"/>
        <c:lblOffset val="100"/>
        <c:baseTimeUnit val="days"/>
      </c:dateAx>
      <c:valAx>
        <c:axId val="516334336"/>
        <c:scaling>
          <c:orientation val="minMax"/>
          <c:min val="-0.15000000000000002"/>
        </c:scaling>
        <c:delete val="0"/>
        <c:axPos val="l"/>
        <c:numFmt formatCode="0.0%" sourceLinked="1"/>
        <c:majorTickMark val="out"/>
        <c:minorTickMark val="none"/>
        <c:tickLblPos val="nextTo"/>
        <c:txPr>
          <a:bodyPr/>
          <a:lstStyle/>
          <a:p>
            <a:pPr>
              <a:defRPr b="1">
                <a:latin typeface="Times New Roman" pitchFamily="18" charset="0"/>
                <a:cs typeface="Times New Roman" pitchFamily="18" charset="0"/>
              </a:defRPr>
            </a:pPr>
            <a:endParaRPr lang="en-US"/>
          </a:p>
        </c:txPr>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catAx>
        <c:axId val="516337664"/>
        <c:scaling>
          <c:orientation val="minMax"/>
        </c:scaling>
        <c:delete val="1"/>
        <c:axPos val="b"/>
        <c:majorTickMark val="out"/>
        <c:minorTickMark val="none"/>
        <c:tickLblPos val="nextTo"/>
        <c:crossAx val="516335872"/>
        <c:crosses val="autoZero"/>
        <c:auto val="1"/>
        <c:lblAlgn val="ctr"/>
        <c:lblOffset val="100"/>
        <c:noMultiLvlLbl val="0"/>
      </c:catAx>
      <c:spPr>
        <a:ln>
          <a:solidFill>
            <a:schemeClr val="bg1">
              <a:lumMod val="65000"/>
            </a:schemeClr>
          </a:solidFill>
        </a:ln>
      </c:spPr>
    </c:plotArea>
    <c:legend>
      <c:legendPos val="r"/>
      <c:layout>
        <c:manualLayout>
          <c:xMode val="edge"/>
          <c:yMode val="edge"/>
          <c:x val="8.4729563414912723E-2"/>
          <c:y val="2.7450568678915134E-2"/>
          <c:w val="0.3008238944052577"/>
          <c:h val="0.17289885225206297"/>
        </c:manualLayout>
      </c:layout>
      <c:overlay val="0"/>
      <c:txPr>
        <a:bodyPr/>
        <a:lstStyle/>
        <a:p>
          <a:pPr>
            <a:defRPr sz="1400" b="0">
              <a:latin typeface="Times New Roman" pitchFamily="18" charset="0"/>
              <a:cs typeface="Times New Roman" pitchFamily="18" charset="0"/>
            </a:defRPr>
          </a:pPr>
          <a:endParaRPr lang="en-US"/>
        </a:p>
      </c:txPr>
    </c:legend>
    <c:plotVisOnly val="1"/>
    <c:dispBlanksAs val="gap"/>
    <c:showDLblsOverMax val="0"/>
  </c:chart>
  <c:spPr>
    <a:ln>
      <a:noFill/>
    </a:ln>
  </c:sp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56084170167067E-2"/>
          <c:y val="4.1495200423890675E-2"/>
          <c:w val="0.8849518810148731"/>
          <c:h val="0.59644227570145281"/>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173678">
                <a:alpha val="70000"/>
              </a:srgbClr>
            </a:solidFill>
            <a:ln>
              <a:noFill/>
            </a:ln>
            <a:effectLst/>
          </c:spPr>
          <c:invertIfNegative val="0"/>
          <c:cat>
            <c:multiLvlStrRef>
              <c:f>'III.2.4 Хөрөнгийн зах'!$A$5:$B$26</c:f>
              <c:multiLvlStrCache>
                <c:ptCount val="22"/>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pt idx="18">
                    <c:v>I</c:v>
                  </c:pt>
                  <c:pt idx="19">
                    <c:v>II</c:v>
                  </c:pt>
                  <c:pt idx="20">
                    <c:v>III</c:v>
                  </c:pt>
                  <c:pt idx="21">
                    <c:v>IV</c:v>
                  </c:pt>
                </c:lvl>
                <c:lvl>
                  <c:pt idx="2">
                    <c:v>2015</c:v>
                  </c:pt>
                  <c:pt idx="6">
                    <c:v>2016</c:v>
                  </c:pt>
                  <c:pt idx="10">
                    <c:v>2017</c:v>
                  </c:pt>
                  <c:pt idx="14">
                    <c:v>2018</c:v>
                  </c:pt>
                  <c:pt idx="18">
                    <c:v>2019</c:v>
                  </c:pt>
                </c:lvl>
              </c:multiLvlStrCache>
            </c:multiLvlStrRef>
          </c:cat>
          <c:val>
            <c:numRef>
              <c:f>'III.2.4 Хөрөнгийн зах'!$C$5:$C$26</c:f>
              <c:numCache>
                <c:formatCode>0.0%</c:formatCode>
                <c:ptCount val="22"/>
                <c:pt idx="0">
                  <c:v>8.1023574537064658E-2</c:v>
                </c:pt>
                <c:pt idx="1">
                  <c:v>8.4683516812367077E-2</c:v>
                </c:pt>
                <c:pt idx="2">
                  <c:v>7.3153326787700146E-2</c:v>
                </c:pt>
                <c:pt idx="3">
                  <c:v>8.9393033954986434E-3</c:v>
                </c:pt>
                <c:pt idx="4">
                  <c:v>-9.4629489657823473E-2</c:v>
                </c:pt>
                <c:pt idx="5">
                  <c:v>-0.11743510761092091</c:v>
                </c:pt>
                <c:pt idx="6">
                  <c:v>-0.1113755061933005</c:v>
                </c:pt>
                <c:pt idx="7">
                  <c:v>-9.8633938193300574E-2</c:v>
                </c:pt>
                <c:pt idx="8">
                  <c:v>-7.9503405371438851E-2</c:v>
                </c:pt>
                <c:pt idx="9">
                  <c:v>-5.3508343298934946E-2</c:v>
                </c:pt>
                <c:pt idx="10">
                  <c:v>-5.886532230196817E-2</c:v>
                </c:pt>
                <c:pt idx="11">
                  <c:v>1.7245821048903376E-2</c:v>
                </c:pt>
                <c:pt idx="12">
                  <c:v>6.6101186945274115E-2</c:v>
                </c:pt>
                <c:pt idx="13">
                  <c:v>5.3567816560748494E-2</c:v>
                </c:pt>
                <c:pt idx="14">
                  <c:v>6.2323486152945362E-2</c:v>
                </c:pt>
                <c:pt idx="15">
                  <c:v>1.3026978056446259E-2</c:v>
                </c:pt>
                <c:pt idx="16">
                  <c:v>-7.050308769791247E-2</c:v>
                </c:pt>
                <c:pt idx="17">
                  <c:v>-8.6274058105101803E-2</c:v>
                </c:pt>
                <c:pt idx="18">
                  <c:v>-9.314313115317896E-2</c:v>
                </c:pt>
                <c:pt idx="19">
                  <c:v>-0.11686180650170763</c:v>
                </c:pt>
                <c:pt idx="20">
                  <c:v>-8.061228612192417E-2</c:v>
                </c:pt>
                <c:pt idx="21">
                  <c:v>-5.405137752864797E-2</c:v>
                </c:pt>
              </c:numCache>
            </c:numRef>
          </c:val>
          <c:extLst>
            <c:ext xmlns:c16="http://schemas.microsoft.com/office/drawing/2014/chart" uri="{C3380CC4-5D6E-409C-BE32-E72D297353CC}">
              <c16:uniqueId val="{00000000-2627-42EE-970B-43455897BE5F}"/>
            </c:ext>
          </c:extLst>
        </c:ser>
        <c:ser>
          <c:idx val="1"/>
          <c:order val="1"/>
          <c:tx>
            <c:strRef>
              <c:f>'III.2.4 Хөрөнгийн зах'!$D$2</c:f>
              <c:strCache>
                <c:ptCount val="1"/>
                <c:pt idx="0">
                  <c:v>Үнэ, түрээсийн өсөлтийн зөрүү (Тэнхлэг зууч - ҮСХ)</c:v>
                </c:pt>
              </c:strCache>
            </c:strRef>
          </c:tx>
          <c:spPr>
            <a:solidFill>
              <a:srgbClr val="AF945E">
                <a:alpha val="70000"/>
              </a:srgbClr>
            </a:solidFill>
            <a:ln>
              <a:noFill/>
            </a:ln>
            <a:effectLst/>
          </c:spPr>
          <c:invertIfNegative val="0"/>
          <c:cat>
            <c:multiLvlStrRef>
              <c:f>'III.2.4 Хөрөнгийн зах'!$A$5:$B$26</c:f>
              <c:multiLvlStrCache>
                <c:ptCount val="22"/>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pt idx="18">
                    <c:v>I</c:v>
                  </c:pt>
                  <c:pt idx="19">
                    <c:v>II</c:v>
                  </c:pt>
                  <c:pt idx="20">
                    <c:v>III</c:v>
                  </c:pt>
                  <c:pt idx="21">
                    <c:v>IV</c:v>
                  </c:pt>
                </c:lvl>
                <c:lvl>
                  <c:pt idx="2">
                    <c:v>2015</c:v>
                  </c:pt>
                  <c:pt idx="6">
                    <c:v>2016</c:v>
                  </c:pt>
                  <c:pt idx="10">
                    <c:v>2017</c:v>
                  </c:pt>
                  <c:pt idx="14">
                    <c:v>2018</c:v>
                  </c:pt>
                  <c:pt idx="18">
                    <c:v>2019</c:v>
                  </c:pt>
                </c:lvl>
              </c:multiLvlStrCache>
            </c:multiLvlStrRef>
          </c:cat>
          <c:val>
            <c:numRef>
              <c:f>'III.2.4 Хөрөнгийн зах'!$D$5:$D$26</c:f>
              <c:numCache>
                <c:formatCode>0.0%</c:formatCode>
                <c:ptCount val="22"/>
                <c:pt idx="0">
                  <c:v>0.10703477750727197</c:v>
                </c:pt>
                <c:pt idx="1">
                  <c:v>6.72474325007274E-2</c:v>
                </c:pt>
                <c:pt idx="2">
                  <c:v>2.5181597755448593E-2</c:v>
                </c:pt>
                <c:pt idx="3">
                  <c:v>-2.7922944468135702E-2</c:v>
                </c:pt>
                <c:pt idx="4">
                  <c:v>-0.12103388584975838</c:v>
                </c:pt>
                <c:pt idx="5">
                  <c:v>-0.11104639421285467</c:v>
                </c:pt>
                <c:pt idx="6">
                  <c:v>-9.9597261319971597E-2</c:v>
                </c:pt>
                <c:pt idx="7">
                  <c:v>-0.1048123398876587</c:v>
                </c:pt>
                <c:pt idx="8">
                  <c:v>-8.3945328287227339E-2</c:v>
                </c:pt>
                <c:pt idx="9">
                  <c:v>-5.8481885990618654E-2</c:v>
                </c:pt>
                <c:pt idx="10">
                  <c:v>-6.0282213209401081E-2</c:v>
                </c:pt>
                <c:pt idx="11">
                  <c:v>2.485924924540972E-2</c:v>
                </c:pt>
                <c:pt idx="12">
                  <c:v>7.1480227989542011E-2</c:v>
                </c:pt>
                <c:pt idx="13">
                  <c:v>6.0699000776234802E-2</c:v>
                </c:pt>
                <c:pt idx="14">
                  <c:v>8.584547124189279E-2</c:v>
                </c:pt>
                <c:pt idx="15">
                  <c:v>4.9249884645175324E-2</c:v>
                </c:pt>
                <c:pt idx="16">
                  <c:v>-2.2978978234100111E-2</c:v>
                </c:pt>
                <c:pt idx="17">
                  <c:v>-3.6913197693855704E-2</c:v>
                </c:pt>
                <c:pt idx="18">
                  <c:v>-5.3607127746489125E-2</c:v>
                </c:pt>
                <c:pt idx="19">
                  <c:v>-0.10019813601870142</c:v>
                </c:pt>
                <c:pt idx="20">
                  <c:v>-5.265006072707723E-2</c:v>
                </c:pt>
                <c:pt idx="21">
                  <c:v>-6.5249685018329284E-3</c:v>
                </c:pt>
              </c:numCache>
            </c:numRef>
          </c:val>
          <c:extLst>
            <c:ext xmlns:c16="http://schemas.microsoft.com/office/drawing/2014/chart" uri="{C3380CC4-5D6E-409C-BE32-E72D297353CC}">
              <c16:uniqueId val="{00000001-2627-42EE-970B-43455897BE5F}"/>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chemeClr val="bg1">
                  <a:lumMod val="50000"/>
                </a:schemeClr>
              </a:solidFill>
              <a:round/>
            </a:ln>
            <a:effectLst/>
          </c:spPr>
          <c:marker>
            <c:symbol val="none"/>
          </c:marker>
          <c:cat>
            <c:multiLvlStrRef>
              <c:f>'III.2.4 Хөрөнгийн зах'!$A$5:$B$26</c:f>
              <c:multiLvlStrCache>
                <c:ptCount val="22"/>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pt idx="18">
                    <c:v>I</c:v>
                  </c:pt>
                  <c:pt idx="19">
                    <c:v>II</c:v>
                  </c:pt>
                  <c:pt idx="20">
                    <c:v>III</c:v>
                  </c:pt>
                  <c:pt idx="21">
                    <c:v>IV</c:v>
                  </c:pt>
                </c:lvl>
                <c:lvl>
                  <c:pt idx="2">
                    <c:v>2015</c:v>
                  </c:pt>
                  <c:pt idx="6">
                    <c:v>2016</c:v>
                  </c:pt>
                  <c:pt idx="10">
                    <c:v>2017</c:v>
                  </c:pt>
                  <c:pt idx="14">
                    <c:v>2018</c:v>
                  </c:pt>
                  <c:pt idx="18">
                    <c:v>2019</c:v>
                  </c:pt>
                </c:lvl>
              </c:multiLvlStrCache>
            </c:multiLvlStrRef>
          </c:cat>
          <c:val>
            <c:numRef>
              <c:f>'III.2.4 Хөрөнгийн зах'!$E$5:$E$26</c:f>
              <c:numCache>
                <c:formatCode>0.0%</c:formatCode>
                <c:ptCount val="22"/>
                <c:pt idx="0">
                  <c:v>2.0019049462933536E-2</c:v>
                </c:pt>
                <c:pt idx="1">
                  <c:v>-5.7591516812368737E-2</c:v>
                </c:pt>
                <c:pt idx="2">
                  <c:v>-7.2165326787700157E-2</c:v>
                </c:pt>
                <c:pt idx="3">
                  <c:v>-4.0852303395498613E-2</c:v>
                </c:pt>
                <c:pt idx="4">
                  <c:v>1.6248313657825086E-2</c:v>
                </c:pt>
                <c:pt idx="5">
                  <c:v>-1.4972966450762515E-3</c:v>
                </c:pt>
                <c:pt idx="6">
                  <c:v>-4.9057418066994485E-3</c:v>
                </c:pt>
                <c:pt idx="7">
                  <c:v>-4.9057418066994485E-3</c:v>
                </c:pt>
                <c:pt idx="8">
                  <c:v>-3.3197546285612667E-3</c:v>
                </c:pt>
                <c:pt idx="9">
                  <c:v>7.1420032989319981E-3</c:v>
                </c:pt>
                <c:pt idx="10">
                  <c:v>1.0591714981968314E-2</c:v>
                </c:pt>
                <c:pt idx="11">
                  <c:v>-5.1992352736903169E-2</c:v>
                </c:pt>
                <c:pt idx="12">
                  <c:v>-7.8054258909273977E-2</c:v>
                </c:pt>
                <c:pt idx="13">
                  <c:v>-5.9556822560746681E-2</c:v>
                </c:pt>
                <c:pt idx="14">
                  <c:v>-6.632048615294539E-2</c:v>
                </c:pt>
                <c:pt idx="15">
                  <c:v>-1.6026978056446262E-2</c:v>
                </c:pt>
                <c:pt idx="16">
                  <c:v>7.050308769791247E-2</c:v>
                </c:pt>
                <c:pt idx="17">
                  <c:v>8.6274058105101803E-2</c:v>
                </c:pt>
                <c:pt idx="18">
                  <c:v>9.414313115317885E-2</c:v>
                </c:pt>
                <c:pt idx="19">
                  <c:v>0.11385780650170751</c:v>
                </c:pt>
                <c:pt idx="20">
                  <c:v>6.9632318121924053E-2</c:v>
                </c:pt>
                <c:pt idx="21">
                  <c:v>3.713728933664795E-2</c:v>
                </c:pt>
              </c:numCache>
            </c:numRef>
          </c:val>
          <c:smooth val="1"/>
          <c:extLst>
            <c:ext xmlns:c16="http://schemas.microsoft.com/office/drawing/2014/chart" uri="{C3380CC4-5D6E-409C-BE32-E72D297353CC}">
              <c16:uniqueId val="{00000003-2627-42EE-970B-43455897BE5F}"/>
            </c:ext>
          </c:extLst>
        </c:ser>
        <c:ser>
          <c:idx val="3"/>
          <c:order val="3"/>
          <c:tx>
            <c:strRef>
              <c:f>'III.2.4 Хөрөнгийн зах'!$F$2</c:f>
              <c:strCache>
                <c:ptCount val="1"/>
                <c:pt idx="0">
                  <c:v>Үнийн өсөлт, жилээр (ҮСХ)</c:v>
                </c:pt>
              </c:strCache>
            </c:strRef>
          </c:tx>
          <c:spPr>
            <a:ln w="22225" cap="rnd">
              <a:solidFill>
                <a:srgbClr val="173678"/>
              </a:solidFill>
              <a:prstDash val="solid"/>
              <a:round/>
            </a:ln>
            <a:effectLst/>
          </c:spPr>
          <c:marker>
            <c:symbol val="none"/>
          </c:marker>
          <c:cat>
            <c:multiLvlStrRef>
              <c:f>'III.2.4 Хөрөнгийн зах'!$A$5:$B$26</c:f>
              <c:multiLvlStrCache>
                <c:ptCount val="22"/>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pt idx="18">
                    <c:v>I</c:v>
                  </c:pt>
                  <c:pt idx="19">
                    <c:v>II</c:v>
                  </c:pt>
                  <c:pt idx="20">
                    <c:v>III</c:v>
                  </c:pt>
                  <c:pt idx="21">
                    <c:v>IV</c:v>
                  </c:pt>
                </c:lvl>
                <c:lvl>
                  <c:pt idx="2">
                    <c:v>2015</c:v>
                  </c:pt>
                  <c:pt idx="6">
                    <c:v>2016</c:v>
                  </c:pt>
                  <c:pt idx="10">
                    <c:v>2017</c:v>
                  </c:pt>
                  <c:pt idx="14">
                    <c:v>2018</c:v>
                  </c:pt>
                  <c:pt idx="18">
                    <c:v>2019</c:v>
                  </c:pt>
                </c:lvl>
              </c:multiLvlStrCache>
            </c:multiLvlStrRef>
          </c:cat>
          <c:val>
            <c:numRef>
              <c:f>'III.2.4 Хөрөнгийн зах'!$F$5:$F$26</c:f>
              <c:numCache>
                <c:formatCode>0.0%</c:formatCode>
                <c:ptCount val="22"/>
                <c:pt idx="0">
                  <c:v>0.10104262399999819</c:v>
                </c:pt>
                <c:pt idx="1">
                  <c:v>2.709199999999834E-2</c:v>
                </c:pt>
                <c:pt idx="2">
                  <c:v>9.8799999999998889E-4</c:v>
                </c:pt>
                <c:pt idx="3">
                  <c:v>-3.1912999999999969E-2</c:v>
                </c:pt>
                <c:pt idx="4">
                  <c:v>-7.8381175999998387E-2</c:v>
                </c:pt>
                <c:pt idx="5">
                  <c:v>-0.11893240425599716</c:v>
                </c:pt>
                <c:pt idx="6">
                  <c:v>-0.11628124799999995</c:v>
                </c:pt>
                <c:pt idx="7">
                  <c:v>-0.10353968000000002</c:v>
                </c:pt>
                <c:pt idx="8">
                  <c:v>-8.2823160000000118E-2</c:v>
                </c:pt>
                <c:pt idx="9">
                  <c:v>-4.6366340000002948E-2</c:v>
                </c:pt>
                <c:pt idx="10">
                  <c:v>-4.8273607319999856E-2</c:v>
                </c:pt>
                <c:pt idx="11">
                  <c:v>-3.4746531687999793E-2</c:v>
                </c:pt>
                <c:pt idx="12">
                  <c:v>-1.1953071963999862E-2</c:v>
                </c:pt>
                <c:pt idx="13">
                  <c:v>-5.9890059999981871E-3</c:v>
                </c:pt>
                <c:pt idx="14">
                  <c:v>-3.9970000000000283E-3</c:v>
                </c:pt>
                <c:pt idx="15">
                  <c:v>-3.0000000000000027E-3</c:v>
                </c:pt>
                <c:pt idx="16">
                  <c:v>0</c:v>
                </c:pt>
                <c:pt idx="17">
                  <c:v>0</c:v>
                </c:pt>
                <c:pt idx="18">
                  <c:v>9.9999999999988987E-4</c:v>
                </c:pt>
                <c:pt idx="19">
                  <c:v>-3.0040000000001177E-3</c:v>
                </c:pt>
                <c:pt idx="20">
                  <c:v>-1.0979968000000118E-2</c:v>
                </c:pt>
                <c:pt idx="21">
                  <c:v>-1.6914088192000021E-2</c:v>
                </c:pt>
              </c:numCache>
            </c:numRef>
          </c:val>
          <c:smooth val="1"/>
          <c:extLst>
            <c:ext xmlns:c16="http://schemas.microsoft.com/office/drawing/2014/chart" uri="{C3380CC4-5D6E-409C-BE32-E72D297353CC}">
              <c16:uniqueId val="{00000005-2627-42EE-970B-43455897BE5F}"/>
            </c:ext>
          </c:extLst>
        </c:ser>
        <c:ser>
          <c:idx val="2"/>
          <c:order val="4"/>
          <c:tx>
            <c:strRef>
              <c:f>'III.2.4 Хөрөнгийн зах'!$G$2</c:f>
              <c:strCache>
                <c:ptCount val="1"/>
                <c:pt idx="0">
                  <c:v>Үнийн өсөлт, жилээр (Тэнхлэг зууч)</c:v>
                </c:pt>
              </c:strCache>
            </c:strRef>
          </c:tx>
          <c:spPr>
            <a:ln w="22225" cap="rnd">
              <a:solidFill>
                <a:srgbClr val="AF945E"/>
              </a:solidFill>
              <a:prstDash val="solid"/>
              <a:round/>
            </a:ln>
            <a:effectLst/>
          </c:spPr>
          <c:marker>
            <c:symbol val="none"/>
          </c:marker>
          <c:cat>
            <c:multiLvlStrRef>
              <c:f>'III.2.4 Хөрөнгийн зах'!$A$5:$B$26</c:f>
              <c:multiLvlStrCache>
                <c:ptCount val="22"/>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pt idx="17">
                    <c:v>IV</c:v>
                  </c:pt>
                  <c:pt idx="18">
                    <c:v>I</c:v>
                  </c:pt>
                  <c:pt idx="19">
                    <c:v>II</c:v>
                  </c:pt>
                  <c:pt idx="20">
                    <c:v>III</c:v>
                  </c:pt>
                  <c:pt idx="21">
                    <c:v>IV</c:v>
                  </c:pt>
                </c:lvl>
                <c:lvl>
                  <c:pt idx="2">
                    <c:v>2015</c:v>
                  </c:pt>
                  <c:pt idx="6">
                    <c:v>2016</c:v>
                  </c:pt>
                  <c:pt idx="10">
                    <c:v>2017</c:v>
                  </c:pt>
                  <c:pt idx="14">
                    <c:v>2018</c:v>
                  </c:pt>
                  <c:pt idx="18">
                    <c:v>2019</c:v>
                  </c:pt>
                </c:lvl>
              </c:multiLvlStrCache>
            </c:multiLvlStrRef>
          </c:cat>
          <c:val>
            <c:numRef>
              <c:f>'III.2.4 Хөрөнгийн зах'!$G$5:$G$26</c:f>
              <c:numCache>
                <c:formatCode>0.0%</c:formatCode>
                <c:ptCount val="22"/>
                <c:pt idx="0">
                  <c:v>0.12705382697020551</c:v>
                </c:pt>
                <c:pt idx="1">
                  <c:v>9.6559156883586628E-3</c:v>
                </c:pt>
                <c:pt idx="2">
                  <c:v>-4.6983729032251564E-2</c:v>
                </c:pt>
                <c:pt idx="3">
                  <c:v>-6.8775247863634315E-2</c:v>
                </c:pt>
                <c:pt idx="4">
                  <c:v>-0.1047855721919333</c:v>
                </c:pt>
                <c:pt idx="5">
                  <c:v>-0.11254369085793092</c:v>
                </c:pt>
                <c:pt idx="6">
                  <c:v>-0.10450300312667105</c:v>
                </c:pt>
                <c:pt idx="7">
                  <c:v>-0.10971808169435815</c:v>
                </c:pt>
                <c:pt idx="8">
                  <c:v>-8.7265082915788605E-2</c:v>
                </c:pt>
                <c:pt idx="9">
                  <c:v>-5.1339882691686656E-2</c:v>
                </c:pt>
                <c:pt idx="10">
                  <c:v>-4.9690498227432767E-2</c:v>
                </c:pt>
                <c:pt idx="11">
                  <c:v>-2.7133103491493449E-2</c:v>
                </c:pt>
                <c:pt idx="12">
                  <c:v>-6.5740309197319657E-3</c:v>
                </c:pt>
                <c:pt idx="13">
                  <c:v>1.142178215488121E-3</c:v>
                </c:pt>
                <c:pt idx="14">
                  <c:v>1.95249850889474E-2</c:v>
                </c:pt>
                <c:pt idx="15">
                  <c:v>3.3222906588729062E-2</c:v>
                </c:pt>
                <c:pt idx="16">
                  <c:v>4.7524109463812358E-2</c:v>
                </c:pt>
                <c:pt idx="17">
                  <c:v>4.9360860411246099E-2</c:v>
                </c:pt>
                <c:pt idx="18">
                  <c:v>4.0536003406689725E-2</c:v>
                </c:pt>
                <c:pt idx="19">
                  <c:v>1.3659670483006092E-2</c:v>
                </c:pt>
                <c:pt idx="20">
                  <c:v>1.6982257394846823E-2</c:v>
                </c:pt>
                <c:pt idx="21">
                  <c:v>3.0612320834815021E-2</c:v>
                </c:pt>
              </c:numCache>
            </c:numRef>
          </c:val>
          <c:smooth val="1"/>
          <c:extLst>
            <c:ext xmlns:c16="http://schemas.microsoft.com/office/drawing/2014/chart" uri="{C3380CC4-5D6E-409C-BE32-E72D297353CC}">
              <c16:uniqueId val="{00000007-2627-42EE-970B-43455897BE5F}"/>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alpha val="30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ysClr val="windowText" lastClr="000000">
                <a:alpha val="20000"/>
              </a:sysClr>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0.11907595047672086"/>
          <c:y val="0.79774653817519148"/>
          <c:w val="0.76494242738321749"/>
          <c:h val="0.191809326340788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10101036701518E-2"/>
          <c:y val="6.0746914526965123E-2"/>
          <c:w val="0.89239810742720704"/>
          <c:h val="0.69363399140324855"/>
        </c:manualLayout>
      </c:layout>
      <c:lineChart>
        <c:grouping val="standard"/>
        <c:varyColors val="0"/>
        <c:ser>
          <c:idx val="0"/>
          <c:order val="0"/>
          <c:tx>
            <c:strRef>
              <c:f>'III.2.4 Хөрөнгийн зах'!$J$2</c:f>
              <c:strCache>
                <c:ptCount val="1"/>
                <c:pt idx="0">
                  <c:v>Үнэ/орлогын харьцаа</c:v>
                </c:pt>
              </c:strCache>
            </c:strRef>
          </c:tx>
          <c:spPr>
            <a:ln w="25400">
              <a:solidFill>
                <a:srgbClr val="173678"/>
              </a:solidFill>
            </a:ln>
          </c:spPr>
          <c:marker>
            <c:symbol val="none"/>
          </c:marker>
          <c:cat>
            <c:multiLvlStrRef>
              <c:f>'III.2.4 Хөрөнгийн зах'!$A$3:$B$26</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'III.2.4 Хөрөнгийн зах'!$J$3:$J$26</c:f>
              <c:numCache>
                <c:formatCode>0.00</c:formatCode>
                <c:ptCount val="24"/>
                <c:pt idx="0">
                  <c:v>0.67781398109705682</c:v>
                </c:pt>
                <c:pt idx="1">
                  <c:v>0.65821458455815596</c:v>
                </c:pt>
                <c:pt idx="2">
                  <c:v>0.6219590548358328</c:v>
                </c:pt>
                <c:pt idx="3">
                  <c:v>0.61942205331651135</c:v>
                </c:pt>
                <c:pt idx="4">
                  <c:v>0.63398388969983233</c:v>
                </c:pt>
                <c:pt idx="5">
                  <c:v>0.6049484386937577</c:v>
                </c:pt>
                <c:pt idx="6">
                  <c:v>0.58536585904461014</c:v>
                </c:pt>
                <c:pt idx="7">
                  <c:v>0.62814265290665872</c:v>
                </c:pt>
                <c:pt idx="8">
                  <c:v>0.62848370457551717</c:v>
                </c:pt>
                <c:pt idx="9">
                  <c:v>0.59687948542445524</c:v>
                </c:pt>
                <c:pt idx="10">
                  <c:v>0.60204211304954203</c:v>
                </c:pt>
                <c:pt idx="11">
                  <c:v>0.61291998682965909</c:v>
                </c:pt>
                <c:pt idx="12">
                  <c:v>0.57291689696255954</c:v>
                </c:pt>
                <c:pt idx="13">
                  <c:v>0.54168475512695968</c:v>
                </c:pt>
                <c:pt idx="14">
                  <c:v>0.54724361475494976</c:v>
                </c:pt>
                <c:pt idx="15">
                  <c:v>0.53540755559192932</c:v>
                </c:pt>
                <c:pt idx="16">
                  <c:v>0.49229204446654506</c:v>
                </c:pt>
                <c:pt idx="17">
                  <c:v>0.48586270200676562</c:v>
                </c:pt>
                <c:pt idx="18">
                  <c:v>0.47701055510302315</c:v>
                </c:pt>
                <c:pt idx="19">
                  <c:v>0.46377516721773049</c:v>
                </c:pt>
                <c:pt idx="20">
                  <c:v>0.44276631595147425</c:v>
                </c:pt>
                <c:pt idx="21">
                  <c:v>0.40961297817618669</c:v>
                </c:pt>
                <c:pt idx="22">
                  <c:v>0.39649667557314494</c:v>
                </c:pt>
                <c:pt idx="23">
                  <c:v>0.39850346869424319</c:v>
                </c:pt>
              </c:numCache>
            </c:numRef>
          </c:val>
          <c:smooth val="1"/>
          <c:extLst>
            <c:ext xmlns:c16="http://schemas.microsoft.com/office/drawing/2014/chart" uri="{C3380CC4-5D6E-409C-BE32-E72D297353CC}">
              <c16:uniqueId val="{00000001-65A1-408B-A81D-69327616B0A3}"/>
            </c:ext>
          </c:extLst>
        </c:ser>
        <c:ser>
          <c:idx val="1"/>
          <c:order val="1"/>
          <c:tx>
            <c:strRef>
              <c:f>'III.2.4 Хөрөнгийн зах'!$I$2</c:f>
              <c:strCache>
                <c:ptCount val="1"/>
                <c:pt idx="0">
                  <c:v>Үнэ/түрээсийн харьцаа</c:v>
                </c:pt>
              </c:strCache>
            </c:strRef>
          </c:tx>
          <c:spPr>
            <a:ln w="25400">
              <a:solidFill>
                <a:srgbClr val="AF945E"/>
              </a:solidFill>
            </a:ln>
          </c:spPr>
          <c:marker>
            <c:symbol val="none"/>
          </c:marker>
          <c:cat>
            <c:multiLvlStrRef>
              <c:f>'III.2.4 Хөрөнгийн зах'!$A$3:$B$26</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'III.2.4 Хөрөнгийн зах'!$I$3:$I$26</c:f>
              <c:numCache>
                <c:formatCode>0.00</c:formatCode>
                <c:ptCount val="24"/>
                <c:pt idx="0">
                  <c:v>0.97322951901284083</c:v>
                </c:pt>
                <c:pt idx="1">
                  <c:v>1.0100988483106019</c:v>
                </c:pt>
                <c:pt idx="2">
                  <c:v>1.0629635202887568</c:v>
                </c:pt>
                <c:pt idx="3">
                  <c:v>1.0531212782832844</c:v>
                </c:pt>
                <c:pt idx="4">
                  <c:v>1.0499619144484362</c:v>
                </c:pt>
                <c:pt idx="5">
                  <c:v>1.0195130189294315</c:v>
                </c:pt>
                <c:pt idx="6">
                  <c:v>0.96398407392907814</c:v>
                </c:pt>
                <c:pt idx="7">
                  <c:v>0.92926241417904998</c:v>
                </c:pt>
                <c:pt idx="8">
                  <c:v>0.93244536891264096</c:v>
                </c:pt>
                <c:pt idx="9">
                  <c:v>0.91845868837895128</c:v>
                </c:pt>
                <c:pt idx="10">
                  <c:v>0.88708878383267153</c:v>
                </c:pt>
                <c:pt idx="11">
                  <c:v>0.87989172751339684</c:v>
                </c:pt>
                <c:pt idx="12">
                  <c:v>0.87813194405837169</c:v>
                </c:pt>
                <c:pt idx="13">
                  <c:v>0.93516696518064457</c:v>
                </c:pt>
                <c:pt idx="14">
                  <c:v>0.95069081475892414</c:v>
                </c:pt>
                <c:pt idx="15">
                  <c:v>0.93001052233638581</c:v>
                </c:pt>
                <c:pt idx="16">
                  <c:v>0.93674760740358443</c:v>
                </c:pt>
                <c:pt idx="17">
                  <c:v>0.94754779195418659</c:v>
                </c:pt>
                <c:pt idx="18">
                  <c:v>0.88807853586238483</c:v>
                </c:pt>
                <c:pt idx="19">
                  <c:v>0.85614722674929522</c:v>
                </c:pt>
                <c:pt idx="20">
                  <c:v>0.85700337397604454</c:v>
                </c:pt>
                <c:pt idx="21">
                  <c:v>0.84813461186233363</c:v>
                </c:pt>
                <c:pt idx="22">
                  <c:v>0.82114895658660447</c:v>
                </c:pt>
                <c:pt idx="23">
                  <c:v>0.81152831520410418</c:v>
                </c:pt>
              </c:numCache>
            </c:numRef>
          </c:val>
          <c:smooth val="1"/>
          <c:extLst>
            <c:ext xmlns:c16="http://schemas.microsoft.com/office/drawing/2014/chart" uri="{C3380CC4-5D6E-409C-BE32-E72D297353CC}">
              <c16:uniqueId val="{00000003-65A1-408B-A81D-69327616B0A3}"/>
            </c:ext>
          </c:extLst>
        </c:ser>
        <c:dLbls>
          <c:showLegendKey val="0"/>
          <c:showVal val="0"/>
          <c:showCatName val="0"/>
          <c:showSerName val="0"/>
          <c:showPercent val="0"/>
          <c:showBubbleSize val="0"/>
        </c:dLbls>
        <c:smooth val="0"/>
        <c:axId val="391239792"/>
        <c:axId val="391240184"/>
        <c:extLst/>
      </c:lineChart>
      <c:catAx>
        <c:axId val="391239792"/>
        <c:scaling>
          <c:orientation val="minMax"/>
        </c:scaling>
        <c:delete val="0"/>
        <c:axPos val="b"/>
        <c:numFmt formatCode="General" sourceLinked="0"/>
        <c:majorTickMark val="none"/>
        <c:minorTickMark val="none"/>
        <c:tickLblPos val="nextTo"/>
        <c:spPr>
          <a:ln>
            <a:solidFill>
              <a:schemeClr val="tx1">
                <a:alpha val="20000"/>
              </a:schemeClr>
            </a:solidFill>
          </a:ln>
        </c:spPr>
        <c:crossAx val="391240184"/>
        <c:crosses val="autoZero"/>
        <c:auto val="1"/>
        <c:lblAlgn val="ctr"/>
        <c:lblOffset val="100"/>
        <c:tickLblSkip val="1"/>
        <c:noMultiLvlLbl val="0"/>
      </c:catAx>
      <c:valAx>
        <c:axId val="391240184"/>
        <c:scaling>
          <c:orientation val="minMax"/>
          <c:max val="1.1000000000000001"/>
          <c:min val="0.35000000000000003"/>
        </c:scaling>
        <c:delete val="0"/>
        <c:axPos val="l"/>
        <c:majorGridlines>
          <c:spPr>
            <a:ln w="6350">
              <a:solidFill>
                <a:schemeClr val="tx1">
                  <a:alpha val="30000"/>
                </a:schemeClr>
              </a:solidFill>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5.1214368165956439E-2"/>
          <c:y val="0.8891012761335868"/>
          <c:w val="0.93559374469826251"/>
          <c:h val="0.10427828484304184"/>
        </c:manualLayout>
      </c:layout>
      <c:overlay val="0"/>
    </c:legend>
    <c:plotVisOnly val="1"/>
    <c:dispBlanksAs val="gap"/>
    <c:showDLblsOverMax val="0"/>
  </c:chart>
  <c:spPr>
    <a:ln>
      <a:noFill/>
    </a:ln>
  </c:spPr>
  <c:txPr>
    <a:bodyPr/>
    <a:lstStyle/>
    <a:p>
      <a:pPr>
        <a:defRPr sz="1000" b="1">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60571595217"/>
          <c:y val="2.8958355993946992E-2"/>
          <c:w val="0.73770370370370375"/>
          <c:h val="0.73729241020825365"/>
        </c:manualLayout>
      </c:layout>
      <c:barChart>
        <c:barDir val="col"/>
        <c:grouping val="clustered"/>
        <c:varyColors val="0"/>
        <c:ser>
          <c:idx val="1"/>
          <c:order val="1"/>
          <c:tx>
            <c:strRef>
              <c:f>'III.2.4 Хөрөнгийн зах'!$O$2</c:f>
              <c:strCache>
                <c:ptCount val="1"/>
                <c:pt idx="0">
                  <c:v>ТОП-20 индекс (зүүн)</c:v>
                </c:pt>
              </c:strCache>
            </c:strRef>
          </c:tx>
          <c:spPr>
            <a:solidFill>
              <a:srgbClr val="AF945E"/>
            </a:solidFill>
            <a:ln>
              <a:noFill/>
            </a:ln>
          </c:spPr>
          <c:invertIfNegative val="0"/>
          <c:cat>
            <c:multiLvlStrRef>
              <c:f>'III.2.4 Хөрөнгийн зах'!$L$3:$M$75</c:f>
              <c:multiLvlStrCache>
                <c:ptCount val="7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lvl>
                <c:lvl>
                  <c:pt idx="0">
                    <c:v>2014</c:v>
                  </c:pt>
                  <c:pt idx="12">
                    <c:v>2015</c:v>
                  </c:pt>
                  <c:pt idx="24">
                    <c:v>2016</c:v>
                  </c:pt>
                  <c:pt idx="36">
                    <c:v>2017</c:v>
                  </c:pt>
                  <c:pt idx="48">
                    <c:v>2018</c:v>
                  </c:pt>
                  <c:pt idx="60">
                    <c:v>2019</c:v>
                  </c:pt>
                  <c:pt idx="72">
                    <c:v>2020</c:v>
                  </c:pt>
                </c:lvl>
              </c:multiLvlStrCache>
            </c:multiLvlStrRef>
          </c:cat>
          <c:val>
            <c:numRef>
              <c:f>'III.2.4 Хөрөнгийн зах'!$O$3:$O$75</c:f>
              <c:numCache>
                <c:formatCode>_-* #,##0.0_₮_-;\-* #,##0.0_₮_-;_-* "-"??_₮_-;_-@_-</c:formatCode>
                <c:ptCount val="73"/>
                <c:pt idx="0">
                  <c:v>15766.38</c:v>
                </c:pt>
                <c:pt idx="1">
                  <c:v>16767.54</c:v>
                </c:pt>
                <c:pt idx="2">
                  <c:v>16520.900000000001</c:v>
                </c:pt>
                <c:pt idx="3">
                  <c:v>15775.84</c:v>
                </c:pt>
                <c:pt idx="4">
                  <c:v>15407.67</c:v>
                </c:pt>
                <c:pt idx="5">
                  <c:v>15256.46</c:v>
                </c:pt>
                <c:pt idx="6">
                  <c:v>16143.81</c:v>
                </c:pt>
                <c:pt idx="7">
                  <c:v>15910.8</c:v>
                </c:pt>
                <c:pt idx="8">
                  <c:v>15878.44</c:v>
                </c:pt>
                <c:pt idx="9">
                  <c:v>15621.1</c:v>
                </c:pt>
                <c:pt idx="10">
                  <c:v>15161.2</c:v>
                </c:pt>
                <c:pt idx="11">
                  <c:v>14832.98</c:v>
                </c:pt>
                <c:pt idx="12">
                  <c:v>14517.23</c:v>
                </c:pt>
                <c:pt idx="13">
                  <c:v>14003.45</c:v>
                </c:pt>
                <c:pt idx="14">
                  <c:v>13516.22</c:v>
                </c:pt>
                <c:pt idx="15">
                  <c:v>13113.66</c:v>
                </c:pt>
                <c:pt idx="16">
                  <c:v>12805.2</c:v>
                </c:pt>
                <c:pt idx="17">
                  <c:v>14591.2</c:v>
                </c:pt>
                <c:pt idx="18">
                  <c:v>14219</c:v>
                </c:pt>
                <c:pt idx="19">
                  <c:v>13268.52</c:v>
                </c:pt>
                <c:pt idx="20">
                  <c:v>13210.2</c:v>
                </c:pt>
                <c:pt idx="21">
                  <c:v>13125.76</c:v>
                </c:pt>
                <c:pt idx="22">
                  <c:v>12738.71</c:v>
                </c:pt>
                <c:pt idx="23">
                  <c:v>12278.99</c:v>
                </c:pt>
                <c:pt idx="24">
                  <c:v>12157.996500000001</c:v>
                </c:pt>
                <c:pt idx="25">
                  <c:v>11794.16</c:v>
                </c:pt>
                <c:pt idx="26">
                  <c:v>11191.21</c:v>
                </c:pt>
                <c:pt idx="27">
                  <c:v>11019.84</c:v>
                </c:pt>
                <c:pt idx="28">
                  <c:v>10882.3</c:v>
                </c:pt>
                <c:pt idx="29">
                  <c:v>11451.95</c:v>
                </c:pt>
                <c:pt idx="30">
                  <c:v>12689.31</c:v>
                </c:pt>
                <c:pt idx="31">
                  <c:v>12458.7</c:v>
                </c:pt>
                <c:pt idx="32">
                  <c:v>11539.1</c:v>
                </c:pt>
                <c:pt idx="33">
                  <c:v>11226.05</c:v>
                </c:pt>
                <c:pt idx="34">
                  <c:v>10849.85</c:v>
                </c:pt>
                <c:pt idx="35">
                  <c:v>11605.67</c:v>
                </c:pt>
                <c:pt idx="36">
                  <c:v>12237.68</c:v>
                </c:pt>
                <c:pt idx="37">
                  <c:v>12122.22</c:v>
                </c:pt>
                <c:pt idx="38">
                  <c:v>12679.09</c:v>
                </c:pt>
                <c:pt idx="39">
                  <c:v>12999.58</c:v>
                </c:pt>
                <c:pt idx="40">
                  <c:v>12788.19</c:v>
                </c:pt>
                <c:pt idx="41">
                  <c:v>12583.85</c:v>
                </c:pt>
                <c:pt idx="42">
                  <c:v>13610.19</c:v>
                </c:pt>
                <c:pt idx="43">
                  <c:v>14790.77</c:v>
                </c:pt>
                <c:pt idx="44">
                  <c:v>17244.82</c:v>
                </c:pt>
                <c:pt idx="45">
                  <c:v>20164.599999999999</c:v>
                </c:pt>
                <c:pt idx="46">
                  <c:v>22038.74</c:v>
                </c:pt>
                <c:pt idx="47">
                  <c:v>22108.55</c:v>
                </c:pt>
                <c:pt idx="48">
                  <c:v>21147.16</c:v>
                </c:pt>
                <c:pt idx="49">
                  <c:v>21115.99</c:v>
                </c:pt>
                <c:pt idx="50">
                  <c:v>20910.03</c:v>
                </c:pt>
                <c:pt idx="51">
                  <c:v>19949.16</c:v>
                </c:pt>
                <c:pt idx="52">
                  <c:v>19553.509999999998</c:v>
                </c:pt>
                <c:pt idx="53">
                  <c:v>19737.490000000002</c:v>
                </c:pt>
                <c:pt idx="54">
                  <c:v>19537.009999999998</c:v>
                </c:pt>
                <c:pt idx="55">
                  <c:v>19365</c:v>
                </c:pt>
                <c:pt idx="56">
                  <c:v>20034.66</c:v>
                </c:pt>
                <c:pt idx="57">
                  <c:v>20463.61</c:v>
                </c:pt>
                <c:pt idx="58">
                  <c:v>20051.900000000001</c:v>
                </c:pt>
                <c:pt idx="59">
                  <c:v>20076.5</c:v>
                </c:pt>
                <c:pt idx="60">
                  <c:v>21584.400000000001</c:v>
                </c:pt>
                <c:pt idx="61">
                  <c:v>21457.8</c:v>
                </c:pt>
                <c:pt idx="62">
                  <c:v>20901.009999999998</c:v>
                </c:pt>
                <c:pt idx="63">
                  <c:v>20118.48</c:v>
                </c:pt>
                <c:pt idx="64">
                  <c:v>20175.5</c:v>
                </c:pt>
                <c:pt idx="65">
                  <c:v>19813.8</c:v>
                </c:pt>
                <c:pt idx="66">
                  <c:v>20526.2</c:v>
                </c:pt>
                <c:pt idx="67">
                  <c:v>19961.3</c:v>
                </c:pt>
                <c:pt idx="68">
                  <c:v>19317.5</c:v>
                </c:pt>
                <c:pt idx="69">
                  <c:v>18613.5</c:v>
                </c:pt>
                <c:pt idx="70">
                  <c:v>18605.3</c:v>
                </c:pt>
                <c:pt idx="71">
                  <c:v>18954.900000000001</c:v>
                </c:pt>
                <c:pt idx="72">
                  <c:v>19132.900000000001</c:v>
                </c:pt>
              </c:numCache>
            </c:numRef>
          </c:val>
          <c:extLst>
            <c:ext xmlns:c16="http://schemas.microsoft.com/office/drawing/2014/chart" uri="{C3380CC4-5D6E-409C-BE32-E72D297353CC}">
              <c16:uniqueId val="{00000000-4F41-4336-B5D8-D97E9AAD3577}"/>
            </c:ext>
          </c:extLst>
        </c:ser>
        <c:dLbls>
          <c:showLegendKey val="0"/>
          <c:showVal val="0"/>
          <c:showCatName val="0"/>
          <c:showSerName val="0"/>
          <c:showPercent val="0"/>
          <c:showBubbleSize val="0"/>
        </c:dLbls>
        <c:gapWidth val="25"/>
        <c:axId val="387727912"/>
        <c:axId val="387728304"/>
      </c:barChart>
      <c:lineChart>
        <c:grouping val="standard"/>
        <c:varyColors val="0"/>
        <c:ser>
          <c:idx val="0"/>
          <c:order val="0"/>
          <c:tx>
            <c:strRef>
              <c:f>'III.2.4 Хөрөнгийн зах'!$N$2</c:f>
              <c:strCache>
                <c:ptCount val="1"/>
                <c:pt idx="0">
                  <c:v>Зах зээлийн үнэлгээ (баруун)</c:v>
                </c:pt>
              </c:strCache>
            </c:strRef>
          </c:tx>
          <c:spPr>
            <a:ln>
              <a:solidFill>
                <a:srgbClr val="173678"/>
              </a:solidFill>
            </a:ln>
          </c:spPr>
          <c:marker>
            <c:symbol val="none"/>
          </c:marker>
          <c:cat>
            <c:multiLvlStrRef>
              <c:f>'III.2.4 Хөрөнгийн зах'!$L$3:$M$72</c:f>
              <c:multiLvlStrCache>
                <c:ptCount val="7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lvl>
                <c:lvl>
                  <c:pt idx="0">
                    <c:v>2014</c:v>
                  </c:pt>
                  <c:pt idx="12">
                    <c:v>2015</c:v>
                  </c:pt>
                  <c:pt idx="24">
                    <c:v>2016</c:v>
                  </c:pt>
                  <c:pt idx="36">
                    <c:v>2017</c:v>
                  </c:pt>
                  <c:pt idx="48">
                    <c:v>2018</c:v>
                  </c:pt>
                  <c:pt idx="60">
                    <c:v>2019</c:v>
                  </c:pt>
                </c:lvl>
              </c:multiLvlStrCache>
            </c:multiLvlStrRef>
          </c:cat>
          <c:val>
            <c:numRef>
              <c:f>'III.2.4 Хөрөнгийн зах'!$N$3:$N$75</c:f>
              <c:numCache>
                <c:formatCode>_-* #,##0.0_₮_-;\-* #,##0.0_₮_-;_-* "-"??_₮_-;_-@_-</c:formatCode>
                <c:ptCount val="73"/>
                <c:pt idx="0">
                  <c:v>1623963.7516399999</c:v>
                </c:pt>
                <c:pt idx="1">
                  <c:v>1661276.9316346799</c:v>
                </c:pt>
                <c:pt idx="2">
                  <c:v>1640331.7872486298</c:v>
                </c:pt>
                <c:pt idx="3">
                  <c:v>1599573.4002261499</c:v>
                </c:pt>
                <c:pt idx="4">
                  <c:v>1516878.5070199999</c:v>
                </c:pt>
                <c:pt idx="5">
                  <c:v>1572314.19834741</c:v>
                </c:pt>
                <c:pt idx="6">
                  <c:v>1602377.9216491799</c:v>
                </c:pt>
                <c:pt idx="7">
                  <c:v>1625530.7547341599</c:v>
                </c:pt>
                <c:pt idx="8">
                  <c:v>1585243.789997</c:v>
                </c:pt>
                <c:pt idx="9">
                  <c:v>1557398.0823483998</c:v>
                </c:pt>
                <c:pt idx="10">
                  <c:v>1466111.9092310299</c:v>
                </c:pt>
                <c:pt idx="11">
                  <c:v>1442655.4144378998</c:v>
                </c:pt>
                <c:pt idx="12">
                  <c:v>1378363.0607739999</c:v>
                </c:pt>
                <c:pt idx="13">
                  <c:v>1365432.38830459</c:v>
                </c:pt>
                <c:pt idx="14">
                  <c:v>1311053.12309906</c:v>
                </c:pt>
                <c:pt idx="15">
                  <c:v>1281492.4950610001</c:v>
                </c:pt>
                <c:pt idx="16">
                  <c:v>1253898.7</c:v>
                </c:pt>
                <c:pt idx="17">
                  <c:v>1408502.5</c:v>
                </c:pt>
                <c:pt idx="18">
                  <c:v>1327096.8</c:v>
                </c:pt>
                <c:pt idx="19">
                  <c:v>1262994.8060971799</c:v>
                </c:pt>
                <c:pt idx="20">
                  <c:v>1289804.9632513402</c:v>
                </c:pt>
                <c:pt idx="21">
                  <c:v>1315954.37797736</c:v>
                </c:pt>
                <c:pt idx="22">
                  <c:v>1255555.73283346</c:v>
                </c:pt>
                <c:pt idx="23">
                  <c:v>1262497.5026348</c:v>
                </c:pt>
                <c:pt idx="24">
                  <c:v>1462228.4294576</c:v>
                </c:pt>
                <c:pt idx="25">
                  <c:v>1446081.19120361</c:v>
                </c:pt>
                <c:pt idx="26">
                  <c:v>1297295.5799779198</c:v>
                </c:pt>
                <c:pt idx="27">
                  <c:v>1267337.5266324701</c:v>
                </c:pt>
                <c:pt idx="28">
                  <c:v>1319247.5501959999</c:v>
                </c:pt>
                <c:pt idx="29">
                  <c:v>1423078.642066</c:v>
                </c:pt>
                <c:pt idx="30">
                  <c:v>1488856.4716660001</c:v>
                </c:pt>
                <c:pt idx="31">
                  <c:v>1418459.1</c:v>
                </c:pt>
                <c:pt idx="32">
                  <c:v>1387687.3</c:v>
                </c:pt>
                <c:pt idx="33">
                  <c:v>1330351.7743319999</c:v>
                </c:pt>
                <c:pt idx="34">
                  <c:v>1363942.3644911102</c:v>
                </c:pt>
                <c:pt idx="35">
                  <c:v>1474173.2965282199</c:v>
                </c:pt>
                <c:pt idx="36">
                  <c:v>1441914.088121</c:v>
                </c:pt>
                <c:pt idx="37">
                  <c:v>1525354.0393402199</c:v>
                </c:pt>
                <c:pt idx="38">
                  <c:v>1429240.404172</c:v>
                </c:pt>
                <c:pt idx="39">
                  <c:v>1487745.5090000001</c:v>
                </c:pt>
                <c:pt idx="40">
                  <c:v>1497979.3330000001</c:v>
                </c:pt>
                <c:pt idx="41">
                  <c:v>1497666.6029999999</c:v>
                </c:pt>
                <c:pt idx="42">
                  <c:v>1594005.41</c:v>
                </c:pt>
                <c:pt idx="43">
                  <c:v>1805979.686244</c:v>
                </c:pt>
                <c:pt idx="44">
                  <c:v>2083102.1407999999</c:v>
                </c:pt>
                <c:pt idx="45">
                  <c:v>2181283.6209999998</c:v>
                </c:pt>
                <c:pt idx="46">
                  <c:v>2381559.057577</c:v>
                </c:pt>
                <c:pt idx="47">
                  <c:v>2436324.4516119999</c:v>
                </c:pt>
                <c:pt idx="48">
                  <c:v>2512426.2101389999</c:v>
                </c:pt>
                <c:pt idx="49">
                  <c:v>2475257.3164280001</c:v>
                </c:pt>
                <c:pt idx="50">
                  <c:v>2587373.3848999999</c:v>
                </c:pt>
                <c:pt idx="51">
                  <c:v>2471395.286688</c:v>
                </c:pt>
                <c:pt idx="52">
                  <c:v>2487830.8658579998</c:v>
                </c:pt>
                <c:pt idx="53">
                  <c:v>2481879.4411470001</c:v>
                </c:pt>
                <c:pt idx="54">
                  <c:v>2385440.7643809998</c:v>
                </c:pt>
                <c:pt idx="55">
                  <c:v>2302390.2816130002</c:v>
                </c:pt>
                <c:pt idx="56">
                  <c:v>2347480.9701769999</c:v>
                </c:pt>
                <c:pt idx="57">
                  <c:v>2428236.0973689999</c:v>
                </c:pt>
                <c:pt idx="58">
                  <c:v>2302979.5</c:v>
                </c:pt>
                <c:pt idx="59">
                  <c:v>2508040.9</c:v>
                </c:pt>
                <c:pt idx="60">
                  <c:v>2444431.6</c:v>
                </c:pt>
                <c:pt idx="61">
                  <c:v>2479252.5</c:v>
                </c:pt>
                <c:pt idx="62">
                  <c:v>2452754.7999999998</c:v>
                </c:pt>
                <c:pt idx="63">
                  <c:v>2410917.538706</c:v>
                </c:pt>
                <c:pt idx="64">
                  <c:v>2382754.2000000002</c:v>
                </c:pt>
                <c:pt idx="65">
                  <c:v>2601660.7000000002</c:v>
                </c:pt>
                <c:pt idx="66">
                  <c:v>2515151.6</c:v>
                </c:pt>
                <c:pt idx="67">
                  <c:v>2493472.4</c:v>
                </c:pt>
                <c:pt idx="68">
                  <c:v>2477187.7000000002</c:v>
                </c:pt>
                <c:pt idx="69">
                  <c:v>2402525.7999999998</c:v>
                </c:pt>
                <c:pt idx="70">
                  <c:v>2530514</c:v>
                </c:pt>
                <c:pt idx="71">
                  <c:v>2690320.6</c:v>
                </c:pt>
                <c:pt idx="72">
                  <c:v>2665213.2000000002</c:v>
                </c:pt>
              </c:numCache>
            </c:numRef>
          </c:val>
          <c:smooth val="1"/>
          <c:extLst>
            <c:ext xmlns:c16="http://schemas.microsoft.com/office/drawing/2014/chart" uri="{C3380CC4-5D6E-409C-BE32-E72D297353CC}">
              <c16:uniqueId val="{00000001-4F41-4336-B5D8-D97E9AAD3577}"/>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3"/>
        <c:noMultiLvlLbl val="0"/>
      </c:catAx>
      <c:valAx>
        <c:axId val="387728304"/>
        <c:scaling>
          <c:orientation val="minMax"/>
        </c:scaling>
        <c:delete val="0"/>
        <c:axPos val="l"/>
        <c:majorGridlines>
          <c:spPr>
            <a:ln>
              <a:solidFill>
                <a:schemeClr val="tx1">
                  <a:alpha val="30000"/>
                </a:schemeClr>
              </a:solidFill>
            </a:ln>
          </c:spPr>
        </c:majorGridlines>
        <c:numFmt formatCode="#,##0" sourceLinked="0"/>
        <c:majorTickMark val="none"/>
        <c:minorTickMark val="none"/>
        <c:tickLblPos val="nextTo"/>
        <c:spPr>
          <a:ln>
            <a:solidFill>
              <a:schemeClr val="tx1">
                <a:alpha val="20000"/>
              </a:schemeClr>
            </a:solidFill>
          </a:ln>
        </c:spPr>
        <c:crossAx val="387727912"/>
        <c:crosses val="autoZero"/>
        <c:crossBetween val="between"/>
        <c:minorUnit val="400"/>
      </c:valAx>
      <c:valAx>
        <c:axId val="387728696"/>
        <c:scaling>
          <c:orientation val="minMax"/>
        </c:scaling>
        <c:delete val="0"/>
        <c:axPos val="r"/>
        <c:title>
          <c:tx>
            <c:rich>
              <a:bodyPr/>
              <a:lstStyle/>
              <a:p>
                <a:pPr>
                  <a:defRPr/>
                </a:pPr>
                <a:r>
                  <a:rPr lang="mn-MN"/>
                  <a:t>сая төгрөг</a:t>
                </a:r>
              </a:p>
            </c:rich>
          </c:tx>
          <c:layout>
            <c:manualLayout>
              <c:xMode val="edge"/>
              <c:yMode val="edge"/>
              <c:x val="0.96739396037033831"/>
              <c:y val="1.5113345325026508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minorUnit val="40000"/>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6.8792247122955785E-2"/>
          <c:y val="0.91097461802240109"/>
          <c:w val="0.89481690385032153"/>
          <c:h val="5.643479304261366E-2"/>
        </c:manualLayout>
      </c:layout>
      <c:overlay val="0"/>
      <c:txPr>
        <a:bodyPr/>
        <a:lstStyle/>
        <a:p>
          <a:pPr>
            <a:defRPr b="0"/>
          </a:pPr>
          <a:endParaRPr lang="en-US"/>
        </a:p>
      </c:txPr>
    </c:legend>
    <c:plotVisOnly val="1"/>
    <c:dispBlanksAs val="gap"/>
    <c:showDLblsOverMax val="0"/>
  </c:chart>
  <c:spPr>
    <a:ln>
      <a:noFill/>
    </a:ln>
  </c:spPr>
  <c:txPr>
    <a:bodyPr/>
    <a:lstStyle/>
    <a:p>
      <a:pPr>
        <a:defRPr sz="1000" b="1">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6012833805027"/>
          <c:y val="4.6340171355803282E-2"/>
          <c:w val="0.77578744827715029"/>
          <c:h val="0.71193299313233271"/>
        </c:manualLayout>
      </c:layout>
      <c:barChart>
        <c:barDir val="col"/>
        <c:grouping val="clustered"/>
        <c:varyColors val="0"/>
        <c:ser>
          <c:idx val="0"/>
          <c:order val="1"/>
          <c:tx>
            <c:strRef>
              <c:f>'III.2.4 Хөрөнгийн зах'!$S$2</c:f>
              <c:strCache>
                <c:ptCount val="1"/>
                <c:pt idx="0">
                  <c:v>Нийт арилжааны дүн (зүүн)</c:v>
                </c:pt>
              </c:strCache>
            </c:strRef>
          </c:tx>
          <c:spPr>
            <a:solidFill>
              <a:srgbClr val="AF945E"/>
            </a:solidFill>
            <a:ln>
              <a:noFill/>
            </a:ln>
            <a:effectLst/>
          </c:spPr>
          <c:invertIfNegative val="0"/>
          <c:cat>
            <c:multiLvlStrRef>
              <c:f>'III.2.4 Хөрөнгийн зах'!$Q$3:$R$26</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'III.2.4 Хөрөнгийн зах'!$S$3:$S$26</c:f>
              <c:numCache>
                <c:formatCode>_-* #,##0.0_₮_-;\-* #,##0.0_₮_-;_-* "-"??_₮_-;_-@_-</c:formatCode>
                <c:ptCount val="24"/>
                <c:pt idx="0">
                  <c:v>19436.8</c:v>
                </c:pt>
                <c:pt idx="1">
                  <c:v>114427.1</c:v>
                </c:pt>
                <c:pt idx="2">
                  <c:v>4002.7000000000003</c:v>
                </c:pt>
                <c:pt idx="3">
                  <c:v>58413.5</c:v>
                </c:pt>
                <c:pt idx="4">
                  <c:v>162866.9</c:v>
                </c:pt>
                <c:pt idx="5">
                  <c:v>424557.80000000005</c:v>
                </c:pt>
                <c:pt idx="6">
                  <c:v>170686.59999999998</c:v>
                </c:pt>
                <c:pt idx="7">
                  <c:v>140109.5</c:v>
                </c:pt>
                <c:pt idx="8">
                  <c:v>67286.5</c:v>
                </c:pt>
                <c:pt idx="9">
                  <c:v>89650.3</c:v>
                </c:pt>
                <c:pt idx="10">
                  <c:v>57901.7</c:v>
                </c:pt>
                <c:pt idx="11">
                  <c:v>248052.6</c:v>
                </c:pt>
                <c:pt idx="12">
                  <c:v>224330.9</c:v>
                </c:pt>
                <c:pt idx="13">
                  <c:v>568185.20000000007</c:v>
                </c:pt>
                <c:pt idx="14">
                  <c:v>461875.4</c:v>
                </c:pt>
                <c:pt idx="15">
                  <c:v>204331.6</c:v>
                </c:pt>
                <c:pt idx="16">
                  <c:v>254986.1</c:v>
                </c:pt>
                <c:pt idx="17">
                  <c:v>35695.5</c:v>
                </c:pt>
                <c:pt idx="18">
                  <c:v>142489.29999999999</c:v>
                </c:pt>
                <c:pt idx="19">
                  <c:v>138883.1</c:v>
                </c:pt>
                <c:pt idx="20">
                  <c:v>67516.7</c:v>
                </c:pt>
                <c:pt idx="21">
                  <c:v>40950.800000000003</c:v>
                </c:pt>
                <c:pt idx="22">
                  <c:v>21292.1</c:v>
                </c:pt>
                <c:pt idx="23">
                  <c:v>31682.399999999998</c:v>
                </c:pt>
              </c:numCache>
            </c:numRef>
          </c:val>
          <c:extLst>
            <c:ext xmlns:c16="http://schemas.microsoft.com/office/drawing/2014/chart" uri="{C3380CC4-5D6E-409C-BE32-E72D297353CC}">
              <c16:uniqueId val="{00000000-18D9-4FA0-9555-0926AC3215F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зах'!$T$2</c:f>
              <c:strCache>
                <c:ptCount val="1"/>
                <c:pt idx="0">
                  <c:v>Хөрвөх чадварын харьцаа (баруун)</c:v>
                </c:pt>
              </c:strCache>
            </c:strRef>
          </c:tx>
          <c:spPr>
            <a:ln w="28575" cap="rnd">
              <a:solidFill>
                <a:srgbClr val="173678"/>
              </a:solidFill>
              <a:round/>
            </a:ln>
            <a:effectLst/>
          </c:spPr>
          <c:marker>
            <c:symbol val="none"/>
          </c:marker>
          <c:cat>
            <c:multiLvlStrRef>
              <c:f>'III.2.4 Хөрөнгийн зах'!$Q$3:$R$26</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2014</c:v>
                  </c:pt>
                  <c:pt idx="4">
                    <c:v>2015</c:v>
                  </c:pt>
                  <c:pt idx="8">
                    <c:v>2016</c:v>
                  </c:pt>
                  <c:pt idx="12">
                    <c:v>2017</c:v>
                  </c:pt>
                  <c:pt idx="16">
                    <c:v>2018</c:v>
                  </c:pt>
                  <c:pt idx="20">
                    <c:v>2019</c:v>
                  </c:pt>
                </c:lvl>
              </c:multiLvlStrCache>
            </c:multiLvlStrRef>
          </c:cat>
          <c:val>
            <c:numRef>
              <c:f>'III.2.4 Хөрөнгийн зах'!$T$3:$T$26</c:f>
              <c:numCache>
                <c:formatCode>0.0%</c:formatCode>
                <c:ptCount val="24"/>
                <c:pt idx="0">
                  <c:v>1.1838298999760941E-2</c:v>
                </c:pt>
                <c:pt idx="1">
                  <c:v>7.3213568917417329E-2</c:v>
                </c:pt>
                <c:pt idx="2">
                  <c:v>2.4948513474276996E-3</c:v>
                </c:pt>
                <c:pt idx="3">
                  <c:v>3.923735112900207E-2</c:v>
                </c:pt>
                <c:pt idx="4">
                  <c:v>0.12049788985956221</c:v>
                </c:pt>
                <c:pt idx="5">
                  <c:v>0.3229482072501092</c:v>
                </c:pt>
                <c:pt idx="6">
                  <c:v>0.13197769239520454</c:v>
                </c:pt>
                <c:pt idx="7">
                  <c:v>0.10963162931654075</c:v>
                </c:pt>
                <c:pt idx="8">
                  <c:v>4.7997729316104146E-2</c:v>
                </c:pt>
                <c:pt idx="9">
                  <c:v>6.7075675199393905E-2</c:v>
                </c:pt>
                <c:pt idx="10">
                  <c:v>4.0443534974097452E-2</c:v>
                </c:pt>
                <c:pt idx="11">
                  <c:v>0.17852071534682709</c:v>
                </c:pt>
                <c:pt idx="12">
                  <c:v>0.15307435434276995</c:v>
                </c:pt>
                <c:pt idx="13">
                  <c:v>0.38019335095303081</c:v>
                </c:pt>
                <c:pt idx="14">
                  <c:v>0.25270913072474943</c:v>
                </c:pt>
                <c:pt idx="15">
                  <c:v>8.7581105363506676E-2</c:v>
                </c:pt>
                <c:pt idx="16">
                  <c:v>0.10098383551415964</c:v>
                </c:pt>
                <c:pt idx="17">
                  <c:v>1.4391208209704753E-2</c:v>
                </c:pt>
                <c:pt idx="18">
                  <c:v>6.0760332153565723E-2</c:v>
                </c:pt>
                <c:pt idx="19">
                  <c:v>5.7554156286629715E-2</c:v>
                </c:pt>
                <c:pt idx="20">
                  <c:v>2.745906293618185E-2</c:v>
                </c:pt>
                <c:pt idx="21">
                  <c:v>1.6612153817049516E-2</c:v>
                </c:pt>
                <c:pt idx="22">
                  <c:v>8.5329824686880638E-3</c:v>
                </c:pt>
                <c:pt idx="23">
                  <c:v>1.2467887521098963E-2</c:v>
                </c:pt>
              </c:numCache>
            </c:numRef>
          </c:val>
          <c:smooth val="1"/>
          <c:extLst>
            <c:ext xmlns:c16="http://schemas.microsoft.com/office/drawing/2014/chart" uri="{C3380CC4-5D6E-409C-BE32-E72D297353CC}">
              <c16:uniqueId val="{00000001-18D9-4FA0-9555-0926AC3215F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2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сая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20000"/>
              </a:schemeClr>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20000"/>
              </a:schemeClr>
            </a:solid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4.8829473238922061E-2"/>
          <c:y val="0.8901650586366251"/>
          <c:w val="0.9066737740954528"/>
          <c:h val="8.804641508847496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b="0" i="1">
                <a:solidFill>
                  <a:sysClr val="windowText" lastClr="000000"/>
                </a:solidFill>
              </a:rPr>
              <a:t>Тэрбум төгрөг</a:t>
            </a:r>
            <a:endParaRPr lang="en-US" b="0" i="1">
              <a:solidFill>
                <a:sysClr val="windowText" lastClr="000000"/>
              </a:solidFill>
            </a:endParaRP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60284360419649308"/>
          <c:h val="0.80869110111236098"/>
        </c:manualLayout>
      </c:layout>
      <c:barChart>
        <c:barDir val="col"/>
        <c:grouping val="stacked"/>
        <c:varyColors val="0"/>
        <c:ser>
          <c:idx val="0"/>
          <c:order val="0"/>
          <c:tx>
            <c:strRef>
              <c:f>'III.3.1-2'!$B$9</c:f>
              <c:strCache>
                <c:ptCount val="1"/>
                <c:pt idx="0">
                  <c:v>Орлогын албан татвар</c:v>
                </c:pt>
              </c:strCache>
            </c:strRef>
          </c:tx>
          <c:spPr>
            <a:solidFill>
              <a:srgbClr val="173678"/>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1-B014-4701-BDD5-1C3DF68290F0}"/>
              </c:ext>
            </c:extLst>
          </c:dPt>
          <c:dPt>
            <c:idx val="1"/>
            <c:invertIfNegative val="0"/>
            <c:bubble3D val="0"/>
            <c:extLst>
              <c:ext xmlns:c16="http://schemas.microsoft.com/office/drawing/2014/chart" uri="{C3380CC4-5D6E-409C-BE32-E72D297353CC}">
                <c16:uniqueId val="{00000002-B014-4701-BDD5-1C3DF68290F0}"/>
              </c:ext>
            </c:extLst>
          </c:dPt>
          <c:dPt>
            <c:idx val="2"/>
            <c:invertIfNegative val="0"/>
            <c:bubble3D val="0"/>
            <c:extLst>
              <c:ext xmlns:c16="http://schemas.microsoft.com/office/drawing/2014/chart" uri="{C3380CC4-5D6E-409C-BE32-E72D297353CC}">
                <c16:uniqueId val="{00000003-B014-4701-BDD5-1C3DF68290F0}"/>
              </c:ext>
            </c:extLst>
          </c:dPt>
          <c:dLbls>
            <c:spPr>
              <a:noFill/>
              <a:ln>
                <a:noFill/>
              </a:ln>
              <a:effectLst/>
            </c:spPr>
            <c:txPr>
              <a:bodyPr rot="0" spcFirstLastPara="1" vertOverflow="ellipsis" vert="horz" wrap="square" anchor="ctr" anchorCtr="1"/>
              <a:lstStyle/>
              <a:p>
                <a:pPr>
                  <a:defRPr sz="1200" b="1" i="0" u="none" strike="noStrike" kern="1200" baseline="0">
                    <a:solidFill>
                      <a:srgbClr val="D4D9E4"/>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2018M03</c:v>
                </c:pt>
                <c:pt idx="1">
                  <c:v>2019M03</c:v>
                </c:pt>
                <c:pt idx="2">
                  <c:v>2020M03</c:v>
                </c:pt>
              </c:strCache>
            </c:strRef>
          </c:cat>
          <c:val>
            <c:numRef>
              <c:f>'III.3.1-2'!$C$9:$E$9</c:f>
              <c:numCache>
                <c:formatCode>0</c:formatCode>
                <c:ptCount val="3"/>
                <c:pt idx="0">
                  <c:v>412.30338039890006</c:v>
                </c:pt>
                <c:pt idx="1">
                  <c:v>537.63212276540992</c:v>
                </c:pt>
                <c:pt idx="2">
                  <c:v>546.69756021839009</c:v>
                </c:pt>
              </c:numCache>
            </c:numRef>
          </c:val>
          <c:extLst>
            <c:ext xmlns:c16="http://schemas.microsoft.com/office/drawing/2014/chart" uri="{C3380CC4-5D6E-409C-BE32-E72D297353CC}">
              <c16:uniqueId val="{00000004-B014-4701-BDD5-1C3DF68290F0}"/>
            </c:ext>
          </c:extLst>
        </c:ser>
        <c:ser>
          <c:idx val="1"/>
          <c:order val="1"/>
          <c:tx>
            <c:strRef>
              <c:f>'III.3.1-2'!$B$10</c:f>
              <c:strCache>
                <c:ptCount val="1"/>
                <c:pt idx="0">
                  <c:v>НД-ын орлого</c:v>
                </c:pt>
              </c:strCache>
            </c:strRef>
          </c:tx>
          <c:spPr>
            <a:solidFill>
              <a:srgbClr val="7B8BAD"/>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5-B014-4701-BDD5-1C3DF68290F0}"/>
              </c:ext>
            </c:extLst>
          </c:dPt>
          <c:dPt>
            <c:idx val="1"/>
            <c:invertIfNegative val="0"/>
            <c:bubble3D val="0"/>
            <c:extLst>
              <c:ext xmlns:c16="http://schemas.microsoft.com/office/drawing/2014/chart" uri="{C3380CC4-5D6E-409C-BE32-E72D297353CC}">
                <c16:uniqueId val="{00000006-B014-4701-BDD5-1C3DF68290F0}"/>
              </c:ext>
            </c:extLst>
          </c:dPt>
          <c:dPt>
            <c:idx val="2"/>
            <c:invertIfNegative val="0"/>
            <c:bubble3D val="0"/>
            <c:extLst>
              <c:ext xmlns:c16="http://schemas.microsoft.com/office/drawing/2014/chart" uri="{C3380CC4-5D6E-409C-BE32-E72D297353CC}">
                <c16:uniqueId val="{00000007-B014-4701-BDD5-1C3DF68290F0}"/>
              </c:ext>
            </c:extLst>
          </c:dPt>
          <c:dLbls>
            <c:spPr>
              <a:noFill/>
              <a:ln>
                <a:noFill/>
              </a:ln>
              <a:effectLst/>
            </c:spPr>
            <c:txPr>
              <a:bodyPr rot="0" spcFirstLastPara="1" vertOverflow="ellipsis" vert="horz" wrap="square" anchor="ctr" anchorCtr="1"/>
              <a:lstStyle/>
              <a:p>
                <a:pPr>
                  <a:defRPr sz="1200" b="1" i="0" u="none" strike="noStrike" kern="1200" baseline="0">
                    <a:solidFill>
                      <a:srgbClr val="D4D9E4"/>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2018M03</c:v>
                </c:pt>
                <c:pt idx="1">
                  <c:v>2019M03</c:v>
                </c:pt>
                <c:pt idx="2">
                  <c:v>2020M03</c:v>
                </c:pt>
              </c:strCache>
            </c:strRef>
          </c:cat>
          <c:val>
            <c:numRef>
              <c:f>'III.3.1-2'!$C$10:$E$10</c:f>
              <c:numCache>
                <c:formatCode>0</c:formatCode>
                <c:ptCount val="3"/>
                <c:pt idx="0">
                  <c:v>344.35126425392991</c:v>
                </c:pt>
                <c:pt idx="1">
                  <c:v>438.91241614559004</c:v>
                </c:pt>
                <c:pt idx="2">
                  <c:v>459.45326140520001</c:v>
                </c:pt>
              </c:numCache>
            </c:numRef>
          </c:val>
          <c:extLst>
            <c:ext xmlns:c16="http://schemas.microsoft.com/office/drawing/2014/chart" uri="{C3380CC4-5D6E-409C-BE32-E72D297353CC}">
              <c16:uniqueId val="{00000008-B014-4701-BDD5-1C3DF68290F0}"/>
            </c:ext>
          </c:extLst>
        </c:ser>
        <c:ser>
          <c:idx val="2"/>
          <c:order val="2"/>
          <c:tx>
            <c:strRef>
              <c:f>'III.3.1-2'!$B$11</c:f>
              <c:strCache>
                <c:ptCount val="1"/>
                <c:pt idx="0">
                  <c:v>НӨАТ</c:v>
                </c:pt>
              </c:strCache>
            </c:strRef>
          </c:tx>
          <c:spPr>
            <a:solidFill>
              <a:srgbClr val="D4D9E4"/>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9-B014-4701-BDD5-1C3DF68290F0}"/>
              </c:ext>
            </c:extLst>
          </c:dPt>
          <c:dPt>
            <c:idx val="1"/>
            <c:invertIfNegative val="0"/>
            <c:bubble3D val="0"/>
            <c:extLst>
              <c:ext xmlns:c16="http://schemas.microsoft.com/office/drawing/2014/chart" uri="{C3380CC4-5D6E-409C-BE32-E72D297353CC}">
                <c16:uniqueId val="{0000000A-B014-4701-BDD5-1C3DF68290F0}"/>
              </c:ext>
            </c:extLst>
          </c:dPt>
          <c:dPt>
            <c:idx val="2"/>
            <c:invertIfNegative val="0"/>
            <c:bubble3D val="0"/>
            <c:extLst>
              <c:ext xmlns:c16="http://schemas.microsoft.com/office/drawing/2014/chart" uri="{C3380CC4-5D6E-409C-BE32-E72D297353CC}">
                <c16:uniqueId val="{0000000B-B014-4701-BDD5-1C3DF68290F0}"/>
              </c:ext>
            </c:extLst>
          </c:dPt>
          <c:dLbls>
            <c:spPr>
              <a:noFill/>
              <a:ln>
                <a:noFill/>
              </a:ln>
              <a:effectLst/>
            </c:spPr>
            <c:txPr>
              <a:bodyPr rot="0" spcFirstLastPara="1" vertOverflow="ellipsis" vert="horz" wrap="square" anchor="ctr" anchorCtr="1"/>
              <a:lstStyle/>
              <a:p>
                <a:pPr>
                  <a:defRPr sz="1200" b="1" i="0" u="none" strike="noStrike" kern="1200" baseline="0">
                    <a:solidFill>
                      <a:srgbClr val="373334"/>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2018M03</c:v>
                </c:pt>
                <c:pt idx="1">
                  <c:v>2019M03</c:v>
                </c:pt>
                <c:pt idx="2">
                  <c:v>2020M03</c:v>
                </c:pt>
              </c:strCache>
            </c:strRef>
          </c:cat>
          <c:val>
            <c:numRef>
              <c:f>'III.3.1-2'!$C$11:$E$11</c:f>
              <c:numCache>
                <c:formatCode>0</c:formatCode>
                <c:ptCount val="3"/>
                <c:pt idx="0">
                  <c:v>380.85304968589998</c:v>
                </c:pt>
                <c:pt idx="1">
                  <c:v>381.55257450118006</c:v>
                </c:pt>
                <c:pt idx="2">
                  <c:v>392.76247053438004</c:v>
                </c:pt>
              </c:numCache>
            </c:numRef>
          </c:val>
          <c:extLst>
            <c:ext xmlns:c16="http://schemas.microsoft.com/office/drawing/2014/chart" uri="{C3380CC4-5D6E-409C-BE32-E72D297353CC}">
              <c16:uniqueId val="{0000000C-B014-4701-BDD5-1C3DF68290F0}"/>
            </c:ext>
          </c:extLst>
        </c:ser>
        <c:ser>
          <c:idx val="3"/>
          <c:order val="3"/>
          <c:tx>
            <c:strRef>
              <c:f>'III.3.1-2'!$B$12</c:f>
              <c:strCache>
                <c:ptCount val="1"/>
                <c:pt idx="0">
                  <c:v>Бусад татварын орлого</c:v>
                </c:pt>
              </c:strCache>
            </c:strRef>
          </c:tx>
          <c:spPr>
            <a:solidFill>
              <a:srgbClr val="AF945E"/>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D-B014-4701-BDD5-1C3DF68290F0}"/>
              </c:ext>
            </c:extLst>
          </c:dPt>
          <c:dPt>
            <c:idx val="1"/>
            <c:invertIfNegative val="0"/>
            <c:bubble3D val="0"/>
            <c:extLst>
              <c:ext xmlns:c16="http://schemas.microsoft.com/office/drawing/2014/chart" uri="{C3380CC4-5D6E-409C-BE32-E72D297353CC}">
                <c16:uniqueId val="{0000000E-B014-4701-BDD5-1C3DF68290F0}"/>
              </c:ext>
            </c:extLst>
          </c:dPt>
          <c:dPt>
            <c:idx val="2"/>
            <c:invertIfNegative val="0"/>
            <c:bubble3D val="0"/>
            <c:extLst>
              <c:ext xmlns:c16="http://schemas.microsoft.com/office/drawing/2014/chart" uri="{C3380CC4-5D6E-409C-BE32-E72D297353CC}">
                <c16:uniqueId val="{0000000F-B014-4701-BDD5-1C3DF68290F0}"/>
              </c:ext>
            </c:extLst>
          </c:dPt>
          <c:dLbls>
            <c:spPr>
              <a:noFill/>
              <a:ln>
                <a:noFill/>
              </a:ln>
              <a:effectLst/>
            </c:spPr>
            <c:txPr>
              <a:bodyPr rot="0" spcFirstLastPara="1" vertOverflow="ellipsis" vert="horz" wrap="square" anchor="ctr" anchorCtr="1"/>
              <a:lstStyle/>
              <a:p>
                <a:pPr>
                  <a:defRPr sz="1200" b="1" i="0" u="none" strike="noStrike" kern="1200" baseline="0">
                    <a:solidFill>
                      <a:srgbClr val="373334"/>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2018M03</c:v>
                </c:pt>
                <c:pt idx="1">
                  <c:v>2019M03</c:v>
                </c:pt>
                <c:pt idx="2">
                  <c:v>2020M03</c:v>
                </c:pt>
              </c:strCache>
            </c:strRef>
          </c:cat>
          <c:val>
            <c:numRef>
              <c:f>'III.3.1-2'!$C$12:$E$12</c:f>
              <c:numCache>
                <c:formatCode>0</c:formatCode>
                <c:ptCount val="3"/>
                <c:pt idx="0">
                  <c:v>480.58706308834053</c:v>
                </c:pt>
                <c:pt idx="1">
                  <c:v>613.38013460543993</c:v>
                </c:pt>
                <c:pt idx="2">
                  <c:v>513.64828298364</c:v>
                </c:pt>
              </c:numCache>
            </c:numRef>
          </c:val>
          <c:extLst>
            <c:ext xmlns:c16="http://schemas.microsoft.com/office/drawing/2014/chart" uri="{C3380CC4-5D6E-409C-BE32-E72D297353CC}">
              <c16:uniqueId val="{00000010-B014-4701-BDD5-1C3DF68290F0}"/>
            </c:ext>
          </c:extLst>
        </c:ser>
        <c:ser>
          <c:idx val="4"/>
          <c:order val="4"/>
          <c:tx>
            <c:strRef>
              <c:f>'III.3.1-2'!$B$13</c:f>
              <c:strCache>
                <c:ptCount val="1"/>
                <c:pt idx="0">
                  <c:v>Татварын бус орлого</c:v>
                </c:pt>
              </c:strCache>
            </c:strRef>
          </c:tx>
          <c:spPr>
            <a:solidFill>
              <a:srgbClr val="D0BC99"/>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1-B014-4701-BDD5-1C3DF68290F0}"/>
              </c:ext>
            </c:extLst>
          </c:dPt>
          <c:dPt>
            <c:idx val="1"/>
            <c:invertIfNegative val="0"/>
            <c:bubble3D val="0"/>
            <c:extLst>
              <c:ext xmlns:c16="http://schemas.microsoft.com/office/drawing/2014/chart" uri="{C3380CC4-5D6E-409C-BE32-E72D297353CC}">
                <c16:uniqueId val="{00000012-B014-4701-BDD5-1C3DF68290F0}"/>
              </c:ext>
            </c:extLst>
          </c:dPt>
          <c:dPt>
            <c:idx val="2"/>
            <c:invertIfNegative val="0"/>
            <c:bubble3D val="0"/>
            <c:extLst>
              <c:ext xmlns:c16="http://schemas.microsoft.com/office/drawing/2014/chart" uri="{C3380CC4-5D6E-409C-BE32-E72D297353CC}">
                <c16:uniqueId val="{00000013-B014-4701-BDD5-1C3DF68290F0}"/>
              </c:ext>
            </c:extLst>
          </c:dPt>
          <c:dLbls>
            <c:spPr>
              <a:noFill/>
              <a:ln>
                <a:noFill/>
              </a:ln>
              <a:effectLst/>
            </c:spPr>
            <c:txPr>
              <a:bodyPr rot="0" spcFirstLastPara="1" vertOverflow="ellipsis" vert="horz" wrap="square" anchor="ctr" anchorCtr="1"/>
              <a:lstStyle/>
              <a:p>
                <a:pPr>
                  <a:defRPr sz="1200" b="1" i="0" u="none" strike="noStrike" kern="1200" baseline="0">
                    <a:solidFill>
                      <a:srgbClr val="373334"/>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2018M03</c:v>
                </c:pt>
                <c:pt idx="1">
                  <c:v>2019M03</c:v>
                </c:pt>
                <c:pt idx="2">
                  <c:v>2020M03</c:v>
                </c:pt>
              </c:strCache>
            </c:strRef>
          </c:cat>
          <c:val>
            <c:numRef>
              <c:f>'III.3.1-2'!$C$13:$E$13</c:f>
              <c:numCache>
                <c:formatCode>0</c:formatCode>
                <c:ptCount val="3"/>
                <c:pt idx="0">
                  <c:v>192.75774559042134</c:v>
                </c:pt>
                <c:pt idx="1">
                  <c:v>191.94825722113978</c:v>
                </c:pt>
                <c:pt idx="2">
                  <c:v>161.24601688755979</c:v>
                </c:pt>
              </c:numCache>
            </c:numRef>
          </c:val>
          <c:extLst>
            <c:ext xmlns:c16="http://schemas.microsoft.com/office/drawing/2014/chart" uri="{C3380CC4-5D6E-409C-BE32-E72D297353CC}">
              <c16:uniqueId val="{00000014-B014-4701-BDD5-1C3DF68290F0}"/>
            </c:ext>
          </c:extLst>
        </c:ser>
        <c:dLbls>
          <c:showLegendKey val="0"/>
          <c:showVal val="0"/>
          <c:showCatName val="0"/>
          <c:showSerName val="0"/>
          <c:showPercent val="0"/>
          <c:showBubbleSize val="0"/>
        </c:dLbls>
        <c:gapWidth val="50"/>
        <c:overlap val="100"/>
        <c:axId val="515297280"/>
        <c:axId val="515298816"/>
      </c:barChart>
      <c:catAx>
        <c:axId val="515297280"/>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endParaRPr lang="en-US"/>
          </a:p>
        </c:txPr>
        <c:crossAx val="515298816"/>
        <c:crosses val="autoZero"/>
        <c:auto val="1"/>
        <c:lblAlgn val="ctr"/>
        <c:lblOffset val="100"/>
        <c:noMultiLvlLbl val="0"/>
      </c:catAx>
      <c:valAx>
        <c:axId val="515298816"/>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297280"/>
        <c:crosses val="autoZero"/>
        <c:crossBetween val="between"/>
      </c:valAx>
      <c:spPr>
        <a:noFill/>
        <a:ln>
          <a:noFill/>
        </a:ln>
        <a:effectLst/>
      </c:spPr>
    </c:plotArea>
    <c:legend>
      <c:legendPos val="r"/>
      <c:layout>
        <c:manualLayout>
          <c:xMode val="edge"/>
          <c:yMode val="edge"/>
          <c:x val="0.68893812885519368"/>
          <c:y val="6.5302774653168347E-2"/>
          <c:w val="0.31106183861230924"/>
          <c:h val="0.64258842930587801"/>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mn-MN" b="0" i="1">
                <a:solidFill>
                  <a:sysClr val="windowText" lastClr="000000"/>
                </a:solidFill>
              </a:rPr>
              <a:t>Тэрбум  төгрөг</a:t>
            </a:r>
            <a:endParaRPr lang="en-US" b="0" i="1">
              <a:solidFill>
                <a:sysClr val="windowText" lastClr="000000"/>
              </a:solidFill>
            </a:endParaRP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60346852040984422"/>
          <c:h val="0.7868323844134868"/>
        </c:manualLayout>
      </c:layout>
      <c:barChart>
        <c:barDir val="col"/>
        <c:grouping val="stacked"/>
        <c:varyColors val="0"/>
        <c:ser>
          <c:idx val="0"/>
          <c:order val="0"/>
          <c:tx>
            <c:strRef>
              <c:f>'III.3.1-2'!$B$18</c:f>
              <c:strCache>
                <c:ptCount val="1"/>
                <c:pt idx="0">
                  <c:v>Бараа, үйлчилгээний зардал</c:v>
                </c:pt>
              </c:strCache>
            </c:strRef>
          </c:tx>
          <c:spPr>
            <a:solidFill>
              <a:srgbClr val="173678"/>
            </a:solidFill>
            <a:ln>
              <a:noFill/>
            </a:ln>
          </c:spPr>
          <c:invertIfNegative val="0"/>
          <c:dPt>
            <c:idx val="0"/>
            <c:invertIfNegative val="0"/>
            <c:bubble3D val="0"/>
            <c:spPr>
              <a:solidFill>
                <a:srgbClr val="17367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ADF-4172-B215-9B20941689A1}"/>
              </c:ext>
            </c:extLst>
          </c:dPt>
          <c:dPt>
            <c:idx val="1"/>
            <c:invertIfNegative val="0"/>
            <c:bubble3D val="0"/>
            <c:spPr>
              <a:solidFill>
                <a:srgbClr val="17367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ADF-4172-B215-9B20941689A1}"/>
              </c:ext>
            </c:extLst>
          </c:dPt>
          <c:dPt>
            <c:idx val="2"/>
            <c:invertIfNegative val="0"/>
            <c:bubble3D val="0"/>
            <c:spPr>
              <a:solidFill>
                <a:srgbClr val="17367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ADF-4172-B215-9B20941689A1}"/>
              </c:ext>
            </c:extLst>
          </c:dPt>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2018M03</c:v>
                </c:pt>
                <c:pt idx="1">
                  <c:v>2019M03</c:v>
                </c:pt>
                <c:pt idx="2">
                  <c:v>2020M03</c:v>
                </c:pt>
              </c:strCache>
            </c:strRef>
          </c:cat>
          <c:val>
            <c:numRef>
              <c:f>'III.3.1-2'!$C$18:$E$18</c:f>
              <c:numCache>
                <c:formatCode>0</c:formatCode>
                <c:ptCount val="3"/>
                <c:pt idx="0">
                  <c:v>693.71772636054004</c:v>
                </c:pt>
                <c:pt idx="1">
                  <c:v>826.50055940553011</c:v>
                </c:pt>
                <c:pt idx="2">
                  <c:v>964.53333347173964</c:v>
                </c:pt>
              </c:numCache>
            </c:numRef>
          </c:val>
          <c:extLst>
            <c:ext xmlns:c16="http://schemas.microsoft.com/office/drawing/2014/chart" uri="{C3380CC4-5D6E-409C-BE32-E72D297353CC}">
              <c16:uniqueId val="{00000006-8ADF-4172-B215-9B20941689A1}"/>
            </c:ext>
          </c:extLst>
        </c:ser>
        <c:ser>
          <c:idx val="1"/>
          <c:order val="1"/>
          <c:tx>
            <c:strRef>
              <c:f>'III.3.1-2'!$B$19</c:f>
              <c:strCache>
                <c:ptCount val="1"/>
                <c:pt idx="0">
                  <c:v>Татаас ба шилжүүлэг</c:v>
                </c:pt>
              </c:strCache>
            </c:strRef>
          </c:tx>
          <c:spPr>
            <a:solidFill>
              <a:srgbClr val="7B8BAD"/>
            </a:solidFill>
          </c:spPr>
          <c:invertIfNegative val="0"/>
          <c:dPt>
            <c:idx val="0"/>
            <c:invertIfNegative val="0"/>
            <c:bubble3D val="0"/>
            <c:spPr>
              <a:solidFill>
                <a:srgbClr val="7B8BA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8ADF-4172-B215-9B20941689A1}"/>
              </c:ext>
            </c:extLst>
          </c:dPt>
          <c:dPt>
            <c:idx val="1"/>
            <c:invertIfNegative val="0"/>
            <c:bubble3D val="0"/>
            <c:spPr>
              <a:solidFill>
                <a:srgbClr val="7B8BA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8ADF-4172-B215-9B20941689A1}"/>
              </c:ext>
            </c:extLst>
          </c:dPt>
          <c:dPt>
            <c:idx val="2"/>
            <c:invertIfNegative val="0"/>
            <c:bubble3D val="0"/>
            <c:spPr>
              <a:solidFill>
                <a:srgbClr val="7B8BA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8ADF-4172-B215-9B20941689A1}"/>
              </c:ext>
            </c:extLst>
          </c:dPt>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2018M03</c:v>
                </c:pt>
                <c:pt idx="1">
                  <c:v>2019M03</c:v>
                </c:pt>
                <c:pt idx="2">
                  <c:v>2020M03</c:v>
                </c:pt>
              </c:strCache>
            </c:strRef>
          </c:cat>
          <c:val>
            <c:numRef>
              <c:f>'III.3.1-2'!$C$19:$E$19</c:f>
              <c:numCache>
                <c:formatCode>0</c:formatCode>
                <c:ptCount val="3"/>
                <c:pt idx="0">
                  <c:v>696.82773157392444</c:v>
                </c:pt>
                <c:pt idx="1">
                  <c:v>802.93330401541004</c:v>
                </c:pt>
                <c:pt idx="2">
                  <c:v>982.74530261967993</c:v>
                </c:pt>
              </c:numCache>
            </c:numRef>
          </c:val>
          <c:extLst>
            <c:ext xmlns:c16="http://schemas.microsoft.com/office/drawing/2014/chart" uri="{C3380CC4-5D6E-409C-BE32-E72D297353CC}">
              <c16:uniqueId val="{0000000D-8ADF-4172-B215-9B20941689A1}"/>
            </c:ext>
          </c:extLst>
        </c:ser>
        <c:ser>
          <c:idx val="2"/>
          <c:order val="2"/>
          <c:tx>
            <c:strRef>
              <c:f>'III.3.1-2'!$B$20</c:f>
              <c:strCache>
                <c:ptCount val="1"/>
                <c:pt idx="0">
                  <c:v>Хөрөнгийн зардал</c:v>
                </c:pt>
              </c:strCache>
            </c:strRef>
          </c:tx>
          <c:spPr>
            <a:solidFill>
              <a:srgbClr val="D4D9E4"/>
            </a:solidFill>
          </c:spPr>
          <c:invertIfNegative val="0"/>
          <c:dPt>
            <c:idx val="0"/>
            <c:invertIfNegative val="0"/>
            <c:bubble3D val="0"/>
            <c:spPr>
              <a:solidFill>
                <a:srgbClr val="D4D9E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8ADF-4172-B215-9B20941689A1}"/>
              </c:ext>
            </c:extLst>
          </c:dPt>
          <c:dPt>
            <c:idx val="1"/>
            <c:invertIfNegative val="0"/>
            <c:bubble3D val="0"/>
            <c:spPr>
              <a:solidFill>
                <a:srgbClr val="D4D9E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8ADF-4172-B215-9B20941689A1}"/>
              </c:ext>
            </c:extLst>
          </c:dPt>
          <c:dPt>
            <c:idx val="2"/>
            <c:invertIfNegative val="0"/>
            <c:bubble3D val="0"/>
            <c:spPr>
              <a:solidFill>
                <a:srgbClr val="D4D9E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8ADF-4172-B215-9B20941689A1}"/>
              </c:ext>
            </c:extLst>
          </c:dPt>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2018M03</c:v>
                </c:pt>
                <c:pt idx="1">
                  <c:v>2019M03</c:v>
                </c:pt>
                <c:pt idx="2">
                  <c:v>2020M03</c:v>
                </c:pt>
              </c:strCache>
            </c:strRef>
          </c:cat>
          <c:val>
            <c:numRef>
              <c:f>'III.3.1-2'!$C$20:$E$20</c:f>
              <c:numCache>
                <c:formatCode>0</c:formatCode>
                <c:ptCount val="3"/>
                <c:pt idx="0">
                  <c:v>210.04379706782998</c:v>
                </c:pt>
                <c:pt idx="1">
                  <c:v>167.99146011282994</c:v>
                </c:pt>
                <c:pt idx="2">
                  <c:v>240.94993448449</c:v>
                </c:pt>
              </c:numCache>
            </c:numRef>
          </c:val>
          <c:extLst>
            <c:ext xmlns:c16="http://schemas.microsoft.com/office/drawing/2014/chart" uri="{C3380CC4-5D6E-409C-BE32-E72D297353CC}">
              <c16:uniqueId val="{00000014-8ADF-4172-B215-9B20941689A1}"/>
            </c:ext>
          </c:extLst>
        </c:ser>
        <c:ser>
          <c:idx val="3"/>
          <c:order val="3"/>
          <c:tx>
            <c:strRef>
              <c:f>'III.3.1-2'!$B$21</c:f>
              <c:strCache>
                <c:ptCount val="1"/>
                <c:pt idx="0">
                  <c:v>Цэвэр зээл</c:v>
                </c:pt>
              </c:strCache>
            </c:strRef>
          </c:tx>
          <c:spPr>
            <a:solidFill>
              <a:srgbClr val="AF945E"/>
            </a:solidFill>
          </c:spPr>
          <c:invertIfNegative val="0"/>
          <c:dPt>
            <c:idx val="0"/>
            <c:invertIfNegative val="0"/>
            <c:bubble3D val="0"/>
            <c:spPr>
              <a:solidFill>
                <a:srgbClr val="AF945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8ADF-4172-B215-9B20941689A1}"/>
              </c:ext>
            </c:extLst>
          </c:dPt>
          <c:dPt>
            <c:idx val="1"/>
            <c:invertIfNegative val="0"/>
            <c:bubble3D val="0"/>
            <c:spPr>
              <a:solidFill>
                <a:srgbClr val="AF945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8ADF-4172-B215-9B20941689A1}"/>
              </c:ext>
            </c:extLst>
          </c:dPt>
          <c:dPt>
            <c:idx val="2"/>
            <c:invertIfNegative val="0"/>
            <c:bubble3D val="0"/>
            <c:spPr>
              <a:solidFill>
                <a:srgbClr val="AF945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8ADF-4172-B215-9B20941689A1}"/>
              </c:ext>
            </c:extLst>
          </c:dPt>
          <c:cat>
            <c:strRef>
              <c:f>'III.3.1-2'!$C$15:$E$15</c:f>
              <c:strCache>
                <c:ptCount val="3"/>
                <c:pt idx="0">
                  <c:v>2018M03</c:v>
                </c:pt>
                <c:pt idx="1">
                  <c:v>2019M03</c:v>
                </c:pt>
                <c:pt idx="2">
                  <c:v>2020M03</c:v>
                </c:pt>
              </c:strCache>
            </c:strRef>
          </c:cat>
          <c:val>
            <c:numRef>
              <c:f>'III.3.1-2'!$C$21:$E$21</c:f>
              <c:numCache>
                <c:formatCode>0</c:formatCode>
                <c:ptCount val="3"/>
                <c:pt idx="0">
                  <c:v>5.9395680286799974</c:v>
                </c:pt>
                <c:pt idx="1">
                  <c:v>0.55264648481999989</c:v>
                </c:pt>
                <c:pt idx="2">
                  <c:v>-23.742294797049997</c:v>
                </c:pt>
              </c:numCache>
            </c:numRef>
          </c:val>
          <c:extLst>
            <c:ext xmlns:c16="http://schemas.microsoft.com/office/drawing/2014/chart" uri="{C3380CC4-5D6E-409C-BE32-E72D297353CC}">
              <c16:uniqueId val="{0000001B-8ADF-4172-B215-9B20941689A1}"/>
            </c:ext>
          </c:extLst>
        </c:ser>
        <c:ser>
          <c:idx val="4"/>
          <c:order val="4"/>
          <c:tx>
            <c:strRef>
              <c:f>'III.3.1-2'!$B$22</c:f>
              <c:strCache>
                <c:ptCount val="1"/>
                <c:pt idx="0">
                  <c:v>Хүүний зардал</c:v>
                </c:pt>
              </c:strCache>
            </c:strRef>
          </c:tx>
          <c:spPr>
            <a:solidFill>
              <a:srgbClr val="D0BC99"/>
            </a:solidFill>
          </c:spPr>
          <c:invertIfNegative val="0"/>
          <c:dPt>
            <c:idx val="0"/>
            <c:invertIfNegative val="0"/>
            <c:bubble3D val="0"/>
            <c:extLst>
              <c:ext xmlns:c16="http://schemas.microsoft.com/office/drawing/2014/chart" uri="{C3380CC4-5D6E-409C-BE32-E72D297353CC}">
                <c16:uniqueId val="{0000001C-8ADF-4172-B215-9B20941689A1}"/>
              </c:ext>
            </c:extLst>
          </c:dPt>
          <c:dPt>
            <c:idx val="1"/>
            <c:invertIfNegative val="0"/>
            <c:bubble3D val="0"/>
            <c:extLst>
              <c:ext xmlns:c16="http://schemas.microsoft.com/office/drawing/2014/chart" uri="{C3380CC4-5D6E-409C-BE32-E72D297353CC}">
                <c16:uniqueId val="{0000001D-8ADF-4172-B215-9B20941689A1}"/>
              </c:ext>
            </c:extLst>
          </c:dPt>
          <c:dPt>
            <c:idx val="2"/>
            <c:invertIfNegative val="0"/>
            <c:bubble3D val="0"/>
            <c:extLst>
              <c:ext xmlns:c16="http://schemas.microsoft.com/office/drawing/2014/chart" uri="{C3380CC4-5D6E-409C-BE32-E72D297353CC}">
                <c16:uniqueId val="{0000001E-8ADF-4172-B215-9B20941689A1}"/>
              </c:ext>
            </c:extLst>
          </c:dPt>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2018M03</c:v>
                </c:pt>
                <c:pt idx="1">
                  <c:v>2019M03</c:v>
                </c:pt>
                <c:pt idx="2">
                  <c:v>2020M03</c:v>
                </c:pt>
              </c:strCache>
            </c:strRef>
          </c:cat>
          <c:val>
            <c:numRef>
              <c:f>'III.3.1-2'!$C$22:$E$22</c:f>
              <c:numCache>
                <c:formatCode>0</c:formatCode>
                <c:ptCount val="3"/>
                <c:pt idx="0">
                  <c:v>230.09561460431999</c:v>
                </c:pt>
                <c:pt idx="1">
                  <c:v>171.10115922087999</c:v>
                </c:pt>
                <c:pt idx="2">
                  <c:v>185.31199681746997</c:v>
                </c:pt>
              </c:numCache>
            </c:numRef>
          </c:val>
          <c:extLst>
            <c:ext xmlns:c16="http://schemas.microsoft.com/office/drawing/2014/chart" uri="{C3380CC4-5D6E-409C-BE32-E72D297353CC}">
              <c16:uniqueId val="{0000001F-8ADF-4172-B215-9B20941689A1}"/>
            </c:ext>
          </c:extLst>
        </c:ser>
        <c:dLbls>
          <c:showLegendKey val="0"/>
          <c:showVal val="0"/>
          <c:showCatName val="0"/>
          <c:showSerName val="0"/>
          <c:showPercent val="0"/>
          <c:showBubbleSize val="0"/>
        </c:dLbls>
        <c:gapWidth val="50"/>
        <c:overlap val="100"/>
        <c:axId val="518152192"/>
        <c:axId val="518153728"/>
      </c:barChart>
      <c:catAx>
        <c:axId val="518152192"/>
        <c:scaling>
          <c:orientation val="minMax"/>
        </c:scaling>
        <c:delete val="0"/>
        <c:axPos val="b"/>
        <c:numFmt formatCode="General" sourceLinked="1"/>
        <c:majorTickMark val="out"/>
        <c:minorTickMark val="none"/>
        <c:tickLblPos val="nextTo"/>
        <c:spPr>
          <a:ln>
            <a:solidFill>
              <a:srgbClr val="373334"/>
            </a:solidFill>
          </a:ln>
        </c:spPr>
        <c:crossAx val="518153728"/>
        <c:crosses val="autoZero"/>
        <c:auto val="1"/>
        <c:lblAlgn val="ctr"/>
        <c:lblOffset val="100"/>
        <c:noMultiLvlLbl val="0"/>
      </c:catAx>
      <c:valAx>
        <c:axId val="518153728"/>
        <c:scaling>
          <c:orientation val="minMax"/>
        </c:scaling>
        <c:delete val="0"/>
        <c:axPos val="l"/>
        <c:majorGridlines>
          <c:spPr>
            <a:ln>
              <a:noFill/>
            </a:ln>
          </c:spPr>
        </c:majorGridlines>
        <c:numFmt formatCode="0" sourceLinked="1"/>
        <c:majorTickMark val="out"/>
        <c:minorTickMark val="none"/>
        <c:tickLblPos val="nextTo"/>
        <c:spPr>
          <a:ln>
            <a:solidFill>
              <a:srgbClr val="373334"/>
            </a:solidFill>
          </a:ln>
        </c:spPr>
        <c:crossAx val="518152192"/>
        <c:crosses val="autoZero"/>
        <c:crossBetween val="between"/>
      </c:valAx>
      <c:spPr>
        <a:noFill/>
        <a:ln>
          <a:noFill/>
        </a:ln>
        <a:effectLst/>
      </c:spPr>
    </c:plotArea>
    <c:legend>
      <c:legendPos val="r"/>
      <c:layout>
        <c:manualLayout>
          <c:xMode val="edge"/>
          <c:yMode val="edge"/>
          <c:x val="0.72480875037063897"/>
          <c:y val="0.12690232182515648"/>
          <c:w val="0.27519129129805614"/>
          <c:h val="0.63227094641126658"/>
        </c:manualLayout>
      </c:layout>
      <c:overlay val="0"/>
      <c:spPr>
        <a:solidFill>
          <a:sysClr val="window" lastClr="FFFFFF">
            <a:alpha val="39000"/>
          </a:sysClr>
        </a:solid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solidFill>
        <a:schemeClr val="dk1">
          <a:lumMod val="25000"/>
          <a:lumOff val="7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mn-MN" sz="1800">
                <a:solidFill>
                  <a:srgbClr val="002060"/>
                </a:solidFill>
              </a:rPr>
              <a:t>Инфляци</a:t>
            </a:r>
          </a:p>
        </c:rich>
      </c:tx>
      <c:layout>
        <c:manualLayout>
          <c:xMode val="edge"/>
          <c:yMode val="edge"/>
          <c:x val="0.10999787710359736"/>
          <c:y val="0.18628064274948483"/>
        </c:manualLayout>
      </c:layout>
      <c:overlay val="0"/>
    </c:title>
    <c:autoTitleDeleted val="0"/>
    <c:plotArea>
      <c:layout>
        <c:manualLayout>
          <c:layoutTarget val="inner"/>
          <c:xMode val="edge"/>
          <c:yMode val="edge"/>
          <c:x val="9.6728809634089835E-2"/>
          <c:y val="0.15909407211048721"/>
          <c:w val="0.87370032507404449"/>
          <c:h val="0.72848049442537632"/>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I.4!$B$5:$Y$5</c:f>
              <c:numCache>
                <c:formatCode>0.00</c:formatCode>
                <c:ptCount val="20"/>
                <c:pt idx="0">
                  <c:v>7.9495731800000007</c:v>
                </c:pt>
                <c:pt idx="1">
                  <c:v>7.0722933000000001</c:v>
                </c:pt>
                <c:pt idx="2">
                  <c:v>7.0386595000000005</c:v>
                </c:pt>
                <c:pt idx="3">
                  <c:v>8.5923030199999992</c:v>
                </c:pt>
                <c:pt idx="4">
                  <c:v>7.8075732499999999</c:v>
                </c:pt>
                <c:pt idx="5">
                  <c:v>8.8636546200000002</c:v>
                </c:pt>
                <c:pt idx="6">
                  <c:v>9.9935699199999988</c:v>
                </c:pt>
                <c:pt idx="7">
                  <c:v>6.1475069700000002</c:v>
                </c:pt>
                <c:pt idx="8">
                  <c:v>4.66498334</c:v>
                </c:pt>
                <c:pt idx="9">
                  <c:v>1.2839668089999998</c:v>
                </c:pt>
                <c:pt idx="10">
                  <c:v>-1.4173136500000003</c:v>
                </c:pt>
                <c:pt idx="11">
                  <c:v>-0.52159485000000005</c:v>
                </c:pt>
                <c:pt idx="12">
                  <c:v>0.12270054999999935</c:v>
                </c:pt>
                <c:pt idx="13">
                  <c:v>1.9975916260000002</c:v>
                </c:pt>
                <c:pt idx="14">
                  <c:v>2.4508258299999994</c:v>
                </c:pt>
                <c:pt idx="15">
                  <c:v>2.1531777530000005</c:v>
                </c:pt>
                <c:pt idx="16">
                  <c:v>1.451484298</c:v>
                </c:pt>
                <c:pt idx="17">
                  <c:v>-0.24516442000000094</c:v>
                </c:pt>
                <c:pt idx="18">
                  <c:v>-1.1362409099999999</c:v>
                </c:pt>
                <c:pt idx="19">
                  <c:v>-1.7584255000000002</c:v>
                </c:pt>
              </c:numCache>
            </c:numRef>
          </c:val>
          <c:extLst>
            <c:ext xmlns:c16="http://schemas.microsoft.com/office/drawing/2014/chart" uri="{C3380CC4-5D6E-409C-BE32-E72D297353CC}">
              <c16:uniqueId val="{00000000-36A6-4BF1-B51A-B6AB9C254A0D}"/>
            </c:ext>
          </c:extLst>
        </c:ser>
        <c:ser>
          <c:idx val="1"/>
          <c:order val="1"/>
          <c:tx>
            <c:strRef>
              <c:f>I.4!$A$6</c:f>
              <c:strCache>
                <c:ptCount val="1"/>
                <c:pt idx="0">
                  <c:v>60%a</c:v>
                </c:pt>
              </c:strCache>
            </c:strRef>
          </c:tx>
          <c:spPr>
            <a:solidFill>
              <a:srgbClr val="002060">
                <a:alpha val="2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I.4!$B$6:$Y$6</c:f>
              <c:numCache>
                <c:formatCode>0.00</c:formatCode>
                <c:ptCount val="20"/>
                <c:pt idx="0">
                  <c:v>-2.6000000019621439E-7</c:v>
                </c:pt>
                <c:pt idx="1">
                  <c:v>-3.9999999756901161E-8</c:v>
                </c:pt>
                <c:pt idx="2">
                  <c:v>-6.9999999574577032E-8</c:v>
                </c:pt>
                <c:pt idx="3">
                  <c:v>-9.9999999392252903E-8</c:v>
                </c:pt>
                <c:pt idx="4">
                  <c:v>-3.9999999756901161E-8</c:v>
                </c:pt>
                <c:pt idx="5">
                  <c:v>-1.4999999997655777E-7</c:v>
                </c:pt>
                <c:pt idx="6">
                  <c:v>-1.9999999878450581E-8</c:v>
                </c:pt>
                <c:pt idx="7">
                  <c:v>1.9999999878450581E-8</c:v>
                </c:pt>
                <c:pt idx="8">
                  <c:v>0.89370790000000078</c:v>
                </c:pt>
                <c:pt idx="9">
                  <c:v>1.6483573410000001</c:v>
                </c:pt>
                <c:pt idx="10">
                  <c:v>2.3975178660000003</c:v>
                </c:pt>
                <c:pt idx="11">
                  <c:v>3.21003639</c:v>
                </c:pt>
                <c:pt idx="12">
                  <c:v>3.1334132600000002</c:v>
                </c:pt>
                <c:pt idx="13">
                  <c:v>3.145381564</c:v>
                </c:pt>
                <c:pt idx="14">
                  <c:v>3.0409195800000006</c:v>
                </c:pt>
                <c:pt idx="15">
                  <c:v>2.880039537</c:v>
                </c:pt>
                <c:pt idx="16">
                  <c:v>2.6918168919999999</c:v>
                </c:pt>
                <c:pt idx="17">
                  <c:v>2.4774521600000003</c:v>
                </c:pt>
                <c:pt idx="18">
                  <c:v>2.293038234</c:v>
                </c:pt>
                <c:pt idx="19">
                  <c:v>2.1286218618000001</c:v>
                </c:pt>
              </c:numCache>
            </c:numRef>
          </c:val>
          <c:extLst>
            <c:ext xmlns:c16="http://schemas.microsoft.com/office/drawing/2014/chart" uri="{C3380CC4-5D6E-409C-BE32-E72D297353CC}">
              <c16:uniqueId val="{00000001-36A6-4BF1-B51A-B6AB9C254A0D}"/>
            </c:ext>
          </c:extLst>
        </c:ser>
        <c:ser>
          <c:idx val="2"/>
          <c:order val="2"/>
          <c:tx>
            <c:strRef>
              <c:f>I.4!$A$7</c:f>
              <c:strCache>
                <c:ptCount val="1"/>
                <c:pt idx="0">
                  <c:v>30%a</c:v>
                </c:pt>
              </c:strCache>
            </c:strRef>
          </c:tx>
          <c:spPr>
            <a:solidFill>
              <a:srgbClr val="002060">
                <a:alpha val="5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I.4!$B$7:$Y$7</c:f>
              <c:numCache>
                <c:formatCode>0.00</c:formatCode>
                <c:ptCount val="20"/>
                <c:pt idx="0">
                  <c:v>-1.4999999997655777E-7</c:v>
                </c:pt>
                <c:pt idx="1">
                  <c:v>-2.0000000766629E-8</c:v>
                </c:pt>
                <c:pt idx="2">
                  <c:v>-3.0000000705854291E-8</c:v>
                </c:pt>
                <c:pt idx="3">
                  <c:v>-5.0000000584304871E-8</c:v>
                </c:pt>
                <c:pt idx="4">
                  <c:v>-1.9999999878450581E-8</c:v>
                </c:pt>
                <c:pt idx="5">
                  <c:v>-7.9999999513802322E-8</c:v>
                </c:pt>
                <c:pt idx="6">
                  <c:v>0</c:v>
                </c:pt>
                <c:pt idx="7">
                  <c:v>9.9999999392252903E-9</c:v>
                </c:pt>
                <c:pt idx="8">
                  <c:v>0.51109615999999924</c:v>
                </c:pt>
                <c:pt idx="9">
                  <c:v>0.94835678000000012</c:v>
                </c:pt>
                <c:pt idx="10">
                  <c:v>1.388020214</c:v>
                </c:pt>
                <c:pt idx="11">
                  <c:v>1.86994025</c:v>
                </c:pt>
                <c:pt idx="12">
                  <c:v>1.8240642</c:v>
                </c:pt>
                <c:pt idx="13">
                  <c:v>1.8304424700000004</c:v>
                </c:pt>
                <c:pt idx="14">
                  <c:v>1.7680739699999997</c:v>
                </c:pt>
                <c:pt idx="15">
                  <c:v>1.6725644600000003</c:v>
                </c:pt>
                <c:pt idx="16">
                  <c:v>1.5611965300000006</c:v>
                </c:pt>
                <c:pt idx="17">
                  <c:v>1.4349347799999999</c:v>
                </c:pt>
                <c:pt idx="18">
                  <c:v>1.3263962359999999</c:v>
                </c:pt>
                <c:pt idx="19">
                  <c:v>1.2298057182000002</c:v>
                </c:pt>
              </c:numCache>
            </c:numRef>
          </c:val>
          <c:extLst>
            <c:ext xmlns:c16="http://schemas.microsoft.com/office/drawing/2014/chart" uri="{C3380CC4-5D6E-409C-BE32-E72D297353CC}">
              <c16:uniqueId val="{00000002-36A6-4BF1-B51A-B6AB9C254A0D}"/>
            </c:ext>
          </c:extLst>
        </c:ser>
        <c:ser>
          <c:idx val="3"/>
          <c:order val="3"/>
          <c:tx>
            <c:strRef>
              <c:f>I.4!$A$8</c:f>
              <c:strCache>
                <c:ptCount val="1"/>
                <c:pt idx="0">
                  <c:v>Инфляци</c:v>
                </c:pt>
              </c:strCache>
            </c:strRef>
          </c:tx>
          <c:spPr>
            <a:solidFill>
              <a:srgbClr val="002060">
                <a:alpha val="7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I.4!$B$8:$Y$8</c:f>
              <c:numCache>
                <c:formatCode>0.00</c:formatCode>
                <c:ptCount val="20"/>
                <c:pt idx="0">
                  <c:v>-1.200000001588819E-7</c:v>
                </c:pt>
                <c:pt idx="1">
                  <c:v>-1.9999999878450581E-8</c:v>
                </c:pt>
                <c:pt idx="2">
                  <c:v>-2.9999999817675871E-8</c:v>
                </c:pt>
                <c:pt idx="3">
                  <c:v>-4.9999998807948032E-8</c:v>
                </c:pt>
                <c:pt idx="4">
                  <c:v>-1.9999999878450581E-8</c:v>
                </c:pt>
                <c:pt idx="5">
                  <c:v>-7.0000000462755452E-8</c:v>
                </c:pt>
                <c:pt idx="6">
                  <c:v>-9.9999990510468706E-9</c:v>
                </c:pt>
                <c:pt idx="7">
                  <c:v>9.9999999392252903E-9</c:v>
                </c:pt>
                <c:pt idx="8">
                  <c:v>0.4335206300000003</c:v>
                </c:pt>
                <c:pt idx="9">
                  <c:v>0.80765593999999963</c:v>
                </c:pt>
                <c:pt idx="10">
                  <c:v>1.1870410300000003</c:v>
                </c:pt>
                <c:pt idx="11">
                  <c:v>1.6058090599999999</c:v>
                </c:pt>
                <c:pt idx="12">
                  <c:v>1.56570016</c:v>
                </c:pt>
                <c:pt idx="13">
                  <c:v>1.5708367299999999</c:v>
                </c:pt>
                <c:pt idx="14">
                  <c:v>1.5164084100000004</c:v>
                </c:pt>
                <c:pt idx="15">
                  <c:v>1.4333641699999999</c:v>
                </c:pt>
                <c:pt idx="16">
                  <c:v>1.3367439099999991</c:v>
                </c:pt>
                <c:pt idx="17">
                  <c:v>1.2275274300000003</c:v>
                </c:pt>
                <c:pt idx="18">
                  <c:v>1.1336900699999999</c:v>
                </c:pt>
                <c:pt idx="19">
                  <c:v>1.0502845699999999</c:v>
                </c:pt>
              </c:numCache>
            </c:numRef>
          </c:val>
          <c:extLst>
            <c:ext xmlns:c16="http://schemas.microsoft.com/office/drawing/2014/chart" uri="{C3380CC4-5D6E-409C-BE32-E72D297353CC}">
              <c16:uniqueId val="{00000003-36A6-4BF1-B51A-B6AB9C254A0D}"/>
            </c:ext>
          </c:extLst>
        </c:ser>
        <c:ser>
          <c:idx val="4"/>
          <c:order val="4"/>
          <c:tx>
            <c:strRef>
              <c:f>I.4!$A$9</c:f>
              <c:strCache>
                <c:ptCount val="1"/>
                <c:pt idx="0">
                  <c:v>0.3</c:v>
                </c:pt>
              </c:strCache>
            </c:strRef>
          </c:tx>
          <c:spPr>
            <a:solidFill>
              <a:srgbClr val="002060">
                <a:alpha val="7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I.4!$B$9:$Y$9</c:f>
              <c:numCache>
                <c:formatCode>0.00</c:formatCode>
                <c:ptCount val="20"/>
                <c:pt idx="0">
                  <c:v>-1.3000000009810719E-7</c:v>
                </c:pt>
                <c:pt idx="1">
                  <c:v>-1.9999999878450581E-8</c:v>
                </c:pt>
                <c:pt idx="2">
                  <c:v>-3.9999999756901161E-8</c:v>
                </c:pt>
                <c:pt idx="3">
                  <c:v>-5.0000000584304871E-8</c:v>
                </c:pt>
                <c:pt idx="4">
                  <c:v>-1.9999999878450581E-8</c:v>
                </c:pt>
                <c:pt idx="5">
                  <c:v>-7.0000000462755452E-8</c:v>
                </c:pt>
                <c:pt idx="6">
                  <c:v>-1.000000082740371E-8</c:v>
                </c:pt>
                <c:pt idx="7">
                  <c:v>9.9999999392252903E-9</c:v>
                </c:pt>
                <c:pt idx="8">
                  <c:v>0.43529417999999964</c:v>
                </c:pt>
                <c:pt idx="9">
                  <c:v>0.81395404000000049</c:v>
                </c:pt>
                <c:pt idx="10">
                  <c:v>1.2008863499999998</c:v>
                </c:pt>
                <c:pt idx="11">
                  <c:v>1.6307053900000001</c:v>
                </c:pt>
                <c:pt idx="12">
                  <c:v>1.5893117400000003</c:v>
                </c:pt>
                <c:pt idx="13">
                  <c:v>1.5942112900000005</c:v>
                </c:pt>
                <c:pt idx="14">
                  <c:v>1.5381318400000001</c:v>
                </c:pt>
                <c:pt idx="15">
                  <c:v>1.4528492999999996</c:v>
                </c:pt>
                <c:pt idx="16">
                  <c:v>1.3538213400000005</c:v>
                </c:pt>
                <c:pt idx="17">
                  <c:v>1.2421831799999996</c:v>
                </c:pt>
                <c:pt idx="18">
                  <c:v>1.1463112600000001</c:v>
                </c:pt>
                <c:pt idx="19">
                  <c:v>1.0611922599999999</c:v>
                </c:pt>
              </c:numCache>
            </c:numRef>
          </c:val>
          <c:extLst>
            <c:ext xmlns:c16="http://schemas.microsoft.com/office/drawing/2014/chart" uri="{C3380CC4-5D6E-409C-BE32-E72D297353CC}">
              <c16:uniqueId val="{00000004-36A6-4BF1-B51A-B6AB9C254A0D}"/>
            </c:ext>
          </c:extLst>
        </c:ser>
        <c:ser>
          <c:idx val="5"/>
          <c:order val="5"/>
          <c:tx>
            <c:strRef>
              <c:f>I.4!$A$10</c:f>
              <c:strCache>
                <c:ptCount val="1"/>
                <c:pt idx="0">
                  <c:v>0.6</c:v>
                </c:pt>
              </c:strCache>
            </c:strRef>
          </c:tx>
          <c:spPr>
            <a:solidFill>
              <a:srgbClr val="002060">
                <a:alpha val="5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I.4!$B$10:$Y$10</c:f>
              <c:numCache>
                <c:formatCode>0.00</c:formatCode>
                <c:ptCount val="20"/>
                <c:pt idx="0">
                  <c:v>-1.4000000003733248E-7</c:v>
                </c:pt>
                <c:pt idx="1">
                  <c:v>-2.9999999817675871E-8</c:v>
                </c:pt>
                <c:pt idx="2">
                  <c:v>-2.9999999817675871E-8</c:v>
                </c:pt>
                <c:pt idx="3">
                  <c:v>-5.0000000584304871E-8</c:v>
                </c:pt>
                <c:pt idx="4">
                  <c:v>-1.9999999878450581E-8</c:v>
                </c:pt>
                <c:pt idx="5">
                  <c:v>-7.9999999513802322E-8</c:v>
                </c:pt>
                <c:pt idx="6">
                  <c:v>0</c:v>
                </c:pt>
                <c:pt idx="7">
                  <c:v>9.9999999392252903E-9</c:v>
                </c:pt>
                <c:pt idx="8">
                  <c:v>0.51778384000000077</c:v>
                </c:pt>
                <c:pt idx="9">
                  <c:v>0.97210604999999983</c:v>
                </c:pt>
                <c:pt idx="10">
                  <c:v>1.4402306500000002</c:v>
                </c:pt>
                <c:pt idx="11">
                  <c:v>1.9638276400000008</c:v>
                </c:pt>
                <c:pt idx="12">
                  <c:v>1.9131061699999998</c:v>
                </c:pt>
                <c:pt idx="13">
                  <c:v>1.9185903799999995</c:v>
                </c:pt>
                <c:pt idx="14">
                  <c:v>1.8499947599999995</c:v>
                </c:pt>
                <c:pt idx="15">
                  <c:v>1.7460438299999996</c:v>
                </c:pt>
                <c:pt idx="16">
                  <c:v>1.6255958499999998</c:v>
                </c:pt>
                <c:pt idx="17">
                  <c:v>1.4902014599999998</c:v>
                </c:pt>
                <c:pt idx="18">
                  <c:v>1.3739902400000004</c:v>
                </c:pt>
                <c:pt idx="19">
                  <c:v>1.2709379700000003</c:v>
                </c:pt>
              </c:numCache>
            </c:numRef>
          </c:val>
          <c:extLst>
            <c:ext xmlns:c16="http://schemas.microsoft.com/office/drawing/2014/chart" uri="{C3380CC4-5D6E-409C-BE32-E72D297353CC}">
              <c16:uniqueId val="{00000005-36A6-4BF1-B51A-B6AB9C254A0D}"/>
            </c:ext>
          </c:extLst>
        </c:ser>
        <c:ser>
          <c:idx val="6"/>
          <c:order val="7"/>
          <c:tx>
            <c:strRef>
              <c:f>I.4!$A$11</c:f>
              <c:strCache>
                <c:ptCount val="1"/>
                <c:pt idx="0">
                  <c:v>0.9</c:v>
                </c:pt>
              </c:strCache>
            </c:strRef>
          </c:tx>
          <c:spPr>
            <a:solidFill>
              <a:srgbClr val="002060">
                <a:alpha val="20000"/>
              </a:srgbClr>
            </a:solidFill>
            <a:ln w="25400">
              <a:noFill/>
            </a:ln>
          </c:spPr>
          <c:cat>
            <c:multiLvlStrRef>
              <c:f>I.4!$B$2:$Y$3</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I.4!$B$11:$Y$11</c:f>
              <c:numCache>
                <c:formatCode>0.00</c:formatCode>
                <c:ptCount val="20"/>
                <c:pt idx="0">
                  <c:v>-2.5999999930803597E-7</c:v>
                </c:pt>
                <c:pt idx="1">
                  <c:v>-3.9999999756901161E-8</c:v>
                </c:pt>
                <c:pt idx="2">
                  <c:v>-7.0000000462755452E-8</c:v>
                </c:pt>
                <c:pt idx="3">
                  <c:v>-9.9999999392252903E-8</c:v>
                </c:pt>
                <c:pt idx="4">
                  <c:v>-4.0000000645079581E-8</c:v>
                </c:pt>
                <c:pt idx="5">
                  <c:v>-1.4999999997655777E-7</c:v>
                </c:pt>
                <c:pt idx="6">
                  <c:v>-1.9999999878450581E-8</c:v>
                </c:pt>
                <c:pt idx="7">
                  <c:v>1.9999999878450581E-8</c:v>
                </c:pt>
                <c:pt idx="8">
                  <c:v>0.91756602999999881</c:v>
                </c:pt>
                <c:pt idx="9">
                  <c:v>1.7330875099999998</c:v>
                </c:pt>
                <c:pt idx="10">
                  <c:v>2.5838086099999993</c:v>
                </c:pt>
                <c:pt idx="11">
                  <c:v>3.5450827899999986</c:v>
                </c:pt>
                <c:pt idx="12">
                  <c:v>3.4511625200000005</c:v>
                </c:pt>
                <c:pt idx="13">
                  <c:v>3.4599376999999993</c:v>
                </c:pt>
                <c:pt idx="14">
                  <c:v>3.3332476999999994</c:v>
                </c:pt>
                <c:pt idx="15">
                  <c:v>3.1422375999999996</c:v>
                </c:pt>
                <c:pt idx="16">
                  <c:v>2.9216072900000007</c:v>
                </c:pt>
                <c:pt idx="17">
                  <c:v>2.674649650000001</c:v>
                </c:pt>
                <c:pt idx="18">
                  <c:v>2.4628542900000001</c:v>
                </c:pt>
                <c:pt idx="19">
                  <c:v>2.2753789900000001</c:v>
                </c:pt>
              </c:numCache>
            </c:numRef>
          </c:val>
          <c:extLst>
            <c:ext xmlns:c16="http://schemas.microsoft.com/office/drawing/2014/chart" uri="{C3380CC4-5D6E-409C-BE32-E72D297353CC}">
              <c16:uniqueId val="{00000006-36A6-4BF1-B51A-B6AB9C254A0D}"/>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strRef>
          </c:tx>
          <c:spPr>
            <a:ln w="25400">
              <a:solidFill>
                <a:srgbClr val="002060"/>
              </a:solidFill>
              <a:prstDash val="sysDash"/>
            </a:ln>
          </c:spPr>
          <c:marker>
            <c:symbol val="none"/>
          </c:marker>
          <c:val>
            <c:numRef>
              <c:f>I.4!$B$14:$Y$14</c:f>
              <c:numCache>
                <c:formatCode>0.00</c:formatCode>
                <c:ptCount val="20"/>
                <c:pt idx="0">
                  <c:v>7.9495726500000004</c:v>
                </c:pt>
                <c:pt idx="1">
                  <c:v>7.0722932199999997</c:v>
                </c:pt>
                <c:pt idx="2">
                  <c:v>7.0386593700000004</c:v>
                </c:pt>
                <c:pt idx="3">
                  <c:v>8.5923028200000005</c:v>
                </c:pt>
                <c:pt idx="4">
                  <c:v>7.8075731700000004</c:v>
                </c:pt>
                <c:pt idx="5">
                  <c:v>8.8636543200000002</c:v>
                </c:pt>
                <c:pt idx="6">
                  <c:v>9.9935698899999998</c:v>
                </c:pt>
                <c:pt idx="7">
                  <c:v>6.14750701</c:v>
                </c:pt>
                <c:pt idx="8">
                  <c:v>6.4576257799999999</c:v>
                </c:pt>
                <c:pt idx="9">
                  <c:v>5.6736716200000004</c:v>
                </c:pt>
                <c:pt idx="10">
                  <c:v>4.7542306400000003</c:v>
                </c:pt>
                <c:pt idx="11">
                  <c:v>7.4911357499999998</c:v>
                </c:pt>
                <c:pt idx="12">
                  <c:v>7.9633638500000004</c:v>
                </c:pt>
                <c:pt idx="13">
                  <c:v>8.36283785</c:v>
                </c:pt>
                <c:pt idx="14">
                  <c:v>8.3072045699999997</c:v>
                </c:pt>
                <c:pt idx="15">
                  <c:v>7.64038752</c:v>
                </c:pt>
                <c:pt idx="16">
                  <c:v>6.8204338099999999</c:v>
                </c:pt>
                <c:pt idx="17">
                  <c:v>5.7310563800000001</c:v>
                </c:pt>
                <c:pt idx="18">
                  <c:v>4.8877967099999999</c:v>
                </c:pt>
                <c:pt idx="19">
                  <c:v>4.2384930299999999</c:v>
                </c:pt>
              </c:numCache>
            </c:numRef>
          </c:val>
          <c:smooth val="1"/>
          <c:extLst>
            <c:ext xmlns:c16="http://schemas.microsoft.com/office/drawing/2014/chart" uri="{C3380CC4-5D6E-409C-BE32-E72D297353CC}">
              <c16:uniqueId val="{00000007-36A6-4BF1-B51A-B6AB9C254A0D}"/>
            </c:ext>
          </c:extLst>
        </c:ser>
        <c:ser>
          <c:idx val="7"/>
          <c:order val="8"/>
          <c:tx>
            <c:strRef>
              <c:f>I.4!$A$12</c:f>
              <c:strCache>
                <c:ptCount val="1"/>
                <c:pt idx="0">
                  <c:v>Одоогийн төсөөлөл</c:v>
                </c:pt>
              </c:strCache>
            </c:strRef>
          </c:tx>
          <c:spPr>
            <a:ln w="31750">
              <a:solidFill>
                <a:srgbClr val="002060"/>
              </a:solidFill>
            </a:ln>
          </c:spPr>
          <c:marker>
            <c:symbol val="none"/>
          </c:marker>
          <c:val>
            <c:numRef>
              <c:f>I.4!$B$12:$Y$12</c:f>
              <c:numCache>
                <c:formatCode>0.00</c:formatCode>
                <c:ptCount val="20"/>
                <c:pt idx="0">
                  <c:v>7.9495726500000004</c:v>
                </c:pt>
                <c:pt idx="1">
                  <c:v>7.0722932199999997</c:v>
                </c:pt>
                <c:pt idx="2">
                  <c:v>7.0386593700000004</c:v>
                </c:pt>
                <c:pt idx="3">
                  <c:v>8.5923028200000005</c:v>
                </c:pt>
                <c:pt idx="4">
                  <c:v>7.8075731700000004</c:v>
                </c:pt>
                <c:pt idx="5">
                  <c:v>8.8636543200000002</c:v>
                </c:pt>
                <c:pt idx="6">
                  <c:v>9.9935698899999998</c:v>
                </c:pt>
                <c:pt idx="7">
                  <c:v>6.14750701</c:v>
                </c:pt>
                <c:pt idx="8">
                  <c:v>6.5033080300000004</c:v>
                </c:pt>
                <c:pt idx="9">
                  <c:v>4.6883368699999997</c:v>
                </c:pt>
                <c:pt idx="10">
                  <c:v>3.5552654600000002</c:v>
                </c:pt>
                <c:pt idx="11">
                  <c:v>6.1641908499999998</c:v>
                </c:pt>
                <c:pt idx="12">
                  <c:v>6.6458781699999996</c:v>
                </c:pt>
                <c:pt idx="13">
                  <c:v>8.5442523900000005</c:v>
                </c:pt>
                <c:pt idx="14">
                  <c:v>8.7762277900000001</c:v>
                </c:pt>
                <c:pt idx="15">
                  <c:v>8.1391459200000007</c:v>
                </c:pt>
                <c:pt idx="16">
                  <c:v>7.04124163</c:v>
                </c:pt>
                <c:pt idx="17">
                  <c:v>4.8947499499999996</c:v>
                </c:pt>
                <c:pt idx="18">
                  <c:v>3.6168836299999998</c:v>
                </c:pt>
                <c:pt idx="19">
                  <c:v>2.65028665</c:v>
                </c:pt>
              </c:numCache>
            </c:numRef>
          </c:val>
          <c:smooth val="1"/>
          <c:extLst>
            <c:ext xmlns:c16="http://schemas.microsoft.com/office/drawing/2014/chart" uri="{C3380CC4-5D6E-409C-BE32-E72D297353CC}">
              <c16:uniqueId val="{00000008-36A6-4BF1-B51A-B6AB9C254A0D}"/>
            </c:ext>
          </c:extLst>
        </c:ser>
        <c:ser>
          <c:idx val="9"/>
          <c:order val="9"/>
          <c:tx>
            <c:strRef>
              <c:f>I.4!$A$13</c:f>
              <c:strCache>
                <c:ptCount val="1"/>
                <c:pt idx="0">
                  <c:v>Инфляцийн зорилт</c:v>
                </c:pt>
              </c:strCache>
            </c:strRef>
          </c:tx>
          <c:spPr>
            <a:ln>
              <a:solidFill>
                <a:srgbClr val="BF9000"/>
              </a:solidFill>
            </a:ln>
          </c:spPr>
          <c:marker>
            <c:symbol val="none"/>
          </c:marker>
          <c:val>
            <c:numRef>
              <c:f>I.4!$B$13:$Y$13</c:f>
              <c:numCache>
                <c:formatCode>0</c:formatCode>
                <c:ptCount val="20"/>
                <c:pt idx="0">
                  <c:v>8</c:v>
                </c:pt>
                <c:pt idx="1">
                  <c:v>8</c:v>
                </c:pt>
                <c:pt idx="2">
                  <c:v>8</c:v>
                </c:pt>
                <c:pt idx="3">
                  <c:v>8</c:v>
                </c:pt>
                <c:pt idx="4">
                  <c:v>8</c:v>
                </c:pt>
                <c:pt idx="5">
                  <c:v>8</c:v>
                </c:pt>
                <c:pt idx="6">
                  <c:v>8</c:v>
                </c:pt>
                <c:pt idx="7">
                  <c:v>8</c:v>
                </c:pt>
                <c:pt idx="8">
                  <c:v>8</c:v>
                </c:pt>
                <c:pt idx="9">
                  <c:v>8</c:v>
                </c:pt>
                <c:pt idx="10">
                  <c:v>8</c:v>
                </c:pt>
                <c:pt idx="11">
                  <c:v>8</c:v>
                </c:pt>
                <c:pt idx="12">
                  <c:v>6</c:v>
                </c:pt>
                <c:pt idx="13">
                  <c:v>6</c:v>
                </c:pt>
                <c:pt idx="14">
                  <c:v>6</c:v>
                </c:pt>
                <c:pt idx="15">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9-36A6-4BF1-B51A-B6AB9C254A0D}"/>
            </c:ext>
          </c:extLst>
        </c:ser>
        <c:dLbls>
          <c:showLegendKey val="0"/>
          <c:showVal val="0"/>
          <c:showCatName val="0"/>
          <c:showSerName val="0"/>
          <c:showPercent val="0"/>
          <c:showBubbleSize val="0"/>
        </c:dLbls>
        <c:marker val="1"/>
        <c:smooth val="0"/>
        <c:axId val="490321792"/>
        <c:axId val="490323328"/>
      </c:lineChart>
      <c:catAx>
        <c:axId val="490321792"/>
        <c:scaling>
          <c:orientation val="minMax"/>
        </c:scaling>
        <c:delete val="0"/>
        <c:axPos val="b"/>
        <c:numFmt formatCode="General" sourceLinked="0"/>
        <c:majorTickMark val="none"/>
        <c:minorTickMark val="none"/>
        <c:tickLblPos val="low"/>
        <c:spPr>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90323328"/>
        <c:crosses val="autoZero"/>
        <c:auto val="1"/>
        <c:lblAlgn val="ctr"/>
        <c:lblOffset val="100"/>
        <c:tickMarkSkip val="4"/>
        <c:noMultiLvlLbl val="1"/>
      </c:catAx>
      <c:valAx>
        <c:axId val="490323328"/>
        <c:scaling>
          <c:orientation val="minMax"/>
        </c:scaling>
        <c:delete val="0"/>
        <c:axPos val="l"/>
        <c:title>
          <c:tx>
            <c:rich>
              <a:bodyPr/>
              <a:lstStyle/>
              <a:p>
                <a:pPr>
                  <a:defRPr/>
                </a:pPr>
                <a:r>
                  <a:rPr lang="mn-MN" b="0"/>
                  <a:t>ХУВЬ</a:t>
                </a:r>
                <a:endParaRPr lang="en-US" b="0"/>
              </a:p>
            </c:rich>
          </c:tx>
          <c:overlay val="0"/>
        </c:title>
        <c:numFmt formatCode="0" sourceLinked="0"/>
        <c:majorTickMark val="none"/>
        <c:minorTickMark val="none"/>
        <c:tickLblPos val="nextTo"/>
        <c:txPr>
          <a:bodyPr rot="0" vert="horz"/>
          <a:lstStyle/>
          <a:p>
            <a:pPr>
              <a:defRPr sz="1600" b="1" i="0" u="none" strike="noStrike" baseline="0">
                <a:solidFill>
                  <a:srgbClr val="000000"/>
                </a:solidFill>
                <a:latin typeface="Times New Roman"/>
                <a:ea typeface="Times New Roman"/>
                <a:cs typeface="Times New Roman"/>
              </a:defRPr>
            </a:pPr>
            <a:endParaRPr lang="en-US"/>
          </a:p>
        </c:txPr>
        <c:crossAx val="490321792"/>
        <c:crosses val="autoZero"/>
        <c:crossBetween val="between"/>
      </c:valAx>
      <c:spPr>
        <a:ln w="28575">
          <a:solidFill>
            <a:schemeClr val="tx1"/>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1.0830402318033444E-2"/>
          <c:w val="0.69991830065359473"/>
          <c:h val="0.14033851350530371"/>
        </c:manualLayout>
      </c:layout>
      <c:overlay val="0"/>
      <c:txPr>
        <a:bodyPr/>
        <a:lstStyle/>
        <a:p>
          <a:pPr>
            <a:defRPr sz="1200"/>
          </a:pPr>
          <a:endParaRPr lang="en-US"/>
        </a:p>
      </c:txPr>
    </c:legend>
    <c:plotVisOnly val="1"/>
    <c:dispBlanksAs val="zero"/>
    <c:showDLblsOverMax val="0"/>
  </c:chart>
  <c:spPr>
    <a:ln>
      <a:noFill/>
    </a:ln>
  </c:spPr>
  <c:txPr>
    <a:bodyPr/>
    <a:lstStyle/>
    <a:p>
      <a:pPr>
        <a:defRPr sz="9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01706036745402E-2"/>
          <c:y val="4.2553267082042906E-2"/>
          <c:w val="0.87947812773403322"/>
          <c:h val="0.83192949839603381"/>
        </c:manualLayout>
      </c:layout>
      <c:lineChart>
        <c:grouping val="standard"/>
        <c:varyColors val="0"/>
        <c:ser>
          <c:idx val="1"/>
          <c:order val="0"/>
          <c:tx>
            <c:strRef>
              <c:f>'IV.1.1'!$I$3</c:f>
              <c:strCache>
                <c:ptCount val="1"/>
                <c:pt idx="0">
                  <c:v>Өмнөх төсөөлөл</c:v>
                </c:pt>
              </c:strCache>
            </c:strRef>
          </c:tx>
          <c:spPr>
            <a:ln w="25400" cap="rnd">
              <a:solidFill>
                <a:srgbClr val="7B8BAD"/>
              </a:solidFill>
              <a:prstDash val="sysDash"/>
              <a:round/>
            </a:ln>
            <a:effectLst>
              <a:softEdge rad="0"/>
            </a:effectLst>
          </c:spPr>
          <c:marker>
            <c:symbol val="none"/>
          </c:marker>
          <c:cat>
            <c:strRef>
              <c:f>'IV.1.1'!$D$9:$D$36</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'IV.1.1'!$I$9:$I$36</c:f>
              <c:numCache>
                <c:formatCode>0.0</c:formatCode>
                <c:ptCount val="28"/>
                <c:pt idx="0">
                  <c:v>6.7672171225188329</c:v>
                </c:pt>
                <c:pt idx="1">
                  <c:v>6.8334704830382629</c:v>
                </c:pt>
                <c:pt idx="2">
                  <c:v>6.6462030879675904</c:v>
                </c:pt>
                <c:pt idx="3">
                  <c:v>6.6432594607648809</c:v>
                </c:pt>
                <c:pt idx="4">
                  <c:v>6.3519999999999994</c:v>
                </c:pt>
                <c:pt idx="5">
                  <c:v>6.3280000000000003</c:v>
                </c:pt>
                <c:pt idx="6">
                  <c:v>6.2560000000000011</c:v>
                </c:pt>
                <c:pt idx="7">
                  <c:v>6.16</c:v>
                </c:pt>
                <c:pt idx="8">
                  <c:v>6.1</c:v>
                </c:pt>
                <c:pt idx="9">
                  <c:v>6</c:v>
                </c:pt>
                <c:pt idx="10">
                  <c:v>6.2</c:v>
                </c:pt>
                <c:pt idx="11">
                  <c:v>6.1</c:v>
                </c:pt>
                <c:pt idx="12">
                  <c:v>6.4</c:v>
                </c:pt>
                <c:pt idx="13">
                  <c:v>6.4</c:v>
                </c:pt>
                <c:pt idx="14">
                  <c:v>6.4</c:v>
                </c:pt>
                <c:pt idx="15">
                  <c:v>6.4</c:v>
                </c:pt>
                <c:pt idx="16">
                  <c:v>6.3</c:v>
                </c:pt>
                <c:pt idx="17">
                  <c:v>6.3</c:v>
                </c:pt>
                <c:pt idx="18">
                  <c:v>6</c:v>
                </c:pt>
                <c:pt idx="19">
                  <c:v>5.894000000000001</c:v>
                </c:pt>
                <c:pt idx="20">
                  <c:v>5.7939999999999996</c:v>
                </c:pt>
                <c:pt idx="21">
                  <c:v>5.6959999999999997</c:v>
                </c:pt>
                <c:pt idx="22">
                  <c:v>5.734</c:v>
                </c:pt>
                <c:pt idx="23">
                  <c:v>5.5</c:v>
                </c:pt>
                <c:pt idx="24">
                  <c:v>3.9</c:v>
                </c:pt>
                <c:pt idx="25">
                  <c:v>5.0999999999999996</c:v>
                </c:pt>
                <c:pt idx="26">
                  <c:v>5.4</c:v>
                </c:pt>
                <c:pt idx="27">
                  <c:v>5.5</c:v>
                </c:pt>
              </c:numCache>
            </c:numRef>
          </c:val>
          <c:smooth val="1"/>
          <c:extLst>
            <c:ext xmlns:c16="http://schemas.microsoft.com/office/drawing/2014/chart" uri="{C3380CC4-5D6E-409C-BE32-E72D297353CC}">
              <c16:uniqueId val="{00000000-5F45-4D7D-83A9-279C7C7DB317}"/>
            </c:ext>
          </c:extLst>
        </c:ser>
        <c:ser>
          <c:idx val="0"/>
          <c:order val="1"/>
          <c:tx>
            <c:strRef>
              <c:f>'IV.1.1'!$J$3</c:f>
              <c:strCache>
                <c:ptCount val="1"/>
                <c:pt idx="0">
                  <c:v>Одоогийн төсөөлөл</c:v>
                </c:pt>
              </c:strCache>
            </c:strRef>
          </c:tx>
          <c:spPr>
            <a:ln w="25400">
              <a:solidFill>
                <a:srgbClr val="173678"/>
              </a:solidFill>
            </a:ln>
          </c:spPr>
          <c:marker>
            <c:symbol val="none"/>
          </c:marker>
          <c:cat>
            <c:strRef>
              <c:f>'IV.1.1'!$D$9:$D$36</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'IV.1.1'!$J$9:$J$36</c:f>
              <c:numCache>
                <c:formatCode>0.0</c:formatCode>
                <c:ptCount val="28"/>
                <c:pt idx="0">
                  <c:v>6.7672171225188329</c:v>
                </c:pt>
                <c:pt idx="1">
                  <c:v>6.8334704830382629</c:v>
                </c:pt>
                <c:pt idx="2">
                  <c:v>6.6462030879675904</c:v>
                </c:pt>
                <c:pt idx="3">
                  <c:v>6.6432594607648809</c:v>
                </c:pt>
                <c:pt idx="4">
                  <c:v>6.3519999999999994</c:v>
                </c:pt>
                <c:pt idx="5">
                  <c:v>6.3280000000000003</c:v>
                </c:pt>
                <c:pt idx="6">
                  <c:v>6.2560000000000011</c:v>
                </c:pt>
                <c:pt idx="7">
                  <c:v>6.16</c:v>
                </c:pt>
                <c:pt idx="8">
                  <c:v>6.1</c:v>
                </c:pt>
                <c:pt idx="9">
                  <c:v>6</c:v>
                </c:pt>
                <c:pt idx="10">
                  <c:v>6.2</c:v>
                </c:pt>
                <c:pt idx="11">
                  <c:v>6.1</c:v>
                </c:pt>
                <c:pt idx="12">
                  <c:v>6.4</c:v>
                </c:pt>
                <c:pt idx="13">
                  <c:v>6.4</c:v>
                </c:pt>
                <c:pt idx="14">
                  <c:v>6.4</c:v>
                </c:pt>
                <c:pt idx="15">
                  <c:v>6.4</c:v>
                </c:pt>
                <c:pt idx="16">
                  <c:v>6.3</c:v>
                </c:pt>
                <c:pt idx="17">
                  <c:v>6.3</c:v>
                </c:pt>
                <c:pt idx="18">
                  <c:v>6</c:v>
                </c:pt>
                <c:pt idx="19">
                  <c:v>5.894000000000001</c:v>
                </c:pt>
                <c:pt idx="20">
                  <c:v>5.7939999999999996</c:v>
                </c:pt>
                <c:pt idx="21">
                  <c:v>5.7</c:v>
                </c:pt>
                <c:pt idx="22">
                  <c:v>5.7</c:v>
                </c:pt>
                <c:pt idx="23">
                  <c:v>5.5</c:v>
                </c:pt>
                <c:pt idx="24">
                  <c:v>-4.5</c:v>
                </c:pt>
                <c:pt idx="25">
                  <c:v>1.7</c:v>
                </c:pt>
                <c:pt idx="26">
                  <c:v>3.3</c:v>
                </c:pt>
                <c:pt idx="27">
                  <c:v>4.4000000000000004</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majorGridlines>
          <c:spPr>
            <a:ln>
              <a:solidFill>
                <a:schemeClr val="bg1">
                  <a:lumMod val="85000"/>
                </a:schemeClr>
              </a:solidFill>
              <a:prstDash val="sysDot"/>
            </a:ln>
          </c:spPr>
        </c:majorGridlines>
        <c:numFmt formatCode="General" sourceLinked="1"/>
        <c:majorTickMark val="none"/>
        <c:minorTickMark val="out"/>
        <c:tickLblPos val="nextTo"/>
        <c:spPr>
          <a:noFill/>
          <a:ln w="9525" cap="flat" cmpd="sng" algn="ctr">
            <a:solidFill>
              <a:schemeClr val="tx1"/>
            </a:solidFill>
            <a:round/>
          </a:ln>
          <a:effectLst/>
        </c:spPr>
        <c:txPr>
          <a:bodyPr rot="-60000000" vert="horz"/>
          <a:lstStyle/>
          <a:p>
            <a:pPr>
              <a:defRPr/>
            </a:pPr>
            <a:endParaRPr lang="en-US"/>
          </a:p>
        </c:txPr>
        <c:crossAx val="516535424"/>
        <c:crosses val="autoZero"/>
        <c:auto val="1"/>
        <c:lblAlgn val="ctr"/>
        <c:lblOffset val="100"/>
        <c:tickLblSkip val="4"/>
        <c:tickMarkSkip val="4"/>
        <c:noMultiLvlLbl val="0"/>
      </c:catAx>
      <c:valAx>
        <c:axId val="516535424"/>
        <c:scaling>
          <c:orientation val="minMax"/>
          <c:max val="8"/>
          <c:min val="-5.5"/>
        </c:scaling>
        <c:delete val="0"/>
        <c:axPos val="l"/>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 val="autoZero"/>
        <c:crossBetween val="between"/>
      </c:valAx>
      <c:spPr>
        <a:noFill/>
        <a:ln>
          <a:noFill/>
        </a:ln>
        <a:effectLst/>
      </c:spPr>
    </c:plotArea>
    <c:legend>
      <c:legendPos val="r"/>
      <c:layout>
        <c:manualLayout>
          <c:xMode val="edge"/>
          <c:yMode val="edge"/>
          <c:x val="7.0963392733803005E-2"/>
          <c:y val="0.35523632824481904"/>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348660743344E-2"/>
          <c:y val="1.6601384227865328E-2"/>
          <c:w val="0.86962111063917835"/>
          <c:h val="0.87725130646962457"/>
        </c:manualLayout>
      </c:layout>
      <c:barChart>
        <c:barDir val="col"/>
        <c:grouping val="stacked"/>
        <c:varyColors val="0"/>
        <c:ser>
          <c:idx val="1"/>
          <c:order val="2"/>
          <c:tx>
            <c:strRef>
              <c:f>'IV.1.2'!$L$7</c:f>
              <c:strCache>
                <c:ptCount val="1"/>
                <c:pt idx="0">
                  <c:v>Экспортын үнийн жилийн өөрчлөлт</c:v>
                </c:pt>
              </c:strCache>
            </c:strRef>
          </c:tx>
          <c:spPr>
            <a:solidFill>
              <a:schemeClr val="bg1"/>
            </a:solidFill>
            <a:ln>
              <a:solidFill>
                <a:srgbClr val="173678"/>
              </a:solidFill>
            </a:ln>
          </c:spPr>
          <c:invertIfNegative val="0"/>
          <c:cat>
            <c:multiLvlStrRef>
              <c:f>'IV.1.2'!$A$18:$B$41</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2015</c:v>
                  </c:pt>
                  <c:pt idx="4">
                    <c:v>2016</c:v>
                  </c:pt>
                  <c:pt idx="8">
                    <c:v>2017</c:v>
                  </c:pt>
                  <c:pt idx="12">
                    <c:v>2018</c:v>
                  </c:pt>
                  <c:pt idx="16">
                    <c:v>2019</c:v>
                  </c:pt>
                  <c:pt idx="20">
                    <c:v>2020</c:v>
                  </c:pt>
                </c:lvl>
              </c:multiLvlStrCache>
            </c:multiLvlStrRef>
          </c:cat>
          <c:val>
            <c:numRef>
              <c:f>'IV.1.2'!$L$18:$L$41</c:f>
              <c:numCache>
                <c:formatCode>0.0%</c:formatCode>
                <c:ptCount val="24"/>
                <c:pt idx="0">
                  <c:v>-0.24742498800000007</c:v>
                </c:pt>
                <c:pt idx="1">
                  <c:v>-0.13937315100000006</c:v>
                </c:pt>
                <c:pt idx="2">
                  <c:v>-0.27325580100000013</c:v>
                </c:pt>
                <c:pt idx="3">
                  <c:v>-0.24218366799999999</c:v>
                </c:pt>
                <c:pt idx="4">
                  <c:v>-0.19438772099999993</c:v>
                </c:pt>
                <c:pt idx="5">
                  <c:v>-0.19030823599999991</c:v>
                </c:pt>
                <c:pt idx="6">
                  <c:v>-3.9145082999999942E-2</c:v>
                </c:pt>
                <c:pt idx="7">
                  <c:v>0.16723778699999997</c:v>
                </c:pt>
                <c:pt idx="8">
                  <c:v>0.34368945899999997</c:v>
                </c:pt>
                <c:pt idx="9">
                  <c:v>0.28352441799999994</c:v>
                </c:pt>
                <c:pt idx="10">
                  <c:v>0.30363804400000005</c:v>
                </c:pt>
                <c:pt idx="11">
                  <c:v>0.21646605399999999</c:v>
                </c:pt>
                <c:pt idx="12">
                  <c:v>0.11764156999999997</c:v>
                </c:pt>
                <c:pt idx="13">
                  <c:v>0.14592731900000003</c:v>
                </c:pt>
                <c:pt idx="14">
                  <c:v>6.6987559999999891E-2</c:v>
                </c:pt>
                <c:pt idx="15">
                  <c:v>-6.3064699999999616E-3</c:v>
                </c:pt>
                <c:pt idx="16">
                  <c:v>-9.9439000000003832E-4</c:v>
                </c:pt>
                <c:pt idx="17">
                  <c:v>1.9535580000000011E-2</c:v>
                </c:pt>
                <c:pt idx="18">
                  <c:v>4.1444830000000078E-2</c:v>
                </c:pt>
                <c:pt idx="19">
                  <c:v>3.1127840000000049E-2</c:v>
                </c:pt>
                <c:pt idx="20">
                  <c:v>-5.6185440000000003E-2</c:v>
                </c:pt>
                <c:pt idx="21">
                  <c:v>-0.14393107999999999</c:v>
                </c:pt>
                <c:pt idx="22">
                  <c:v>-0.12157049999999998</c:v>
                </c:pt>
                <c:pt idx="23">
                  <c:v>-9.6840520000000083E-2</c:v>
                </c:pt>
              </c:numCache>
            </c:numRef>
          </c:val>
          <c:extLst>
            <c:ext xmlns:c16="http://schemas.microsoft.com/office/drawing/2014/chart" uri="{C3380CC4-5D6E-409C-BE32-E72D297353CC}">
              <c16:uniqueId val="{00000000-7877-4AB1-8E75-2FE58D6B3D0A}"/>
            </c:ext>
          </c:extLst>
        </c:ser>
        <c:ser>
          <c:idx val="2"/>
          <c:order val="3"/>
          <c:tx>
            <c:strRef>
              <c:f>'IV.1.2'!$M$7</c:f>
              <c:strCache>
                <c:ptCount val="1"/>
                <c:pt idx="0">
                  <c:v>Импортын үнийн жилийн өөрчлөлт</c:v>
                </c:pt>
              </c:strCache>
            </c:strRef>
          </c:tx>
          <c:spPr>
            <a:solidFill>
              <a:schemeClr val="accent5">
                <a:lumMod val="60000"/>
                <a:lumOff val="40000"/>
              </a:schemeClr>
            </a:solidFill>
            <a:ln>
              <a:solidFill>
                <a:srgbClr val="7B8BAD"/>
              </a:solidFill>
            </a:ln>
          </c:spPr>
          <c:invertIfNegative val="0"/>
          <c:cat>
            <c:multiLvlStrRef>
              <c:f>'IV.1.2'!$A$18:$B$41</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2015</c:v>
                  </c:pt>
                  <c:pt idx="4">
                    <c:v>2016</c:v>
                  </c:pt>
                  <c:pt idx="8">
                    <c:v>2017</c:v>
                  </c:pt>
                  <c:pt idx="12">
                    <c:v>2018</c:v>
                  </c:pt>
                  <c:pt idx="16">
                    <c:v>2019</c:v>
                  </c:pt>
                  <c:pt idx="20">
                    <c:v>2020</c:v>
                  </c:pt>
                </c:lvl>
              </c:multiLvlStrCache>
            </c:multiLvlStrRef>
          </c:cat>
          <c:val>
            <c:numRef>
              <c:f>'IV.1.2'!$N$18:$N$41</c:f>
              <c:numCache>
                <c:formatCode>0.0%</c:formatCode>
                <c:ptCount val="24"/>
                <c:pt idx="0">
                  <c:v>0.17309469700000002</c:v>
                </c:pt>
                <c:pt idx="1">
                  <c:v>0.14457167300000009</c:v>
                </c:pt>
                <c:pt idx="2">
                  <c:v>0.17946994099999997</c:v>
                </c:pt>
                <c:pt idx="3">
                  <c:v>0.12637278399999999</c:v>
                </c:pt>
                <c:pt idx="4">
                  <c:v>0.10082335400000005</c:v>
                </c:pt>
                <c:pt idx="5">
                  <c:v>7.2626431999999991E-2</c:v>
                </c:pt>
                <c:pt idx="6">
                  <c:v>2.5202381000000003E-2</c:v>
                </c:pt>
                <c:pt idx="7">
                  <c:v>-3.2268111999999932E-2</c:v>
                </c:pt>
                <c:pt idx="8">
                  <c:v>-8.6434018000000071E-2</c:v>
                </c:pt>
                <c:pt idx="9">
                  <c:v>-1.1856572000000015E-2</c:v>
                </c:pt>
                <c:pt idx="10">
                  <c:v>-5.0981000000000026E-2</c:v>
                </c:pt>
                <c:pt idx="11">
                  <c:v>-6.5978947000000052E-2</c:v>
                </c:pt>
                <c:pt idx="12">
                  <c:v>-8.2784751999999961E-2</c:v>
                </c:pt>
                <c:pt idx="13">
                  <c:v>-0.12440766100000004</c:v>
                </c:pt>
                <c:pt idx="14">
                  <c:v>-7.1316596999999995E-2</c:v>
                </c:pt>
                <c:pt idx="15">
                  <c:v>1.8062263999999998E-2</c:v>
                </c:pt>
                <c:pt idx="16">
                  <c:v>2.301407900000001E-2</c:v>
                </c:pt>
                <c:pt idx="17">
                  <c:v>3.5532995000000012E-2</c:v>
                </c:pt>
                <c:pt idx="18">
                  <c:v>3.8016213000000007E-2</c:v>
                </c:pt>
                <c:pt idx="19">
                  <c:v>-2.8617203999999959E-2</c:v>
                </c:pt>
                <c:pt idx="20">
                  <c:v>6.0172382999999954E-2</c:v>
                </c:pt>
                <c:pt idx="21">
                  <c:v>9.1533879999999998E-2</c:v>
                </c:pt>
                <c:pt idx="22">
                  <c:v>5.0047341000000002E-2</c:v>
                </c:pt>
                <c:pt idx="23">
                  <c:v>5.2455586999999963E-2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50"/>
        <c:overlap val="100"/>
        <c:axId val="518116480"/>
        <c:axId val="518098304"/>
      </c:barChart>
      <c:lineChart>
        <c:grouping val="standard"/>
        <c:varyColors val="0"/>
        <c:ser>
          <c:idx val="3"/>
          <c:order val="0"/>
          <c:tx>
            <c:strRef>
              <c:f>'IV.1.2'!$F$7</c:f>
              <c:strCache>
                <c:ptCount val="1"/>
                <c:pt idx="0">
                  <c:v>Худ.нөхцлийн жилийн өөрчлөлт (өмнөх төсөөлөл)</c:v>
                </c:pt>
              </c:strCache>
            </c:strRef>
          </c:tx>
          <c:spPr>
            <a:ln w="57150">
              <a:solidFill>
                <a:srgbClr val="AF945E"/>
              </a:solidFill>
              <a:prstDash val="sysDash"/>
            </a:ln>
          </c:spPr>
          <c:marker>
            <c:symbol val="none"/>
          </c:marker>
          <c:cat>
            <c:multiLvlStrRef>
              <c:f>'IV.1.2'!$A$18:$B$45</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2015</c:v>
                  </c:pt>
                  <c:pt idx="4">
                    <c:v>2016</c:v>
                  </c:pt>
                  <c:pt idx="8">
                    <c:v>2017</c:v>
                  </c:pt>
                  <c:pt idx="12">
                    <c:v>2018</c:v>
                  </c:pt>
                  <c:pt idx="16">
                    <c:v>2019</c:v>
                  </c:pt>
                  <c:pt idx="20">
                    <c:v>2020</c:v>
                  </c:pt>
                  <c:pt idx="24">
                    <c:v>2021</c:v>
                  </c:pt>
                </c:lvl>
              </c:multiLvlStrCache>
            </c:multiLvlStrRef>
          </c:cat>
          <c:val>
            <c:numRef>
              <c:f>'IV.1.2'!$F$18:$F$45</c:f>
              <c:numCache>
                <c:formatCode>0.0%</c:formatCode>
                <c:ptCount val="28"/>
                <c:pt idx="0">
                  <c:v>-7.434596000000003E-2</c:v>
                </c:pt>
                <c:pt idx="1">
                  <c:v>5.2088819999999815E-3</c:v>
                </c:pt>
                <c:pt idx="2">
                  <c:v>-9.3750102000000016E-2</c:v>
                </c:pt>
                <c:pt idx="3">
                  <c:v>-0.11584785</c:v>
                </c:pt>
                <c:pt idx="4">
                  <c:v>-9.3601443999999992E-2</c:v>
                </c:pt>
                <c:pt idx="5">
                  <c:v>-0.11765975399999999</c:v>
                </c:pt>
                <c:pt idx="6">
                  <c:v>-1.3865266999999975E-2</c:v>
                </c:pt>
                <c:pt idx="7">
                  <c:v>0.13487193900000002</c:v>
                </c:pt>
                <c:pt idx="8">
                  <c:v>0.25723030800000002</c:v>
                </c:pt>
                <c:pt idx="9">
                  <c:v>0.27173613999999996</c:v>
                </c:pt>
                <c:pt idx="10">
                  <c:v>0.25278574399999998</c:v>
                </c:pt>
                <c:pt idx="11">
                  <c:v>0.15028213799999995</c:v>
                </c:pt>
                <c:pt idx="12">
                  <c:v>8.1012975000000015E-2</c:v>
                </c:pt>
                <c:pt idx="13">
                  <c:v>7.0000000000000007E-2</c:v>
                </c:pt>
                <c:pt idx="14">
                  <c:v>3.6999999999999998E-2</c:v>
                </c:pt>
                <c:pt idx="15">
                  <c:v>7.7591261000000009E-2</c:v>
                </c:pt>
                <c:pt idx="16">
                  <c:v>2.1885795999999971E-2</c:v>
                </c:pt>
                <c:pt idx="17">
                  <c:v>5.5008380000000016E-2</c:v>
                </c:pt>
                <c:pt idx="18">
                  <c:v>7.9461042000000009E-2</c:v>
                </c:pt>
                <c:pt idx="19">
                  <c:v>1.5711759999999942E-3</c:v>
                </c:pt>
                <c:pt idx="20">
                  <c:v>-4.0981367000000046E-2</c:v>
                </c:pt>
                <c:pt idx="21">
                  <c:v>-0.10170674399999996</c:v>
                </c:pt>
                <c:pt idx="22">
                  <c:v>-0.11156665000000004</c:v>
                </c:pt>
                <c:pt idx="23">
                  <c:v>-8.5532707999999999E-2</c:v>
                </c:pt>
                <c:pt idx="24">
                  <c:v>-7.2387558999999935E-2</c:v>
                </c:pt>
                <c:pt idx="25">
                  <c:v>-3.135317800000003E-2</c:v>
                </c:pt>
                <c:pt idx="26">
                  <c:v>-3.0175728999999974E-2</c:v>
                </c:pt>
                <c:pt idx="27">
                  <c:v>-6.2575909999999626E-3</c:v>
                </c:pt>
              </c:numCache>
            </c:numRef>
          </c:val>
          <c:smooth val="1"/>
          <c:extLst>
            <c:ext xmlns:c16="http://schemas.microsoft.com/office/drawing/2014/chart" uri="{C3380CC4-5D6E-409C-BE32-E72D297353CC}">
              <c16:uniqueId val="{00000003-7877-4AB1-8E75-2FE58D6B3D0A}"/>
            </c:ext>
          </c:extLst>
        </c:ser>
        <c:ser>
          <c:idx val="0"/>
          <c:order val="1"/>
          <c:tx>
            <c:strRef>
              <c:f>'IV.1.2'!$E$7</c:f>
              <c:strCache>
                <c:ptCount val="1"/>
                <c:pt idx="0">
                  <c:v>Худ.нөхцлийн жилийн өөрчлөлт</c:v>
                </c:pt>
              </c:strCache>
            </c:strRef>
          </c:tx>
          <c:spPr>
            <a:ln w="57150">
              <a:solidFill>
                <a:srgbClr val="002060"/>
              </a:solidFill>
            </a:ln>
          </c:spPr>
          <c:marker>
            <c:symbol val="none"/>
          </c:marker>
          <c:cat>
            <c:multiLvlStrRef>
              <c:f>'IV.1.2'!$A$18:$B$45</c:f>
              <c:multiLvlStrCache>
                <c:ptCount val="2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lvl>
                <c:lvl>
                  <c:pt idx="0">
                    <c:v>2015</c:v>
                  </c:pt>
                  <c:pt idx="4">
                    <c:v>2016</c:v>
                  </c:pt>
                  <c:pt idx="8">
                    <c:v>2017</c:v>
                  </c:pt>
                  <c:pt idx="12">
                    <c:v>2018</c:v>
                  </c:pt>
                  <c:pt idx="16">
                    <c:v>2019</c:v>
                  </c:pt>
                  <c:pt idx="20">
                    <c:v>2020</c:v>
                  </c:pt>
                  <c:pt idx="24">
                    <c:v>2021</c:v>
                  </c:pt>
                </c:lvl>
              </c:multiLvlStrCache>
            </c:multiLvlStrRef>
          </c:cat>
          <c:val>
            <c:numRef>
              <c:f>'IV.1.2'!$E$18:$E$45</c:f>
              <c:numCache>
                <c:formatCode>0.0%</c:formatCode>
                <c:ptCount val="28"/>
                <c:pt idx="0">
                  <c:v>-7.4330292999999978E-2</c:v>
                </c:pt>
                <c:pt idx="1">
                  <c:v>5.1985240000000134E-3</c:v>
                </c:pt>
                <c:pt idx="2">
                  <c:v>-9.3785857999999958E-2</c:v>
                </c:pt>
                <c:pt idx="3">
                  <c:v>-0.11581088399999999</c:v>
                </c:pt>
                <c:pt idx="4">
                  <c:v>-9.3564365999999982E-2</c:v>
                </c:pt>
                <c:pt idx="5">
                  <c:v>-0.11768180400000001</c:v>
                </c:pt>
                <c:pt idx="6">
                  <c:v>-1.3942702000000012E-2</c:v>
                </c:pt>
                <c:pt idx="7">
                  <c:v>0.13496967499999996</c:v>
                </c:pt>
                <c:pt idx="8">
                  <c:v>0.25725543899999997</c:v>
                </c:pt>
                <c:pt idx="9">
                  <c:v>0.27166784600000005</c:v>
                </c:pt>
                <c:pt idx="10">
                  <c:v>0.252657046</c:v>
                </c:pt>
                <c:pt idx="11">
                  <c:v>0.15048710400000004</c:v>
                </c:pt>
                <c:pt idx="12">
                  <c:v>8.1012975000000015E-2</c:v>
                </c:pt>
                <c:pt idx="13">
                  <c:v>7.0000000000000007E-2</c:v>
                </c:pt>
                <c:pt idx="14">
                  <c:v>3.6999999999999998E-2</c:v>
                </c:pt>
                <c:pt idx="15">
                  <c:v>7.7591261000000009E-2</c:v>
                </c:pt>
                <c:pt idx="16">
                  <c:v>2.201968700000002E-2</c:v>
                </c:pt>
                <c:pt idx="17">
                  <c:v>5.5068575999999966E-2</c:v>
                </c:pt>
                <c:pt idx="18">
                  <c:v>7.9461042000000009E-2</c:v>
                </c:pt>
                <c:pt idx="19">
                  <c:v>2.5106410000000066E-3</c:v>
                </c:pt>
                <c:pt idx="20">
                  <c:v>3.9869439999999654E-3</c:v>
                </c:pt>
                <c:pt idx="21">
                  <c:v>-5.2397196999999951E-2</c:v>
                </c:pt>
                <c:pt idx="22">
                  <c:v>-7.1523157000000032E-2</c:v>
                </c:pt>
                <c:pt idx="23">
                  <c:v>-4.4384937999999964E-2</c:v>
                </c:pt>
                <c:pt idx="24">
                  <c:v>-0.10696628599999997</c:v>
                </c:pt>
                <c:pt idx="25">
                  <c:v>-7.6495339000000009E-2</c:v>
                </c:pt>
                <c:pt idx="26">
                  <c:v>-6.5768883E-2</c:v>
                </c:pt>
                <c:pt idx="27">
                  <c:v>-4.4273304000000027E-2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a:lstStyle/>
          <a:p>
            <a:pPr>
              <a:defRPr sz="1200" b="1"/>
            </a:pPr>
            <a:endParaRPr lang="en-US"/>
          </a:p>
        </c:txPr>
        <c:crossAx val="518096768"/>
        <c:crosses val="autoZero"/>
        <c:auto val="1"/>
        <c:lblAlgn val="ctr"/>
        <c:lblOffset val="100"/>
        <c:tickLblSkip val="1"/>
        <c:tickMarkSkip val="1"/>
        <c:noMultiLvlLbl val="1"/>
      </c:catAx>
      <c:valAx>
        <c:axId val="518096768"/>
        <c:scaling>
          <c:orientation val="minMax"/>
          <c:max val="0.4"/>
          <c:min val="-0.30000000000000004"/>
        </c:scaling>
        <c:delete val="0"/>
        <c:axPos val="l"/>
        <c:numFmt formatCode="0%" sourceLinked="0"/>
        <c:majorTickMark val="out"/>
        <c:minorTickMark val="none"/>
        <c:tickLblPos val="nextTo"/>
        <c:txPr>
          <a:bodyPr/>
          <a:lstStyle/>
          <a:p>
            <a:pPr>
              <a:defRPr sz="1200" b="1"/>
            </a:pPr>
            <a:endParaRPr lang="en-US"/>
          </a:p>
        </c:txPr>
        <c:crossAx val="518095232"/>
        <c:crosses val="autoZero"/>
        <c:crossBetween val="between"/>
        <c:majorUnit val="0.1"/>
      </c:valAx>
      <c:valAx>
        <c:axId val="518098304"/>
        <c:scaling>
          <c:orientation val="minMax"/>
          <c:max val="0.4"/>
          <c:min val="-0.30000000000000004"/>
        </c:scaling>
        <c:delete val="0"/>
        <c:axPos val="r"/>
        <c:numFmt formatCode="0%" sourceLinked="0"/>
        <c:majorTickMark val="out"/>
        <c:minorTickMark val="none"/>
        <c:tickLblPos val="nextTo"/>
        <c:txPr>
          <a:bodyPr/>
          <a:lstStyle/>
          <a:p>
            <a:pPr>
              <a:defRPr sz="1200" b="1"/>
            </a:pPr>
            <a:endParaRPr lang="en-US"/>
          </a:p>
        </c:txPr>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noFill/>
        </a:ln>
      </c:spPr>
    </c:plotArea>
    <c:legend>
      <c:legendPos val="r"/>
      <c:layout>
        <c:manualLayout>
          <c:xMode val="edge"/>
          <c:yMode val="edge"/>
          <c:x val="7.587894469918767E-2"/>
          <c:y val="3.7521772595559715E-2"/>
          <c:w val="0.33358720519061363"/>
          <c:h val="0.29418311122707957"/>
        </c:manualLayout>
      </c:layout>
      <c:overlay val="1"/>
      <c:txPr>
        <a:bodyPr/>
        <a:lstStyle/>
        <a:p>
          <a:pPr>
            <a:defRPr sz="1200" b="1"/>
          </a:pPr>
          <a:endParaRPr lang="en-US"/>
        </a:p>
      </c:txPr>
    </c:legend>
    <c:plotVisOnly val="1"/>
    <c:dispBlanksAs val="gap"/>
    <c:showDLblsOverMax val="0"/>
  </c:chart>
  <c:spPr>
    <a:ln>
      <a:solidFill>
        <a:schemeClr val="bg1">
          <a:lumMod val="75000"/>
        </a:schemeClr>
      </a:solid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23431547640059E-2"/>
          <c:y val="5.7639848669757597E-2"/>
          <c:w val="0.93465754709442295"/>
          <c:h val="0.80862932492360295"/>
        </c:manualLayout>
      </c:layout>
      <c:lineChart>
        <c:grouping val="standard"/>
        <c:varyColors val="0"/>
        <c:ser>
          <c:idx val="1"/>
          <c:order val="0"/>
          <c:tx>
            <c:strRef>
              <c:f>'IV Гадаад орчин'!$Q$1:$S$1</c:f>
              <c:strCache>
                <c:ptCount val="1"/>
                <c:pt idx="0">
                  <c:v>FED хүү</c:v>
                </c:pt>
              </c:strCache>
            </c:strRef>
          </c:tx>
          <c:spPr>
            <a:ln w="28575">
              <a:solidFill>
                <a:srgbClr val="002060"/>
              </a:solidFill>
            </a:ln>
          </c:spPr>
          <c:marker>
            <c:symbol val="none"/>
          </c:marker>
          <c:dLbls>
            <c:delete val="1"/>
          </c:dLbls>
          <c:cat>
            <c:multiLvlStrRef>
              <c:f>'IV Гадаад орчин'!$B$11:$C$34</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2015</c:v>
                  </c:pt>
                  <c:pt idx="4">
                    <c:v>2016</c:v>
                  </c:pt>
                  <c:pt idx="8">
                    <c:v>2017</c:v>
                  </c:pt>
                  <c:pt idx="12">
                    <c:v>2018</c:v>
                  </c:pt>
                  <c:pt idx="16">
                    <c:v>2019</c:v>
                  </c:pt>
                  <c:pt idx="20">
                    <c:v>2020</c:v>
                  </c:pt>
                </c:lvl>
              </c:multiLvlStrCache>
            </c:multiLvlStrRef>
          </c:cat>
          <c:val>
            <c:numRef>
              <c:f>'IV Гадаад орчин'!$R$11:$R$34</c:f>
              <c:numCache>
                <c:formatCode>0.00</c:formatCode>
                <c:ptCount val="24"/>
                <c:pt idx="0">
                  <c:v>0.25</c:v>
                </c:pt>
                <c:pt idx="1">
                  <c:v>0.25</c:v>
                </c:pt>
                <c:pt idx="2">
                  <c:v>0.25</c:v>
                </c:pt>
                <c:pt idx="3">
                  <c:v>0.5</c:v>
                </c:pt>
                <c:pt idx="4">
                  <c:v>0.5</c:v>
                </c:pt>
                <c:pt idx="5">
                  <c:v>0.5</c:v>
                </c:pt>
                <c:pt idx="6">
                  <c:v>0.5</c:v>
                </c:pt>
                <c:pt idx="7">
                  <c:v>0.75</c:v>
                </c:pt>
                <c:pt idx="8">
                  <c:v>0.75</c:v>
                </c:pt>
                <c:pt idx="9">
                  <c:v>1.25</c:v>
                </c:pt>
                <c:pt idx="10">
                  <c:v>1.25</c:v>
                </c:pt>
                <c:pt idx="11">
                  <c:v>1.5</c:v>
                </c:pt>
                <c:pt idx="12">
                  <c:v>1.75</c:v>
                </c:pt>
                <c:pt idx="13">
                  <c:v>2</c:v>
                </c:pt>
                <c:pt idx="14">
                  <c:v>2.25</c:v>
                </c:pt>
                <c:pt idx="15">
                  <c:v>2.5</c:v>
                </c:pt>
                <c:pt idx="16">
                  <c:v>2.5</c:v>
                </c:pt>
                <c:pt idx="17">
                  <c:v>2.25</c:v>
                </c:pt>
                <c:pt idx="18">
                  <c:v>2</c:v>
                </c:pt>
                <c:pt idx="19">
                  <c:v>2</c:v>
                </c:pt>
                <c:pt idx="20">
                  <c:v>0.25</c:v>
                </c:pt>
                <c:pt idx="21">
                  <c:v>0.35</c:v>
                </c:pt>
                <c:pt idx="22">
                  <c:v>0.4</c:v>
                </c:pt>
                <c:pt idx="23">
                  <c:v>0.45</c:v>
                </c:pt>
              </c:numCache>
            </c:numRef>
          </c:val>
          <c:smooth val="0"/>
          <c:extLst>
            <c:ext xmlns:c16="http://schemas.microsoft.com/office/drawing/2014/chart" uri="{C3380CC4-5D6E-409C-BE32-E72D297353CC}">
              <c16:uniqueId val="{0000000F-1CB0-43D7-A91A-88D6822EFD3A}"/>
            </c:ext>
          </c:extLst>
        </c:ser>
        <c:ser>
          <c:idx val="0"/>
          <c:order val="1"/>
          <c:tx>
            <c:strRef>
              <c:f>'IV Гадаад орчин'!$Q$2</c:f>
              <c:strCache>
                <c:ptCount val="1"/>
                <c:pt idx="0">
                  <c:v>Өмнөх төсөөлөл</c:v>
                </c:pt>
              </c:strCache>
            </c:strRef>
          </c:tx>
          <c:spPr>
            <a:ln w="28575">
              <a:solidFill>
                <a:schemeClr val="tx1">
                  <a:lumMod val="65000"/>
                  <a:lumOff val="35000"/>
                </a:schemeClr>
              </a:solidFill>
              <a:prstDash val="sysDash"/>
            </a:ln>
          </c:spPr>
          <c:marker>
            <c:symbol val="none"/>
          </c:marker>
          <c:dLbls>
            <c:delete val="1"/>
          </c:dLbls>
          <c:val>
            <c:numRef>
              <c:f>'IV Гадаад орчин'!$Q$11:$Q$34</c:f>
              <c:numCache>
                <c:formatCode>0.00</c:formatCode>
                <c:ptCount val="24"/>
                <c:pt idx="0">
                  <c:v>0.25</c:v>
                </c:pt>
                <c:pt idx="1">
                  <c:v>0.25</c:v>
                </c:pt>
                <c:pt idx="2">
                  <c:v>0.25</c:v>
                </c:pt>
                <c:pt idx="3">
                  <c:v>0.5</c:v>
                </c:pt>
                <c:pt idx="4">
                  <c:v>0.5</c:v>
                </c:pt>
                <c:pt idx="5">
                  <c:v>0.5</c:v>
                </c:pt>
                <c:pt idx="6">
                  <c:v>0.5</c:v>
                </c:pt>
                <c:pt idx="7">
                  <c:v>0.75</c:v>
                </c:pt>
                <c:pt idx="8">
                  <c:v>0.75</c:v>
                </c:pt>
                <c:pt idx="9">
                  <c:v>1.25</c:v>
                </c:pt>
                <c:pt idx="10">
                  <c:v>1.25</c:v>
                </c:pt>
                <c:pt idx="11">
                  <c:v>1.5</c:v>
                </c:pt>
                <c:pt idx="12">
                  <c:v>1.75</c:v>
                </c:pt>
                <c:pt idx="13">
                  <c:v>2</c:v>
                </c:pt>
                <c:pt idx="14">
                  <c:v>2.25</c:v>
                </c:pt>
                <c:pt idx="15">
                  <c:v>2.5</c:v>
                </c:pt>
                <c:pt idx="16">
                  <c:v>2.5</c:v>
                </c:pt>
                <c:pt idx="17">
                  <c:v>2.25</c:v>
                </c:pt>
                <c:pt idx="18">
                  <c:v>2</c:v>
                </c:pt>
                <c:pt idx="19">
                  <c:v>2</c:v>
                </c:pt>
                <c:pt idx="20">
                  <c:v>0.25</c:v>
                </c:pt>
                <c:pt idx="21">
                  <c:v>0.3</c:v>
                </c:pt>
                <c:pt idx="22">
                  <c:v>0.31</c:v>
                </c:pt>
                <c:pt idx="23">
                  <c:v>0.36</c:v>
                </c:pt>
              </c:numCache>
            </c:numRef>
          </c:val>
          <c:smooth val="0"/>
          <c:extLst>
            <c:ext xmlns:c16="http://schemas.microsoft.com/office/drawing/2014/chart" uri="{C3380CC4-5D6E-409C-BE32-E72D297353CC}">
              <c16:uniqueId val="{00000000-F25C-4500-9F09-D72970AADCA5}"/>
            </c:ext>
          </c:extLst>
        </c:ser>
        <c:dLbls>
          <c:dLblPos val="t"/>
          <c:showLegendKey val="0"/>
          <c:showVal val="1"/>
          <c:showCatName val="0"/>
          <c:showSerName val="0"/>
          <c:showPercent val="0"/>
          <c:showBubbleSize val="0"/>
        </c:dLbls>
        <c:smooth val="0"/>
        <c:axId val="517614208"/>
        <c:axId val="517616000"/>
      </c:lineChart>
      <c:catAx>
        <c:axId val="517614208"/>
        <c:scaling>
          <c:orientation val="minMax"/>
        </c:scaling>
        <c:delete val="0"/>
        <c:axPos val="b"/>
        <c:numFmt formatCode="General" sourceLinked="0"/>
        <c:majorTickMark val="none"/>
        <c:minorTickMark val="none"/>
        <c:tickLblPos val="nextTo"/>
        <c:spPr>
          <a:ln>
            <a:solidFill>
              <a:schemeClr val="tx1"/>
            </a:solidFill>
          </a:ln>
        </c:spPr>
        <c:crossAx val="517616000"/>
        <c:crosses val="autoZero"/>
        <c:auto val="1"/>
        <c:lblAlgn val="ctr"/>
        <c:lblOffset val="100"/>
        <c:noMultiLvlLbl val="0"/>
      </c:catAx>
      <c:valAx>
        <c:axId val="517616000"/>
        <c:scaling>
          <c:orientation val="minMax"/>
        </c:scaling>
        <c:delete val="0"/>
        <c:axPos val="l"/>
        <c:majorGridlines>
          <c:spPr>
            <a:ln>
              <a:noFill/>
              <a:prstDash val="sysDash"/>
            </a:ln>
          </c:spPr>
        </c:majorGridlines>
        <c:numFmt formatCode="0.00" sourceLinked="1"/>
        <c:majorTickMark val="out"/>
        <c:minorTickMark val="none"/>
        <c:tickLblPos val="nextTo"/>
        <c:spPr>
          <a:ln>
            <a:solidFill>
              <a:schemeClr val="tx1"/>
            </a:solidFill>
          </a:ln>
        </c:spPr>
        <c:crossAx val="517614208"/>
        <c:crosses val="autoZero"/>
        <c:crossBetween val="between"/>
        <c:majorUnit val="0.5"/>
      </c:valAx>
    </c:plotArea>
    <c:plotVisOnly val="1"/>
    <c:dispBlanksAs val="gap"/>
    <c:showDLblsOverMax val="0"/>
  </c:chart>
  <c:spPr>
    <a:ln>
      <a:solidFill>
        <a:schemeClr val="tx1">
          <a:lumMod val="50000"/>
          <a:lumOff val="50000"/>
        </a:schemeClr>
      </a:solidFill>
    </a:ln>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1" l="0.7" r="0.7" t="1" header="0.3" footer="0.3"/>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6.6915601610180661E-2"/>
          <c:w val="0.90710900452058452"/>
          <c:h val="0.8309087720631525"/>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7B8BAD"/>
            </a:solidFill>
            <a:ln>
              <a:solidFill>
                <a:schemeClr val="tx2"/>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тэнцэл'!$G$3:$AI$3</c:f>
              <c:numCache>
                <c:formatCode>0</c:formatCode>
                <c:ptCount val="25"/>
                <c:pt idx="0">
                  <c:v>-671.48754684229743</c:v>
                </c:pt>
                <c:pt idx="1">
                  <c:v>-719.35958344435198</c:v>
                </c:pt>
                <c:pt idx="2">
                  <c:v>-462.20152997089963</c:v>
                </c:pt>
                <c:pt idx="3">
                  <c:v>-81.293329934826488</c:v>
                </c:pt>
                <c:pt idx="4">
                  <c:v>-60.163450894699736</c:v>
                </c:pt>
                <c:pt idx="5">
                  <c:v>-458.33959234721556</c:v>
                </c:pt>
                <c:pt idx="6">
                  <c:v>-173.49272380361367</c:v>
                </c:pt>
                <c:pt idx="7">
                  <c:v>-256.45963590906581</c:v>
                </c:pt>
                <c:pt idx="8">
                  <c:v>-165.23963423229623</c:v>
                </c:pt>
                <c:pt idx="9">
                  <c:v>-347.70595510417343</c:v>
                </c:pt>
                <c:pt idx="10">
                  <c:v>-203.3516312988703</c:v>
                </c:pt>
                <c:pt idx="11">
                  <c:v>16.626209415310541</c:v>
                </c:pt>
                <c:pt idx="12">
                  <c:v>-148.14166088777955</c:v>
                </c:pt>
                <c:pt idx="13">
                  <c:v>-120.38758516863106</c:v>
                </c:pt>
                <c:pt idx="14">
                  <c:v>-297.05288542739447</c:v>
                </c:pt>
                <c:pt idx="15">
                  <c:v>-589.86160009056096</c:v>
                </c:pt>
                <c:pt idx="16">
                  <c:v>-440.92452787979221</c:v>
                </c:pt>
                <c:pt idx="17">
                  <c:v>-378.91015214943411</c:v>
                </c:pt>
                <c:pt idx="18">
                  <c:v>-566.58799231602234</c:v>
                </c:pt>
                <c:pt idx="19">
                  <c:v>-820.34524294000209</c:v>
                </c:pt>
                <c:pt idx="20">
                  <c:v>-393.02319061110256</c:v>
                </c:pt>
                <c:pt idx="21">
                  <c:v>-329.13526934430297</c:v>
                </c:pt>
                <c:pt idx="22">
                  <c:v>-256.19058276617238</c:v>
                </c:pt>
                <c:pt idx="23">
                  <c:v>-834.65297251794357</c:v>
                </c:pt>
                <c:pt idx="24">
                  <c:v>-439.73129242532224</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ysClr val="window" lastClr="FFFFFF"/>
            </a:solidFill>
            <a:ln>
              <a:solidFill>
                <a:schemeClr val="tx1">
                  <a:lumMod val="75000"/>
                  <a:lumOff val="25000"/>
                </a:schemeClr>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тэнцэл'!$G$4:$AI$4</c:f>
              <c:numCache>
                <c:formatCode>0</c:formatCode>
                <c:ptCount val="25"/>
                <c:pt idx="0">
                  <c:v>554.86786593610032</c:v>
                </c:pt>
                <c:pt idx="1">
                  <c:v>-132.46029744867045</c:v>
                </c:pt>
                <c:pt idx="2">
                  <c:v>871.08460155152716</c:v>
                </c:pt>
                <c:pt idx="3">
                  <c:v>345.8880341802265</c:v>
                </c:pt>
                <c:pt idx="4">
                  <c:v>-7.3823913546282967</c:v>
                </c:pt>
                <c:pt idx="5">
                  <c:v>541.13741977438724</c:v>
                </c:pt>
                <c:pt idx="6">
                  <c:v>91.021737903674193</c:v>
                </c:pt>
                <c:pt idx="7">
                  <c:v>278.91035207808682</c:v>
                </c:pt>
                <c:pt idx="8">
                  <c:v>298.12000173188159</c:v>
                </c:pt>
                <c:pt idx="9">
                  <c:v>328.95545395503325</c:v>
                </c:pt>
                <c:pt idx="10">
                  <c:v>101.78973883113866</c:v>
                </c:pt>
                <c:pt idx="11">
                  <c:v>173.82613000043614</c:v>
                </c:pt>
                <c:pt idx="12">
                  <c:v>138.81850394596336</c:v>
                </c:pt>
                <c:pt idx="13">
                  <c:v>379.04939768162052</c:v>
                </c:pt>
                <c:pt idx="14">
                  <c:v>455.54615378835814</c:v>
                </c:pt>
                <c:pt idx="15">
                  <c:v>1697.5831884240245</c:v>
                </c:pt>
                <c:pt idx="16">
                  <c:v>312.55662255478501</c:v>
                </c:pt>
                <c:pt idx="17">
                  <c:v>381.58527854399915</c:v>
                </c:pt>
                <c:pt idx="18">
                  <c:v>435.77431048373188</c:v>
                </c:pt>
                <c:pt idx="19">
                  <c:v>1052.9812531809901</c:v>
                </c:pt>
                <c:pt idx="20">
                  <c:v>549.90560525086971</c:v>
                </c:pt>
                <c:pt idx="21">
                  <c:v>533.27219863155142</c:v>
                </c:pt>
                <c:pt idx="22">
                  <c:v>309.28301507294708</c:v>
                </c:pt>
                <c:pt idx="23">
                  <c:v>1098.7296878240311</c:v>
                </c:pt>
                <c:pt idx="24">
                  <c:v>289.54638934903102</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38100">
              <a:solidFill>
                <a:srgbClr val="173678"/>
              </a:solidFill>
            </a:ln>
          </c:spPr>
          <c:marker>
            <c:symbol val="none"/>
          </c:marker>
          <c:dLbls>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70-4131-B34D-754BB10381C6}"/>
                </c:ext>
              </c:extLst>
            </c:dLbl>
            <c:dLbl>
              <c:idx val="24"/>
              <c:layout>
                <c:manualLayout>
                  <c:x val="-1.5092367482939222E-3"/>
                  <c:y val="2.7827142909115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0-4512-8510-CF82DD5FBF00}"/>
                </c:ext>
              </c:extLst>
            </c:dLbl>
            <c:spPr>
              <a:noFill/>
              <a:ln>
                <a:noFill/>
              </a:ln>
              <a:effectLst/>
            </c:spPr>
            <c:txPr>
              <a:bodyPr wrap="square" lIns="38100" tIns="19050" rIns="38100" bIns="19050" anchor="ctr">
                <a:spAutoFit/>
              </a:bodyPr>
              <a:lstStyle/>
              <a:p>
                <a:pPr>
                  <a:defRPr sz="14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тэнцэл'!$G$5:$AI$5</c:f>
              <c:numCache>
                <c:formatCode>0</c:formatCode>
                <c:ptCount val="25"/>
                <c:pt idx="0">
                  <c:v>-307.82942121928176</c:v>
                </c:pt>
                <c:pt idx="1">
                  <c:v>-607.31863373384954</c:v>
                </c:pt>
                <c:pt idx="2">
                  <c:v>172.04148235309015</c:v>
                </c:pt>
                <c:pt idx="3">
                  <c:v>272.02874556367226</c:v>
                </c:pt>
                <c:pt idx="4">
                  <c:v>-271.0961896320963</c:v>
                </c:pt>
                <c:pt idx="5">
                  <c:v>354.31299661512008</c:v>
                </c:pt>
                <c:pt idx="6">
                  <c:v>-255.65289875272694</c:v>
                </c:pt>
                <c:pt idx="7">
                  <c:v>-95.644276826510094</c:v>
                </c:pt>
                <c:pt idx="8">
                  <c:v>-37.756636975437104</c:v>
                </c:pt>
                <c:pt idx="9">
                  <c:v>-8.21147557144117</c:v>
                </c:pt>
                <c:pt idx="10">
                  <c:v>-186.15850627809607</c:v>
                </c:pt>
                <c:pt idx="11">
                  <c:v>213.93656811179079</c:v>
                </c:pt>
                <c:pt idx="12">
                  <c:v>-163.68310325214424</c:v>
                </c:pt>
                <c:pt idx="13">
                  <c:v>89.7</c:v>
                </c:pt>
                <c:pt idx="14">
                  <c:v>276</c:v>
                </c:pt>
                <c:pt idx="15">
                  <c:v>1258</c:v>
                </c:pt>
                <c:pt idx="16">
                  <c:v>-42.211188356847344</c:v>
                </c:pt>
                <c:pt idx="17">
                  <c:v>-129.7696763240522</c:v>
                </c:pt>
                <c:pt idx="18">
                  <c:v>-303.30510188154318</c:v>
                </c:pt>
                <c:pt idx="19">
                  <c:v>333.59124452100116</c:v>
                </c:pt>
                <c:pt idx="20">
                  <c:v>219.56143886081296</c:v>
                </c:pt>
                <c:pt idx="21">
                  <c:v>236.39987629177801</c:v>
                </c:pt>
                <c:pt idx="22">
                  <c:v>-191.70675207501245</c:v>
                </c:pt>
                <c:pt idx="23">
                  <c:v>188.60478564840639</c:v>
                </c:pt>
                <c:pt idx="24">
                  <c:v>-82.821202687106023</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0" vert="horz"/>
              <a:lstStyle/>
              <a:p>
                <a:pPr>
                  <a:defRPr/>
                </a:pPr>
                <a:r>
                  <a:rPr lang="mn-MN"/>
                  <a:t>сая </a:t>
                </a:r>
                <a:r>
                  <a:rPr lang="en-US"/>
                  <a:t>$</a:t>
                </a:r>
              </a:p>
            </c:rich>
          </c:tx>
          <c:layout>
            <c:manualLayout>
              <c:xMode val="edge"/>
              <c:yMode val="edge"/>
              <c:x val="7.9582883021975206E-2"/>
              <c:y val="2.5879265091863532E-3"/>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plotArea>
    <c:legend>
      <c:legendPos val="r"/>
      <c:layout>
        <c:manualLayout>
          <c:xMode val="edge"/>
          <c:yMode val="edge"/>
          <c:x val="9.333443592196812E-2"/>
          <c:y val="8.1211377474726537E-2"/>
          <c:w val="0.6498754817595227"/>
          <c:h val="0.19432988038745097"/>
        </c:manualLayout>
      </c:layout>
      <c:overlay val="1"/>
      <c:txPr>
        <a:bodyPr/>
        <a:lstStyle/>
        <a:p>
          <a:pPr>
            <a:defRPr sz="1400"/>
          </a:pPr>
          <a:endParaRPr lang="en-US"/>
        </a:p>
      </c:txPr>
    </c:legend>
    <c:plotVisOnly val="1"/>
    <c:dispBlanksAs val="gap"/>
    <c:showDLblsOverMax val="0"/>
  </c:chart>
  <c:spPr>
    <a:ln>
      <a:noFill/>
    </a:ln>
  </c:spPr>
  <c:txPr>
    <a:bodyPr/>
    <a:lstStyle/>
    <a:p>
      <a:pPr>
        <a:defRPr sz="1200" b="0">
          <a:latin typeface="Times New Roman" panose="02020603050405020304" pitchFamily="18" charset="0"/>
          <a:cs typeface="Times New Roman" panose="02020603050405020304" pitchFamily="18" charset="0"/>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14726287744495E-2"/>
          <c:y val="2.876791857439729E-2"/>
          <c:w val="0.89779970125291431"/>
          <c:h val="0.82818372703412069"/>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C00000"/>
            </a:solidFill>
            <a:ln>
              <a:solidFill>
                <a:srgbClr val="C00000"/>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тэнцэл'!$G$15:$AI$15</c:f>
              <c:numCache>
                <c:formatCode>0</c:formatCode>
                <c:ptCount val="25"/>
                <c:pt idx="0">
                  <c:v>-98.057548050905552</c:v>
                </c:pt>
                <c:pt idx="1">
                  <c:v>-193.12102922183249</c:v>
                </c:pt>
                <c:pt idx="2">
                  <c:v>10.384996002221669</c:v>
                </c:pt>
                <c:pt idx="3">
                  <c:v>458.50482673630108</c:v>
                </c:pt>
                <c:pt idx="4">
                  <c:v>384.24361752687139</c:v>
                </c:pt>
                <c:pt idx="5">
                  <c:v>15.067327513798546</c:v>
                </c:pt>
                <c:pt idx="6">
                  <c:v>97.778564108202318</c:v>
                </c:pt>
                <c:pt idx="7">
                  <c:v>65.514137305078407</c:v>
                </c:pt>
                <c:pt idx="8">
                  <c:v>373.43694712552792</c:v>
                </c:pt>
                <c:pt idx="9">
                  <c:v>248.32206094855428</c:v>
                </c:pt>
                <c:pt idx="10">
                  <c:v>110.20192347202999</c:v>
                </c:pt>
                <c:pt idx="11">
                  <c:v>605.82261976337384</c:v>
                </c:pt>
                <c:pt idx="12">
                  <c:v>425.33204846579883</c:v>
                </c:pt>
                <c:pt idx="13">
                  <c:v>526.64648825505299</c:v>
                </c:pt>
                <c:pt idx="14">
                  <c:v>216.25380696785641</c:v>
                </c:pt>
                <c:pt idx="15" formatCode="#,##0.0">
                  <c:v>321.50002036594753</c:v>
                </c:pt>
                <c:pt idx="16" formatCode="#,##0.0">
                  <c:v>238.54847487198646</c:v>
                </c:pt>
                <c:pt idx="17" formatCode="#,##0.0">
                  <c:v>355.44298135828404</c:v>
                </c:pt>
                <c:pt idx="18" formatCode="#,##0.0">
                  <c:v>-15.790510794384716</c:v>
                </c:pt>
                <c:pt idx="19" formatCode="0.0">
                  <c:v>97.308585239034699</c:v>
                </c:pt>
                <c:pt idx="20" formatCode="0.0">
                  <c:v>403.83751275597751</c:v>
                </c:pt>
                <c:pt idx="21" formatCode="0.0">
                  <c:v>440.33163898919281</c:v>
                </c:pt>
                <c:pt idx="22" formatCode="0.0">
                  <c:v>268.97270493064832</c:v>
                </c:pt>
                <c:pt idx="23" formatCode="0.0">
                  <c:v>29.475980363081817</c:v>
                </c:pt>
                <c:pt idx="24" formatCode="0.0">
                  <c:v>-94.395477512704417</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ysClr val="window" lastClr="FFFFFF"/>
            </a:solidFill>
            <a:ln>
              <a:solidFill>
                <a:schemeClr val="tx1">
                  <a:lumMod val="65000"/>
                  <a:lumOff val="35000"/>
                </a:schemeClr>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тэнцэл'!$G$16:$AI$16</c:f>
              <c:numCache>
                <c:formatCode>0</c:formatCode>
                <c:ptCount val="25"/>
                <c:pt idx="0">
                  <c:v>-437.82544443243285</c:v>
                </c:pt>
                <c:pt idx="1">
                  <c:v>-323.77338121444978</c:v>
                </c:pt>
                <c:pt idx="2">
                  <c:v>-247.78254980163837</c:v>
                </c:pt>
                <c:pt idx="3">
                  <c:v>-279.8273591787634</c:v>
                </c:pt>
                <c:pt idx="4">
                  <c:v>-236.8838993382314</c:v>
                </c:pt>
                <c:pt idx="5">
                  <c:v>-219.99147141505847</c:v>
                </c:pt>
                <c:pt idx="6">
                  <c:v>-63.421616632642724</c:v>
                </c:pt>
                <c:pt idx="7">
                  <c:v>-195.17068008095845</c:v>
                </c:pt>
                <c:pt idx="8">
                  <c:v>-328.08863366186392</c:v>
                </c:pt>
                <c:pt idx="9">
                  <c:v>-437.4173006253227</c:v>
                </c:pt>
                <c:pt idx="10">
                  <c:v>-210.66918766546621</c:v>
                </c:pt>
                <c:pt idx="11">
                  <c:v>-362.1055650920058</c:v>
                </c:pt>
                <c:pt idx="12">
                  <c:v>-333.54208185087737</c:v>
                </c:pt>
                <c:pt idx="13">
                  <c:v>-256.59501435275354</c:v>
                </c:pt>
                <c:pt idx="14">
                  <c:v>-182.04958450075617</c:v>
                </c:pt>
                <c:pt idx="15" formatCode="#,##0.0">
                  <c:v>-439.94165672674103</c:v>
                </c:pt>
                <c:pt idx="16" formatCode="#,##0.0">
                  <c:v>-546.5237049696558</c:v>
                </c:pt>
                <c:pt idx="17" formatCode="#,##0.0">
                  <c:v>-435.45898192892724</c:v>
                </c:pt>
                <c:pt idx="18" formatCode="#,##0.0">
                  <c:v>-361.69695337090445</c:v>
                </c:pt>
                <c:pt idx="19" formatCode="0.0">
                  <c:v>-634.61468801488581</c:v>
                </c:pt>
                <c:pt idx="20" formatCode="0.0">
                  <c:v>-575.87851908098037</c:v>
                </c:pt>
                <c:pt idx="21" formatCode="0.0">
                  <c:v>-373.89789807497846</c:v>
                </c:pt>
                <c:pt idx="22" formatCode="0.0">
                  <c:v>-192.29339401630804</c:v>
                </c:pt>
                <c:pt idx="23" formatCode="0.0">
                  <c:v>-498.73266086313737</c:v>
                </c:pt>
                <c:pt idx="24" formatCode="0.0">
                  <c:v>-216.96499084255265</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chemeClr val="bg1">
                <a:lumMod val="85000"/>
              </a:schemeClr>
            </a:solidFill>
            <a:ln w="9525">
              <a:solidFill>
                <a:schemeClr val="tx1">
                  <a:lumMod val="75000"/>
                  <a:lumOff val="25000"/>
                </a:schemeClr>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тэнцэл'!$G$17:$AI$17</c:f>
              <c:numCache>
                <c:formatCode>0</c:formatCode>
                <c:ptCount val="25"/>
                <c:pt idx="0">
                  <c:v>-135.60455435895904</c:v>
                </c:pt>
                <c:pt idx="1">
                  <c:v>-202.46517300806943</c:v>
                </c:pt>
                <c:pt idx="2">
                  <c:v>-224.8039761714829</c:v>
                </c:pt>
                <c:pt idx="3">
                  <c:v>-259.97079749236411</c:v>
                </c:pt>
                <c:pt idx="4">
                  <c:v>-207.52316908333975</c:v>
                </c:pt>
                <c:pt idx="5">
                  <c:v>-253.4154484459558</c:v>
                </c:pt>
                <c:pt idx="6">
                  <c:v>-207.84967127917309</c:v>
                </c:pt>
                <c:pt idx="7">
                  <c:v>-126.80309313318575</c:v>
                </c:pt>
                <c:pt idx="8">
                  <c:v>-210.5879476959602</c:v>
                </c:pt>
                <c:pt idx="9">
                  <c:v>-158.61071542740515</c:v>
                </c:pt>
                <c:pt idx="10">
                  <c:v>-102.88436710543385</c:v>
                </c:pt>
                <c:pt idx="11">
                  <c:v>-227.09084525605749</c:v>
                </c:pt>
                <c:pt idx="12">
                  <c:v>-239.93162750270088</c:v>
                </c:pt>
                <c:pt idx="13">
                  <c:v>-390.43905907093051</c:v>
                </c:pt>
                <c:pt idx="14">
                  <c:v>-331.25710789449465</c:v>
                </c:pt>
                <c:pt idx="15" formatCode="#,##0.0">
                  <c:v>-471.41996372976746</c:v>
                </c:pt>
                <c:pt idx="16" formatCode="#,##0.0">
                  <c:v>-132.94929778212295</c:v>
                </c:pt>
                <c:pt idx="17" formatCode="#,##0.0">
                  <c:v>-298.89415157879085</c:v>
                </c:pt>
                <c:pt idx="18" formatCode="#,##0.0">
                  <c:v>-189.10052815073323</c:v>
                </c:pt>
                <c:pt idx="19" formatCode="0.0">
                  <c:v>-283.03914016415087</c:v>
                </c:pt>
                <c:pt idx="20" formatCode="0.0">
                  <c:v>-220.98218428609968</c:v>
                </c:pt>
                <c:pt idx="21" formatCode="0.0">
                  <c:v>-395.56901025851766</c:v>
                </c:pt>
                <c:pt idx="22" formatCode="0.0">
                  <c:v>-332.86989368051258</c:v>
                </c:pt>
                <c:pt idx="23" formatCode="0.0">
                  <c:v>-365.39629201788824</c:v>
                </c:pt>
                <c:pt idx="24" formatCode="0.0">
                  <c:v>-192.84631064512973</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тэнцэл'!$A$19</c:f>
              <c:strCache>
                <c:ptCount val="1"/>
                <c:pt idx="0">
                  <c:v>Урсгал данс</c:v>
                </c:pt>
              </c:strCache>
            </c:strRef>
          </c:tx>
          <c:spPr>
            <a:ln w="47625">
              <a:solidFill>
                <a:srgbClr val="173678"/>
              </a:solidFill>
            </a:ln>
          </c:spPr>
          <c:marker>
            <c:symbol val="none"/>
          </c:marker>
          <c:dLbls>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1-4DF1-9248-28B8F1B0A657}"/>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0D-4376-AEC3-3C1AFE1C5B43}"/>
                </c:ext>
              </c:extLst>
            </c:dLbl>
            <c:numFmt formatCode="#,##0" sourceLinked="0"/>
            <c:spPr>
              <a:noFill/>
              <a:ln>
                <a:noFill/>
              </a:ln>
              <a:effectLst/>
            </c:spPr>
            <c:txPr>
              <a:bodyPr wrap="square" lIns="38100" tIns="19050" rIns="38100" bIns="19050" anchor="ctr">
                <a:spAutoFit/>
              </a:bodyPr>
              <a:lstStyle/>
              <a:p>
                <a:pPr>
                  <a:defRPr sz="14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тэнцэл'!$G$19:$AI$19</c:f>
              <c:numCache>
                <c:formatCode>0</c:formatCode>
                <c:ptCount val="25"/>
                <c:pt idx="0">
                  <c:v>-671.48754684229743</c:v>
                </c:pt>
                <c:pt idx="1">
                  <c:v>-719.35958344435198</c:v>
                </c:pt>
                <c:pt idx="2">
                  <c:v>-462.20152997089963</c:v>
                </c:pt>
                <c:pt idx="3">
                  <c:v>-81.293329934826488</c:v>
                </c:pt>
                <c:pt idx="4">
                  <c:v>-60.163450894699736</c:v>
                </c:pt>
                <c:pt idx="5">
                  <c:v>-458.33959234721556</c:v>
                </c:pt>
                <c:pt idx="6">
                  <c:v>-173.49272380361367</c:v>
                </c:pt>
                <c:pt idx="7">
                  <c:v>-256.45963590906581</c:v>
                </c:pt>
                <c:pt idx="8">
                  <c:v>-165.23963423229623</c:v>
                </c:pt>
                <c:pt idx="9">
                  <c:v>-347.70595510417343</c:v>
                </c:pt>
                <c:pt idx="10">
                  <c:v>-203.3516312988703</c:v>
                </c:pt>
                <c:pt idx="11">
                  <c:v>16.626209415310541</c:v>
                </c:pt>
                <c:pt idx="12">
                  <c:v>-148.14166088777955</c:v>
                </c:pt>
                <c:pt idx="13">
                  <c:v>-120.38758516863106</c:v>
                </c:pt>
                <c:pt idx="14">
                  <c:v>-297.05288542739447</c:v>
                </c:pt>
                <c:pt idx="15">
                  <c:v>-589.86160009056096</c:v>
                </c:pt>
                <c:pt idx="16">
                  <c:v>-440.92452787979221</c:v>
                </c:pt>
                <c:pt idx="17">
                  <c:v>-378.91015214943411</c:v>
                </c:pt>
                <c:pt idx="18">
                  <c:v>-566.58799231602234</c:v>
                </c:pt>
                <c:pt idx="19" formatCode="0.0">
                  <c:v>-820.34524294000209</c:v>
                </c:pt>
                <c:pt idx="20" formatCode="0.0">
                  <c:v>-393.02319061110256</c:v>
                </c:pt>
                <c:pt idx="21" formatCode="0.0">
                  <c:v>-329.13526934430297</c:v>
                </c:pt>
                <c:pt idx="22" formatCode="0.0">
                  <c:v>-256.19058276617238</c:v>
                </c:pt>
                <c:pt idx="23" formatCode="0.0">
                  <c:v>-834.65297251794357</c:v>
                </c:pt>
                <c:pt idx="24" formatCode="0.0">
                  <c:v>-439.73129242532224</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sz="1200"/>
            </a:pPr>
            <a:endParaRPr lang="en-US"/>
          </a:p>
        </c:txPr>
        <c:crossAx val="518679168"/>
        <c:crosses val="autoZero"/>
        <c:auto val="1"/>
        <c:lblAlgn val="ctr"/>
        <c:lblOffset val="100"/>
        <c:noMultiLvlLbl val="0"/>
      </c:catAx>
      <c:valAx>
        <c:axId val="518679168"/>
        <c:scaling>
          <c:orientation val="minMax"/>
          <c:max val="800"/>
          <c:min val="-1000"/>
        </c:scaling>
        <c:delete val="0"/>
        <c:axPos val="l"/>
        <c:title>
          <c:tx>
            <c:rich>
              <a:bodyPr/>
              <a:lstStyle/>
              <a:p>
                <a:pPr>
                  <a:defRPr sz="1800"/>
                </a:pPr>
                <a:r>
                  <a:rPr lang="mn-MN" sz="1400"/>
                  <a:t>сая </a:t>
                </a:r>
                <a:r>
                  <a:rPr lang="en-US" sz="1400"/>
                  <a:t>$</a:t>
                </a:r>
              </a:p>
            </c:rich>
          </c:tx>
          <c:overlay val="0"/>
        </c:title>
        <c:numFmt formatCode="#,##0" sourceLinked="0"/>
        <c:majorTickMark val="out"/>
        <c:minorTickMark val="none"/>
        <c:tickLblPos val="low"/>
        <c:spPr>
          <a:ln>
            <a:solidFill>
              <a:schemeClr val="bg1">
                <a:lumMod val="75000"/>
              </a:schemeClr>
            </a:solidFill>
          </a:ln>
        </c:spPr>
        <c:txPr>
          <a:bodyPr/>
          <a:lstStyle/>
          <a:p>
            <a:pPr>
              <a:defRPr sz="1200"/>
            </a:pPr>
            <a:endParaRPr lang="en-US"/>
          </a:p>
        </c:txPr>
        <c:crossAx val="518677632"/>
        <c:crosses val="autoZero"/>
        <c:crossBetween val="between"/>
        <c:majorUnit val="300"/>
      </c:valAx>
    </c:plotArea>
    <c:legend>
      <c:legendPos val="r"/>
      <c:layout>
        <c:manualLayout>
          <c:xMode val="edge"/>
          <c:yMode val="edge"/>
          <c:x val="0.1890334208483492"/>
          <c:y val="1.817507356971693E-3"/>
          <c:w val="0.56425644930637764"/>
          <c:h val="0.26374391611147818"/>
        </c:manualLayout>
      </c:layout>
      <c:overlay val="1"/>
      <c:txPr>
        <a:bodyPr/>
        <a:lstStyle/>
        <a:p>
          <a:pPr>
            <a:defRPr sz="1400"/>
          </a:pPr>
          <a:endParaRPr lang="en-US"/>
        </a:p>
      </c:txPr>
    </c:legend>
    <c:plotVisOnly val="1"/>
    <c:dispBlanksAs val="gap"/>
    <c:showDLblsOverMax val="0"/>
  </c:chart>
  <c:spPr>
    <a:ln>
      <a:noFill/>
    </a:ln>
  </c:spPr>
  <c:txPr>
    <a:bodyPr/>
    <a:lstStyle/>
    <a:p>
      <a:pPr>
        <a:defRPr sz="1800" b="0">
          <a:latin typeface="Times New Roman" panose="02020603050405020304" pitchFamily="18" charset="0"/>
          <a:cs typeface="Times New Roman" panose="02020603050405020304" pitchFamily="18" charset="0"/>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2968201719483"/>
          <c:y val="1.8346057890414835E-2"/>
          <c:w val="0.85600365277959201"/>
          <c:h val="0.84489021750411852"/>
        </c:manualLayout>
      </c:layout>
      <c:barChart>
        <c:barDir val="col"/>
        <c:grouping val="stacked"/>
        <c:varyColors val="0"/>
        <c:ser>
          <c:idx val="1"/>
          <c:order val="1"/>
          <c:tx>
            <c:strRef>
              <c:f>'IV.3 Төлбөрийн тэнцэл'!$A$23</c:f>
              <c:strCache>
                <c:ptCount val="1"/>
                <c:pt idx="0">
                  <c:v>Тээвэр </c:v>
                </c:pt>
              </c:strCache>
            </c:strRef>
          </c:tx>
          <c:spPr>
            <a:solidFill>
              <a:schemeClr val="bg1">
                <a:lumMod val="85000"/>
              </a:schemeClr>
            </a:solidFill>
            <a:ln>
              <a:solidFill>
                <a:schemeClr val="tx1">
                  <a:lumMod val="65000"/>
                  <a:lumOff val="35000"/>
                </a:schemeClr>
              </a:solidFill>
            </a:ln>
            <a:effectLst/>
          </c:spPr>
          <c:invertIfNegative val="0"/>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тэнцэл'!$B$23:$AI$23</c:f>
              <c:numCache>
                <c:formatCode>#,##0</c:formatCode>
                <c:ptCount val="25"/>
                <c:pt idx="0">
                  <c:v>-45.730127050280018</c:v>
                </c:pt>
                <c:pt idx="1">
                  <c:v>-62.329704614107854</c:v>
                </c:pt>
                <c:pt idx="2">
                  <c:v>-33.748268826567866</c:v>
                </c:pt>
                <c:pt idx="3">
                  <c:v>-47.966690055010751</c:v>
                </c:pt>
                <c:pt idx="4">
                  <c:v>-35.718759226970988</c:v>
                </c:pt>
                <c:pt idx="5">
                  <c:v>-30.107568674743472</c:v>
                </c:pt>
                <c:pt idx="6">
                  <c:v>-15.244496834201239</c:v>
                </c:pt>
                <c:pt idx="7">
                  <c:v>-24.90818218771199</c:v>
                </c:pt>
                <c:pt idx="8">
                  <c:v>-48.054040414694825</c:v>
                </c:pt>
                <c:pt idx="9">
                  <c:v>-49.489401616557103</c:v>
                </c:pt>
                <c:pt idx="10">
                  <c:v>-32.576796820012369</c:v>
                </c:pt>
                <c:pt idx="11">
                  <c:v>-45.736447728854742</c:v>
                </c:pt>
                <c:pt idx="12">
                  <c:v>-63.675698814230806</c:v>
                </c:pt>
                <c:pt idx="13">
                  <c:v>-88.557836375702919</c:v>
                </c:pt>
                <c:pt idx="14">
                  <c:v>-51.908309639193305</c:v>
                </c:pt>
                <c:pt idx="15">
                  <c:v>-79.422240455090247</c:v>
                </c:pt>
                <c:pt idx="16">
                  <c:v>-108.96694488801131</c:v>
                </c:pt>
                <c:pt idx="17">
                  <c:v>-158.29736497551511</c:v>
                </c:pt>
                <c:pt idx="18">
                  <c:v>-132.73475988954834</c:v>
                </c:pt>
                <c:pt idx="19">
                  <c:v>-160.5665333870696</c:v>
                </c:pt>
                <c:pt idx="20">
                  <c:v>-109.63125639116521</c:v>
                </c:pt>
                <c:pt idx="21">
                  <c:v>-131.31918022792968</c:v>
                </c:pt>
                <c:pt idx="22">
                  <c:v>-119.63931979061414</c:v>
                </c:pt>
                <c:pt idx="23">
                  <c:v>-97.550924828117246</c:v>
                </c:pt>
                <c:pt idx="24">
                  <c:v>-21.73276552786524</c:v>
                </c:pt>
              </c:numCache>
            </c:numRef>
          </c:val>
          <c:extLst>
            <c:ext xmlns:c16="http://schemas.microsoft.com/office/drawing/2014/chart" uri="{C3380CC4-5D6E-409C-BE32-E72D297353CC}">
              <c16:uniqueId val="{00000000-AB14-4786-BE03-804DD114CB33}"/>
            </c:ext>
          </c:extLst>
        </c:ser>
        <c:ser>
          <c:idx val="2"/>
          <c:order val="2"/>
          <c:tx>
            <c:strRef>
              <c:f>'IV.3 Төлбөрийн тэнцэл'!$A$24</c:f>
              <c:strCache>
                <c:ptCount val="1"/>
                <c:pt idx="0">
                  <c:v>Аялал</c:v>
                </c:pt>
              </c:strCache>
            </c:strRef>
          </c:tx>
          <c:spPr>
            <a:solidFill>
              <a:srgbClr val="FFCCCC"/>
            </a:solidFill>
            <a:ln>
              <a:solidFill>
                <a:srgbClr val="C00000"/>
              </a:solidFill>
            </a:ln>
            <a:effectLst/>
          </c:spPr>
          <c:invertIfNegative val="0"/>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тэнцэл'!$B$24:$AI$24</c:f>
              <c:numCache>
                <c:formatCode>#,##0</c:formatCode>
                <c:ptCount val="25"/>
                <c:pt idx="0">
                  <c:v>-75.762015720177914</c:v>
                </c:pt>
                <c:pt idx="1">
                  <c:v>-43.613695374250426</c:v>
                </c:pt>
                <c:pt idx="2">
                  <c:v>15.952597199222527</c:v>
                </c:pt>
                <c:pt idx="3">
                  <c:v>-64.49546640149552</c:v>
                </c:pt>
                <c:pt idx="4">
                  <c:v>-66.247782150123157</c:v>
                </c:pt>
                <c:pt idx="5">
                  <c:v>-56.764396569729655</c:v>
                </c:pt>
                <c:pt idx="6">
                  <c:v>50.014487728198503</c:v>
                </c:pt>
                <c:pt idx="7">
                  <c:v>-27.056278929173462</c:v>
                </c:pt>
                <c:pt idx="8">
                  <c:v>-70.089187267067857</c:v>
                </c:pt>
                <c:pt idx="9">
                  <c:v>-32.963511347427598</c:v>
                </c:pt>
                <c:pt idx="10">
                  <c:v>66.694915824766213</c:v>
                </c:pt>
                <c:pt idx="11">
                  <c:v>-61.170577249773118</c:v>
                </c:pt>
                <c:pt idx="12">
                  <c:v>-80.403062553482457</c:v>
                </c:pt>
                <c:pt idx="13">
                  <c:v>-6.9413288505000281</c:v>
                </c:pt>
                <c:pt idx="14">
                  <c:v>100.72911760687424</c:v>
                </c:pt>
                <c:pt idx="15">
                  <c:v>-71.052108349548291</c:v>
                </c:pt>
                <c:pt idx="16">
                  <c:v>-84.049475636242022</c:v>
                </c:pt>
                <c:pt idx="17">
                  <c:v>4.4314745496290442</c:v>
                </c:pt>
                <c:pt idx="18">
                  <c:v>120.029268693391</c:v>
                </c:pt>
                <c:pt idx="19">
                  <c:v>-76.392580981515977</c:v>
                </c:pt>
                <c:pt idx="20">
                  <c:v>-77.232648063124174</c:v>
                </c:pt>
                <c:pt idx="21">
                  <c:v>9.6531787219385734</c:v>
                </c:pt>
                <c:pt idx="22">
                  <c:v>157.03566937818874</c:v>
                </c:pt>
                <c:pt idx="23">
                  <c:v>-112.36461005632046</c:v>
                </c:pt>
                <c:pt idx="24">
                  <c:v>-58.330058750819603</c:v>
                </c:pt>
              </c:numCache>
            </c:numRef>
          </c:val>
          <c:extLst>
            <c:ext xmlns:c16="http://schemas.microsoft.com/office/drawing/2014/chart" uri="{C3380CC4-5D6E-409C-BE32-E72D297353CC}">
              <c16:uniqueId val="{00000001-AB14-4786-BE03-804DD114CB33}"/>
            </c:ext>
          </c:extLst>
        </c:ser>
        <c:ser>
          <c:idx val="3"/>
          <c:order val="3"/>
          <c:tx>
            <c:strRef>
              <c:f>'IV.3 Төлбөрийн тэнцэл'!$A$25</c:f>
              <c:strCache>
                <c:ptCount val="1"/>
                <c:pt idx="0">
                  <c:v>Боловсролын зардал</c:v>
                </c:pt>
              </c:strCache>
            </c:strRef>
          </c:tx>
          <c:spPr>
            <a:solidFill>
              <a:srgbClr val="C00000"/>
            </a:solidFill>
            <a:ln>
              <a:solidFill>
                <a:srgbClr val="C00000"/>
              </a:solidFill>
            </a:ln>
            <a:effectLst/>
          </c:spPr>
          <c:invertIfNegative val="0"/>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тэнцэл'!$B$25:$AI$25</c:f>
              <c:numCache>
                <c:formatCode>#,##0</c:formatCode>
                <c:ptCount val="25"/>
                <c:pt idx="0">
                  <c:v>-23.479611793959087</c:v>
                </c:pt>
                <c:pt idx="1">
                  <c:v>-18.922725683116237</c:v>
                </c:pt>
                <c:pt idx="2">
                  <c:v>-29.901061508010944</c:v>
                </c:pt>
                <c:pt idx="3">
                  <c:v>-15.82225615460602</c:v>
                </c:pt>
                <c:pt idx="4">
                  <c:v>-19.470422526635002</c:v>
                </c:pt>
                <c:pt idx="5">
                  <c:v>-14.00038555797445</c:v>
                </c:pt>
                <c:pt idx="6">
                  <c:v>-19.947708432454125</c:v>
                </c:pt>
                <c:pt idx="7">
                  <c:v>-17.733028073850537</c:v>
                </c:pt>
                <c:pt idx="8">
                  <c:v>-19.598020011838855</c:v>
                </c:pt>
                <c:pt idx="9">
                  <c:v>-17.636190459015879</c:v>
                </c:pt>
                <c:pt idx="10">
                  <c:v>-29.508455000123092</c:v>
                </c:pt>
                <c:pt idx="11">
                  <c:v>-16.779355813671287</c:v>
                </c:pt>
                <c:pt idx="12">
                  <c:v>-21.090980284487042</c:v>
                </c:pt>
                <c:pt idx="13">
                  <c:v>-17.73294694250561</c:v>
                </c:pt>
                <c:pt idx="14">
                  <c:v>-34.181445517050918</c:v>
                </c:pt>
                <c:pt idx="15">
                  <c:v>-17.338484511346625</c:v>
                </c:pt>
                <c:pt idx="16">
                  <c:v>-114.62057091473568</c:v>
                </c:pt>
                <c:pt idx="17">
                  <c:v>-74.354084129129262</c:v>
                </c:pt>
                <c:pt idx="18">
                  <c:v>-115.38245954936849</c:v>
                </c:pt>
                <c:pt idx="19">
                  <c:v>-74.659997969637317</c:v>
                </c:pt>
                <c:pt idx="20">
                  <c:v>-114.91526029650768</c:v>
                </c:pt>
                <c:pt idx="21">
                  <c:v>-77.195055588835089</c:v>
                </c:pt>
                <c:pt idx="22">
                  <c:v>-119.59119648511056</c:v>
                </c:pt>
                <c:pt idx="23">
                  <c:v>-78.050762503962261</c:v>
                </c:pt>
                <c:pt idx="24">
                  <c:v>-86.253169309711126</c:v>
                </c:pt>
              </c:numCache>
            </c:numRef>
          </c:val>
          <c:extLst>
            <c:ext xmlns:c16="http://schemas.microsoft.com/office/drawing/2014/chart" uri="{C3380CC4-5D6E-409C-BE32-E72D297353CC}">
              <c16:uniqueId val="{00000002-AB14-4786-BE03-804DD114CB33}"/>
            </c:ext>
          </c:extLst>
        </c:ser>
        <c:ser>
          <c:idx val="4"/>
          <c:order val="4"/>
          <c:tx>
            <c:strRef>
              <c:f>'IV.3 Төлбөрийн тэнцэл'!$A$26</c:f>
              <c:strCache>
                <c:ptCount val="1"/>
                <c:pt idx="0">
                  <c:v>Бизнесийн бусад үйлчилгээ</c:v>
                </c:pt>
              </c:strCache>
            </c:strRef>
          </c:tx>
          <c:spPr>
            <a:solidFill>
              <a:schemeClr val="bg1"/>
            </a:solidFill>
            <a:ln>
              <a:solidFill>
                <a:schemeClr val="accent1">
                  <a:lumMod val="75000"/>
                </a:schemeClr>
              </a:solidFill>
            </a:ln>
            <a:effectLst/>
          </c:spPr>
          <c:invertIfNegative val="0"/>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тэнцэл'!$B$26:$AI$26</c:f>
              <c:numCache>
                <c:formatCode>#,##0</c:formatCode>
                <c:ptCount val="25"/>
                <c:pt idx="0">
                  <c:v>-142.74996403981868</c:v>
                </c:pt>
                <c:pt idx="1">
                  <c:v>-119.81143221978857</c:v>
                </c:pt>
                <c:pt idx="2">
                  <c:v>-129.51827564412966</c:v>
                </c:pt>
                <c:pt idx="3">
                  <c:v>-79.808115790476208</c:v>
                </c:pt>
                <c:pt idx="4">
                  <c:v>-45.809047632477899</c:v>
                </c:pt>
                <c:pt idx="5">
                  <c:v>-48.535412408817706</c:v>
                </c:pt>
                <c:pt idx="6">
                  <c:v>-34.503835962731117</c:v>
                </c:pt>
                <c:pt idx="7">
                  <c:v>-45.546410087152367</c:v>
                </c:pt>
                <c:pt idx="8">
                  <c:v>-102.27431365150902</c:v>
                </c:pt>
                <c:pt idx="9">
                  <c:v>-130.42304350130618</c:v>
                </c:pt>
                <c:pt idx="10">
                  <c:v>-137.03534986389212</c:v>
                </c:pt>
                <c:pt idx="11">
                  <c:v>-159.4655562578227</c:v>
                </c:pt>
                <c:pt idx="12">
                  <c:v>-108.00002762371511</c:v>
                </c:pt>
                <c:pt idx="13">
                  <c:v>-67.511870151792806</c:v>
                </c:pt>
                <c:pt idx="14">
                  <c:v>-99.291714767679807</c:v>
                </c:pt>
                <c:pt idx="15">
                  <c:v>-160.45998423097024</c:v>
                </c:pt>
                <c:pt idx="16">
                  <c:v>-139.47469018103465</c:v>
                </c:pt>
                <c:pt idx="17">
                  <c:v>-129.73802978070182</c:v>
                </c:pt>
                <c:pt idx="18">
                  <c:v>-140.41876936528047</c:v>
                </c:pt>
                <c:pt idx="19">
                  <c:v>-180.6996094631113</c:v>
                </c:pt>
                <c:pt idx="20">
                  <c:v>-149.46679718194645</c:v>
                </c:pt>
                <c:pt idx="21">
                  <c:v>-114.68382535629058</c:v>
                </c:pt>
                <c:pt idx="22">
                  <c:v>-66.017337679105154</c:v>
                </c:pt>
                <c:pt idx="23">
                  <c:v>-66.326214405975577</c:v>
                </c:pt>
                <c:pt idx="24">
                  <c:v>24.800914972795745</c:v>
                </c:pt>
              </c:numCache>
            </c:numRef>
          </c:val>
          <c:extLst>
            <c:ext xmlns:c16="http://schemas.microsoft.com/office/drawing/2014/chart" uri="{C3380CC4-5D6E-409C-BE32-E72D297353CC}">
              <c16:uniqueId val="{00000003-AB14-4786-BE03-804DD114CB33}"/>
            </c:ext>
          </c:extLst>
        </c:ser>
        <c:ser>
          <c:idx val="5"/>
          <c:order val="5"/>
          <c:tx>
            <c:strRef>
              <c:f>'IV.3 Төлбөрийн тэнцэл'!$A$27</c:f>
              <c:strCache>
                <c:ptCount val="1"/>
                <c:pt idx="0">
                  <c:v>Бусад үйлчилгээ</c:v>
                </c:pt>
              </c:strCache>
            </c:strRef>
          </c:tx>
          <c:spPr>
            <a:solidFill>
              <a:schemeClr val="accent1"/>
            </a:solidFill>
            <a:ln>
              <a:solidFill>
                <a:schemeClr val="accent1"/>
              </a:solidFill>
            </a:ln>
            <a:effectLst/>
          </c:spPr>
          <c:invertIfNegative val="0"/>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тэнцэл'!$B$27:$AI$27</c:f>
              <c:numCache>
                <c:formatCode>#,##0</c:formatCode>
                <c:ptCount val="25"/>
                <c:pt idx="0">
                  <c:v>-150.10372582819718</c:v>
                </c:pt>
                <c:pt idx="1">
                  <c:v>-79.095823323186693</c:v>
                </c:pt>
                <c:pt idx="2">
                  <c:v>-70.567541022152426</c:v>
                </c:pt>
                <c:pt idx="3">
                  <c:v>-71.734830777174921</c:v>
                </c:pt>
                <c:pt idx="4">
                  <c:v>-69.637887802024352</c:v>
                </c:pt>
                <c:pt idx="5">
                  <c:v>-70.583708203793179</c:v>
                </c:pt>
                <c:pt idx="6">
                  <c:v>-43.740063131454747</c:v>
                </c:pt>
                <c:pt idx="7">
                  <c:v>-79.926780803070088</c:v>
                </c:pt>
                <c:pt idx="8">
                  <c:v>-88.073072316753382</c:v>
                </c:pt>
                <c:pt idx="9">
                  <c:v>-206.90515370101593</c:v>
                </c:pt>
                <c:pt idx="10">
                  <c:v>-78.243501806204847</c:v>
                </c:pt>
                <c:pt idx="11">
                  <c:v>-78.953628041883974</c:v>
                </c:pt>
                <c:pt idx="12">
                  <c:v>-60.372312574961938</c:v>
                </c:pt>
                <c:pt idx="13">
                  <c:v>-75.851032032252192</c:v>
                </c:pt>
                <c:pt idx="14">
                  <c:v>-97.397232183706379</c:v>
                </c:pt>
                <c:pt idx="15">
                  <c:v>-111.66883917978566</c:v>
                </c:pt>
                <c:pt idx="16">
                  <c:v>-99.412023349632136</c:v>
                </c:pt>
                <c:pt idx="17">
                  <c:v>-77.500977593210109</c:v>
                </c:pt>
                <c:pt idx="18">
                  <c:v>-93.190233260098125</c:v>
                </c:pt>
                <c:pt idx="19">
                  <c:v>-142.29596621355165</c:v>
                </c:pt>
                <c:pt idx="20">
                  <c:v>-124.63255714823686</c:v>
                </c:pt>
                <c:pt idx="21">
                  <c:v>-60.353015623861666</c:v>
                </c:pt>
                <c:pt idx="22">
                  <c:v>-44.081209439666935</c:v>
                </c:pt>
                <c:pt idx="23">
                  <c:v>-144.4401490687618</c:v>
                </c:pt>
                <c:pt idx="24">
                  <c:v>-75.449912226952421</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тэнцэл'!$A$22</c:f>
              <c:strCache>
                <c:ptCount val="1"/>
                <c:pt idx="0">
                  <c:v>Үйлчилгээний данс</c:v>
                </c:pt>
              </c:strCache>
            </c:strRef>
          </c:tx>
          <c:spPr>
            <a:ln w="28575" cap="rnd">
              <a:solidFill>
                <a:schemeClr val="tx1">
                  <a:lumMod val="65000"/>
                  <a:lumOff val="35000"/>
                </a:schemeClr>
              </a:solidFill>
              <a:round/>
            </a:ln>
            <a:effectLst/>
          </c:spPr>
          <c:marker>
            <c:symbol val="none"/>
          </c:marker>
          <c:dLbls>
            <c:dLbl>
              <c:idx val="24"/>
              <c:layout>
                <c:manualLayout>
                  <c:x val="-1.0761319751707362E-3"/>
                  <c:y val="6.4012848221900523E-2"/>
                </c:manualLayout>
              </c:layout>
              <c:spPr>
                <a:noFill/>
                <a:ln>
                  <a:noFill/>
                </a:ln>
                <a:effectLst/>
              </c:spPr>
              <c:txPr>
                <a:bodyPr wrap="square" lIns="38100" tIns="19050" rIns="38100" bIns="19050" anchor="ctr">
                  <a:spAutoFit/>
                </a:bodyPr>
                <a:lstStyle/>
                <a:p>
                  <a:pPr>
                    <a:defRPr sz="1600"/>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CC-4C79-BB8C-01DC8570F6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тэнцэл'!$C$1:$AI$2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тэнцэл'!$B$22:$AI$22</c:f>
              <c:numCache>
                <c:formatCode>#,##0</c:formatCode>
                <c:ptCount val="25"/>
                <c:pt idx="0">
                  <c:v>-437.82544443243285</c:v>
                </c:pt>
                <c:pt idx="1">
                  <c:v>-323.77338121444978</c:v>
                </c:pt>
                <c:pt idx="2">
                  <c:v>-247.78254980163837</c:v>
                </c:pt>
                <c:pt idx="3">
                  <c:v>-279.8273591787634</c:v>
                </c:pt>
                <c:pt idx="4">
                  <c:v>-236.8838993382314</c:v>
                </c:pt>
                <c:pt idx="5">
                  <c:v>-219.99147141505847</c:v>
                </c:pt>
                <c:pt idx="6">
                  <c:v>-63.421616632642724</c:v>
                </c:pt>
                <c:pt idx="7">
                  <c:v>-195.17068008095845</c:v>
                </c:pt>
                <c:pt idx="8">
                  <c:v>-328.08863366186392</c:v>
                </c:pt>
                <c:pt idx="9">
                  <c:v>-437.4173006253227</c:v>
                </c:pt>
                <c:pt idx="10">
                  <c:v>-210.66918766546621</c:v>
                </c:pt>
                <c:pt idx="11">
                  <c:v>-362.1055650920058</c:v>
                </c:pt>
                <c:pt idx="12">
                  <c:v>-333.54208185087737</c:v>
                </c:pt>
                <c:pt idx="13">
                  <c:v>-256.59501435275354</c:v>
                </c:pt>
                <c:pt idx="14">
                  <c:v>-182.04958450075617</c:v>
                </c:pt>
                <c:pt idx="15">
                  <c:v>-439.94165672674103</c:v>
                </c:pt>
                <c:pt idx="16">
                  <c:v>-546.5237049696558</c:v>
                </c:pt>
                <c:pt idx="17">
                  <c:v>-435.45898192892724</c:v>
                </c:pt>
                <c:pt idx="18">
                  <c:v>-361.69695337090445</c:v>
                </c:pt>
                <c:pt idx="19">
                  <c:v>-634.61468801488581</c:v>
                </c:pt>
                <c:pt idx="20">
                  <c:v>-575.87851908098037</c:v>
                </c:pt>
                <c:pt idx="21">
                  <c:v>-373.89789807497846</c:v>
                </c:pt>
                <c:pt idx="22">
                  <c:v>-192.29339401630804</c:v>
                </c:pt>
                <c:pt idx="23">
                  <c:v>-498.73266086313737</c:v>
                </c:pt>
                <c:pt idx="24">
                  <c:v>-216.96499084255265</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Times New Roman" panose="02020603050405020304" pitchFamily="18" charset="0"/>
                <a:ea typeface="+mn-ea"/>
                <a:cs typeface="Times New Roman" panose="02020603050405020304" pitchFamily="18" charset="0"/>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spcFirstLastPara="1" vertOverflow="ellipsis" vert="horz" wrap="square" anchor="ctr" anchorCtr="1"/>
              <a:lstStyle/>
              <a:p>
                <a:pPr>
                  <a:defRPr sz="1400" b="1" i="0" u="none" strike="noStrike" kern="1200" baseline="0">
                    <a:solidFill>
                      <a:schemeClr val="tx1">
                        <a:lumMod val="85000"/>
                        <a:lumOff val="15000"/>
                      </a:schemeClr>
                    </a:solidFill>
                    <a:latin typeface="Times New Roman" panose="02020603050405020304" pitchFamily="18" charset="0"/>
                    <a:ea typeface="+mn-ea"/>
                    <a:cs typeface="Times New Roman" panose="02020603050405020304" pitchFamily="18" charset="0"/>
                  </a:defRPr>
                </a:pPr>
                <a:r>
                  <a:rPr lang="mn-MN"/>
                  <a:t>сая ам.доллар</a:t>
                </a:r>
                <a:endParaRPr lang="en-US"/>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Times New Roman" panose="02020603050405020304" pitchFamily="18" charset="0"/>
                <a:ea typeface="+mn-ea"/>
                <a:cs typeface="Times New Roman" panose="02020603050405020304" pitchFamily="18" charset="0"/>
              </a:defRPr>
            </a:pPr>
            <a:endParaRPr lang="en-US"/>
          </a:p>
        </c:txPr>
        <c:crossAx val="517409792"/>
        <c:crosses val="autoZero"/>
        <c:crossBetween val="between"/>
      </c:valAx>
      <c:spPr>
        <a:noFill/>
        <a:ln>
          <a:noFill/>
        </a:ln>
        <a:effectLst/>
      </c:spPr>
    </c:plotArea>
    <c:legend>
      <c:legendPos val="b"/>
      <c:layout>
        <c:manualLayout>
          <c:xMode val="edge"/>
          <c:yMode val="edge"/>
          <c:x val="0.13201373743671022"/>
          <c:y val="0.67049252873654708"/>
          <c:w val="0.69709694508537579"/>
          <c:h val="0.1370360406681237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400" b="1" i="0" u="none" strike="noStrike" kern="1200" baseline="0">
              <a:solidFill>
                <a:schemeClr val="tx1">
                  <a:lumMod val="85000"/>
                  <a:lumOff val="1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14593558275912E-2"/>
          <c:y val="2.3243964121578559E-2"/>
          <c:w val="0.79927748074390903"/>
          <c:h val="0.61403099011597195"/>
        </c:manualLayout>
      </c:layout>
      <c:barChart>
        <c:barDir val="col"/>
        <c:grouping val="stacked"/>
        <c:varyColors val="0"/>
        <c:ser>
          <c:idx val="0"/>
          <c:order val="0"/>
          <c:tx>
            <c:strRef>
              <c:f>'IV.3 Төлбөрийн тэнцэл'!$A$30</c:f>
              <c:strCache>
                <c:ptCount val="1"/>
                <c:pt idx="0">
                  <c:v>Ажилчдын цалин</c:v>
                </c:pt>
              </c:strCache>
            </c:strRef>
          </c:tx>
          <c:spPr>
            <a:solidFill>
              <a:schemeClr val="accent1">
                <a:lumMod val="60000"/>
                <a:lumOff val="40000"/>
              </a:schemeClr>
            </a:solidFill>
            <a:ln>
              <a:solidFill>
                <a:schemeClr val="accent5">
                  <a:lumMod val="50000"/>
                </a:schemeClr>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тэнцэл'!$G$30:$AI$30</c:f>
              <c:numCache>
                <c:formatCode>0.0</c:formatCode>
                <c:ptCount val="25"/>
                <c:pt idx="0">
                  <c:v>-20.183718946477327</c:v>
                </c:pt>
                <c:pt idx="1">
                  <c:v>-21.422634334120737</c:v>
                </c:pt>
                <c:pt idx="2">
                  <c:v>-26.010700529008702</c:v>
                </c:pt>
                <c:pt idx="3">
                  <c:v>-44.961169996139098</c:v>
                </c:pt>
                <c:pt idx="4">
                  <c:v>-9.8716325632351598</c:v>
                </c:pt>
                <c:pt idx="5">
                  <c:v>-11.490689507976887</c:v>
                </c:pt>
                <c:pt idx="6">
                  <c:v>-12.539404415836307</c:v>
                </c:pt>
                <c:pt idx="7">
                  <c:v>-8.530709751614701</c:v>
                </c:pt>
                <c:pt idx="8">
                  <c:v>-15.920695090579937</c:v>
                </c:pt>
                <c:pt idx="9">
                  <c:v>-3.3361816881457287</c:v>
                </c:pt>
                <c:pt idx="10">
                  <c:v>0.28719704427561155</c:v>
                </c:pt>
                <c:pt idx="11">
                  <c:v>-9.0883981052987899</c:v>
                </c:pt>
                <c:pt idx="12">
                  <c:v>-10.232145505704393</c:v>
                </c:pt>
                <c:pt idx="13">
                  <c:v>-9.9598033051524784</c:v>
                </c:pt>
                <c:pt idx="14">
                  <c:v>-10</c:v>
                </c:pt>
                <c:pt idx="15">
                  <c:v>-11</c:v>
                </c:pt>
                <c:pt idx="16">
                  <c:v>45.271116019567167</c:v>
                </c:pt>
                <c:pt idx="17">
                  <c:v>46.64776707363918</c:v>
                </c:pt>
                <c:pt idx="18">
                  <c:v>46.800104161551431</c:v>
                </c:pt>
                <c:pt idx="19">
                  <c:v>46.01055018008303</c:v>
                </c:pt>
                <c:pt idx="20">
                  <c:v>61.202729755238202</c:v>
                </c:pt>
                <c:pt idx="21">
                  <c:v>47.476774484562199</c:v>
                </c:pt>
                <c:pt idx="22">
                  <c:v>51.990502698841013</c:v>
                </c:pt>
                <c:pt idx="23">
                  <c:v>66.132684382108252</c:v>
                </c:pt>
                <c:pt idx="24">
                  <c:v>40.200000000000003</c:v>
                </c:pt>
              </c:numCache>
            </c:numRef>
          </c:val>
          <c:extLst>
            <c:ext xmlns:c16="http://schemas.microsoft.com/office/drawing/2014/chart" uri="{C3380CC4-5D6E-409C-BE32-E72D297353CC}">
              <c16:uniqueId val="{00000000-E14A-4377-90A9-3E47B5B1C111}"/>
            </c:ext>
          </c:extLst>
        </c:ser>
        <c:ser>
          <c:idx val="1"/>
          <c:order val="1"/>
          <c:tx>
            <c:strRef>
              <c:f>'IV.3 Төлбөрийн тэнцэл'!$A$31</c:f>
              <c:strCache>
                <c:ptCount val="1"/>
                <c:pt idx="0">
                  <c:v>Шууд хөрөнгө оруулалтын орлого</c:v>
                </c:pt>
              </c:strCache>
            </c:strRef>
          </c:tx>
          <c:spPr>
            <a:solidFill>
              <a:schemeClr val="accent1">
                <a:lumMod val="75000"/>
              </a:schemeClr>
            </a:solidFill>
            <a:ln>
              <a:solidFill>
                <a:srgbClr val="002060"/>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тэнцэл'!$G$31:$AI$31</c:f>
              <c:numCache>
                <c:formatCode>#,##0</c:formatCode>
                <c:ptCount val="25"/>
                <c:pt idx="0">
                  <c:v>-72.114530653171514</c:v>
                </c:pt>
                <c:pt idx="1">
                  <c:v>-135.98673237569281</c:v>
                </c:pt>
                <c:pt idx="2">
                  <c:v>-126.52579669597472</c:v>
                </c:pt>
                <c:pt idx="3">
                  <c:v>-124.90634822403518</c:v>
                </c:pt>
                <c:pt idx="4">
                  <c:v>-128.4878834135703</c:v>
                </c:pt>
                <c:pt idx="5">
                  <c:v>-188.01810708851883</c:v>
                </c:pt>
                <c:pt idx="6">
                  <c:v>-82.971765698430261</c:v>
                </c:pt>
                <c:pt idx="7">
                  <c:v>-59.280454635073561</c:v>
                </c:pt>
                <c:pt idx="8">
                  <c:v>-113.8928345540981</c:v>
                </c:pt>
                <c:pt idx="9">
                  <c:v>-102.36682940400374</c:v>
                </c:pt>
                <c:pt idx="10">
                  <c:v>7.7412830288217265</c:v>
                </c:pt>
                <c:pt idx="11">
                  <c:v>1.8194495649674138</c:v>
                </c:pt>
                <c:pt idx="12">
                  <c:v>-140</c:v>
                </c:pt>
                <c:pt idx="13">
                  <c:v>-159</c:v>
                </c:pt>
                <c:pt idx="14">
                  <c:v>-207</c:v>
                </c:pt>
                <c:pt idx="15">
                  <c:v>-259</c:v>
                </c:pt>
                <c:pt idx="16">
                  <c:v>-131.53023800638385</c:v>
                </c:pt>
                <c:pt idx="17">
                  <c:v>-191.97591080340791</c:v>
                </c:pt>
                <c:pt idx="18">
                  <c:v>-130.96503247220568</c:v>
                </c:pt>
                <c:pt idx="19">
                  <c:v>-149.19041400583367</c:v>
                </c:pt>
                <c:pt idx="20">
                  <c:v>-238.5698730523755</c:v>
                </c:pt>
                <c:pt idx="21">
                  <c:v>-237.3296901388876</c:v>
                </c:pt>
                <c:pt idx="22">
                  <c:v>-235.42309260011658</c:v>
                </c:pt>
                <c:pt idx="23">
                  <c:v>-255.55829121961131</c:v>
                </c:pt>
                <c:pt idx="24">
                  <c:v>-142.19999999999999</c:v>
                </c:pt>
              </c:numCache>
            </c:numRef>
          </c:val>
          <c:extLst>
            <c:ext xmlns:c16="http://schemas.microsoft.com/office/drawing/2014/chart" uri="{C3380CC4-5D6E-409C-BE32-E72D297353CC}">
              <c16:uniqueId val="{00000001-E14A-4377-90A9-3E47B5B1C111}"/>
            </c:ext>
          </c:extLst>
        </c:ser>
        <c:ser>
          <c:idx val="2"/>
          <c:order val="2"/>
          <c:tx>
            <c:strRef>
              <c:f>'IV.3 Төлбөрийн тэнцэл'!$A$32</c:f>
              <c:strCache>
                <c:ptCount val="1"/>
                <c:pt idx="0">
                  <c:v>Багцын хөрөнгө оруулалтын орлого</c:v>
                </c:pt>
              </c:strCache>
            </c:strRef>
          </c:tx>
          <c:spPr>
            <a:solidFill>
              <a:schemeClr val="bg1"/>
            </a:solidFill>
            <a:ln>
              <a:solidFill>
                <a:schemeClr val="bg1">
                  <a:lumMod val="50000"/>
                </a:schemeClr>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тэнцэл'!$G$32:$AI$32</c:f>
              <c:numCache>
                <c:formatCode>#,##0</c:formatCode>
                <c:ptCount val="25"/>
                <c:pt idx="0">
                  <c:v>-37.309043791270952</c:v>
                </c:pt>
                <c:pt idx="1">
                  <c:v>-38.306850648304646</c:v>
                </c:pt>
                <c:pt idx="2">
                  <c:v>-38.917213641756184</c:v>
                </c:pt>
                <c:pt idx="3">
                  <c:v>-38.208517496892746</c:v>
                </c:pt>
                <c:pt idx="4">
                  <c:v>-37.101056727015369</c:v>
                </c:pt>
                <c:pt idx="5">
                  <c:v>-43.506649196522183</c:v>
                </c:pt>
                <c:pt idx="6">
                  <c:v>-51.891122798325277</c:v>
                </c:pt>
                <c:pt idx="7">
                  <c:v>-45.764080861962469</c:v>
                </c:pt>
                <c:pt idx="8">
                  <c:v>-44.686344167357611</c:v>
                </c:pt>
                <c:pt idx="9">
                  <c:v>-57.449279393995702</c:v>
                </c:pt>
                <c:pt idx="10">
                  <c:v>-58.814234700216431</c:v>
                </c:pt>
                <c:pt idx="11">
                  <c:v>-58.947843644141358</c:v>
                </c:pt>
                <c:pt idx="12">
                  <c:v>-58</c:v>
                </c:pt>
                <c:pt idx="13">
                  <c:v>-65</c:v>
                </c:pt>
                <c:pt idx="14">
                  <c:v>-69</c:v>
                </c:pt>
                <c:pt idx="15">
                  <c:v>-73</c:v>
                </c:pt>
                <c:pt idx="16">
                  <c:v>-72.130678314762989</c:v>
                </c:pt>
                <c:pt idx="17">
                  <c:v>-55.618690288052029</c:v>
                </c:pt>
                <c:pt idx="18">
                  <c:v>-73.174053172441575</c:v>
                </c:pt>
                <c:pt idx="19">
                  <c:v>-80.733018133994491</c:v>
                </c:pt>
                <c:pt idx="20">
                  <c:v>-85.107613521718591</c:v>
                </c:pt>
                <c:pt idx="21">
                  <c:v>-98.234868081283409</c:v>
                </c:pt>
                <c:pt idx="22">
                  <c:v>-99.096758579512738</c:v>
                </c:pt>
                <c:pt idx="23">
                  <c:v>-98.466111409378399</c:v>
                </c:pt>
                <c:pt idx="24">
                  <c:v>-64.900000000000006</c:v>
                </c:pt>
              </c:numCache>
            </c:numRef>
          </c:val>
          <c:extLst>
            <c:ext xmlns:c16="http://schemas.microsoft.com/office/drawing/2014/chart" uri="{C3380CC4-5D6E-409C-BE32-E72D297353CC}">
              <c16:uniqueId val="{00000002-E14A-4377-90A9-3E47B5B1C111}"/>
            </c:ext>
          </c:extLst>
        </c:ser>
        <c:ser>
          <c:idx val="3"/>
          <c:order val="3"/>
          <c:tx>
            <c:strRef>
              <c:f>'IV.3 Төлбөрийн тэнцэл'!$A$33</c:f>
              <c:strCache>
                <c:ptCount val="1"/>
                <c:pt idx="0">
                  <c:v>Бусад хөрөнгө оруулалтын орлого</c:v>
                </c:pt>
              </c:strCache>
            </c:strRef>
          </c:tx>
          <c:spPr>
            <a:solidFill>
              <a:srgbClr val="AF945E"/>
            </a:solidFill>
            <a:ln>
              <a:solidFill>
                <a:schemeClr val="bg1">
                  <a:lumMod val="50000"/>
                </a:schemeClr>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тэнцэл'!$G$33:$AI$33</c:f>
              <c:numCache>
                <c:formatCode>#,##0</c:formatCode>
                <c:ptCount val="25"/>
                <c:pt idx="0">
                  <c:v>-46.656648909156871</c:v>
                </c:pt>
                <c:pt idx="1">
                  <c:v>-58.216097586814385</c:v>
                </c:pt>
                <c:pt idx="2">
                  <c:v>-72.101169157198299</c:v>
                </c:pt>
                <c:pt idx="3">
                  <c:v>-70.698564475556182</c:v>
                </c:pt>
                <c:pt idx="4">
                  <c:v>-46.819436258176196</c:v>
                </c:pt>
                <c:pt idx="5">
                  <c:v>-72.493531805794888</c:v>
                </c:pt>
                <c:pt idx="6">
                  <c:v>-102.9446626918901</c:v>
                </c:pt>
                <c:pt idx="7">
                  <c:v>-67.942724115296301</c:v>
                </c:pt>
                <c:pt idx="8">
                  <c:v>-80.887418545550844</c:v>
                </c:pt>
                <c:pt idx="9">
                  <c:v>-58.810258102658992</c:v>
                </c:pt>
                <c:pt idx="10">
                  <c:v>-121.42360769877928</c:v>
                </c:pt>
                <c:pt idx="11">
                  <c:v>-197.07338516355918</c:v>
                </c:pt>
                <c:pt idx="12">
                  <c:v>-70</c:v>
                </c:pt>
                <c:pt idx="13">
                  <c:v>-198</c:v>
                </c:pt>
                <c:pt idx="14">
                  <c:v>-95</c:v>
                </c:pt>
                <c:pt idx="15">
                  <c:v>-178</c:v>
                </c:pt>
                <c:pt idx="16">
                  <c:v>-60.388675834715706</c:v>
                </c:pt>
                <c:pt idx="17">
                  <c:v>-175.13144884479414</c:v>
                </c:pt>
                <c:pt idx="18">
                  <c:v>-145.2073099247061</c:v>
                </c:pt>
                <c:pt idx="19">
                  <c:v>-175.88993493825521</c:v>
                </c:pt>
                <c:pt idx="20">
                  <c:v>-48.297027250241015</c:v>
                </c:pt>
                <c:pt idx="21">
                  <c:v>-159.64978629395074</c:v>
                </c:pt>
                <c:pt idx="22">
                  <c:v>-147.81150346475766</c:v>
                </c:pt>
                <c:pt idx="23">
                  <c:v>-146.54030968764249</c:v>
                </c:pt>
                <c:pt idx="24">
                  <c:v>-32.9</c:v>
                </c:pt>
              </c:numCache>
            </c:numRef>
          </c:val>
          <c:extLst>
            <c:ext xmlns:c16="http://schemas.microsoft.com/office/drawing/2014/chart" uri="{C3380CC4-5D6E-409C-BE32-E72D297353CC}">
              <c16:uniqueId val="{00000003-E14A-4377-90A9-3E47B5B1C111}"/>
            </c:ext>
          </c:extLst>
        </c:ser>
        <c:ser>
          <c:idx val="4"/>
          <c:order val="4"/>
          <c:tx>
            <c:strRef>
              <c:f>'IV.3 Төлбөрийн тэнцэл'!$A$34</c:f>
              <c:strCache>
                <c:ptCount val="1"/>
                <c:pt idx="0">
                  <c:v>Гадаад валютын нөөцийн орлого (Кредит)</c:v>
                </c:pt>
              </c:strCache>
            </c:strRef>
          </c:tx>
          <c:spPr>
            <a:solidFill>
              <a:srgbClr val="FF0000"/>
            </a:solidFill>
            <a:ln>
              <a:solidFill>
                <a:srgbClr val="C00000"/>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тэнцэл'!$B$34:$AI$34</c:f>
              <c:numCache>
                <c:formatCode>#,##0</c:formatCode>
                <c:ptCount val="25"/>
                <c:pt idx="0">
                  <c:v>0</c:v>
                </c:pt>
                <c:pt idx="1">
                  <c:v>0</c:v>
                </c:pt>
                <c:pt idx="2">
                  <c:v>0</c:v>
                </c:pt>
                <c:pt idx="3">
                  <c:v>0</c:v>
                </c:pt>
                <c:pt idx="4">
                  <c:v>0</c:v>
                </c:pt>
                <c:pt idx="5">
                  <c:v>0</c:v>
                </c:pt>
                <c:pt idx="6">
                  <c:v>0</c:v>
                </c:pt>
                <c:pt idx="7">
                  <c:v>0</c:v>
                </c:pt>
                <c:pt idx="8">
                  <c:v>0.4015812455704717</c:v>
                </c:pt>
                <c:pt idx="9">
                  <c:v>0.4321270022795225</c:v>
                </c:pt>
                <c:pt idx="10">
                  <c:v>0.36741287324287897</c:v>
                </c:pt>
                <c:pt idx="11">
                  <c:v>0.4032769183669187</c:v>
                </c:pt>
                <c:pt idx="12">
                  <c:v>0</c:v>
                </c:pt>
                <c:pt idx="13">
                  <c:v>0</c:v>
                </c:pt>
                <c:pt idx="14">
                  <c:v>1</c:v>
                </c:pt>
                <c:pt idx="15">
                  <c:v>-5</c:v>
                </c:pt>
                <c:pt idx="16">
                  <c:v>3.7368816526223068</c:v>
                </c:pt>
                <c:pt idx="17">
                  <c:v>3.8237807881061006</c:v>
                </c:pt>
                <c:pt idx="18">
                  <c:v>5.0022039876300033</c:v>
                </c:pt>
                <c:pt idx="19">
                  <c:v>3.9266056520337758</c:v>
                </c:pt>
                <c:pt idx="20">
                  <c:v>10.410487340604204</c:v>
                </c:pt>
                <c:pt idx="21">
                  <c:v>9.928701998302639</c:v>
                </c:pt>
                <c:pt idx="22">
                  <c:v>7.2165963988868196</c:v>
                </c:pt>
                <c:pt idx="23">
                  <c:v>8.3269434986310706</c:v>
                </c:pt>
                <c:pt idx="24">
                  <c:v>4.3</c:v>
                </c:pt>
              </c:numCache>
            </c:numRef>
          </c:val>
          <c:extLst>
            <c:ext xmlns:c16="http://schemas.microsoft.com/office/drawing/2014/chart" uri="{C3380CC4-5D6E-409C-BE32-E72D297353CC}">
              <c16:uniqueId val="{00000004-E14A-4377-90A9-3E47B5B1C111}"/>
            </c:ext>
          </c:extLst>
        </c:ser>
        <c:ser>
          <c:idx val="5"/>
          <c:order val="5"/>
          <c:tx>
            <c:strRef>
              <c:f>'IV.3 Төлбөрийн тэнцэл'!$A$35</c:f>
              <c:strCache>
                <c:ptCount val="1"/>
                <c:pt idx="0">
                  <c:v>Бусад орлого </c:v>
                </c:pt>
              </c:strCache>
            </c:strRef>
          </c:tx>
          <c:spPr>
            <a:solidFill>
              <a:schemeClr val="accent6"/>
            </a:solidFill>
            <a:ln>
              <a:solidFill>
                <a:schemeClr val="bg1">
                  <a:lumMod val="50000"/>
                </a:schemeClr>
              </a:solidFill>
            </a:ln>
            <a:effectLst/>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тэнцэл'!$B$35:$AI$35</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formatCode="0.0">
                  <c:v>1.392500857829964</c:v>
                </c:pt>
                <c:pt idx="14" formatCode="#,##0">
                  <c:v>1</c:v>
                </c:pt>
                <c:pt idx="15" formatCode="#,##0">
                  <c:v>3</c:v>
                </c:pt>
                <c:pt idx="16" formatCode="#,##0">
                  <c:v>2.1204412480025017</c:v>
                </c:pt>
                <c:pt idx="17" formatCode="#,##0">
                  <c:v>5.7260313118671764</c:v>
                </c:pt>
                <c:pt idx="18" formatCode="#,##0">
                  <c:v>2.9557192568273107</c:v>
                </c:pt>
                <c:pt idx="19" formatCode="#,##0">
                  <c:v>2.407586588052927</c:v>
                </c:pt>
                <c:pt idx="20" formatCode="#,##0">
                  <c:v>2.9445730858015837</c:v>
                </c:pt>
                <c:pt idx="21" formatCode="#,##0">
                  <c:v>2.2975039432045952</c:v>
                </c:pt>
                <c:pt idx="22" formatCode="#,##0">
                  <c:v>12.113493917848384</c:v>
                </c:pt>
                <c:pt idx="23" formatCode="#,##0">
                  <c:v>11.037971580424699</c:v>
                </c:pt>
                <c:pt idx="24" formatCode="#,##0">
                  <c:v>2.7</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тэнцэл'!$A$36</c:f>
              <c:strCache>
                <c:ptCount val="1"/>
                <c:pt idx="0">
                  <c:v>Урсгал тэнцэлд эзлэх %, БГТ</c:v>
                </c:pt>
              </c:strCache>
            </c:strRef>
          </c:tx>
          <c:spPr>
            <a:ln w="38100" cap="rnd">
              <a:solidFill>
                <a:schemeClr val="bg1">
                  <a:lumMod val="50000"/>
                </a:schemeClr>
              </a:solidFill>
              <a:round/>
            </a:ln>
            <a:effectLst/>
          </c:spPr>
          <c:marker>
            <c:symbol val="none"/>
          </c:marker>
          <c:cat>
            <c:multiLvlStrRef>
              <c:f>'IV.3 Төлбөрийн тэнцэл'!$G$1:$AG$2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2014</c:v>
                  </c:pt>
                  <c:pt idx="4">
                    <c:v>2015</c:v>
                  </c:pt>
                  <c:pt idx="8">
                    <c:v>2016</c:v>
                  </c:pt>
                  <c:pt idx="12">
                    <c:v>2017</c:v>
                  </c:pt>
                  <c:pt idx="16">
                    <c:v>2018</c:v>
                  </c:pt>
                  <c:pt idx="20">
                    <c:v>2019</c:v>
                  </c:pt>
                </c:lvl>
              </c:multiLvlStrCache>
            </c:multiLvlStrRef>
          </c:cat>
          <c:val>
            <c:numRef>
              <c:f>'IV.3 Төлбөрийн тэнцэл'!$G$36:$AH$36</c:f>
              <c:numCache>
                <c:formatCode>0%</c:formatCode>
                <c:ptCount val="24"/>
                <c:pt idx="0">
                  <c:v>-0.50276825007807957</c:v>
                </c:pt>
                <c:pt idx="1">
                  <c:v>-0.50276825007807957</c:v>
                </c:pt>
                <c:pt idx="2">
                  <c:v>-0.50276825007807957</c:v>
                </c:pt>
                <c:pt idx="3">
                  <c:v>-0.50276825007807957</c:v>
                </c:pt>
                <c:pt idx="4">
                  <c:v>-1.0223505591392144</c:v>
                </c:pt>
                <c:pt idx="5">
                  <c:v>-1.0223505591392144</c:v>
                </c:pt>
                <c:pt idx="6">
                  <c:v>-1.0223505591392144</c:v>
                </c:pt>
                <c:pt idx="7">
                  <c:v>-1.0223505591392144</c:v>
                </c:pt>
                <c:pt idx="8">
                  <c:v>-1.30239064927373</c:v>
                </c:pt>
                <c:pt idx="9">
                  <c:v>-1.30239064927373</c:v>
                </c:pt>
                <c:pt idx="10">
                  <c:v>-1.30239064927373</c:v>
                </c:pt>
                <c:pt idx="11">
                  <c:v>-1.30239064927373</c:v>
                </c:pt>
                <c:pt idx="12">
                  <c:v>-1.3480684350521077</c:v>
                </c:pt>
                <c:pt idx="13">
                  <c:v>-1.3480684350521077</c:v>
                </c:pt>
                <c:pt idx="14">
                  <c:v>-1.3480684350521077</c:v>
                </c:pt>
                <c:pt idx="15">
                  <c:v>-1.3480684350521077</c:v>
                </c:pt>
                <c:pt idx="16">
                  <c:v>0.48289704875234013</c:v>
                </c:pt>
                <c:pt idx="17">
                  <c:v>0.96732290935844489</c:v>
                </c:pt>
                <c:pt idx="18">
                  <c:v>0.51993401229554104</c:v>
                </c:pt>
                <c:pt idx="19">
                  <c:v>0.4308778867189279</c:v>
                </c:pt>
                <c:pt idx="20">
                  <c:v>0.75674090167617036</c:v>
                </c:pt>
                <c:pt idx="21">
                  <c:v>1.3231987108390717</c:v>
                </c:pt>
                <c:pt idx="22">
                  <c:v>1.6043164318961103</c:v>
                </c:pt>
                <c:pt idx="23">
                  <c:v>0.49729303857064366</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b="0"/>
                </a:pPr>
                <a:r>
                  <a:rPr lang="mn-MN" b="0"/>
                  <a:t>сая </a:t>
                </a:r>
                <a:r>
                  <a:rPr lang="en-US" b="0"/>
                  <a:t>$</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46368"/>
        <c:crosses val="autoZero"/>
        <c:crossBetween val="between"/>
      </c:valAx>
      <c:valAx>
        <c:axId val="5175623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76788811872952534"/>
          <c:w val="0.92953367279800425"/>
          <c:h val="0.2321118812704746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тэнцэл'!$A$39</c:f>
              <c:strCache>
                <c:ptCount val="1"/>
                <c:pt idx="0">
                  <c:v>ГШХО</c:v>
                </c:pt>
              </c:strCache>
            </c:strRef>
          </c:tx>
          <c:spPr>
            <a:solidFill>
              <a:srgbClr val="7B8BAD"/>
            </a:solidFill>
            <a:ln>
              <a:solidFill>
                <a:schemeClr val="tx2"/>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тэнцэл'!$G$39:$AI$39</c:f>
              <c:numCache>
                <c:formatCode>#,##0.0</c:formatCode>
                <c:ptCount val="25"/>
                <c:pt idx="0">
                  <c:v>-272.39027922647375</c:v>
                </c:pt>
                <c:pt idx="1">
                  <c:v>-51.28712490555187</c:v>
                </c:pt>
                <c:pt idx="2">
                  <c:v>-152.18730414333399</c:v>
                </c:pt>
                <c:pt idx="3">
                  <c:v>245.17783965906418</c:v>
                </c:pt>
                <c:pt idx="4">
                  <c:v>113.46009780978655</c:v>
                </c:pt>
                <c:pt idx="5">
                  <c:v>-56.90761826232842</c:v>
                </c:pt>
                <c:pt idx="6">
                  <c:v>28.344020318451832</c:v>
                </c:pt>
                <c:pt idx="7">
                  <c:v>-167.80774180899942</c:v>
                </c:pt>
                <c:pt idx="8">
                  <c:v>-213.56569225469281</c:v>
                </c:pt>
                <c:pt idx="9">
                  <c:v>259.6164309927899</c:v>
                </c:pt>
                <c:pt idx="10">
                  <c:v>-55.747233606180998</c:v>
                </c:pt>
                <c:pt idx="11">
                  <c:v>-93.746431902245604</c:v>
                </c:pt>
                <c:pt idx="12">
                  <c:v>-137.01583681360856</c:v>
                </c:pt>
                <c:pt idx="13" formatCode="0.0">
                  <c:v>-354.86685901162571</c:v>
                </c:pt>
                <c:pt idx="14" formatCode="0.0">
                  <c:v>-439</c:v>
                </c:pt>
                <c:pt idx="15" formatCode="0.0">
                  <c:v>-474</c:v>
                </c:pt>
                <c:pt idx="16" formatCode="0.0">
                  <c:v>-478.08106166643222</c:v>
                </c:pt>
                <c:pt idx="17" formatCode="0.0">
                  <c:v>-531.09752731793674</c:v>
                </c:pt>
                <c:pt idx="18" formatCode="0.0">
                  <c:v>-467.82021250076741</c:v>
                </c:pt>
                <c:pt idx="19" formatCode="0.0">
                  <c:v>-659.69577151699673</c:v>
                </c:pt>
                <c:pt idx="20" formatCode="0.0">
                  <c:v>-465.93622558111878</c:v>
                </c:pt>
                <c:pt idx="21" formatCode="0.0">
                  <c:v>-469.00586097706838</c:v>
                </c:pt>
                <c:pt idx="22" formatCode="0.0">
                  <c:v>-420.50124659252185</c:v>
                </c:pt>
                <c:pt idx="23" formatCode="0.0">
                  <c:v>-731.01975364799193</c:v>
                </c:pt>
                <c:pt idx="24" formatCode="0.0">
                  <c:v>-214.63513293517931</c:v>
                </c:pt>
              </c:numCache>
            </c:numRef>
          </c:val>
          <c:extLst>
            <c:ext xmlns:c16="http://schemas.microsoft.com/office/drawing/2014/chart" uri="{C3380CC4-5D6E-409C-BE32-E72D297353CC}">
              <c16:uniqueId val="{00000000-4D64-485A-9B87-59009245D62E}"/>
            </c:ext>
          </c:extLst>
        </c:ser>
        <c:ser>
          <c:idx val="2"/>
          <c:order val="1"/>
          <c:tx>
            <c:strRef>
              <c:f>'IV.3 Төлбөрийн тэнцэл'!$A$40</c:f>
              <c:strCache>
                <c:ptCount val="1"/>
                <c:pt idx="0">
                  <c:v>Багцын ХО</c:v>
                </c:pt>
              </c:strCache>
            </c:strRef>
          </c:tx>
          <c:spPr>
            <a:solidFill>
              <a:srgbClr val="D0BC99"/>
            </a:solidFill>
            <a:ln>
              <a:solidFill>
                <a:schemeClr val="tx2"/>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тэнцэл'!$G$40:$AI$40</c:f>
              <c:numCache>
                <c:formatCode>#,##0.0</c:formatCode>
                <c:ptCount val="25"/>
                <c:pt idx="0">
                  <c:v>-383.01323538068453</c:v>
                </c:pt>
                <c:pt idx="1">
                  <c:v>-9.6139622179649962</c:v>
                </c:pt>
                <c:pt idx="2">
                  <c:v>8.7636326393920125</c:v>
                </c:pt>
                <c:pt idx="3">
                  <c:v>113.89937138972617</c:v>
                </c:pt>
                <c:pt idx="4">
                  <c:v>14.78745482354638</c:v>
                </c:pt>
                <c:pt idx="5">
                  <c:v>-631.2055669386549</c:v>
                </c:pt>
                <c:pt idx="6">
                  <c:v>315.55704684218529</c:v>
                </c:pt>
                <c:pt idx="7">
                  <c:v>52.387206769861479</c:v>
                </c:pt>
                <c:pt idx="8">
                  <c:v>-5.4492793986620924</c:v>
                </c:pt>
                <c:pt idx="9">
                  <c:v>-504.00111223044843</c:v>
                </c:pt>
                <c:pt idx="10">
                  <c:v>-1.1665074218153109</c:v>
                </c:pt>
                <c:pt idx="11">
                  <c:v>23.55633177536879</c:v>
                </c:pt>
                <c:pt idx="12">
                  <c:v>42.898514831183739</c:v>
                </c:pt>
                <c:pt idx="13" formatCode="0.0">
                  <c:v>-63.622375569443598</c:v>
                </c:pt>
                <c:pt idx="14" formatCode="0.0">
                  <c:v>-84</c:v>
                </c:pt>
                <c:pt idx="15" formatCode="0.0">
                  <c:v>-395</c:v>
                </c:pt>
                <c:pt idx="16" formatCode="0.0">
                  <c:v>162.02158076489715</c:v>
                </c:pt>
                <c:pt idx="17" formatCode="0.0">
                  <c:v>238.45078006122947</c:v>
                </c:pt>
                <c:pt idx="18" formatCode="0.0">
                  <c:v>-12.106416826743018</c:v>
                </c:pt>
                <c:pt idx="19" formatCode="0.0">
                  <c:v>-449.18693856483162</c:v>
                </c:pt>
                <c:pt idx="20" formatCode="0.0">
                  <c:v>-340.13985884775002</c:v>
                </c:pt>
                <c:pt idx="21" formatCode="0.0">
                  <c:v>-17.698383053688787</c:v>
                </c:pt>
                <c:pt idx="22" formatCode="0.0">
                  <c:v>-41.554139255964365</c:v>
                </c:pt>
                <c:pt idx="23" formatCode="0.0">
                  <c:v>30.20035715071047</c:v>
                </c:pt>
                <c:pt idx="24" formatCode="0.0">
                  <c:v>-28.855102793945935</c:v>
                </c:pt>
              </c:numCache>
            </c:numRef>
          </c:val>
          <c:extLst>
            <c:ext xmlns:c16="http://schemas.microsoft.com/office/drawing/2014/chart" uri="{C3380CC4-5D6E-409C-BE32-E72D297353CC}">
              <c16:uniqueId val="{00000001-4D64-485A-9B87-59009245D62E}"/>
            </c:ext>
          </c:extLst>
        </c:ser>
        <c:ser>
          <c:idx val="3"/>
          <c:order val="2"/>
          <c:tx>
            <c:strRef>
              <c:f>'IV.3 Төлбөрийн тэнцэл'!$A$41</c:f>
              <c:strCache>
                <c:ptCount val="1"/>
                <c:pt idx="0">
                  <c:v>Санхүүгийн дериватив</c:v>
                </c:pt>
              </c:strCache>
            </c:strRef>
          </c:tx>
          <c:spPr>
            <a:solidFill>
              <a:srgbClr val="D4D9E4"/>
            </a:solidFill>
            <a:ln w="28575">
              <a:no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тэнцэл'!$G$41:$AH$41</c:f>
              <c:numCache>
                <c:formatCode>#,##0.0</c:formatCode>
                <c:ptCount val="24"/>
                <c:pt idx="0">
                  <c:v>-0.25302795892262964</c:v>
                </c:pt>
                <c:pt idx="1">
                  <c:v>0.15451709049760609</c:v>
                </c:pt>
                <c:pt idx="2">
                  <c:v>-1.0870734020006978</c:v>
                </c:pt>
                <c:pt idx="3">
                  <c:v>7.1582855026797204E-2</c:v>
                </c:pt>
                <c:pt idx="4">
                  <c:v>0.18130949500000071</c:v>
                </c:pt>
                <c:pt idx="5">
                  <c:v>3.752079300000033E-2</c:v>
                </c:pt>
                <c:pt idx="6">
                  <c:v>0.39575918999999971</c:v>
                </c:pt>
                <c:pt idx="7">
                  <c:v>-1.9802026170000002</c:v>
                </c:pt>
                <c:pt idx="8">
                  <c:v>0.13740072066243592</c:v>
                </c:pt>
                <c:pt idx="9">
                  <c:v>0.26846426243007276</c:v>
                </c:pt>
                <c:pt idx="10">
                  <c:v>-1.5957102967538279</c:v>
                </c:pt>
                <c:pt idx="11">
                  <c:v>39.273190953568161</c:v>
                </c:pt>
                <c:pt idx="12">
                  <c:v>15.330701347343741</c:v>
                </c:pt>
                <c:pt idx="13" formatCode="0.0">
                  <c:v>0.3742367070284871</c:v>
                </c:pt>
                <c:pt idx="14" formatCode="0.0">
                  <c:v>1</c:v>
                </c:pt>
                <c:pt idx="15" formatCode="0.0">
                  <c:v>0</c:v>
                </c:pt>
                <c:pt idx="16" formatCode="0.0">
                  <c:v>-0.49959661183097204</c:v>
                </c:pt>
                <c:pt idx="17" formatCode="0.0">
                  <c:v>-40.593052748216188</c:v>
                </c:pt>
                <c:pt idx="18" formatCode="0.0">
                  <c:v>27.981843118457004</c:v>
                </c:pt>
                <c:pt idx="19" formatCode="0.0">
                  <c:v>0.36375712993951109</c:v>
                </c:pt>
                <c:pt idx="20" formatCode="0.0">
                  <c:v>-0.66609614246971049</c:v>
                </c:pt>
                <c:pt idx="21" formatCode="0.0">
                  <c:v>2.4322646854099821</c:v>
                </c:pt>
                <c:pt idx="22" formatCode="0.0">
                  <c:v>-1.1327577420658066</c:v>
                </c:pt>
                <c:pt idx="23" formatCode="0.0">
                  <c:v>4.8296296012968956</c:v>
                </c:pt>
              </c:numCache>
            </c:numRef>
          </c:val>
          <c:extLst>
            <c:ext xmlns:c16="http://schemas.microsoft.com/office/drawing/2014/chart" uri="{C3380CC4-5D6E-409C-BE32-E72D297353CC}">
              <c16:uniqueId val="{00000002-4D64-485A-9B87-59009245D62E}"/>
            </c:ext>
          </c:extLst>
        </c:ser>
        <c:ser>
          <c:idx val="1"/>
          <c:order val="3"/>
          <c:tx>
            <c:strRef>
              <c:f>'IV.3 Төлбөрийн тэнцэл'!$A$42</c:f>
              <c:strCache>
                <c:ptCount val="1"/>
                <c:pt idx="0">
                  <c:v>Бусад ХО</c:v>
                </c:pt>
              </c:strCache>
            </c:strRef>
          </c:tx>
          <c:spPr>
            <a:solidFill>
              <a:sysClr val="window" lastClr="FFFFFF"/>
            </a:solidFill>
            <a:ln>
              <a:solidFill>
                <a:schemeClr val="tx2"/>
              </a:solidFill>
            </a:ln>
          </c:spPr>
          <c:invertIfNegative val="0"/>
          <c:cat>
            <c:multiLvlStrRef>
              <c:f>'IV.3 Төлбөрийн тэнцэл'!$G$1:$AI$2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1-2</c:v>
                  </c:pt>
                </c:lvl>
                <c:lvl>
                  <c:pt idx="0">
                    <c:v>2014</c:v>
                  </c:pt>
                  <c:pt idx="4">
                    <c:v>2015</c:v>
                  </c:pt>
                  <c:pt idx="8">
                    <c:v>2016</c:v>
                  </c:pt>
                  <c:pt idx="12">
                    <c:v>2017</c:v>
                  </c:pt>
                  <c:pt idx="16">
                    <c:v>2018</c:v>
                  </c:pt>
                  <c:pt idx="20">
                    <c:v>2019</c:v>
                  </c:pt>
                  <c:pt idx="24">
                    <c:v>2020</c:v>
                  </c:pt>
                </c:lvl>
              </c:multiLvlStrCache>
            </c:multiLvlStrRef>
          </c:cat>
          <c:val>
            <c:numRef>
              <c:f>'IV.3 Төлбөрийн тэнцэл'!$G$42:$AI$42</c:f>
              <c:numCache>
                <c:formatCode>#,##0.0</c:formatCode>
                <c:ptCount val="25"/>
                <c:pt idx="0">
                  <c:v>135.10908842636178</c:v>
                </c:pt>
                <c:pt idx="1">
                  <c:v>225.96328931813446</c:v>
                </c:pt>
                <c:pt idx="2">
                  <c:v>-678.96899417777581</c:v>
                </c:pt>
                <c:pt idx="3">
                  <c:v>-684.13827348020868</c:v>
                </c:pt>
                <c:pt idx="4">
                  <c:v>-99.395580932149059</c:v>
                </c:pt>
                <c:pt idx="5">
                  <c:v>176.4447534237718</c:v>
                </c:pt>
                <c:pt idx="6">
                  <c:v>-400.31223164007747</c:v>
                </c:pt>
                <c:pt idx="7">
                  <c:v>-132.0052472336061</c:v>
                </c:pt>
                <c:pt idx="8">
                  <c:v>-64.833903310839162</c:v>
                </c:pt>
                <c:pt idx="9">
                  <c:v>-11.291628363479504</c:v>
                </c:pt>
                <c:pt idx="10">
                  <c:v>-10.021259193738842</c:v>
                </c:pt>
                <c:pt idx="11">
                  <c:v>-122.35044950182146</c:v>
                </c:pt>
                <c:pt idx="12">
                  <c:v>-27.150429703209056</c:v>
                </c:pt>
                <c:pt idx="13" formatCode="0.0">
                  <c:v>170.66886793971906</c:v>
                </c:pt>
                <c:pt idx="14" formatCode="0.0">
                  <c:v>92</c:v>
                </c:pt>
                <c:pt idx="15" formatCode="0.0">
                  <c:v>-807</c:v>
                </c:pt>
                <c:pt idx="16" formatCode="0.0">
                  <c:v>19.032463318635479</c:v>
                </c:pt>
                <c:pt idx="17" formatCode="0.0">
                  <c:v>-21.620331391643134</c:v>
                </c:pt>
                <c:pt idx="18" formatCode="0.0">
                  <c:v>37.155482883337271</c:v>
                </c:pt>
                <c:pt idx="19" formatCode="0.0">
                  <c:v>84.653586458680394</c:v>
                </c:pt>
                <c:pt idx="20" formatCode="0.0">
                  <c:v>276.63385628390068</c:v>
                </c:pt>
                <c:pt idx="21" formatCode="0.0">
                  <c:v>-24.58316002128285</c:v>
                </c:pt>
                <c:pt idx="22" formatCode="0.0">
                  <c:v>179.97196325509114</c:v>
                </c:pt>
                <c:pt idx="23" formatCode="0.0">
                  <c:v>-356.36746866078636</c:v>
                </c:pt>
                <c:pt idx="24" formatCode="0.0">
                  <c:v>-36.433070337115424</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тэнцэл'!$A$43</c:f>
              <c:strCache>
                <c:ptCount val="1"/>
                <c:pt idx="0">
                  <c:v>Санхүүгийн данс</c:v>
                </c:pt>
              </c:strCache>
            </c:strRef>
          </c:tx>
          <c:spPr>
            <a:ln w="38100">
              <a:solidFill>
                <a:srgbClr val="173678"/>
              </a:solidFill>
            </a:ln>
          </c:spPr>
          <c:marker>
            <c:symbol val="none"/>
          </c:marker>
          <c:dLbls>
            <c:dLbl>
              <c:idx val="23"/>
              <c:layout>
                <c:manualLayout>
                  <c:x val="-3.3778041338120006E-2"/>
                  <c:y val="4.7619029872786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85-4E73-9073-DEE5D6050158}"/>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91-4595-9AFF-A30FB39CFB81}"/>
                </c:ext>
              </c:extLst>
            </c:dLbl>
            <c:spPr>
              <a:noFill/>
              <a:ln>
                <a:noFill/>
              </a:ln>
              <a:effectLst/>
            </c:spPr>
            <c:txPr>
              <a:bodyPr wrap="square" lIns="38100" tIns="19050" rIns="38100" bIns="19050" anchor="ctr">
                <a:spAutoFit/>
              </a:bodyPr>
              <a:lstStyle/>
              <a:p>
                <a:pPr>
                  <a:defRPr sz="14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тэнцэл'!$G$43:$AI$43</c:f>
              <c:numCache>
                <c:formatCode>#,##0.0</c:formatCode>
                <c:ptCount val="25"/>
                <c:pt idx="0">
                  <c:v>-520.54745413971909</c:v>
                </c:pt>
                <c:pt idx="1">
                  <c:v>165.2167192851152</c:v>
                </c:pt>
                <c:pt idx="2">
                  <c:v>-823.47973908371853</c:v>
                </c:pt>
                <c:pt idx="3">
                  <c:v>-324.98947957639155</c:v>
                </c:pt>
                <c:pt idx="4">
                  <c:v>29.033281196183864</c:v>
                </c:pt>
                <c:pt idx="5">
                  <c:v>-511.6309109842116</c:v>
                </c:pt>
                <c:pt idx="6">
                  <c:v>-56.015405289440366</c:v>
                </c:pt>
                <c:pt idx="7">
                  <c:v>-249.40598488974405</c:v>
                </c:pt>
                <c:pt idx="8">
                  <c:v>-283.7114742435316</c:v>
                </c:pt>
                <c:pt idx="9">
                  <c:v>-306.41964533871612</c:v>
                </c:pt>
                <c:pt idx="10">
                  <c:v>-68.530710518489286</c:v>
                </c:pt>
                <c:pt idx="11">
                  <c:v>-153.2673586751298</c:v>
                </c:pt>
                <c:pt idx="12">
                  <c:v>-105.93705033829013</c:v>
                </c:pt>
                <c:pt idx="13" formatCode="0.0">
                  <c:v>-247.44612993432168</c:v>
                </c:pt>
                <c:pt idx="14" formatCode="0.0">
                  <c:v>-431</c:v>
                </c:pt>
                <c:pt idx="15" formatCode="0.0">
                  <c:v>-1677</c:v>
                </c:pt>
                <c:pt idx="16" formatCode="0.0">
                  <c:v>-297.52661419473054</c:v>
                </c:pt>
                <c:pt idx="17" formatCode="0.0">
                  <c:v>-354.86013139656654</c:v>
                </c:pt>
                <c:pt idx="18" formatCode="0.0">
                  <c:v>-414.78930332571622</c:v>
                </c:pt>
                <c:pt idx="19" formatCode="0.0">
                  <c:v>-1023.8653664932085</c:v>
                </c:pt>
                <c:pt idx="20" formatCode="0.0">
                  <c:v>-530.10832428743777</c:v>
                </c:pt>
                <c:pt idx="21" formatCode="0.0">
                  <c:v>-508.85513936663006</c:v>
                </c:pt>
                <c:pt idx="22" formatCode="0.0">
                  <c:v>-283.21618033546088</c:v>
                </c:pt>
                <c:pt idx="23" formatCode="0.0">
                  <c:v>-1052.3572355567708</c:v>
                </c:pt>
                <c:pt idx="24" formatCode="0.0">
                  <c:v>-279.63483119673498</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numFmt formatCode="#,##0" sourceLinked="0"/>
        <c:majorTickMark val="out"/>
        <c:minorTickMark val="none"/>
        <c:tickLblPos val="nextTo"/>
        <c:spPr>
          <a:ln>
            <a:solidFill>
              <a:schemeClr val="bg1">
                <a:lumMod val="75000"/>
              </a:schemeClr>
            </a:solidFill>
          </a:ln>
        </c:spPr>
        <c:crossAx val="518816128"/>
        <c:crosses val="autoZero"/>
        <c:crossBetween val="between"/>
      </c:valAx>
    </c:plotArea>
    <c:legend>
      <c:legendPos val="b"/>
      <c:layout>
        <c:manualLayout>
          <c:xMode val="edge"/>
          <c:yMode val="edge"/>
          <c:x val="0.19101719612985535"/>
          <c:y val="0.65864825018693163"/>
          <c:w val="0.55936036488086049"/>
          <c:h val="0.2145912804828316"/>
        </c:manualLayout>
      </c:layout>
      <c:overlay val="0"/>
      <c:txPr>
        <a:bodyPr/>
        <a:lstStyle/>
        <a:p>
          <a:pPr>
            <a:defRPr b="1"/>
          </a:pPr>
          <a:endParaRPr lang="en-US"/>
        </a:p>
      </c:txPr>
    </c:legend>
    <c:plotVisOnly val="1"/>
    <c:dispBlanksAs val="gap"/>
    <c:showDLblsOverMax val="0"/>
  </c:chart>
  <c:spPr>
    <a:ln>
      <a:noFill/>
    </a:ln>
  </c:spPr>
  <c:txPr>
    <a:bodyPr/>
    <a:lstStyle/>
    <a:p>
      <a:pPr>
        <a:defRPr sz="1200" b="0">
          <a:latin typeface="Times New Roman" panose="02020603050405020304" pitchFamily="18" charset="0"/>
          <a:cs typeface="Times New Roman" panose="02020603050405020304" pitchFamily="18" charset="0"/>
        </a:defRPr>
      </a:pPr>
      <a:endParaRPr lang="en-US"/>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88951191707098"/>
          <c:y val="0.14884283855888147"/>
          <c:w val="0.70581305177761866"/>
          <c:h val="0.65617598908372143"/>
        </c:manualLayout>
      </c:layout>
      <c:barChart>
        <c:barDir val="col"/>
        <c:grouping val="clustered"/>
        <c:varyColors val="0"/>
        <c:ser>
          <c:idx val="7"/>
          <c:order val="0"/>
          <c:tx>
            <c:strRef>
              <c:f>'A V.2.6'!$C$2</c:f>
              <c:strCache>
                <c:ptCount val="1"/>
                <c:pt idx="0">
                  <c:v>Гадаад валютын нийт нөөц /баруун тэнхлэг/</c:v>
                </c:pt>
              </c:strCache>
            </c:strRef>
          </c:tx>
          <c:spPr>
            <a:solidFill>
              <a:sysClr val="window" lastClr="FFFFFF"/>
            </a:solidFill>
            <a:ln w="12700">
              <a:solidFill>
                <a:sysClr val="windowText" lastClr="000000">
                  <a:lumMod val="75000"/>
                  <a:lumOff val="25000"/>
                </a:sysClr>
              </a:solidFill>
            </a:ln>
            <a:effectLst/>
          </c:spPr>
          <c:invertIfNegative val="0"/>
          <c:dLbls>
            <c:dLbl>
              <c:idx val="2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E7-4BD9-8736-DCA92E398D23}"/>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'A V.2.6'!$A$15:$B$39</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2014</c:v>
                  </c:pt>
                  <c:pt idx="4">
                    <c:v>2015</c:v>
                  </c:pt>
                  <c:pt idx="8">
                    <c:v>2016</c:v>
                  </c:pt>
                  <c:pt idx="12">
                    <c:v>2017</c:v>
                  </c:pt>
                  <c:pt idx="16">
                    <c:v>2018</c:v>
                  </c:pt>
                  <c:pt idx="20">
                    <c:v>2019</c:v>
                  </c:pt>
                  <c:pt idx="24">
                    <c:v>2020</c:v>
                  </c:pt>
                </c:lvl>
              </c:multiLvlStrCache>
            </c:multiLvlStrRef>
          </c:cat>
          <c:val>
            <c:numRef>
              <c:f>'A V.2.6'!$C$15:$C$39</c:f>
              <c:numCache>
                <c:formatCode>#,##0</c:formatCode>
                <c:ptCount val="25"/>
                <c:pt idx="0">
                  <c:v>1943310.41</c:v>
                </c:pt>
                <c:pt idx="1">
                  <c:v>1317544.0863441799</c:v>
                </c:pt>
                <c:pt idx="2">
                  <c:v>1510218.5919267701</c:v>
                </c:pt>
                <c:pt idx="3">
                  <c:v>1649973.00132831</c:v>
                </c:pt>
                <c:pt idx="4">
                  <c:v>1323978.4099999999</c:v>
                </c:pt>
                <c:pt idx="5">
                  <c:v>1685662.37</c:v>
                </c:pt>
                <c:pt idx="6">
                  <c:v>1412759.65</c:v>
                </c:pt>
                <c:pt idx="7">
                  <c:v>1323163.06</c:v>
                </c:pt>
                <c:pt idx="8">
                  <c:v>1323529.73</c:v>
                </c:pt>
                <c:pt idx="9">
                  <c:v>1296650</c:v>
                </c:pt>
                <c:pt idx="10">
                  <c:v>1092401.8899999999</c:v>
                </c:pt>
                <c:pt idx="11">
                  <c:v>1296356.8149538746</c:v>
                </c:pt>
                <c:pt idx="12">
                  <c:v>1109198.8799999999</c:v>
                </c:pt>
                <c:pt idx="13">
                  <c:v>1319362.08</c:v>
                </c:pt>
                <c:pt idx="14">
                  <c:v>1627062.65</c:v>
                </c:pt>
                <c:pt idx="15">
                  <c:v>3008164.96</c:v>
                </c:pt>
                <c:pt idx="16">
                  <c:v>2983100</c:v>
                </c:pt>
                <c:pt idx="17">
                  <c:v>2989393.37</c:v>
                </c:pt>
                <c:pt idx="18">
                  <c:v>2894081.22</c:v>
                </c:pt>
                <c:pt idx="19">
                  <c:v>3549100</c:v>
                </c:pt>
                <c:pt idx="20">
                  <c:v>3660400</c:v>
                </c:pt>
                <c:pt idx="21">
                  <c:v>4101400</c:v>
                </c:pt>
                <c:pt idx="22">
                  <c:v>3985600</c:v>
                </c:pt>
                <c:pt idx="23">
                  <c:v>4348600</c:v>
                </c:pt>
                <c:pt idx="24">
                  <c:v>4086768.6757399999</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gapWidth val="30"/>
        <c:axId val="519156864"/>
        <c:axId val="519035520"/>
      </c:barChart>
      <c:lineChart>
        <c:grouping val="standard"/>
        <c:varyColors val="0"/>
        <c:ser>
          <c:idx val="0"/>
          <c:order val="1"/>
          <c:tx>
            <c:strRef>
              <c:f>'A V.2.6'!$D$2</c:f>
              <c:strCache>
                <c:ptCount val="1"/>
                <c:pt idx="0">
                  <c:v>Импортын хэрэгцээг хангах түвшин</c:v>
                </c:pt>
              </c:strCache>
            </c:strRef>
          </c:tx>
          <c:spPr>
            <a:ln w="28575" cap="rnd">
              <a:solidFill>
                <a:srgbClr val="173678"/>
              </a:solidFill>
              <a:round/>
            </a:ln>
            <a:effectLst/>
          </c:spPr>
          <c:marker>
            <c:symbol val="none"/>
          </c:marker>
          <c:dLbls>
            <c:dLbl>
              <c:idx val="24"/>
              <c:layout>
                <c:manualLayout>
                  <c:x val="-1.7027243589743588E-2"/>
                  <c:y val="3.6168981481481483E-2"/>
                </c:manualLayout>
              </c:layout>
              <c:spPr>
                <a:noFill/>
                <a:ln>
                  <a:noFill/>
                </a:ln>
                <a:effectLst/>
              </c:spPr>
              <c:txPr>
                <a:bodyPr wrap="square" lIns="38100" tIns="19050" rIns="38100" bIns="19050" anchor="ctr">
                  <a:spAutoFit/>
                </a:bodyPr>
                <a:lstStyle/>
                <a:p>
                  <a:pPr>
                    <a:defRPr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E7-4BD9-8736-DCA92E398D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'A V.2.6'!$A$15:$B$39</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2014</c:v>
                  </c:pt>
                  <c:pt idx="4">
                    <c:v>2015</c:v>
                  </c:pt>
                  <c:pt idx="8">
                    <c:v>2016</c:v>
                  </c:pt>
                  <c:pt idx="12">
                    <c:v>2017</c:v>
                  </c:pt>
                  <c:pt idx="16">
                    <c:v>2018</c:v>
                  </c:pt>
                  <c:pt idx="20">
                    <c:v>2019</c:v>
                  </c:pt>
                  <c:pt idx="24">
                    <c:v>2020</c:v>
                  </c:pt>
                </c:lvl>
              </c:multiLvlStrCache>
            </c:multiLvlStrRef>
          </c:cat>
          <c:val>
            <c:numRef>
              <c:f>'A V.2.6'!$D$15:$D$39</c:f>
              <c:numCache>
                <c:formatCode>#,##0.0</c:formatCode>
                <c:ptCount val="25"/>
                <c:pt idx="0">
                  <c:v>6.7867514933760473</c:v>
                </c:pt>
                <c:pt idx="1">
                  <c:v>2.8550013046327978</c:v>
                </c:pt>
                <c:pt idx="2">
                  <c:v>3.7555596471029311</c:v>
                </c:pt>
                <c:pt idx="3">
                  <c:v>4.8565111961215219</c:v>
                </c:pt>
                <c:pt idx="4">
                  <c:v>6.5511616185542501</c:v>
                </c:pt>
                <c:pt idx="5">
                  <c:v>5.4</c:v>
                </c:pt>
                <c:pt idx="6">
                  <c:v>5.0172461003487161</c:v>
                </c:pt>
                <c:pt idx="7">
                  <c:v>5.4154132687511956</c:v>
                </c:pt>
                <c:pt idx="8">
                  <c:v>7.9136796996473731</c:v>
                </c:pt>
                <c:pt idx="9">
                  <c:v>5.1054013989375298</c:v>
                </c:pt>
                <c:pt idx="10">
                  <c:v>4.0829618034515534</c:v>
                </c:pt>
                <c:pt idx="11">
                  <c:v>5.3</c:v>
                </c:pt>
                <c:pt idx="12">
                  <c:v>3.34</c:v>
                </c:pt>
                <c:pt idx="13">
                  <c:v>3.6686789240591802</c:v>
                </c:pt>
                <c:pt idx="14">
                  <c:v>4.3780729417526141</c:v>
                </c:pt>
                <c:pt idx="15">
                  <c:v>7.9861231728231843</c:v>
                </c:pt>
                <c:pt idx="16">
                  <c:v>8.4140012410447333</c:v>
                </c:pt>
                <c:pt idx="17">
                  <c:v>6.0958172946299634</c:v>
                </c:pt>
                <c:pt idx="18">
                  <c:v>5.7520560122207804</c:v>
                </c:pt>
                <c:pt idx="19">
                  <c:v>7.5592502908698149</c:v>
                </c:pt>
                <c:pt idx="20">
                  <c:v>8.9004323373626608</c:v>
                </c:pt>
                <c:pt idx="21">
                  <c:v>7.983426621793928</c:v>
                </c:pt>
                <c:pt idx="22">
                  <c:v>7.2806038916544766</c:v>
                </c:pt>
                <c:pt idx="23">
                  <c:v>9.1199518077214066</c:v>
                </c:pt>
                <c:pt idx="24">
                  <c:v>11.628352545328568</c:v>
                </c:pt>
              </c:numCache>
            </c:numRef>
          </c:val>
          <c:smooth val="1"/>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027712"/>
        <c:axId val="519033600"/>
      </c:lineChart>
      <c:catAx>
        <c:axId val="5190277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sz="700"/>
            </a:pPr>
            <a:endParaRPr lang="en-US"/>
          </a:p>
        </c:txPr>
        <c:crossAx val="519033600"/>
        <c:crosses val="autoZero"/>
        <c:auto val="1"/>
        <c:lblAlgn val="ctr"/>
        <c:lblOffset val="100"/>
        <c:noMultiLvlLbl val="0"/>
      </c:catAx>
      <c:valAx>
        <c:axId val="519033600"/>
        <c:scaling>
          <c:orientation val="minMax"/>
          <c:max val="12"/>
        </c:scaling>
        <c:delete val="0"/>
        <c:axPos val="l"/>
        <c:title>
          <c:tx>
            <c:rich>
              <a:bodyPr/>
              <a:lstStyle/>
              <a:p>
                <a:pPr>
                  <a:defRPr sz="900"/>
                </a:pPr>
                <a:r>
                  <a:rPr lang="mn-MN" sz="900"/>
                  <a:t>сар</a:t>
                </a:r>
                <a:endParaRPr lang="en-US" sz="900"/>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027712"/>
        <c:crosses val="autoZero"/>
        <c:crossBetween val="between"/>
      </c:valAx>
      <c:valAx>
        <c:axId val="519035520"/>
        <c:scaling>
          <c:orientation val="minMax"/>
          <c:max val="4500000"/>
        </c:scaling>
        <c:delete val="0"/>
        <c:axPos val="r"/>
        <c:title>
          <c:tx>
            <c:rich>
              <a:bodyPr/>
              <a:lstStyle/>
              <a:p>
                <a:pPr>
                  <a:defRPr sz="900"/>
                </a:pPr>
                <a:r>
                  <a:rPr lang="mn-MN" sz="900"/>
                  <a:t>сая </a:t>
                </a:r>
                <a:r>
                  <a:rPr lang="en-US" sz="900"/>
                  <a:t>$</a:t>
                </a:r>
              </a:p>
            </c:rich>
          </c:tx>
          <c:overlay val="0"/>
        </c:title>
        <c:numFmt formatCode="#,##0" sourceLinked="1"/>
        <c:majorTickMark val="out"/>
        <c:minorTickMark val="none"/>
        <c:tickLblPos val="nextTo"/>
        <c:crossAx val="519156864"/>
        <c:crosses val="max"/>
        <c:crossBetween val="between"/>
        <c:dispUnits>
          <c:builtInUnit val="thousands"/>
        </c:dispUnits>
      </c:valAx>
      <c:catAx>
        <c:axId val="519156864"/>
        <c:scaling>
          <c:orientation val="minMax"/>
        </c:scaling>
        <c:delete val="1"/>
        <c:axPos val="b"/>
        <c:numFmt formatCode="General" sourceLinked="1"/>
        <c:majorTickMark val="out"/>
        <c:minorTickMark val="none"/>
        <c:tickLblPos val="nextTo"/>
        <c:crossAx val="519035520"/>
        <c:crosses val="autoZero"/>
        <c:auto val="1"/>
        <c:lblAlgn val="ctr"/>
        <c:lblOffset val="100"/>
        <c:noMultiLvlLbl val="0"/>
      </c:catAx>
      <c:spPr>
        <a:noFill/>
        <a:ln>
          <a:noFill/>
        </a:ln>
        <a:effectLst/>
      </c:spPr>
    </c:plotArea>
    <c:legend>
      <c:legendPos val="b"/>
      <c:layout>
        <c:manualLayout>
          <c:xMode val="edge"/>
          <c:yMode val="edge"/>
          <c:x val="0"/>
          <c:y val="1.1970508894721666E-3"/>
          <c:w val="0.84187644158116604"/>
          <c:h val="0.14380091502179829"/>
        </c:manualLayout>
      </c:layout>
      <c:overlay val="0"/>
      <c:spPr>
        <a:noFill/>
        <a:ln>
          <a:noFill/>
        </a:ln>
        <a:effectLst/>
      </c:spPr>
      <c:txPr>
        <a:bodyPr rot="0" vert="horz"/>
        <a:lstStyle/>
        <a:p>
          <a:pPr>
            <a:defRPr sz="900"/>
          </a:pPr>
          <a:endParaRPr lang="en-US"/>
        </a:p>
      </c:txPr>
    </c:legend>
    <c:plotVisOnly val="1"/>
    <c:dispBlanksAs val="gap"/>
    <c:showDLblsOverMax val="0"/>
  </c:chart>
  <c:spPr>
    <a:solidFill>
      <a:schemeClr val="bg1"/>
    </a:solidFill>
    <a:ln w="9525" cap="flat" cmpd="sng" algn="ctr">
      <a:noFill/>
      <a:round/>
    </a:ln>
    <a:effectLst/>
  </c:spPr>
  <c:txPr>
    <a:bodyPr/>
    <a:lstStyle/>
    <a:p>
      <a:pPr>
        <a:defRPr sz="10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barChart>
        <c:barDir val="col"/>
        <c:grouping val="clustered"/>
        <c:varyColors val="0"/>
        <c:ser>
          <c:idx val="7"/>
          <c:order val="0"/>
          <c:tx>
            <c:strRef>
              <c:f>'A V.2.6'!$C$2</c:f>
              <c:strCache>
                <c:ptCount val="1"/>
                <c:pt idx="0">
                  <c:v>Гадаад валютын нийт нөөц /баруун тэнхлэг/</c:v>
                </c:pt>
              </c:strCache>
            </c:strRef>
          </c:tx>
          <c:spPr>
            <a:solidFill>
              <a:sysClr val="window" lastClr="FFFFFF"/>
            </a:solidFill>
            <a:ln w="12700">
              <a:solidFill>
                <a:schemeClr val="tx1">
                  <a:lumMod val="75000"/>
                  <a:lumOff val="25000"/>
                </a:schemeClr>
              </a:solidFill>
            </a:ln>
            <a:effectLst/>
          </c:spPr>
          <c:invertIfNegative val="0"/>
          <c:dLbls>
            <c:dLbl>
              <c:idx val="2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72-427C-82DD-82EA27972D19}"/>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'A V.2.6'!$A$11:$B$36</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2014</c:v>
                  </c:pt>
                  <c:pt idx="4">
                    <c:v>2015</c:v>
                  </c:pt>
                  <c:pt idx="8">
                    <c:v>2016</c:v>
                  </c:pt>
                  <c:pt idx="12">
                    <c:v>2017</c:v>
                  </c:pt>
                  <c:pt idx="16">
                    <c:v>2018</c:v>
                  </c:pt>
                  <c:pt idx="20">
                    <c:v>2019</c:v>
                  </c:pt>
                </c:lvl>
              </c:multiLvlStrCache>
            </c:multiLvlStrRef>
          </c:cat>
          <c:val>
            <c:numRef>
              <c:f>'A V.2.6'!$C$11:$C$39</c:f>
              <c:numCache>
                <c:formatCode>#,##0</c:formatCode>
                <c:ptCount val="25"/>
                <c:pt idx="0">
                  <c:v>1943310.41</c:v>
                </c:pt>
                <c:pt idx="1">
                  <c:v>1317544.0863441799</c:v>
                </c:pt>
                <c:pt idx="2">
                  <c:v>1510218.5919267701</c:v>
                </c:pt>
                <c:pt idx="3">
                  <c:v>1649973.00132831</c:v>
                </c:pt>
                <c:pt idx="4">
                  <c:v>1323978.4099999999</c:v>
                </c:pt>
                <c:pt idx="5">
                  <c:v>1685662.37</c:v>
                </c:pt>
                <c:pt idx="6">
                  <c:v>1412759.65</c:v>
                </c:pt>
                <c:pt idx="7">
                  <c:v>1323163.06</c:v>
                </c:pt>
                <c:pt idx="8">
                  <c:v>1323529.73</c:v>
                </c:pt>
                <c:pt idx="9">
                  <c:v>1296650</c:v>
                </c:pt>
                <c:pt idx="10">
                  <c:v>1092401.8899999999</c:v>
                </c:pt>
                <c:pt idx="11">
                  <c:v>1296356.8149538746</c:v>
                </c:pt>
                <c:pt idx="12">
                  <c:v>1109198.8799999999</c:v>
                </c:pt>
                <c:pt idx="13">
                  <c:v>1319362.08</c:v>
                </c:pt>
                <c:pt idx="14">
                  <c:v>1627062.65</c:v>
                </c:pt>
                <c:pt idx="15">
                  <c:v>3008164.96</c:v>
                </c:pt>
                <c:pt idx="16">
                  <c:v>2983100</c:v>
                </c:pt>
                <c:pt idx="17">
                  <c:v>2989393.37</c:v>
                </c:pt>
                <c:pt idx="18">
                  <c:v>2894081.22</c:v>
                </c:pt>
                <c:pt idx="19">
                  <c:v>3549100</c:v>
                </c:pt>
                <c:pt idx="20">
                  <c:v>3660400</c:v>
                </c:pt>
                <c:pt idx="21">
                  <c:v>4101400</c:v>
                </c:pt>
                <c:pt idx="22">
                  <c:v>3985600</c:v>
                </c:pt>
                <c:pt idx="23">
                  <c:v>4348600</c:v>
                </c:pt>
                <c:pt idx="24">
                  <c:v>4086768.6757399999</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gapWidth val="30"/>
        <c:axId val="519643136"/>
        <c:axId val="519640576"/>
      </c:barChart>
      <c:lineChart>
        <c:grouping val="standard"/>
        <c:varyColors val="0"/>
        <c:ser>
          <c:idx val="0"/>
          <c:order val="1"/>
          <c:tx>
            <c:strRef>
              <c:f>'A V.2.6'!$D$2</c:f>
              <c:strCache>
                <c:ptCount val="1"/>
                <c:pt idx="0">
                  <c:v>Импортын хэрэгцээг хангах түвшин</c:v>
                </c:pt>
              </c:strCache>
            </c:strRef>
          </c:tx>
          <c:spPr>
            <a:ln w="28575" cap="rnd">
              <a:solidFill>
                <a:srgbClr val="173678"/>
              </a:solidFill>
              <a:round/>
            </a:ln>
            <a:effectLst/>
          </c:spPr>
          <c:marker>
            <c:symbol val="none"/>
          </c:marker>
          <c:dLbls>
            <c:dLbl>
              <c:idx val="24"/>
              <c:layout>
                <c:manualLayout>
                  <c:x val="-1.6183218616848461E-3"/>
                  <c:y val="1.0863686534216335E-2"/>
                </c:manualLayout>
              </c:layout>
              <c:spPr>
                <a:noFill/>
                <a:ln>
                  <a:noFill/>
                </a:ln>
                <a:effectLst/>
              </c:spPr>
              <c:txPr>
                <a:bodyPr wrap="square" lIns="38100" tIns="19050" rIns="38100" bIns="19050" anchor="ctr">
                  <a:spAutoFit/>
                </a:bodyPr>
                <a:lstStyle/>
                <a:p>
                  <a:pPr>
                    <a:defRPr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72-427C-82DD-82EA27972D19}"/>
                </c:ext>
              </c:extLst>
            </c:dLbl>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'A V.2.6'!$A$11:$B$39</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2014</c:v>
                  </c:pt>
                  <c:pt idx="4">
                    <c:v>2015</c:v>
                  </c:pt>
                  <c:pt idx="8">
                    <c:v>2016</c:v>
                  </c:pt>
                  <c:pt idx="12">
                    <c:v>2017</c:v>
                  </c:pt>
                  <c:pt idx="16">
                    <c:v>2018</c:v>
                  </c:pt>
                  <c:pt idx="20">
                    <c:v>2019</c:v>
                  </c:pt>
                  <c:pt idx="24">
                    <c:v>2020</c:v>
                  </c:pt>
                </c:lvl>
              </c:multiLvlStrCache>
            </c:multiLvlStrRef>
          </c:cat>
          <c:val>
            <c:numRef>
              <c:f>'A V.2.6'!$D$11:$D$39</c:f>
              <c:numCache>
                <c:formatCode>#,##0.0</c:formatCode>
                <c:ptCount val="25"/>
                <c:pt idx="0">
                  <c:v>6.7867514933760473</c:v>
                </c:pt>
                <c:pt idx="1">
                  <c:v>2.8550013046327978</c:v>
                </c:pt>
                <c:pt idx="2">
                  <c:v>3.7555596471029311</c:v>
                </c:pt>
                <c:pt idx="3">
                  <c:v>4.8565111961215219</c:v>
                </c:pt>
                <c:pt idx="4">
                  <c:v>6.5511616185542501</c:v>
                </c:pt>
                <c:pt idx="5">
                  <c:v>5.4</c:v>
                </c:pt>
                <c:pt idx="6">
                  <c:v>5.0172461003487161</c:v>
                </c:pt>
                <c:pt idx="7">
                  <c:v>5.4154132687511956</c:v>
                </c:pt>
                <c:pt idx="8">
                  <c:v>7.9136796996473731</c:v>
                </c:pt>
                <c:pt idx="9">
                  <c:v>5.1054013989375298</c:v>
                </c:pt>
                <c:pt idx="10">
                  <c:v>4.0829618034515534</c:v>
                </c:pt>
                <c:pt idx="11">
                  <c:v>5.3</c:v>
                </c:pt>
                <c:pt idx="12">
                  <c:v>3.34</c:v>
                </c:pt>
                <c:pt idx="13">
                  <c:v>3.6686789240591802</c:v>
                </c:pt>
                <c:pt idx="14">
                  <c:v>4.3780729417526141</c:v>
                </c:pt>
                <c:pt idx="15">
                  <c:v>7.9861231728231843</c:v>
                </c:pt>
                <c:pt idx="16">
                  <c:v>8.4140012410447333</c:v>
                </c:pt>
                <c:pt idx="17">
                  <c:v>6.0958172946299634</c:v>
                </c:pt>
                <c:pt idx="18">
                  <c:v>5.7520560122207804</c:v>
                </c:pt>
                <c:pt idx="19">
                  <c:v>7.5592502908698149</c:v>
                </c:pt>
                <c:pt idx="20">
                  <c:v>8.9004323373626608</c:v>
                </c:pt>
                <c:pt idx="21">
                  <c:v>7.983426621793928</c:v>
                </c:pt>
                <c:pt idx="22">
                  <c:v>7.2806038916544766</c:v>
                </c:pt>
                <c:pt idx="23">
                  <c:v>9.1199518077214066</c:v>
                </c:pt>
                <c:pt idx="24">
                  <c:v>11.628352545328568</c:v>
                </c:pt>
              </c:numCache>
            </c:numRef>
          </c:val>
          <c:smooth val="1"/>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sz="1050"/>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max val="4500000"/>
        </c:scaling>
        <c:delete val="0"/>
        <c:axPos val="r"/>
        <c:title>
          <c:tx>
            <c:rich>
              <a:bodyPr/>
              <a:lstStyle/>
              <a:p>
                <a:pPr>
                  <a:defRPr/>
                </a:pPr>
                <a:r>
                  <a:rPr lang="mn-MN"/>
                  <a:t>сая </a:t>
                </a:r>
                <a:r>
                  <a:rPr lang="en-US"/>
                  <a:t>$</a:t>
                </a:r>
              </a:p>
            </c:rich>
          </c:tx>
          <c:overlay val="0"/>
        </c:title>
        <c:numFmt formatCode="#,##0" sourceLinked="1"/>
        <c:majorTickMark val="out"/>
        <c:minorTickMark val="none"/>
        <c:tickLblPos val="nextTo"/>
        <c:crossAx val="519643136"/>
        <c:crosses val="max"/>
        <c:crossBetween val="between"/>
        <c:dispUnits>
          <c:builtInUnit val="thousands"/>
        </c:dispUnits>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21213106240818E-2"/>
          <c:y val="0.15663932786996929"/>
          <c:w val="0.92377878689375914"/>
          <c:h val="0.67147815203799299"/>
        </c:manualLayout>
      </c:layout>
      <c:barChart>
        <c:barDir val="col"/>
        <c:grouping val="stacked"/>
        <c:varyColors val="0"/>
        <c:ser>
          <c:idx val="0"/>
          <c:order val="1"/>
          <c:tx>
            <c:strRef>
              <c:f>'II. Эдийн засгийн өсөлт'!$A$5</c:f>
              <c:strCache>
                <c:ptCount val="1"/>
                <c:pt idx="0">
                  <c:v>Өрхийн хэрэглээ</c:v>
                </c:pt>
              </c:strCache>
            </c:strRef>
          </c:tx>
          <c:spPr>
            <a:solidFill>
              <a:srgbClr val="173678"/>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өсөлт'!$B$5:$AC$5</c15:sqref>
                  </c15:fullRef>
                </c:ext>
              </c:extLst>
              <c:f>'II. Эдийн засгийн өсөлт'!$J$5:$AC$5</c:f>
              <c:numCache>
                <c:formatCode>0.0</c:formatCode>
                <c:ptCount val="20"/>
                <c:pt idx="0">
                  <c:v>3.6408123607254157</c:v>
                </c:pt>
                <c:pt idx="1">
                  <c:v>3.0448266836831372</c:v>
                </c:pt>
                <c:pt idx="2">
                  <c:v>2.2341649641740511</c:v>
                </c:pt>
                <c:pt idx="3">
                  <c:v>4.5281829689182729</c:v>
                </c:pt>
                <c:pt idx="4">
                  <c:v>4.4632009554792882</c:v>
                </c:pt>
                <c:pt idx="5">
                  <c:v>1.2967680696974262</c:v>
                </c:pt>
                <c:pt idx="6">
                  <c:v>-1.3165832527551544</c:v>
                </c:pt>
                <c:pt idx="7">
                  <c:v>-1.538812391399907</c:v>
                </c:pt>
                <c:pt idx="8">
                  <c:v>-1.6892396483512366</c:v>
                </c:pt>
                <c:pt idx="9">
                  <c:v>1.3521877405360017</c:v>
                </c:pt>
                <c:pt idx="10">
                  <c:v>3.5229117892987967</c:v>
                </c:pt>
                <c:pt idx="11">
                  <c:v>3.0231443240685576</c:v>
                </c:pt>
                <c:pt idx="12">
                  <c:v>5.4043382357697043</c:v>
                </c:pt>
                <c:pt idx="13">
                  <c:v>6.3102849347456305</c:v>
                </c:pt>
                <c:pt idx="14">
                  <c:v>6.0762521878222859</c:v>
                </c:pt>
                <c:pt idx="15">
                  <c:v>6.9886344475314237</c:v>
                </c:pt>
                <c:pt idx="16">
                  <c:v>5.4417571583636013</c:v>
                </c:pt>
                <c:pt idx="17">
                  <c:v>5.1252047665783786</c:v>
                </c:pt>
                <c:pt idx="18">
                  <c:v>6.3929095150489212</c:v>
                </c:pt>
                <c:pt idx="19">
                  <c:v>6.4500218917528569</c:v>
                </c:pt>
              </c:numCache>
            </c:numRef>
          </c:val>
          <c:extLst>
            <c:ext xmlns:c16="http://schemas.microsoft.com/office/drawing/2014/chart" uri="{C3380CC4-5D6E-409C-BE32-E72D297353CC}">
              <c16:uniqueId val="{00000000-14E4-41EA-9D96-9A0E1EEC3928}"/>
            </c:ext>
          </c:extLst>
        </c:ser>
        <c:ser>
          <c:idx val="1"/>
          <c:order val="2"/>
          <c:tx>
            <c:strRef>
              <c:f>'II. Эдийн засгийн өсөлт'!$A$6</c:f>
              <c:strCache>
                <c:ptCount val="1"/>
                <c:pt idx="0">
                  <c:v>ЗГ-ын хэрэглээ</c:v>
                </c:pt>
              </c:strCache>
            </c:strRef>
          </c:tx>
          <c:spPr>
            <a:pattFill prst="dkDnDiag">
              <a:fgClr>
                <a:srgbClr val="173678"/>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өсөлт'!$B$6:$AC$6</c15:sqref>
                  </c15:fullRef>
                </c:ext>
              </c:extLst>
              <c:f>'II. Эдийн засгийн өсөлт'!$J$6:$AC$6</c:f>
              <c:numCache>
                <c:formatCode>0.0</c:formatCode>
                <c:ptCount val="20"/>
                <c:pt idx="0">
                  <c:v>1.3706765065842281</c:v>
                </c:pt>
                <c:pt idx="1">
                  <c:v>0.44959491624192904</c:v>
                </c:pt>
                <c:pt idx="2">
                  <c:v>0.2307526423271043</c:v>
                </c:pt>
                <c:pt idx="3">
                  <c:v>-0.67283999201364841</c:v>
                </c:pt>
                <c:pt idx="4">
                  <c:v>-0.15519072810065748</c:v>
                </c:pt>
                <c:pt idx="5">
                  <c:v>-2.6969741745270791E-2</c:v>
                </c:pt>
                <c:pt idx="6">
                  <c:v>0.86261317298703433</c:v>
                </c:pt>
                <c:pt idx="7">
                  <c:v>1.402061824808255</c:v>
                </c:pt>
                <c:pt idx="8">
                  <c:v>0.81710929503508545</c:v>
                </c:pt>
                <c:pt idx="9">
                  <c:v>0.75840274287894061</c:v>
                </c:pt>
                <c:pt idx="10">
                  <c:v>-0.69291309495148379</c:v>
                </c:pt>
                <c:pt idx="11">
                  <c:v>-0.25855877047897269</c:v>
                </c:pt>
                <c:pt idx="12">
                  <c:v>1.5977119183446784E-2</c:v>
                </c:pt>
                <c:pt idx="13">
                  <c:v>4.5125097444399319E-2</c:v>
                </c:pt>
                <c:pt idx="14">
                  <c:v>0.70516295710756771</c:v>
                </c:pt>
                <c:pt idx="15">
                  <c:v>7.1853073622020147E-2</c:v>
                </c:pt>
                <c:pt idx="16">
                  <c:v>-1.7452741316531337E-2</c:v>
                </c:pt>
                <c:pt idx="17">
                  <c:v>0.57701377339637727</c:v>
                </c:pt>
                <c:pt idx="18">
                  <c:v>0.67716541928490726</c:v>
                </c:pt>
                <c:pt idx="19">
                  <c:v>1.7284738678582223</c:v>
                </c:pt>
              </c:numCache>
            </c:numRef>
          </c:val>
          <c:extLst>
            <c:ext xmlns:c16="http://schemas.microsoft.com/office/drawing/2014/chart" uri="{C3380CC4-5D6E-409C-BE32-E72D297353CC}">
              <c16:uniqueId val="{00000001-14E4-41EA-9D96-9A0E1EEC3928}"/>
            </c:ext>
          </c:extLst>
        </c:ser>
        <c:ser>
          <c:idx val="2"/>
          <c:order val="3"/>
          <c:tx>
            <c:strRef>
              <c:f>'II. Эдийн засгийн өсөлт'!$A$7</c:f>
              <c:strCache>
                <c:ptCount val="1"/>
                <c:pt idx="0">
                  <c:v>Үндсэн хөрөнгийн хуримтлал</c:v>
                </c:pt>
              </c:strCache>
            </c:strRef>
          </c:tx>
          <c:spPr>
            <a:solidFill>
              <a:srgbClr val="AF945E"/>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өсөлт'!$B$7:$AC$7</c15:sqref>
                  </c15:fullRef>
                </c:ext>
              </c:extLst>
              <c:f>'II. Эдийн засгийн өсөлт'!$J$7:$AC$7</c:f>
              <c:numCache>
                <c:formatCode>0.0</c:formatCode>
                <c:ptCount val="20"/>
                <c:pt idx="0">
                  <c:v>-11.583850992781594</c:v>
                </c:pt>
                <c:pt idx="1">
                  <c:v>-8.7940929256047831</c:v>
                </c:pt>
                <c:pt idx="2">
                  <c:v>-6.8718251413334235</c:v>
                </c:pt>
                <c:pt idx="3">
                  <c:v>-9.1481574420712857</c:v>
                </c:pt>
                <c:pt idx="4">
                  <c:v>-6.0502527620539368</c:v>
                </c:pt>
                <c:pt idx="5">
                  <c:v>-4.6411980406783897</c:v>
                </c:pt>
                <c:pt idx="6">
                  <c:v>-4.0392316745930561</c:v>
                </c:pt>
                <c:pt idx="7">
                  <c:v>9.7987886658253948E-2</c:v>
                </c:pt>
                <c:pt idx="8">
                  <c:v>1.5298611065838379</c:v>
                </c:pt>
                <c:pt idx="9">
                  <c:v>2.5983748478054967</c:v>
                </c:pt>
                <c:pt idx="10">
                  <c:v>6.1252100456518273</c:v>
                </c:pt>
                <c:pt idx="11">
                  <c:v>7.171684812234429</c:v>
                </c:pt>
                <c:pt idx="12">
                  <c:v>7.6046540656789796</c:v>
                </c:pt>
                <c:pt idx="13">
                  <c:v>8.4104761430812935</c:v>
                </c:pt>
                <c:pt idx="14">
                  <c:v>8.2131345173585153</c:v>
                </c:pt>
                <c:pt idx="15">
                  <c:v>5.5238959934397514</c:v>
                </c:pt>
                <c:pt idx="16">
                  <c:v>6.0334566123504834</c:v>
                </c:pt>
                <c:pt idx="17">
                  <c:v>5.7841231070291395</c:v>
                </c:pt>
                <c:pt idx="18">
                  <c:v>6.7262438139668106</c:v>
                </c:pt>
                <c:pt idx="19">
                  <c:v>7.1840331052215056</c:v>
                </c:pt>
              </c:numCache>
            </c:numRef>
          </c:val>
          <c:extLst>
            <c:ext xmlns:c16="http://schemas.microsoft.com/office/drawing/2014/chart" uri="{C3380CC4-5D6E-409C-BE32-E72D297353CC}">
              <c16:uniqueId val="{00000002-14E4-41EA-9D96-9A0E1EEC3928}"/>
            </c:ext>
          </c:extLst>
        </c:ser>
        <c:ser>
          <c:idx val="3"/>
          <c:order val="4"/>
          <c:tx>
            <c:strRef>
              <c:f>'II. Эдийн засгийн өсөлт'!$A$8</c:f>
              <c:strCache>
                <c:ptCount val="1"/>
                <c:pt idx="0">
                  <c:v>Материаллаг хөрөнгийн өөрчлөлт</c:v>
                </c:pt>
              </c:strCache>
            </c:strRef>
          </c:tx>
          <c:spPr>
            <a:pattFill prst="pct40">
              <a:fgClr>
                <a:srgbClr val="AF945E"/>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өсөлт'!$B$8:$AC$8</c15:sqref>
                  </c15:fullRef>
                </c:ext>
              </c:extLst>
              <c:f>'II. Эдийн засгийн өсөлт'!$J$8:$AC$8</c:f>
              <c:numCache>
                <c:formatCode>0.0</c:formatCode>
                <c:ptCount val="20"/>
                <c:pt idx="0">
                  <c:v>-8.6774631537172056</c:v>
                </c:pt>
                <c:pt idx="1">
                  <c:v>-7.900068155678186</c:v>
                </c:pt>
                <c:pt idx="2">
                  <c:v>-7.2097922976229967</c:v>
                </c:pt>
                <c:pt idx="3">
                  <c:v>-0.31469557108089868</c:v>
                </c:pt>
                <c:pt idx="4">
                  <c:v>1.5079742282989128</c:v>
                </c:pt>
                <c:pt idx="5">
                  <c:v>1.7920975560774863</c:v>
                </c:pt>
                <c:pt idx="6">
                  <c:v>2.8403204235902364</c:v>
                </c:pt>
                <c:pt idx="7">
                  <c:v>0.44724506257875069</c:v>
                </c:pt>
                <c:pt idx="8">
                  <c:v>1.3495686835148621</c:v>
                </c:pt>
                <c:pt idx="9">
                  <c:v>1.8460055801448789</c:v>
                </c:pt>
                <c:pt idx="10">
                  <c:v>-0.85178996262370543</c:v>
                </c:pt>
                <c:pt idx="11">
                  <c:v>1.7681654116092083</c:v>
                </c:pt>
                <c:pt idx="12">
                  <c:v>-0.37660835890299976</c:v>
                </c:pt>
                <c:pt idx="13">
                  <c:v>-0.83555109456484344</c:v>
                </c:pt>
                <c:pt idx="14">
                  <c:v>1.2049349178330608</c:v>
                </c:pt>
                <c:pt idx="15">
                  <c:v>0.60765658887459839</c:v>
                </c:pt>
                <c:pt idx="16">
                  <c:v>0.3261738498815126</c:v>
                </c:pt>
                <c:pt idx="17">
                  <c:v>-7.4966440904624065E-2</c:v>
                </c:pt>
                <c:pt idx="18">
                  <c:v>-0.82243861716194189</c:v>
                </c:pt>
                <c:pt idx="19">
                  <c:v>-0.66020603009626577</c:v>
                </c:pt>
              </c:numCache>
            </c:numRef>
          </c:val>
          <c:extLst>
            <c:ext xmlns:c16="http://schemas.microsoft.com/office/drawing/2014/chart" uri="{C3380CC4-5D6E-409C-BE32-E72D297353CC}">
              <c16:uniqueId val="{00000003-14E4-41EA-9D96-9A0E1EEC3928}"/>
            </c:ext>
          </c:extLst>
        </c:ser>
        <c:ser>
          <c:idx val="4"/>
          <c:order val="5"/>
          <c:tx>
            <c:strRef>
              <c:f>'II. Эдийн засгийн өсөлт'!$A$9</c:f>
              <c:strCache>
                <c:ptCount val="1"/>
                <c:pt idx="0">
                  <c:v>Экспорт</c:v>
                </c:pt>
              </c:strCache>
            </c:strRef>
          </c:tx>
          <c:spPr>
            <a:solidFill>
              <a:srgbClr val="A8ABAE"/>
            </a:solid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өсөлт'!$B$9:$AC$9</c15:sqref>
                  </c15:fullRef>
                </c:ext>
              </c:extLst>
              <c:f>'II. Эдийн засгийн өсөлт'!$J$9:$AC$9</c:f>
              <c:numCache>
                <c:formatCode>0.0</c:formatCode>
                <c:ptCount val="20"/>
                <c:pt idx="0">
                  <c:v>23.0721622345249</c:v>
                </c:pt>
                <c:pt idx="1">
                  <c:v>20.26905354893961</c:v>
                </c:pt>
                <c:pt idx="2">
                  <c:v>13.208191798588341</c:v>
                </c:pt>
                <c:pt idx="3">
                  <c:v>7.8845199037776439E-2</c:v>
                </c:pt>
                <c:pt idx="4">
                  <c:v>-2.4995200420329131</c:v>
                </c:pt>
                <c:pt idx="5">
                  <c:v>-1.993458600800522</c:v>
                </c:pt>
                <c:pt idx="6">
                  <c:v>0.60660521765689879</c:v>
                </c:pt>
                <c:pt idx="7">
                  <c:v>8.72586527023741</c:v>
                </c:pt>
                <c:pt idx="8">
                  <c:v>13.106614190217611</c:v>
                </c:pt>
                <c:pt idx="9">
                  <c:v>14.170644277845218</c:v>
                </c:pt>
                <c:pt idx="10">
                  <c:v>16.544387100049796</c:v>
                </c:pt>
                <c:pt idx="11">
                  <c:v>10.529767999634949</c:v>
                </c:pt>
                <c:pt idx="12">
                  <c:v>10.650216562235808</c:v>
                </c:pt>
                <c:pt idx="13">
                  <c:v>11.545352284330368</c:v>
                </c:pt>
                <c:pt idx="14">
                  <c:v>11.993375664840373</c:v>
                </c:pt>
                <c:pt idx="15">
                  <c:v>18.583418603152261</c:v>
                </c:pt>
                <c:pt idx="16">
                  <c:v>18.232271730129924</c:v>
                </c:pt>
                <c:pt idx="17">
                  <c:v>17.697325367431489</c:v>
                </c:pt>
                <c:pt idx="18">
                  <c:v>17.059781645162488</c:v>
                </c:pt>
                <c:pt idx="19">
                  <c:v>8.8418955283349288</c:v>
                </c:pt>
              </c:numCache>
            </c:numRef>
          </c:val>
          <c:extLst>
            <c:ext xmlns:c16="http://schemas.microsoft.com/office/drawing/2014/chart" uri="{C3380CC4-5D6E-409C-BE32-E72D297353CC}">
              <c16:uniqueId val="{00000004-14E4-41EA-9D96-9A0E1EEC3928}"/>
            </c:ext>
          </c:extLst>
        </c:ser>
        <c:ser>
          <c:idx val="5"/>
          <c:order val="6"/>
          <c:tx>
            <c:strRef>
              <c:f>'II. Эдийн засгийн өсөлт'!$A$10</c:f>
              <c:strCache>
                <c:ptCount val="1"/>
                <c:pt idx="0">
                  <c:v>Импорт</c:v>
                </c:pt>
              </c:strCache>
            </c:strRef>
          </c:tx>
          <c:spPr>
            <a:pattFill prst="pct60">
              <a:fgClr>
                <a:srgbClr val="A8ABAE"/>
              </a:fgClr>
              <a:bgClr>
                <a:schemeClr val="bg1"/>
              </a:bgClr>
            </a:pattFill>
            <a:ln>
              <a:no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өсөлт'!$B$10:$AC$10</c15:sqref>
                  </c15:fullRef>
                </c:ext>
              </c:extLst>
              <c:f>'II. Эдийн засгийн өсөлт'!$J$10:$AC$10</c:f>
              <c:numCache>
                <c:formatCode>0.0</c:formatCode>
                <c:ptCount val="20"/>
                <c:pt idx="0">
                  <c:v>-0.72556469248922117</c:v>
                </c:pt>
                <c:pt idx="1">
                  <c:v>-1.2378653222176281</c:v>
                </c:pt>
                <c:pt idx="2">
                  <c:v>4.1617949597004191</c:v>
                </c:pt>
                <c:pt idx="3">
                  <c:v>8.0664157737909115</c:v>
                </c:pt>
                <c:pt idx="4">
                  <c:v>5.4481429118328135</c:v>
                </c:pt>
                <c:pt idx="5">
                  <c:v>6.109147320870763</c:v>
                </c:pt>
                <c:pt idx="6">
                  <c:v>-1.0605522439013324</c:v>
                </c:pt>
                <c:pt idx="7">
                  <c:v>-7.7569401872130141</c:v>
                </c:pt>
                <c:pt idx="8">
                  <c:v>-14.135717976521953</c:v>
                </c:pt>
                <c:pt idx="9">
                  <c:v>-18.249348664429469</c:v>
                </c:pt>
                <c:pt idx="10">
                  <c:v>-17.951345769945267</c:v>
                </c:pt>
                <c:pt idx="11">
                  <c:v>-16.799370251555384</c:v>
                </c:pt>
                <c:pt idx="12">
                  <c:v>-16.750541201369369</c:v>
                </c:pt>
                <c:pt idx="13">
                  <c:v>-19.331535493724815</c:v>
                </c:pt>
                <c:pt idx="14">
                  <c:v>-22.370270198118135</c:v>
                </c:pt>
                <c:pt idx="15">
                  <c:v>-24.73504471591643</c:v>
                </c:pt>
                <c:pt idx="16">
                  <c:v>-22.883639049906122</c:v>
                </c:pt>
                <c:pt idx="17">
                  <c:v>-21.597383530416653</c:v>
                </c:pt>
                <c:pt idx="18">
                  <c:v>-22.885504911310125</c:v>
                </c:pt>
                <c:pt idx="19">
                  <c:v>-18.693960069300033</c:v>
                </c:pt>
              </c:numCache>
            </c:numRef>
          </c:val>
          <c:extLst>
            <c:ext xmlns:c16="http://schemas.microsoft.com/office/drawing/2014/chart" uri="{C3380CC4-5D6E-409C-BE32-E72D297353CC}">
              <c16:uniqueId val="{00000005-14E4-41EA-9D96-9A0E1EEC3928}"/>
            </c:ext>
          </c:extLst>
        </c:ser>
        <c:dLbls>
          <c:showLegendKey val="0"/>
          <c:showVal val="0"/>
          <c:showCatName val="0"/>
          <c:showSerName val="0"/>
          <c:showPercent val="0"/>
          <c:showBubbleSize val="0"/>
        </c:dLbls>
        <c:gapWidth val="25"/>
        <c:overlap val="100"/>
        <c:axId val="490657664"/>
        <c:axId val="490672128"/>
      </c:barChart>
      <c:lineChart>
        <c:grouping val="standard"/>
        <c:varyColors val="0"/>
        <c:ser>
          <c:idx val="10"/>
          <c:order val="0"/>
          <c:tx>
            <c:strRef>
              <c:f>'II. Эдийн засгийн өсөлт'!$A$4</c:f>
              <c:strCache>
                <c:ptCount val="1"/>
                <c:pt idx="0">
                  <c:v>Нийт эрэлт</c:v>
                </c:pt>
              </c:strCache>
            </c:strRef>
          </c:tx>
          <c:spPr>
            <a:ln w="444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өсөлт'!$B$4:$AC$4</c15:sqref>
                  </c15:fullRef>
                </c:ext>
              </c:extLst>
              <c:f>'II. Эдийн засгийн өсөлт'!$J$4:$AC$4</c:f>
              <c:numCache>
                <c:formatCode>0.0</c:formatCode>
                <c:ptCount val="20"/>
                <c:pt idx="0">
                  <c:v>7.0967722628465495</c:v>
                </c:pt>
                <c:pt idx="1">
                  <c:v>5.8314487453641402</c:v>
                </c:pt>
                <c:pt idx="2">
                  <c:v>5.7532869258335335</c:v>
                </c:pt>
                <c:pt idx="3">
                  <c:v>2.53775093658109</c:v>
                </c:pt>
                <c:pt idx="4">
                  <c:v>2.7143545634234556</c:v>
                </c:pt>
                <c:pt idx="5">
                  <c:v>2.5363865634214724</c:v>
                </c:pt>
                <c:pt idx="6">
                  <c:v>-2.1068283570153779</c:v>
                </c:pt>
                <c:pt idx="7">
                  <c:v>1.3774074656697444</c:v>
                </c:pt>
                <c:pt idx="8">
                  <c:v>0.97819502900308564</c:v>
                </c:pt>
                <c:pt idx="9">
                  <c:v>2.4762665247810252</c:v>
                </c:pt>
                <c:pt idx="10">
                  <c:v>6.6964601074799637</c:v>
                </c:pt>
                <c:pt idx="11">
                  <c:v>5.4348353809447083</c:v>
                </c:pt>
                <c:pt idx="12">
                  <c:v>6.5480370380503308</c:v>
                </c:pt>
                <c:pt idx="13">
                  <c:v>6.1441524772898761</c:v>
                </c:pt>
                <c:pt idx="14">
                  <c:v>5.8225906425537257</c:v>
                </c:pt>
                <c:pt idx="15">
                  <c:v>7.0404134041068946</c:v>
                </c:pt>
                <c:pt idx="16">
                  <c:v>7.1325675595028892</c:v>
                </c:pt>
                <c:pt idx="17">
                  <c:v>7.5113170431140892</c:v>
                </c:pt>
                <c:pt idx="18">
                  <c:v>7.1481568649910647</c:v>
                </c:pt>
                <c:pt idx="19">
                  <c:v>4.8502582937711978</c:v>
                </c:pt>
              </c:numCache>
            </c:numRef>
          </c:val>
          <c:smooth val="1"/>
          <c:extLst>
            <c:ext xmlns:c16="http://schemas.microsoft.com/office/drawing/2014/chart" uri="{C3380CC4-5D6E-409C-BE32-E72D297353CC}">
              <c16:uniqueId val="{0000000A-14E4-41EA-9D96-9A0E1EEC3928}"/>
            </c:ext>
          </c:extLst>
        </c:ser>
        <c:dLbls>
          <c:showLegendKey val="0"/>
          <c:showVal val="0"/>
          <c:showCatName val="0"/>
          <c:showSerName val="0"/>
          <c:showPercent val="0"/>
          <c:showBubbleSize val="0"/>
        </c:dLbls>
        <c:marker val="1"/>
        <c:smooth val="0"/>
        <c:axId val="490657664"/>
        <c:axId val="490672128"/>
      </c:lineChart>
      <c:catAx>
        <c:axId val="4906576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max val="40"/>
        </c:scaling>
        <c:delete val="0"/>
        <c:axPos val="l"/>
        <c:majorGridlines>
          <c:spPr>
            <a:ln w="9525" cap="flat" cmpd="sng" algn="ctr">
              <a:noFill/>
              <a:round/>
            </a:ln>
            <a:effectLst/>
          </c:spPr>
        </c:majorGridlines>
        <c:numFmt formatCode="0.0" sourceLinked="1"/>
        <c:majorTickMark val="in"/>
        <c:minorTickMark val="none"/>
        <c:tickLblPos val="nextTo"/>
        <c:spPr>
          <a:noFill/>
          <a:ln>
            <a:solidFill>
              <a:schemeClr val="tx1"/>
            </a:solidFill>
          </a:ln>
          <a:effectLst/>
        </c:spPr>
        <c:txPr>
          <a:bodyPr rot="-60000000" vert="horz"/>
          <a:lstStyle/>
          <a:p>
            <a:pPr>
              <a:defRPr/>
            </a:pPr>
            <a:endParaRPr lang="en-US"/>
          </a:p>
        </c:txPr>
        <c:crossAx val="490657664"/>
        <c:crosses val="autoZero"/>
        <c:crossBetween val="between"/>
        <c:majorUnit val="10"/>
      </c:valAx>
      <c:spPr>
        <a:noFill/>
        <a:ln>
          <a:noFill/>
        </a:ln>
        <a:effectLst/>
      </c:spPr>
    </c:plotArea>
    <c:legend>
      <c:legendPos val="b"/>
      <c:layout>
        <c:manualLayout>
          <c:xMode val="edge"/>
          <c:yMode val="edge"/>
          <c:x val="5.1942187935833814E-2"/>
          <c:y val="4.1487362941442325E-3"/>
          <c:w val="0.94805781206416639"/>
          <c:h val="0.19297282909470126"/>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0.17436594613230355"/>
          <c:w val="0.93763086098597803"/>
          <c:h val="0.71529188786488251"/>
        </c:manualLayout>
      </c:layout>
      <c:barChart>
        <c:barDir val="col"/>
        <c:grouping val="stacked"/>
        <c:varyColors val="0"/>
        <c:ser>
          <c:idx val="7"/>
          <c:order val="2"/>
          <c:tx>
            <c:strRef>
              <c:f>'II. Эдийн засгийн өсөлт'!$A$15</c:f>
              <c:strCache>
                <c:ptCount val="1"/>
                <c:pt idx="0">
                  <c:v>Нүүрс</c:v>
                </c:pt>
              </c:strCache>
            </c:strRef>
          </c:tx>
          <c:spPr>
            <a:solidFill>
              <a:srgbClr val="173678"/>
            </a:solidFill>
            <a:ln>
              <a:noFill/>
            </a:ln>
            <a:effectLst/>
          </c:spPr>
          <c:invertIfNegative val="0"/>
          <c:cat>
            <c:multiLvlStrRef>
              <c:extLst>
                <c:ext xmlns:c15="http://schemas.microsoft.com/office/drawing/2012/chart" uri="{02D57815-91ED-43cb-92C2-25804820EDAC}">
                  <c15:fullRef>
                    <c15:sqref>'II. Эдийн засгийн өсөлт'!$B$1:$W$2</c15:sqref>
                  </c15:fullRef>
                </c:ext>
              </c:extLst>
              <c:f>'II. Эдийн засгийн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Эдийн засгийн өсөлт'!$B$15:$AC$15</c15:sqref>
                  </c15:fullRef>
                </c:ext>
              </c:extLst>
              <c:f>'II. Эдийн засгийн өсөлт'!$J$15:$AC$15</c:f>
              <c:numCache>
                <c:formatCode>0.0</c:formatCode>
                <c:ptCount val="20"/>
                <c:pt idx="0">
                  <c:v>4.3202841971881751</c:v>
                </c:pt>
                <c:pt idx="1">
                  <c:v>-2.0786316955124953</c:v>
                </c:pt>
                <c:pt idx="2">
                  <c:v>2.4501481605781121</c:v>
                </c:pt>
                <c:pt idx="3">
                  <c:v>-2.4684700040466812</c:v>
                </c:pt>
                <c:pt idx="4">
                  <c:v>-3.1075534124303719</c:v>
                </c:pt>
                <c:pt idx="5">
                  <c:v>2.6168329485678172</c:v>
                </c:pt>
                <c:pt idx="6">
                  <c:v>4.8026838076889193</c:v>
                </c:pt>
                <c:pt idx="7">
                  <c:v>15.587231428968046</c:v>
                </c:pt>
                <c:pt idx="8">
                  <c:v>19.0621642267105</c:v>
                </c:pt>
                <c:pt idx="9">
                  <c:v>-9.0801999064161532</c:v>
                </c:pt>
                <c:pt idx="10">
                  <c:v>5.0212618383780594</c:v>
                </c:pt>
                <c:pt idx="11">
                  <c:v>-16.011743467261436</c:v>
                </c:pt>
                <c:pt idx="12">
                  <c:v>-2.3845581915394551</c:v>
                </c:pt>
                <c:pt idx="13">
                  <c:v>9.9925575114108781E-2</c:v>
                </c:pt>
                <c:pt idx="14">
                  <c:v>-0.56292741909113897</c:v>
                </c:pt>
                <c:pt idx="15">
                  <c:v>11.903243709193651</c:v>
                </c:pt>
                <c:pt idx="16">
                  <c:v>5.8000000000000007</c:v>
                </c:pt>
                <c:pt idx="17">
                  <c:v>-0.6</c:v>
                </c:pt>
                <c:pt idx="18">
                  <c:v>7.2</c:v>
                </c:pt>
                <c:pt idx="19">
                  <c:v>-8.8000000000000007</c:v>
                </c:pt>
              </c:numCache>
            </c:numRef>
          </c:val>
          <c:extLst>
            <c:ext xmlns:c16="http://schemas.microsoft.com/office/drawing/2014/chart" uri="{C3380CC4-5D6E-409C-BE32-E72D297353CC}">
              <c16:uniqueId val="{00000000-2092-44B0-8F8B-C587E477CE2D}"/>
            </c:ext>
          </c:extLst>
        </c:ser>
        <c:ser>
          <c:idx val="1"/>
          <c:order val="3"/>
          <c:tx>
            <c:strRef>
              <c:f>'II. Эдийн засгийн өсөлт'!$A$16</c:f>
              <c:strCache>
                <c:ptCount val="1"/>
                <c:pt idx="0">
                  <c:v>Газрын тос</c:v>
                </c:pt>
              </c:strCache>
            </c:strRef>
          </c:tx>
          <c:spPr>
            <a:pattFill prst="dkDnDiag">
              <a:fgClr>
                <a:srgbClr val="173678"/>
              </a:fgClr>
              <a:bgClr>
                <a:sysClr val="window" lastClr="FFFFFF"/>
              </a:bgClr>
            </a:pattFill>
            <a:ln>
              <a:noFill/>
            </a:ln>
            <a:effectLst/>
          </c:spPr>
          <c:invertIfNegative val="0"/>
          <c:cat>
            <c:multiLvlStrRef>
              <c:extLst>
                <c:ext xmlns:c15="http://schemas.microsoft.com/office/drawing/2012/chart" uri="{02D57815-91ED-43cb-92C2-25804820EDAC}">
                  <c15:fullRef>
                    <c15:sqref>'II. Эдийн засгийн өсөлт'!$B$1:$W$2</c15:sqref>
                  </c15:fullRef>
                </c:ext>
              </c:extLst>
              <c:f>'II. Эдийн засгийн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Эдийн засгийн өсөлт'!$B$16:$AC$16</c15:sqref>
                  </c15:fullRef>
                </c:ext>
              </c:extLst>
              <c:f>'II. Эдийн засгийн өсөлт'!$J$16:$AC$16</c:f>
              <c:numCache>
                <c:formatCode>0.0</c:formatCode>
                <c:ptCount val="20"/>
                <c:pt idx="0">
                  <c:v>3.5543857563032315</c:v>
                </c:pt>
                <c:pt idx="1">
                  <c:v>1.3355372674270627</c:v>
                </c:pt>
                <c:pt idx="2">
                  <c:v>1.8324707442616379</c:v>
                </c:pt>
                <c:pt idx="3">
                  <c:v>5.1756984535555981</c:v>
                </c:pt>
                <c:pt idx="4">
                  <c:v>1.380336280565839</c:v>
                </c:pt>
                <c:pt idx="5">
                  <c:v>0.98894953049122458</c:v>
                </c:pt>
                <c:pt idx="6">
                  <c:v>-5.3292565474173701</c:v>
                </c:pt>
                <c:pt idx="7">
                  <c:v>-1.5750755719189005</c:v>
                </c:pt>
                <c:pt idx="8">
                  <c:v>-4.4583759121322046</c:v>
                </c:pt>
                <c:pt idx="9">
                  <c:v>0.61407855418836055</c:v>
                </c:pt>
                <c:pt idx="10">
                  <c:v>1.0786899060988084</c:v>
                </c:pt>
                <c:pt idx="11">
                  <c:v>-2.8613100282875115</c:v>
                </c:pt>
                <c:pt idx="12">
                  <c:v>-0.63964430270668893</c:v>
                </c:pt>
                <c:pt idx="13">
                  <c:v>0.13522060102961594</c:v>
                </c:pt>
                <c:pt idx="14">
                  <c:v>-0.45074053932796343</c:v>
                </c:pt>
                <c:pt idx="15">
                  <c:v>-3.1915430739153607</c:v>
                </c:pt>
                <c:pt idx="16">
                  <c:v>-0.2</c:v>
                </c:pt>
                <c:pt idx="17">
                  <c:v>0.4</c:v>
                </c:pt>
                <c:pt idx="18">
                  <c:v>0.8</c:v>
                </c:pt>
                <c:pt idx="19">
                  <c:v>2.1</c:v>
                </c:pt>
              </c:numCache>
            </c:numRef>
          </c:val>
          <c:extLst>
            <c:ext xmlns:c16="http://schemas.microsoft.com/office/drawing/2014/chart" uri="{C3380CC4-5D6E-409C-BE32-E72D297353CC}">
              <c16:uniqueId val="{00000001-2092-44B0-8F8B-C587E477CE2D}"/>
            </c:ext>
          </c:extLst>
        </c:ser>
        <c:ser>
          <c:idx val="2"/>
          <c:order val="4"/>
          <c:tx>
            <c:strRef>
              <c:f>'II. Эдийн засгийн өсөлт'!$A$17</c:f>
              <c:strCache>
                <c:ptCount val="1"/>
                <c:pt idx="0">
                  <c:v>Төмрийн хүдэр, баяжмал</c:v>
                </c:pt>
              </c:strCache>
            </c:strRef>
          </c:tx>
          <c:spPr>
            <a:solidFill>
              <a:srgbClr val="AF945E"/>
            </a:solidFill>
            <a:ln>
              <a:noFill/>
            </a:ln>
            <a:effectLst/>
          </c:spPr>
          <c:invertIfNegative val="0"/>
          <c:cat>
            <c:multiLvlStrRef>
              <c:extLst>
                <c:ext xmlns:c15="http://schemas.microsoft.com/office/drawing/2012/chart" uri="{02D57815-91ED-43cb-92C2-25804820EDAC}">
                  <c15:fullRef>
                    <c15:sqref>'II. Эдийн засгийн өсөлт'!$B$1:$W$2</c15:sqref>
                  </c15:fullRef>
                </c:ext>
              </c:extLst>
              <c:f>'II. Эдийн засгийн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Эдийн засгийн өсөлт'!$B$17:$AC$17</c15:sqref>
                  </c15:fullRef>
                </c:ext>
              </c:extLst>
              <c:f>'II. Эдийн засгийн өсөлт'!$J$17:$AC$17</c:f>
              <c:numCache>
                <c:formatCode>0.0</c:formatCode>
                <c:ptCount val="20"/>
                <c:pt idx="0">
                  <c:v>-2.7382035977944934</c:v>
                </c:pt>
                <c:pt idx="1">
                  <c:v>-4.4976000106260319</c:v>
                </c:pt>
                <c:pt idx="2">
                  <c:v>-4.3030987035443502</c:v>
                </c:pt>
                <c:pt idx="3">
                  <c:v>-2.4627312967769157</c:v>
                </c:pt>
                <c:pt idx="4">
                  <c:v>-1.9495116180136343</c:v>
                </c:pt>
                <c:pt idx="5">
                  <c:v>1.7452356421381554</c:v>
                </c:pt>
                <c:pt idx="6">
                  <c:v>-0.80243236075195312</c:v>
                </c:pt>
                <c:pt idx="7">
                  <c:v>2.7817859542578485</c:v>
                </c:pt>
                <c:pt idx="8">
                  <c:v>3.8407166153017798</c:v>
                </c:pt>
                <c:pt idx="9">
                  <c:v>-3.0784635336978186</c:v>
                </c:pt>
                <c:pt idx="10">
                  <c:v>4.1040462203776533</c:v>
                </c:pt>
                <c:pt idx="11">
                  <c:v>2.5998613409446687</c:v>
                </c:pt>
                <c:pt idx="12">
                  <c:v>3.8303034729587</c:v>
                </c:pt>
                <c:pt idx="13">
                  <c:v>0.29257669238414163</c:v>
                </c:pt>
                <c:pt idx="14">
                  <c:v>-0.56468315227636612</c:v>
                </c:pt>
                <c:pt idx="15">
                  <c:v>-0.85294418847246101</c:v>
                </c:pt>
                <c:pt idx="16">
                  <c:v>0</c:v>
                </c:pt>
                <c:pt idx="17">
                  <c:v>3.4</c:v>
                </c:pt>
                <c:pt idx="18">
                  <c:v>1.4</c:v>
                </c:pt>
                <c:pt idx="19">
                  <c:v>1.6</c:v>
                </c:pt>
              </c:numCache>
            </c:numRef>
          </c:val>
          <c:extLst>
            <c:ext xmlns:c16="http://schemas.microsoft.com/office/drawing/2014/chart" uri="{C3380CC4-5D6E-409C-BE32-E72D297353CC}">
              <c16:uniqueId val="{00000002-2092-44B0-8F8B-C587E477CE2D}"/>
            </c:ext>
          </c:extLst>
        </c:ser>
        <c:ser>
          <c:idx val="4"/>
          <c:order val="5"/>
          <c:tx>
            <c:strRef>
              <c:f>'II. Эдийн засгийн өсөлт'!$A$18</c:f>
              <c:strCache>
                <c:ptCount val="1"/>
                <c:pt idx="0">
                  <c:v>Зэсийн баяжмал</c:v>
                </c:pt>
              </c:strCache>
            </c:strRef>
          </c:tx>
          <c:spPr>
            <a:pattFill prst="pct50">
              <a:fgClr>
                <a:srgbClr val="AF945E"/>
              </a:fgClr>
              <a:bgClr>
                <a:sysClr val="window" lastClr="FFFFFF"/>
              </a:bgClr>
            </a:pattFill>
            <a:ln>
              <a:noFill/>
            </a:ln>
            <a:effectLst/>
          </c:spPr>
          <c:invertIfNegative val="0"/>
          <c:cat>
            <c:multiLvlStrRef>
              <c:extLst>
                <c:ext xmlns:c15="http://schemas.microsoft.com/office/drawing/2012/chart" uri="{02D57815-91ED-43cb-92C2-25804820EDAC}">
                  <c15:fullRef>
                    <c15:sqref>'II. Эдийн засгийн өсөлт'!$B$1:$W$2</c15:sqref>
                  </c15:fullRef>
                </c:ext>
              </c:extLst>
              <c:f>'II. Эдийн засгийн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Эдийн засгийн өсөлт'!$B$18:$AC$18</c15:sqref>
                  </c15:fullRef>
                </c:ext>
              </c:extLst>
              <c:f>'II. Эдийн засгийн өсөлт'!$J$18:$AC$18</c:f>
              <c:numCache>
                <c:formatCode>0.0</c:formatCode>
                <c:ptCount val="20"/>
                <c:pt idx="0">
                  <c:v>8.819520890982</c:v>
                </c:pt>
                <c:pt idx="1">
                  <c:v>22.764503336852009</c:v>
                </c:pt>
                <c:pt idx="2">
                  <c:v>5.2328563325948627</c:v>
                </c:pt>
                <c:pt idx="3">
                  <c:v>10.982897112037486</c:v>
                </c:pt>
                <c:pt idx="4">
                  <c:v>16.484627246835945</c:v>
                </c:pt>
                <c:pt idx="5">
                  <c:v>-9.0065289745467947</c:v>
                </c:pt>
                <c:pt idx="6">
                  <c:v>-12.536097896075161</c:v>
                </c:pt>
                <c:pt idx="7">
                  <c:v>-15.353628817925872</c:v>
                </c:pt>
                <c:pt idx="8">
                  <c:v>-24.83996761714689</c:v>
                </c:pt>
                <c:pt idx="9">
                  <c:v>6.3761823835556202</c:v>
                </c:pt>
                <c:pt idx="10">
                  <c:v>-4.8491332557771001</c:v>
                </c:pt>
                <c:pt idx="11">
                  <c:v>-3.3434756246574571</c:v>
                </c:pt>
                <c:pt idx="12">
                  <c:v>2.9722136265958778</c:v>
                </c:pt>
                <c:pt idx="13">
                  <c:v>-0.1150483628121645</c:v>
                </c:pt>
                <c:pt idx="14">
                  <c:v>0.88050390599899109</c:v>
                </c:pt>
                <c:pt idx="15">
                  <c:v>4.8742896229075221</c:v>
                </c:pt>
                <c:pt idx="16">
                  <c:v>10.5</c:v>
                </c:pt>
                <c:pt idx="17">
                  <c:v>1.7</c:v>
                </c:pt>
                <c:pt idx="18">
                  <c:v>-7.2</c:v>
                </c:pt>
                <c:pt idx="19">
                  <c:v>-12.2</c:v>
                </c:pt>
              </c:numCache>
            </c:numRef>
          </c:val>
          <c:extLst>
            <c:ext xmlns:c16="http://schemas.microsoft.com/office/drawing/2014/chart" uri="{C3380CC4-5D6E-409C-BE32-E72D297353CC}">
              <c16:uniqueId val="{00000003-2092-44B0-8F8B-C587E477CE2D}"/>
            </c:ext>
          </c:extLst>
        </c:ser>
        <c:ser>
          <c:idx val="6"/>
          <c:order val="6"/>
          <c:tx>
            <c:strRef>
              <c:f>'II. Эдийн засгийн өсөлт'!$A$19</c:f>
              <c:strCache>
                <c:ptCount val="1"/>
                <c:pt idx="0">
                  <c:v>Алт</c:v>
                </c:pt>
              </c:strCache>
            </c:strRef>
          </c:tx>
          <c:spPr>
            <a:solidFill>
              <a:srgbClr val="A8ABAE"/>
            </a:solidFill>
            <a:ln>
              <a:noFill/>
            </a:ln>
            <a:effectLst/>
          </c:spPr>
          <c:invertIfNegative val="0"/>
          <c:cat>
            <c:multiLvlStrRef>
              <c:extLst>
                <c:ext xmlns:c15="http://schemas.microsoft.com/office/drawing/2012/chart" uri="{02D57815-91ED-43cb-92C2-25804820EDAC}">
                  <c15:fullRef>
                    <c15:sqref>'II. Эдийн засгийн өсөлт'!$B$1:$W$2</c15:sqref>
                  </c15:fullRef>
                </c:ext>
              </c:extLst>
              <c:f>'II. Эдийн засгийн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Эдийн засгийн өсөлт'!$B$19:$AC$19</c15:sqref>
                  </c15:fullRef>
                </c:ext>
              </c:extLst>
              <c:f>'II. Эдийн засгийн өсөлт'!$J$19:$AC$19</c:f>
              <c:numCache>
                <c:formatCode>0.0</c:formatCode>
                <c:ptCount val="20"/>
                <c:pt idx="0">
                  <c:v>-0.52192260002676283</c:v>
                </c:pt>
                <c:pt idx="1">
                  <c:v>2.6957563711089887</c:v>
                </c:pt>
                <c:pt idx="2">
                  <c:v>3.3882167073195446</c:v>
                </c:pt>
                <c:pt idx="3">
                  <c:v>4.5229402718223115</c:v>
                </c:pt>
                <c:pt idx="4">
                  <c:v>2.7642110510130813</c:v>
                </c:pt>
                <c:pt idx="5">
                  <c:v>6.3462453935242786</c:v>
                </c:pt>
                <c:pt idx="6">
                  <c:v>1.1517175807272013</c:v>
                </c:pt>
                <c:pt idx="7">
                  <c:v>3.0702522437331556E-2</c:v>
                </c:pt>
                <c:pt idx="8">
                  <c:v>0.98882274300236417</c:v>
                </c:pt>
                <c:pt idx="9">
                  <c:v>0.16187046971571672</c:v>
                </c:pt>
                <c:pt idx="10">
                  <c:v>1.6474651621161271</c:v>
                </c:pt>
                <c:pt idx="11">
                  <c:v>4.1629798191776217</c:v>
                </c:pt>
                <c:pt idx="12">
                  <c:v>-0.77320476806723948</c:v>
                </c:pt>
                <c:pt idx="13">
                  <c:v>-9.5014289276681735E-2</c:v>
                </c:pt>
                <c:pt idx="14">
                  <c:v>-0.29501685660104893</c:v>
                </c:pt>
                <c:pt idx="15">
                  <c:v>3.248689090104008</c:v>
                </c:pt>
                <c:pt idx="16">
                  <c:v>-1.7999999999999998</c:v>
                </c:pt>
                <c:pt idx="17">
                  <c:v>-2.4</c:v>
                </c:pt>
                <c:pt idx="18">
                  <c:v>-5.7</c:v>
                </c:pt>
                <c:pt idx="19">
                  <c:v>-2.2000000000000002</c:v>
                </c:pt>
              </c:numCache>
            </c:numRef>
          </c:val>
          <c:extLst>
            <c:ext xmlns:c16="http://schemas.microsoft.com/office/drawing/2014/chart" uri="{C3380CC4-5D6E-409C-BE32-E72D297353CC}">
              <c16:uniqueId val="{00000004-2092-44B0-8F8B-C587E477CE2D}"/>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3"/>
          <c:order val="0"/>
          <c:tx>
            <c:strRef>
              <c:f>'II. Эдийн засгийн өсөлт'!$A$13</c:f>
              <c:strCache>
                <c:ptCount val="1"/>
                <c:pt idx="0">
                  <c:v>Экспортын үнийн өсөлт, %</c:v>
                </c:pt>
              </c:strCache>
            </c:strRef>
          </c:tx>
          <c:spPr>
            <a:ln w="44450" cap="rnd">
              <a:solidFill>
                <a:srgbClr val="AF945E"/>
              </a:solidFill>
              <a:prstDash val="solid"/>
              <a:round/>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өсөлт'!$B$13:$AC$13</c15:sqref>
                  </c15:fullRef>
                </c:ext>
              </c:extLst>
              <c:f>'II. Эдийн засгийн өсөлт'!$J$13:$AC$13</c:f>
              <c:numCache>
                <c:formatCode>0.0</c:formatCode>
                <c:ptCount val="20"/>
                <c:pt idx="0">
                  <c:v>-12.034809705909865</c:v>
                </c:pt>
                <c:pt idx="1">
                  <c:v>-8.6644403477027403</c:v>
                </c:pt>
                <c:pt idx="2">
                  <c:v>-23.721527904331253</c:v>
                </c:pt>
                <c:pt idx="3">
                  <c:v>-29.20358856880959</c:v>
                </c:pt>
                <c:pt idx="4">
                  <c:v>-24.954275902959498</c:v>
                </c:pt>
                <c:pt idx="5">
                  <c:v>-27.419587815114564</c:v>
                </c:pt>
                <c:pt idx="6">
                  <c:v>-17.348565673458349</c:v>
                </c:pt>
                <c:pt idx="7">
                  <c:v>4.8469539651608606</c:v>
                </c:pt>
                <c:pt idx="8">
                  <c:v>36.636955224193592</c:v>
                </c:pt>
                <c:pt idx="9">
                  <c:v>36.148568701725246</c:v>
                </c:pt>
                <c:pt idx="10">
                  <c:v>36.998629171799344</c:v>
                </c:pt>
                <c:pt idx="11">
                  <c:v>26.893226659976865</c:v>
                </c:pt>
                <c:pt idx="12">
                  <c:v>12.92597044737407</c:v>
                </c:pt>
                <c:pt idx="13">
                  <c:v>17.987158485084297</c:v>
                </c:pt>
                <c:pt idx="14">
                  <c:v>22.6</c:v>
                </c:pt>
                <c:pt idx="15">
                  <c:v>13.2</c:v>
                </c:pt>
                <c:pt idx="16">
                  <c:v>2.7</c:v>
                </c:pt>
                <c:pt idx="17">
                  <c:v>8.6</c:v>
                </c:pt>
                <c:pt idx="18">
                  <c:v>3</c:v>
                </c:pt>
                <c:pt idx="19">
                  <c:v>-6.6619999999999999</c:v>
                </c:pt>
              </c:numCache>
            </c:numRef>
          </c:val>
          <c:smooth val="1"/>
          <c:extLst>
            <c:ext xmlns:c16="http://schemas.microsoft.com/office/drawing/2014/chart" uri="{C3380CC4-5D6E-409C-BE32-E72D297353CC}">
              <c16:uniqueId val="{00000000-08E1-4660-B5FE-0B263013754D}"/>
            </c:ext>
          </c:extLst>
        </c:ser>
        <c:ser>
          <c:idx val="0"/>
          <c:order val="1"/>
          <c:tx>
            <c:strRef>
              <c:f>'II. Эдийн засгийн өсөлт'!$A$14</c:f>
              <c:strCache>
                <c:ptCount val="1"/>
                <c:pt idx="0">
                  <c:v>Уул уурхайн өсөлт, %</c:v>
                </c:pt>
              </c:strCache>
            </c:strRef>
          </c:tx>
          <c:spPr>
            <a:ln w="44450" cap="rnd">
              <a:solidFill>
                <a:srgbClr val="373334"/>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өсөлт'!$B$14:$AC$14</c15:sqref>
                  </c15:fullRef>
                </c:ext>
              </c:extLst>
              <c:f>'II. Эдийн засгийн өсөлт'!$J$14:$AC$14</c:f>
              <c:numCache>
                <c:formatCode>0.0</c:formatCode>
                <c:ptCount val="20"/>
                <c:pt idx="0">
                  <c:v>13.434064646652155</c:v>
                </c:pt>
                <c:pt idx="1">
                  <c:v>20.219565269249507</c:v>
                </c:pt>
                <c:pt idx="2">
                  <c:v>8.6005932412098076</c:v>
                </c:pt>
                <c:pt idx="3">
                  <c:v>15.750334536591781</c:v>
                </c:pt>
                <c:pt idx="4">
                  <c:v>15.57210954797088</c:v>
                </c:pt>
                <c:pt idx="5">
                  <c:v>2.6907345401746774</c:v>
                </c:pt>
                <c:pt idx="6">
                  <c:v>-12.713385415828359</c:v>
                </c:pt>
                <c:pt idx="7">
                  <c:v>1.4710155158184524</c:v>
                </c:pt>
                <c:pt idx="8">
                  <c:v>-5.406639944264457</c:v>
                </c:pt>
                <c:pt idx="9">
                  <c:v>-5.0065320326542757</c:v>
                </c:pt>
                <c:pt idx="10">
                  <c:v>7.0023298711935356</c:v>
                </c:pt>
                <c:pt idx="11">
                  <c:v>-15.453687960084128</c:v>
                </c:pt>
                <c:pt idx="12">
                  <c:v>3.0051098372412044</c:v>
                </c:pt>
                <c:pt idx="13">
                  <c:v>0.31766021643901965</c:v>
                </c:pt>
                <c:pt idx="14">
                  <c:v>-0.99286406129752702</c:v>
                </c:pt>
                <c:pt idx="15">
                  <c:v>15.999999269088526</c:v>
                </c:pt>
                <c:pt idx="16">
                  <c:v>14.399999999999999</c:v>
                </c:pt>
                <c:pt idx="17">
                  <c:v>2.4</c:v>
                </c:pt>
                <c:pt idx="18">
                  <c:v>-3.5</c:v>
                </c:pt>
                <c:pt idx="19">
                  <c:v>-19.5</c:v>
                </c:pt>
              </c:numCache>
            </c:numRef>
          </c:val>
          <c:smooth val="1"/>
          <c:extLst>
            <c:ext xmlns:c16="http://schemas.microsoft.com/office/drawing/2014/chart" uri="{C3380CC4-5D6E-409C-BE32-E72D297353CC}">
              <c16:uniqueId val="{00000005-2092-44B0-8F8B-C587E477CE2D}"/>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0010112"/>
        <c:crosses val="autoZero"/>
        <c:auto val="1"/>
        <c:lblAlgn val="ctr"/>
        <c:lblOffset val="100"/>
        <c:noMultiLvlLbl val="0"/>
      </c:catAx>
      <c:valAx>
        <c:axId val="490010112"/>
        <c:scaling>
          <c:orientation val="minMax"/>
          <c:max val="50"/>
          <c:min val="-50"/>
        </c:scaling>
        <c:delete val="0"/>
        <c:axPos val="l"/>
        <c:numFmt formatCode="0.0" sourceLinked="1"/>
        <c:majorTickMark val="in"/>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89983360"/>
        <c:crosses val="autoZero"/>
        <c:crossBetween val="between"/>
      </c:valAx>
      <c:spPr>
        <a:noFill/>
        <a:ln>
          <a:noFill/>
        </a:ln>
        <a:effectLst/>
      </c:spPr>
    </c:plotArea>
    <c:legend>
      <c:legendPos val="t"/>
      <c:layout>
        <c:manualLayout>
          <c:xMode val="edge"/>
          <c:yMode val="edge"/>
          <c:x val="9.3764239694066484E-2"/>
          <c:y val="2.9532832864670482E-4"/>
          <c:w val="0.8095413881214274"/>
          <c:h val="0.17219930434124694"/>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33195615094E-2"/>
          <c:y val="0.13942614619981014"/>
          <c:w val="0.90542911065832865"/>
          <c:h val="0.73328687105601154"/>
        </c:manualLayout>
      </c:layout>
      <c:barChart>
        <c:barDir val="col"/>
        <c:grouping val="clustered"/>
        <c:varyColors val="0"/>
        <c:ser>
          <c:idx val="5"/>
          <c:order val="1"/>
          <c:tx>
            <c:strRef>
              <c:f>'II. Эдийн засгийн өсөлт'!$A$23</c:f>
              <c:strCache>
                <c:ptCount val="1"/>
                <c:pt idx="0">
                  <c:v>ГШХО орох урсгал, сая ам.доллар</c:v>
                </c:pt>
              </c:strCache>
            </c:strRef>
          </c:tx>
          <c:spPr>
            <a:pattFill prst="pct50">
              <a:fgClr>
                <a:srgbClr val="AF945E"/>
              </a:fgClr>
              <a:bgClr>
                <a:schemeClr val="bg1"/>
              </a:bgClr>
            </a:pattFill>
            <a:ln>
              <a:solidFill>
                <a:srgbClr val="AF945E"/>
              </a:solidFill>
            </a:ln>
            <a:effectLst/>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өсөлт'!$B$23:$AC$23</c15:sqref>
                  </c15:fullRef>
                </c:ext>
              </c:extLst>
              <c:f>'II. Эдийн засгийн өсөлт'!$J$23:$AC$23</c:f>
              <c:numCache>
                <c:formatCode>0.0</c:formatCode>
                <c:ptCount val="20"/>
                <c:pt idx="0">
                  <c:v>183.16682670427392</c:v>
                </c:pt>
                <c:pt idx="1">
                  <c:v>206.4783109196747</c:v>
                </c:pt>
                <c:pt idx="2">
                  <c:v>244.11358091179127</c:v>
                </c:pt>
                <c:pt idx="3">
                  <c:v>239.89389373026941</c:v>
                </c:pt>
                <c:pt idx="4">
                  <c:v>215.09503664279322</c:v>
                </c:pt>
                <c:pt idx="5">
                  <c:v>208.53368508056519</c:v>
                </c:pt>
                <c:pt idx="6">
                  <c:v>241.59688897074798</c:v>
                </c:pt>
                <c:pt idx="7">
                  <c:v>341.12725191247227</c:v>
                </c:pt>
                <c:pt idx="8">
                  <c:v>145.64941517732709</c:v>
                </c:pt>
                <c:pt idx="9">
                  <c:v>402.44245287999996</c:v>
                </c:pt>
                <c:pt idx="10">
                  <c:v>372.68579999999997</c:v>
                </c:pt>
                <c:pt idx="11">
                  <c:v>431.26951806033787</c:v>
                </c:pt>
                <c:pt idx="12">
                  <c:v>522.86426194748333</c:v>
                </c:pt>
                <c:pt idx="13">
                  <c:v>482.58699802952606</c:v>
                </c:pt>
                <c:pt idx="14">
                  <c:v>460.3339844743096</c:v>
                </c:pt>
                <c:pt idx="15">
                  <c:v>681.28350720577441</c:v>
                </c:pt>
                <c:pt idx="16">
                  <c:v>371.6891801229616</c:v>
                </c:pt>
                <c:pt idx="17">
                  <c:v>419.6</c:v>
                </c:pt>
                <c:pt idx="18">
                  <c:v>319.5</c:v>
                </c:pt>
                <c:pt idx="19">
                  <c:v>0</c:v>
                </c:pt>
              </c:numCache>
            </c:numRef>
          </c:val>
          <c:extLst>
            <c:ext xmlns:c16="http://schemas.microsoft.com/office/drawing/2014/chart" uri="{C3380CC4-5D6E-409C-BE32-E72D297353CC}">
              <c16:uniqueId val="{00000002-2060-4668-B1F6-5CD4A59BF114}"/>
            </c:ext>
          </c:extLst>
        </c:ser>
        <c:dLbls>
          <c:showLegendKey val="0"/>
          <c:showVal val="0"/>
          <c:showCatName val="0"/>
          <c:showSerName val="0"/>
          <c:showPercent val="0"/>
          <c:showBubbleSize val="0"/>
        </c:dLbls>
        <c:gapWidth val="50"/>
        <c:axId val="495845760"/>
        <c:axId val="490072704"/>
      </c:barChart>
      <c:lineChart>
        <c:grouping val="standard"/>
        <c:varyColors val="0"/>
        <c:ser>
          <c:idx val="4"/>
          <c:order val="0"/>
          <c:tx>
            <c:strRef>
              <c:f>'II. Эдийн засгийн өсөлт'!$A$22</c:f>
              <c:strCache>
                <c:ptCount val="1"/>
                <c:pt idx="0">
                  <c:v>Хөрөнгө оруулалт, %</c:v>
                </c:pt>
              </c:strCache>
            </c:strRef>
          </c:tx>
          <c:spPr>
            <a:ln w="44450" cap="rnd">
              <a:solidFill>
                <a:srgbClr val="173678"/>
              </a:solidFill>
              <a:round/>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өсөлт'!$B$22:$AC$22</c15:sqref>
                  </c15:fullRef>
                </c:ext>
              </c:extLst>
              <c:f>'II. Эдийн засгийн өсөлт'!$J$22:$AC$22</c:f>
              <c:numCache>
                <c:formatCode>0.0</c:formatCode>
                <c:ptCount val="20"/>
                <c:pt idx="0">
                  <c:v>-63.063445677513386</c:v>
                </c:pt>
                <c:pt idx="1">
                  <c:v>-17.698998188737423</c:v>
                </c:pt>
                <c:pt idx="2">
                  <c:v>-19.899556190491609</c:v>
                </c:pt>
                <c:pt idx="3">
                  <c:v>-15.249841709159373</c:v>
                </c:pt>
                <c:pt idx="4">
                  <c:v>21.781916987965811</c:v>
                </c:pt>
                <c:pt idx="5">
                  <c:v>4.5241658384141292</c:v>
                </c:pt>
                <c:pt idx="6">
                  <c:v>-6.8449068809997122</c:v>
                </c:pt>
                <c:pt idx="7">
                  <c:v>4.1025061981937894</c:v>
                </c:pt>
                <c:pt idx="8">
                  <c:v>96.138782440263398</c:v>
                </c:pt>
                <c:pt idx="9">
                  <c:v>28.124352366780592</c:v>
                </c:pt>
                <c:pt idx="10">
                  <c:v>1.2955001111384146</c:v>
                </c:pt>
                <c:pt idx="11">
                  <c:v>50.680263021271358</c:v>
                </c:pt>
                <c:pt idx="12">
                  <c:v>20.284077475947981</c:v>
                </c:pt>
                <c:pt idx="13">
                  <c:v>27.514959458120746</c:v>
                </c:pt>
                <c:pt idx="14">
                  <c:v>26.055946798471407</c:v>
                </c:pt>
                <c:pt idx="15">
                  <c:v>6.6492594883217571</c:v>
                </c:pt>
                <c:pt idx="16">
                  <c:v>21.773077985877354</c:v>
                </c:pt>
                <c:pt idx="17">
                  <c:v>15.751418016394592</c:v>
                </c:pt>
                <c:pt idx="18">
                  <c:v>23.564441629875521</c:v>
                </c:pt>
                <c:pt idx="19">
                  <c:v>12.927027075301911</c:v>
                </c:pt>
              </c:numCache>
            </c:numRef>
          </c:val>
          <c:smooth val="1"/>
          <c:extLst>
            <c:ext xmlns:c16="http://schemas.microsoft.com/office/drawing/2014/chart" uri="{C3380CC4-5D6E-409C-BE32-E72D297353CC}">
              <c16:uniqueId val="{00000001-2060-4668-B1F6-5CD4A59BF114}"/>
            </c:ext>
          </c:extLst>
        </c:ser>
        <c:ser>
          <c:idx val="6"/>
          <c:order val="2"/>
          <c:tx>
            <c:strRef>
              <c:f>'II. Эдийн засгийн өсөлт'!$A$24</c:f>
              <c:strCache>
                <c:ptCount val="1"/>
                <c:pt idx="0">
                  <c:v>Шинээр олгосон бизнесийн зээл, %</c:v>
                </c:pt>
              </c:strCache>
            </c:strRef>
          </c:tx>
          <c:spPr>
            <a:ln w="44450" cap="rnd">
              <a:solidFill>
                <a:srgbClr val="173678"/>
              </a:solidFill>
              <a:prstDash val="sysDash"/>
              <a:round/>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өсөлт'!$B$24:$AC$24</c15:sqref>
                  </c15:fullRef>
                </c:ext>
              </c:extLst>
              <c:f>'II. Эдийн засгийн өсөлт'!$J$24:$AC$24</c:f>
              <c:numCache>
                <c:formatCode>0.0</c:formatCode>
                <c:ptCount val="20"/>
                <c:pt idx="0">
                  <c:v>-11.774380114631677</c:v>
                </c:pt>
                <c:pt idx="1">
                  <c:v>-31.510755847157068</c:v>
                </c:pt>
                <c:pt idx="2">
                  <c:v>-9.3868158348166535</c:v>
                </c:pt>
                <c:pt idx="3">
                  <c:v>-24.966297364626133</c:v>
                </c:pt>
                <c:pt idx="4">
                  <c:v>-0.5549983900512534</c:v>
                </c:pt>
                <c:pt idx="5">
                  <c:v>35.410878020967608</c:v>
                </c:pt>
                <c:pt idx="6">
                  <c:v>-2.6965778071907365</c:v>
                </c:pt>
                <c:pt idx="7">
                  <c:v>35.439689399710716</c:v>
                </c:pt>
                <c:pt idx="8">
                  <c:v>22.348635592541388</c:v>
                </c:pt>
                <c:pt idx="9">
                  <c:v>7.1855407566265406</c:v>
                </c:pt>
                <c:pt idx="10">
                  <c:v>40.409097520517179</c:v>
                </c:pt>
                <c:pt idx="11">
                  <c:v>34.451293788301605</c:v>
                </c:pt>
                <c:pt idx="12">
                  <c:v>38.292837620040878</c:v>
                </c:pt>
                <c:pt idx="13">
                  <c:v>58.347741701787761</c:v>
                </c:pt>
                <c:pt idx="14">
                  <c:v>38.089884532282767</c:v>
                </c:pt>
                <c:pt idx="15">
                  <c:v>47.400100732285424</c:v>
                </c:pt>
                <c:pt idx="16">
                  <c:v>22.582767194807229</c:v>
                </c:pt>
                <c:pt idx="17">
                  <c:v>7.5981606082858644</c:v>
                </c:pt>
                <c:pt idx="18">
                  <c:v>8.0551819531000888</c:v>
                </c:pt>
                <c:pt idx="19">
                  <c:v>-0.62709314637545699</c:v>
                </c:pt>
              </c:numCache>
            </c:numRef>
          </c:val>
          <c:smooth val="1"/>
          <c:extLst>
            <c:ext xmlns:c16="http://schemas.microsoft.com/office/drawing/2014/chart" uri="{C3380CC4-5D6E-409C-BE32-E72D297353CC}">
              <c16:uniqueId val="{00000003-2060-4668-B1F6-5CD4A59BF114}"/>
            </c:ext>
          </c:extLst>
        </c:ser>
        <c:ser>
          <c:idx val="1"/>
          <c:order val="3"/>
          <c:tx>
            <c:strRef>
              <c:f>'II. Эдийн засгийн өсөлт'!$A$25</c:f>
              <c:strCache>
                <c:ptCount val="1"/>
                <c:pt idx="0">
                  <c:v>Х/о-ын импорт, %</c:v>
                </c:pt>
              </c:strCache>
            </c:strRef>
          </c:tx>
          <c:spPr>
            <a:ln w="44450" cap="rnd">
              <a:solidFill>
                <a:srgbClr val="AF945E"/>
              </a:solidFill>
              <a:round/>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өсөлт'!$B$25:$AC$25</c15:sqref>
                  </c15:fullRef>
                </c:ext>
              </c:extLst>
              <c:f>'II. Эдийн засгийн өсөлт'!$J$25:$AC$25</c:f>
              <c:numCache>
                <c:formatCode>0.0</c:formatCode>
                <c:ptCount val="20"/>
                <c:pt idx="0">
                  <c:v>-40.761447284460672</c:v>
                </c:pt>
                <c:pt idx="1">
                  <c:v>-33.582007630899433</c:v>
                </c:pt>
                <c:pt idx="2">
                  <c:v>-34.304464484442541</c:v>
                </c:pt>
                <c:pt idx="3">
                  <c:v>-15.605269252541431</c:v>
                </c:pt>
                <c:pt idx="4">
                  <c:v>-11.723693065922781</c:v>
                </c:pt>
                <c:pt idx="5">
                  <c:v>-33.829168976445565</c:v>
                </c:pt>
                <c:pt idx="6">
                  <c:v>-16.902810069652119</c:v>
                </c:pt>
                <c:pt idx="7">
                  <c:v>-8.8845698860737556</c:v>
                </c:pt>
                <c:pt idx="8">
                  <c:v>45.006923769922835</c:v>
                </c:pt>
                <c:pt idx="9">
                  <c:v>44.595306207955552</c:v>
                </c:pt>
                <c:pt idx="10">
                  <c:v>38.916305137568784</c:v>
                </c:pt>
                <c:pt idx="11">
                  <c:v>62.784537166969855</c:v>
                </c:pt>
                <c:pt idx="12">
                  <c:v>51.056449704055098</c:v>
                </c:pt>
                <c:pt idx="13">
                  <c:v>55.551957521175233</c:v>
                </c:pt>
                <c:pt idx="14">
                  <c:v>44.453856515921217</c:v>
                </c:pt>
                <c:pt idx="15">
                  <c:v>18.685193724262273</c:v>
                </c:pt>
                <c:pt idx="16">
                  <c:v>16.276210767439323</c:v>
                </c:pt>
                <c:pt idx="17">
                  <c:v>-3.8005411952353296</c:v>
                </c:pt>
                <c:pt idx="18">
                  <c:v>10.191802463054934</c:v>
                </c:pt>
                <c:pt idx="19">
                  <c:v>10.166341349455299</c:v>
                </c:pt>
              </c:numCache>
            </c:numRef>
          </c:val>
          <c:smooth val="1"/>
          <c:extLst>
            <c:ext xmlns:c16="http://schemas.microsoft.com/office/drawing/2014/chart" uri="{C3380CC4-5D6E-409C-BE32-E72D297353CC}">
              <c16:uniqueId val="{00000000-E567-4D32-8435-E171F38ED27C}"/>
            </c:ext>
          </c:extLst>
        </c:ser>
        <c:dLbls>
          <c:showLegendKey val="0"/>
          <c:showVal val="0"/>
          <c:showCatName val="0"/>
          <c:showSerName val="0"/>
          <c:showPercent val="0"/>
          <c:showBubbleSize val="0"/>
        </c:dLbls>
        <c:marker val="1"/>
        <c:smooth val="0"/>
        <c:axId val="490061184"/>
        <c:axId val="490071168"/>
      </c:lineChart>
      <c:catAx>
        <c:axId val="490061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0071168"/>
        <c:crosses val="autoZero"/>
        <c:auto val="1"/>
        <c:lblAlgn val="ctr"/>
        <c:lblOffset val="100"/>
        <c:noMultiLvlLbl val="0"/>
      </c:catAx>
      <c:valAx>
        <c:axId val="490071168"/>
        <c:scaling>
          <c:orientation val="minMax"/>
          <c:max val="100"/>
          <c:min val="-50"/>
        </c:scaling>
        <c:delete val="0"/>
        <c:axPos val="l"/>
        <c:numFmt formatCode="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0061184"/>
        <c:crosses val="autoZero"/>
        <c:crossBetween val="between"/>
        <c:majorUnit val="25"/>
      </c:valAx>
      <c:valAx>
        <c:axId val="490072704"/>
        <c:scaling>
          <c:orientation val="minMax"/>
          <c:max val="700"/>
          <c:min val="-300"/>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845760"/>
        <c:crosses val="max"/>
        <c:crossBetween val="between"/>
        <c:majorUnit val="150"/>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noFill/>
        </a:ln>
        <a:effectLst/>
      </c:spPr>
    </c:plotArea>
    <c:legend>
      <c:legendPos val="b"/>
      <c:layout>
        <c:manualLayout>
          <c:xMode val="edge"/>
          <c:yMode val="edge"/>
          <c:x val="3.3677863682015481E-2"/>
          <c:y val="1.8582957032290805E-3"/>
          <c:w val="0.93872845703348162"/>
          <c:h val="0.1562011795304820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75710213753735E-2"/>
          <c:y val="0.13868095414766154"/>
          <c:w val="0.90756663370537116"/>
          <c:h val="0.7315379693364793"/>
        </c:manualLayout>
      </c:layout>
      <c:lineChart>
        <c:grouping val="standard"/>
        <c:varyColors val="0"/>
        <c:ser>
          <c:idx val="3"/>
          <c:order val="0"/>
          <c:tx>
            <c:strRef>
              <c:f>'II. Эдийн засгийн өсөлт'!$A$29</c:f>
              <c:strCache>
                <c:ptCount val="1"/>
                <c:pt idx="0">
                  <c:v>Өрхийн орлого</c:v>
                </c:pt>
              </c:strCache>
            </c:strRef>
          </c:tx>
          <c:spPr>
            <a:ln w="44450">
              <a:solidFill>
                <a:srgbClr val="173678"/>
              </a:solidFill>
            </a:ln>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өсөлт'!$B$29:$AC$29</c15:sqref>
                  </c15:fullRef>
                </c:ext>
              </c:extLst>
              <c:f>'II. Эдийн засгийн өсөлт'!$J$29:$AC$29</c:f>
              <c:numCache>
                <c:formatCode>0.0</c:formatCode>
                <c:ptCount val="20"/>
                <c:pt idx="0">
                  <c:v>7.0190187965094797</c:v>
                </c:pt>
                <c:pt idx="1">
                  <c:v>5.332796557798658</c:v>
                </c:pt>
                <c:pt idx="2">
                  <c:v>-2.0767672324618625</c:v>
                </c:pt>
                <c:pt idx="3">
                  <c:v>-13.11643991361141</c:v>
                </c:pt>
                <c:pt idx="4">
                  <c:v>-10.854694462057813</c:v>
                </c:pt>
                <c:pt idx="5">
                  <c:v>-9.1420824173149011</c:v>
                </c:pt>
                <c:pt idx="6">
                  <c:v>-10.822848235163129</c:v>
                </c:pt>
                <c:pt idx="7">
                  <c:v>-2.2681606139298593</c:v>
                </c:pt>
                <c:pt idx="8">
                  <c:v>4.4033667334669291</c:v>
                </c:pt>
                <c:pt idx="9">
                  <c:v>6.3607546672052928</c:v>
                </c:pt>
                <c:pt idx="10">
                  <c:v>8.6985474674324603</c:v>
                </c:pt>
                <c:pt idx="11">
                  <c:v>13.791671220898461</c:v>
                </c:pt>
                <c:pt idx="12">
                  <c:v>15.912283072487998</c:v>
                </c:pt>
                <c:pt idx="13">
                  <c:v>11.154797153797258</c:v>
                </c:pt>
                <c:pt idx="14">
                  <c:v>14.723586071750105</c:v>
                </c:pt>
                <c:pt idx="15">
                  <c:v>15.4454989049833</c:v>
                </c:pt>
                <c:pt idx="16">
                  <c:v>11.29670861525498</c:v>
                </c:pt>
                <c:pt idx="17">
                  <c:v>18.258745757216001</c:v>
                </c:pt>
                <c:pt idx="18">
                  <c:v>18.985359408214801</c:v>
                </c:pt>
                <c:pt idx="19">
                  <c:v>14.410756481512299</c:v>
                </c:pt>
              </c:numCache>
            </c:numRef>
          </c:val>
          <c:smooth val="1"/>
          <c:extLst>
            <c:ext xmlns:c16="http://schemas.microsoft.com/office/drawing/2014/chart" uri="{C3380CC4-5D6E-409C-BE32-E72D297353CC}">
              <c16:uniqueId val="{00000000-6481-4A4D-AB8B-0580785FE589}"/>
            </c:ext>
          </c:extLst>
        </c:ser>
        <c:ser>
          <c:idx val="0"/>
          <c:order val="1"/>
          <c:tx>
            <c:strRef>
              <c:f>'II. Эдийн засгийн өсөлт'!$A$30</c:f>
              <c:strCache>
                <c:ptCount val="1"/>
                <c:pt idx="0">
                  <c:v>Өрхийн зарлага</c:v>
                </c:pt>
              </c:strCache>
            </c:strRef>
          </c:tx>
          <c:spPr>
            <a:ln w="44450" cmpd="dbl">
              <a:solidFill>
                <a:srgbClr val="173678"/>
              </a:solidFill>
              <a:prstDash val="sysDash"/>
            </a:ln>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өсөлт'!$B$30:$AC$30</c15:sqref>
                  </c15:fullRef>
                </c:ext>
              </c:extLst>
              <c:f>'II. Эдийн засгийн өсөлт'!$J$30:$AC$30</c:f>
              <c:numCache>
                <c:formatCode>0.0</c:formatCode>
                <c:ptCount val="20"/>
                <c:pt idx="0">
                  <c:v>9.624090231441663</c:v>
                </c:pt>
                <c:pt idx="1">
                  <c:v>6.0790307858926251</c:v>
                </c:pt>
                <c:pt idx="2">
                  <c:v>-2.1580365277309999</c:v>
                </c:pt>
                <c:pt idx="3">
                  <c:v>-13.528718598959856</c:v>
                </c:pt>
                <c:pt idx="4">
                  <c:v>-1.8912396052105929</c:v>
                </c:pt>
                <c:pt idx="5">
                  <c:v>-2.4855334999588585</c:v>
                </c:pt>
                <c:pt idx="6">
                  <c:v>-3.7857756657832087</c:v>
                </c:pt>
                <c:pt idx="7">
                  <c:v>2.6639573902140334</c:v>
                </c:pt>
                <c:pt idx="8">
                  <c:v>-2.6274279234024478</c:v>
                </c:pt>
                <c:pt idx="9">
                  <c:v>6.0119952799807752</c:v>
                </c:pt>
                <c:pt idx="10">
                  <c:v>9.7669338804350367</c:v>
                </c:pt>
                <c:pt idx="11">
                  <c:v>15.32905495302157</c:v>
                </c:pt>
                <c:pt idx="12">
                  <c:v>13.348972678695482</c:v>
                </c:pt>
                <c:pt idx="13">
                  <c:v>7.6427399792910133</c:v>
                </c:pt>
                <c:pt idx="14">
                  <c:v>9.7804643291745208</c:v>
                </c:pt>
                <c:pt idx="15">
                  <c:v>10.4875966791137</c:v>
                </c:pt>
                <c:pt idx="16">
                  <c:v>15.207411008592263</c:v>
                </c:pt>
                <c:pt idx="17">
                  <c:v>18.333316560325802</c:v>
                </c:pt>
                <c:pt idx="18">
                  <c:v>19.148965891256299</c:v>
                </c:pt>
                <c:pt idx="19">
                  <c:v>16.708946279973201</c:v>
                </c:pt>
              </c:numCache>
            </c:numRef>
          </c:val>
          <c:smooth val="1"/>
          <c:extLst>
            <c:ext xmlns:c16="http://schemas.microsoft.com/office/drawing/2014/chart" uri="{C3380CC4-5D6E-409C-BE32-E72D297353CC}">
              <c16:uniqueId val="{00000001-6481-4A4D-AB8B-0580785FE589}"/>
            </c:ext>
          </c:extLst>
        </c:ser>
        <c:ser>
          <c:idx val="1"/>
          <c:order val="2"/>
          <c:tx>
            <c:strRef>
              <c:f>'II. Эдийн засгийн өсөлт'!$A$31</c:f>
              <c:strCache>
                <c:ptCount val="1"/>
                <c:pt idx="0">
                  <c:v>Хэрэглээний зээл</c:v>
                </c:pt>
              </c:strCache>
            </c:strRef>
          </c:tx>
          <c:spPr>
            <a:ln w="44450">
              <a:solidFill>
                <a:srgbClr val="AF945E"/>
              </a:solidFill>
            </a:ln>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өсөлт'!$B$31:$AC$31</c15:sqref>
                  </c15:fullRef>
                </c:ext>
              </c:extLst>
              <c:f>'II. Эдийн засгийн өсөлт'!$J$31:$AC$31</c:f>
              <c:numCache>
                <c:formatCode>0.0</c:formatCode>
                <c:ptCount val="20"/>
                <c:pt idx="0">
                  <c:v>21.879816880024027</c:v>
                </c:pt>
                <c:pt idx="1">
                  <c:v>12.466612623274131</c:v>
                </c:pt>
                <c:pt idx="2">
                  <c:v>6.5645332745108975</c:v>
                </c:pt>
                <c:pt idx="3">
                  <c:v>0.46973507729759501</c:v>
                </c:pt>
                <c:pt idx="4">
                  <c:v>2.7490515458620468</c:v>
                </c:pt>
                <c:pt idx="5">
                  <c:v>1.7279941880016469</c:v>
                </c:pt>
                <c:pt idx="6">
                  <c:v>4.8309467591426625</c:v>
                </c:pt>
                <c:pt idx="7">
                  <c:v>11.440619840497956</c:v>
                </c:pt>
                <c:pt idx="8">
                  <c:v>24.745622087268782</c:v>
                </c:pt>
                <c:pt idx="9">
                  <c:v>35.290307806248023</c:v>
                </c:pt>
                <c:pt idx="10">
                  <c:v>44.2209303411476</c:v>
                </c:pt>
                <c:pt idx="11">
                  <c:v>51.531595449078218</c:v>
                </c:pt>
                <c:pt idx="12">
                  <c:v>41.704000632569496</c:v>
                </c:pt>
                <c:pt idx="13">
                  <c:v>42.99560055102161</c:v>
                </c:pt>
                <c:pt idx="14">
                  <c:v>44.747399786940868</c:v>
                </c:pt>
                <c:pt idx="15">
                  <c:v>54.901106103801482</c:v>
                </c:pt>
                <c:pt idx="16">
                  <c:v>37.168661876541442</c:v>
                </c:pt>
                <c:pt idx="17">
                  <c:v>24.9</c:v>
                </c:pt>
                <c:pt idx="18">
                  <c:v>9.9462990293270401</c:v>
                </c:pt>
                <c:pt idx="19">
                  <c:v>-7.7072965180869302</c:v>
                </c:pt>
              </c:numCache>
            </c:numRef>
          </c:val>
          <c:smooth val="1"/>
          <c:extLst>
            <c:ext xmlns:c16="http://schemas.microsoft.com/office/drawing/2014/chart" uri="{C3380CC4-5D6E-409C-BE32-E72D297353CC}">
              <c16:uniqueId val="{00000002-6481-4A4D-AB8B-0580785FE589}"/>
            </c:ext>
          </c:extLst>
        </c:ser>
        <c:ser>
          <c:idx val="2"/>
          <c:order val="3"/>
          <c:tx>
            <c:strRef>
              <c:f>'II. Эдийн засгийн өсөлт'!$A$32</c:f>
              <c:strCache>
                <c:ptCount val="1"/>
                <c:pt idx="0">
                  <c:v>Хэрэглээний импорт</c:v>
                </c:pt>
              </c:strCache>
            </c:strRef>
          </c:tx>
          <c:spPr>
            <a:ln w="44450" cmpd="dbl">
              <a:solidFill>
                <a:srgbClr val="AF945E"/>
              </a:solidFill>
              <a:prstDash val="sysDash"/>
            </a:ln>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өсөлт'!$B$32:$AC$32</c15:sqref>
                  </c15:fullRef>
                </c:ext>
              </c:extLst>
              <c:f>'II. Эдийн засгийн өсөлт'!$J$32:$AC$32</c:f>
              <c:numCache>
                <c:formatCode>0.0</c:formatCode>
                <c:ptCount val="20"/>
                <c:pt idx="0">
                  <c:v>-22.660701181706933</c:v>
                </c:pt>
                <c:pt idx="1">
                  <c:v>-19.515548747452815</c:v>
                </c:pt>
                <c:pt idx="2">
                  <c:v>-19.202239500135587</c:v>
                </c:pt>
                <c:pt idx="3">
                  <c:v>-19.65490579412371</c:v>
                </c:pt>
                <c:pt idx="4">
                  <c:v>-8.8292500508141529</c:v>
                </c:pt>
                <c:pt idx="5">
                  <c:v>4.1199052350484155</c:v>
                </c:pt>
                <c:pt idx="6">
                  <c:v>19.318988331653621</c:v>
                </c:pt>
                <c:pt idx="7">
                  <c:v>4.6922170982661493</c:v>
                </c:pt>
                <c:pt idx="8">
                  <c:v>21.19559134810698</c:v>
                </c:pt>
                <c:pt idx="9">
                  <c:v>5.2635016360321973</c:v>
                </c:pt>
                <c:pt idx="10">
                  <c:v>2.6710959847956683</c:v>
                </c:pt>
                <c:pt idx="11">
                  <c:v>18.684319114195389</c:v>
                </c:pt>
                <c:pt idx="12">
                  <c:v>26.387675743015237</c:v>
                </c:pt>
                <c:pt idx="13">
                  <c:v>21.96070422795373</c:v>
                </c:pt>
                <c:pt idx="14">
                  <c:v>33.439564519168542</c:v>
                </c:pt>
                <c:pt idx="15">
                  <c:v>29.387244730823198</c:v>
                </c:pt>
                <c:pt idx="16">
                  <c:v>9.1602194650738795</c:v>
                </c:pt>
                <c:pt idx="17">
                  <c:v>6.9826961080058396</c:v>
                </c:pt>
                <c:pt idx="18">
                  <c:v>-2.4155925571692398</c:v>
                </c:pt>
                <c:pt idx="19">
                  <c:v>-13.171633067747999</c:v>
                </c:pt>
              </c:numCache>
            </c:numRef>
          </c:val>
          <c:smooth val="1"/>
          <c:extLst>
            <c:ext xmlns:c16="http://schemas.microsoft.com/office/drawing/2014/chart" uri="{C3380CC4-5D6E-409C-BE32-E72D297353CC}">
              <c16:uniqueId val="{00000003-6481-4A4D-AB8B-0580785FE589}"/>
            </c:ext>
          </c:extLst>
        </c:ser>
        <c:dLbls>
          <c:showLegendKey val="0"/>
          <c:showVal val="0"/>
          <c:showCatName val="0"/>
          <c:showSerName val="0"/>
          <c:showPercent val="0"/>
          <c:showBubbleSize val="0"/>
        </c:dLbls>
        <c:smooth val="0"/>
        <c:axId val="510964096"/>
        <c:axId val="510965632"/>
      </c:lineChart>
      <c:catAx>
        <c:axId val="510964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0965632"/>
        <c:crosses val="autoZero"/>
        <c:auto val="1"/>
        <c:lblAlgn val="ctr"/>
        <c:lblOffset val="100"/>
        <c:tickMarkSkip val="4"/>
        <c:noMultiLvlLbl val="0"/>
      </c:catAx>
      <c:valAx>
        <c:axId val="510965632"/>
        <c:scaling>
          <c:orientation val="minMax"/>
        </c:scaling>
        <c:delete val="0"/>
        <c:axPos val="l"/>
        <c:numFmt formatCode="0.0" sourceLinked="1"/>
        <c:majorTickMark val="in"/>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valAx>
      <c:spPr>
        <a:noFill/>
        <a:ln>
          <a:noFill/>
        </a:ln>
        <a:effectLst/>
      </c:spPr>
    </c:plotArea>
    <c:legend>
      <c:legendPos val="b"/>
      <c:layout>
        <c:manualLayout>
          <c:xMode val="edge"/>
          <c:yMode val="edge"/>
          <c:x val="9.8390734321195605E-2"/>
          <c:y val="8.3016189174166307E-3"/>
          <c:w val="0.78155493133222975"/>
          <c:h val="0.1614632135823056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065463816109E-2"/>
          <c:y val="2.4316555208389681E-2"/>
          <c:w val="0.88127232869996575"/>
          <c:h val="0.94562679372876846"/>
        </c:manualLayout>
      </c:layout>
      <c:barChart>
        <c:barDir val="col"/>
        <c:grouping val="clustered"/>
        <c:varyColors val="0"/>
        <c:ser>
          <c:idx val="1"/>
          <c:order val="0"/>
          <c:tx>
            <c:strRef>
              <c:f>'II. Эдийн засгийн өсөлт'!$A$37</c:f>
              <c:strCache>
                <c:ptCount val="1"/>
                <c:pt idx="0">
                  <c:v>Цэвэр экспорт</c:v>
                </c:pt>
              </c:strCache>
            </c:strRef>
          </c:tx>
          <c:spPr>
            <a:solidFill>
              <a:schemeClr val="bg1">
                <a:lumMod val="75000"/>
              </a:schemeClr>
            </a:solidFill>
          </c:spPr>
          <c:invertIfNegative val="0"/>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өсөлт'!$B$37:$AC$37</c15:sqref>
                  </c15:fullRef>
                </c:ext>
              </c:extLst>
              <c:f>'II. Эдийн засгийн өсөлт'!$J$37:$AC$37</c:f>
              <c:numCache>
                <c:formatCode>0</c:formatCode>
                <c:ptCount val="20"/>
                <c:pt idx="0">
                  <c:v>121.02262609167792</c:v>
                </c:pt>
                <c:pt idx="1">
                  <c:v>-230.99111992950429</c:v>
                </c:pt>
                <c:pt idx="2">
                  <c:v>229.33396894723819</c:v>
                </c:pt>
                <c:pt idx="3">
                  <c:v>263.32200536383152</c:v>
                </c:pt>
                <c:pt idx="4">
                  <c:v>15.110099999999875</c:v>
                </c:pt>
                <c:pt idx="5">
                  <c:v>86.617099999999937</c:v>
                </c:pt>
                <c:pt idx="6">
                  <c:v>-5.320299999999861</c:v>
                </c:pt>
                <c:pt idx="7">
                  <c:v>440.81500000000005</c:v>
                </c:pt>
                <c:pt idx="8">
                  <c:v>-410.92740000000049</c:v>
                </c:pt>
                <c:pt idx="9">
                  <c:v>-86.997800000000097</c:v>
                </c:pt>
                <c:pt idx="10">
                  <c:v>195.48050000000012</c:v>
                </c:pt>
                <c:pt idx="11">
                  <c:v>-174.04919999999993</c:v>
                </c:pt>
                <c:pt idx="12">
                  <c:v>-814.43882704429325</c:v>
                </c:pt>
                <c:pt idx="13">
                  <c:v>-554.31870307533063</c:v>
                </c:pt>
                <c:pt idx="14">
                  <c:v>-60.760086808662891</c:v>
                </c:pt>
                <c:pt idx="15">
                  <c:v>-95.673901872411079</c:v>
                </c:pt>
                <c:pt idx="16">
                  <c:v>-974.50115500169341</c:v>
                </c:pt>
                <c:pt idx="17">
                  <c:v>-899.53220263870116</c:v>
                </c:pt>
                <c:pt idx="18">
                  <c:v>-668.74746075736675</c:v>
                </c:pt>
                <c:pt idx="19">
                  <c:v>-780.18586297776983</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10"/>
        <c:overlap val="-3"/>
        <c:axId val="510736256"/>
        <c:axId val="510737792"/>
      </c:barChart>
      <c:lineChart>
        <c:grouping val="standard"/>
        <c:varyColors val="0"/>
        <c:ser>
          <c:idx val="2"/>
          <c:order val="1"/>
          <c:tx>
            <c:strRef>
              <c:f>'II. Эдийн засгийн өсөлт'!$A$38</c:f>
              <c:strCache>
                <c:ptCount val="1"/>
                <c:pt idx="0">
                  <c:v>Экспортын өсөлт</c:v>
                </c:pt>
              </c:strCache>
            </c:strRef>
          </c:tx>
          <c:spPr>
            <a:ln>
              <a:solidFill>
                <a:srgbClr val="AF945E"/>
              </a:solidFill>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өсөлт'!$B$38:$AC$38</c15:sqref>
                  </c15:fullRef>
                </c:ext>
              </c:extLst>
              <c:f>'II. Эдийн засгийн өсөлт'!$J$38:$AC$38</c:f>
              <c:numCache>
                <c:formatCode>0%</c:formatCode>
                <c:ptCount val="20"/>
                <c:pt idx="0">
                  <c:v>0.27774775255339135</c:v>
                </c:pt>
                <c:pt idx="1">
                  <c:v>5.4815421581469126E-2</c:v>
                </c:pt>
                <c:pt idx="2">
                  <c:v>-4.5094973233535618E-2</c:v>
                </c:pt>
                <c:pt idx="3">
                  <c:v>-0.13304794705423284</c:v>
                </c:pt>
                <c:pt idx="4">
                  <c:v>1.3152356463726589E-2</c:v>
                </c:pt>
                <c:pt idx="5">
                  <c:v>8.2462756886206412E-2</c:v>
                </c:pt>
                <c:pt idx="6">
                  <c:v>9.8664652393943841E-2</c:v>
                </c:pt>
                <c:pt idx="7">
                  <c:v>0.32121929633579516</c:v>
                </c:pt>
                <c:pt idx="8">
                  <c:v>0.36184057116587565</c:v>
                </c:pt>
                <c:pt idx="9">
                  <c:v>0.12682441414947232</c:v>
                </c:pt>
                <c:pt idx="10">
                  <c:v>0.17879687751835927</c:v>
                </c:pt>
                <c:pt idx="11">
                  <c:v>-2.0302285375063955E-2</c:v>
                </c:pt>
                <c:pt idx="12">
                  <c:v>0.18482159704362511</c:v>
                </c:pt>
                <c:pt idx="13">
                  <c:v>9.3932058210197233E-2</c:v>
                </c:pt>
                <c:pt idx="14">
                  <c:v>0.11196008283627699</c:v>
                </c:pt>
                <c:pt idx="15">
                  <c:v>0.22447943535481599</c:v>
                </c:pt>
                <c:pt idx="16">
                  <c:v>0.21591948379217474</c:v>
                </c:pt>
                <c:pt idx="17">
                  <c:v>0.13495319412786411</c:v>
                </c:pt>
                <c:pt idx="18">
                  <c:v>0.14493567806290919</c:v>
                </c:pt>
                <c:pt idx="19">
                  <c:v>-6.0963180426833907E-2</c:v>
                </c:pt>
              </c:numCache>
            </c:numRef>
          </c:val>
          <c:smooth val="1"/>
          <c:extLst>
            <c:ext xmlns:c16="http://schemas.microsoft.com/office/drawing/2014/chart" uri="{C3380CC4-5D6E-409C-BE32-E72D297353CC}">
              <c16:uniqueId val="{00000002-98FC-4333-AC65-CDC89E1FDA93}"/>
            </c:ext>
          </c:extLst>
        </c:ser>
        <c:ser>
          <c:idx val="3"/>
          <c:order val="2"/>
          <c:tx>
            <c:strRef>
              <c:f>'II. Эдийн засгийн өсөлт'!$A$39</c:f>
              <c:strCache>
                <c:ptCount val="1"/>
                <c:pt idx="0">
                  <c:v>Импортын өсөлт</c:v>
                </c:pt>
              </c:strCache>
            </c:strRef>
          </c:tx>
          <c:spPr>
            <a:ln w="28575" cap="rnd">
              <a:solidFill>
                <a:srgbClr val="006666"/>
              </a:solidFill>
              <a:round/>
            </a:ln>
            <a:effectLst/>
          </c:spPr>
          <c:marker>
            <c:symbol val="none"/>
          </c:marker>
          <c:cat>
            <c:multiLvlStrRef>
              <c:extLst>
                <c:ext xmlns:c15="http://schemas.microsoft.com/office/drawing/2012/chart" uri="{02D57815-91ED-43cb-92C2-25804820EDAC}">
                  <c15:fullRef>
                    <c15:sqref>'II. Эдийн засгийн өсөлт'!$B$1:$AC$2</c15:sqref>
                  </c15:fullRef>
                </c:ext>
              </c:extLst>
              <c:f>'II. Эдийн засгийн өсөлт'!$J$1:$AC$2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2015</c:v>
                  </c:pt>
                  <c:pt idx="4">
                    <c:v>2016</c:v>
                  </c:pt>
                  <c:pt idx="8">
                    <c:v>2017</c:v>
                  </c:pt>
                  <c:pt idx="12">
                    <c:v>2018</c:v>
                  </c:pt>
                  <c:pt idx="16">
                    <c:v>2019</c:v>
                  </c:pt>
                </c:lvl>
              </c:multiLvlStrCache>
            </c:multiLvlStrRef>
          </c:cat>
          <c:val>
            <c:numRef>
              <c:extLst>
                <c:ext xmlns:c15="http://schemas.microsoft.com/office/drawing/2012/chart" uri="{02D57815-91ED-43cb-92C2-25804820EDAC}">
                  <c15:fullRef>
                    <c15:sqref>'II. Эдийн засгийн өсөлт'!$B$39:$AC$39</c15:sqref>
                  </c15:fullRef>
                </c:ext>
              </c:extLst>
              <c:f>'II. Эдийн засгийн өсөлт'!$J$39:$AC$39</c:f>
              <c:numCache>
                <c:formatCode>0%</c:formatCode>
                <c:ptCount val="20"/>
                <c:pt idx="0">
                  <c:v>-0.12667891083127891</c:v>
                </c:pt>
                <c:pt idx="1">
                  <c:v>2.1272249954362721E-4</c:v>
                </c:pt>
                <c:pt idx="2">
                  <c:v>-0.19284360037553283</c:v>
                </c:pt>
                <c:pt idx="3">
                  <c:v>-0.1301124517064518</c:v>
                </c:pt>
                <c:pt idx="4">
                  <c:v>7.1062967245243414E-2</c:v>
                </c:pt>
                <c:pt idx="5">
                  <c:v>-3.7570383111477312E-2</c:v>
                </c:pt>
                <c:pt idx="6">
                  <c:v>0.19819679919465805</c:v>
                </c:pt>
                <c:pt idx="7">
                  <c:v>0.28349926928436431</c:v>
                </c:pt>
                <c:pt idx="8">
                  <c:v>0.58780136761671353</c:v>
                </c:pt>
                <c:pt idx="9">
                  <c:v>0.20671923646005541</c:v>
                </c:pt>
                <c:pt idx="10">
                  <c:v>0.12805403432509777</c:v>
                </c:pt>
                <c:pt idx="11">
                  <c:v>0.18624662302069228</c:v>
                </c:pt>
                <c:pt idx="12">
                  <c:v>0.26674236768729931</c:v>
                </c:pt>
                <c:pt idx="13">
                  <c:v>0.2214537975949753</c:v>
                </c:pt>
                <c:pt idx="14">
                  <c:v>0.1841905905846204</c:v>
                </c:pt>
                <c:pt idx="15">
                  <c:v>0.19085866693139497</c:v>
                </c:pt>
                <c:pt idx="16">
                  <c:v>0.21227457895478619</c:v>
                </c:pt>
                <c:pt idx="17">
                  <c:v>0.19805059145462334</c:v>
                </c:pt>
                <c:pt idx="18">
                  <c:v>0.2793411577848961</c:v>
                </c:pt>
                <c:pt idx="19">
                  <c:v>8.2758436627853982E-2</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0737792"/>
        <c:crosses val="autoZero"/>
        <c:auto val="1"/>
        <c:lblAlgn val="ctr"/>
        <c:lblOffset val="100"/>
        <c:noMultiLvlLbl val="0"/>
      </c:catAx>
      <c:valAx>
        <c:axId val="510737792"/>
        <c:scaling>
          <c:orientation val="minMax"/>
          <c:max val="2200"/>
          <c:min val="-1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b="1"/>
                  <a:t>тэрбум төгрөг</a:t>
                </a:r>
                <a:endParaRPr lang="en-US" b="1"/>
              </a:p>
            </c:rich>
          </c:tx>
          <c:layout>
            <c:manualLayout>
              <c:xMode val="edge"/>
              <c:yMode val="edge"/>
              <c:x val="6.686799901519884E-2"/>
              <c:y val="2.4532082214380403E-2"/>
            </c:manualLayout>
          </c:layout>
          <c:overlay val="0"/>
          <c:spPr>
            <a:noFill/>
            <a:ln>
              <a:noFill/>
            </a:ln>
            <a:effectLst/>
          </c:sp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0736256"/>
        <c:crosses val="autoZero"/>
        <c:crossBetween val="between"/>
        <c:majorUnit val="400"/>
      </c:valAx>
      <c:valAx>
        <c:axId val="510744064"/>
        <c:scaling>
          <c:orientation val="minMax"/>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noFill/>
        </a:ln>
        <a:effectLst/>
      </c:spPr>
    </c:plotArea>
    <c:legend>
      <c:legendPos val="b"/>
      <c:layout>
        <c:manualLayout>
          <c:xMode val="edge"/>
          <c:yMode val="edge"/>
          <c:x val="0.49166533404094126"/>
          <c:y val="5.6092011916720148E-2"/>
          <c:w val="0.41031342694678313"/>
          <c:h val="0.18650414287107289"/>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1.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2.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3.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4.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201" workbookViewId="0" zoomToFit="1"/>
  </sheetViews>
  <pageMargins left="2.4" right="2.4" top="2.2000000000000002" bottom="2.1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002060"/>
  </sheetPr>
  <sheetViews>
    <sheetView zoomScale="70" workbookViewId="0"/>
  </sheetViews>
  <customSheetViews>
    <customSheetView guid="{54FD4859-4825-49C8-AF88-E7B792413D64}" scale="122" zoomToFit="1">
      <pageMargins left="0.7" right="0.7" top="0.75" bottom="0.75" header="0.3" footer="0.3"/>
    </customSheetView>
    <customSheetView guid="{5B55F06F-38A3-4953-A2E1-A01BECB01CAC}" scale="122" zoomToFit="1">
      <pageMargins left="0.7" right="0.7" top="0.75" bottom="0.75" header="0.3" footer="0.3"/>
    </customSheetView>
    <customSheetView guid="{A510ACF3-DF9A-47BB-87AF-862EA6359570}" scale="122" zoomToFit="1">
      <pageMargins left="0.7" right="0.7" top="0.75" bottom="0.75" header="0.3" footer="0.3"/>
    </customSheetView>
    <customSheetView guid="{B6000075-C6E9-470D-8855-6E4C41B43187}" scale="122" zoomToFit="1">
      <pageMargins left="0.7" right="0.7" top="0.75" bottom="0.75" header="0.3" footer="0.3"/>
    </customSheetView>
    <customSheetView guid="{8D4EA38E-ED42-44A9-9431-B3D4F6087B53}" scale="118" zoomToFit="1">
      <pageMargins left="0.7" right="0.7" top="0.75" bottom="0.75" header="0.3" footer="0.3"/>
    </customSheetView>
  </customSheetViews>
  <pageMargins left="0.7" right="0.7" top="1.25" bottom="1.2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002060"/>
  </sheetPr>
  <sheetViews>
    <sheetView zoomScale="85" workbookViewId="0"/>
  </sheetViews>
  <customSheetViews>
    <customSheetView guid="{54FD4859-4825-49C8-AF88-E7B792413D64}" scale="62">
      <pageMargins left="0.7" right="0.7" top="0.75" bottom="0.75" header="0.3" footer="0.3"/>
    </customSheetView>
    <customSheetView guid="{5B55F06F-38A3-4953-A2E1-A01BECB01CAC}" scale="62">
      <pageMargins left="0.7" right="0.7" top="0.75" bottom="0.75" header="0.3" footer="0.3"/>
    </customSheetView>
    <customSheetView guid="{A510ACF3-DF9A-47BB-87AF-862EA6359570}" scale="62">
      <pageMargins left="0.7" right="0.7" top="0.75" bottom="0.75" header="0.3" footer="0.3"/>
    </customSheetView>
    <customSheetView guid="{B6000075-C6E9-470D-8855-6E4C41B43187}" scale="62">
      <pageMargins left="0.7" right="0.7" top="0.75" bottom="0.75" header="0.3" footer="0.3"/>
    </customSheetView>
    <customSheetView guid="{8D4EA38E-ED42-44A9-9431-B3D4F6087B53}" scale="85">
      <pageMargins left="0.7" right="0.7" top="0.75" bottom="0.75" header="0.3" footer="0.3"/>
    </customSheetView>
  </customSheetViews>
  <pageMargins left="0.7" right="0.7" top="1.25" bottom="1.2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rgb="FFD0BC99"/>
  </sheetPr>
  <sheetViews>
    <sheetView zoomScale="92" workbookViewId="0" zoomToFit="1"/>
  </sheetViews>
  <pageMargins left="0.7" right="0.7" top="1" bottom="1"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rgb="FFD0BC99"/>
  </sheetPr>
  <sheetViews>
    <sheetView zoomScale="90" workbookViewId="0"/>
  </sheetViews>
  <pageMargins left="0.7" right="0.7" top="1" bottom="1"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rgb="FFD0BC99"/>
  </sheetPr>
  <sheetViews>
    <sheetView zoomScale="92" workbookViewId="0" zoomToFit="1"/>
  </sheetViews>
  <pageMargins left="0.7" right="0.7" top="1" bottom="1"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rgb="FFD0BC99"/>
  </sheetPr>
  <sheetViews>
    <sheetView zoomScale="90" workbookViewId="0"/>
  </sheetViews>
  <pageMargins left="0.7" right="0.7" top="1" bottom="1"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rgb="FFD0BC99"/>
  </sheetPr>
  <sheetViews>
    <sheetView zoomScale="92" workbookViewId="0" zoomToFit="1"/>
  </sheetViews>
  <pageMargins left="0.7" right="0.7" top="1" bottom="1"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rgb="FFD0BC99"/>
  </sheetPr>
  <sheetViews>
    <sheetView zoomScale="92" workbookViewId="0" zoomToFit="1"/>
  </sheetViews>
  <pageMargins left="0.7" right="0.7" top="1" bottom="1"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rgb="FFD0BC99"/>
  </sheetPr>
  <sheetViews>
    <sheetView zoomScale="85" workbookViewId="0"/>
  </sheetViews>
  <pageMargins left="0.7" right="0.7" top="1" bottom="1"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192" workbookViewId="0" zoomToFit="1"/>
  </sheetViews>
  <pageMargins left="2.1" right="2.1" top="2.2000000000000002" bottom="2.2000000000000002"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sheetViews>
    <sheetView zoomScale="7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sheetViews>
    <sheetView zoomScale="70"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tabColor rgb="FF006666"/>
  </sheetPr>
  <sheetViews>
    <sheetView zoomScale="130" workbookViewId="0"/>
  </sheetViews>
  <customSheetViews>
    <customSheetView guid="{54FD4859-4825-49C8-AF88-E7B792413D64}" scale="102">
      <pageMargins left="0.7" right="0.7" top="0.75" bottom="0.75" header="0.3" footer="0.3"/>
    </customSheetView>
    <customSheetView guid="{5B55F06F-38A3-4953-A2E1-A01BECB01CAC}" scale="102">
      <pageMargins left="0.7" right="0.7" top="0.75" bottom="0.75" header="0.3" footer="0.3"/>
    </customSheetView>
    <customSheetView guid="{A510ACF3-DF9A-47BB-87AF-862EA6359570}" scale="102">
      <pageMargins left="0.7" right="0.7" top="0.75" bottom="0.75" header="0.3" footer="0.3"/>
    </customSheetView>
    <customSheetView guid="{B6000075-C6E9-470D-8855-6E4C41B43187}" scale="102">
      <pageMargins left="0.7" right="0.7" top="0.75" bottom="0.75" header="0.3" footer="0.3"/>
    </customSheetView>
    <customSheetView guid="{8D4EA38E-ED42-44A9-9431-B3D4F6087B53}" scale="102">
      <pageMargins left="0.7" right="0.7" top="0.75" bottom="0.75" header="0.3" footer="0.3"/>
    </customSheetView>
  </customSheetViews>
  <pageMargins left="2.1" right="2.1" top="2.2000000000000002" bottom="2.2000000000000002" header="0.3" footer="0.3"/>
  <pageSetup orientation="landscape" horizontalDpi="4294967295" verticalDpi="4294967295"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600-000000000000}">
  <sheetPr codeName="Chart6">
    <tabColor rgb="FF006666"/>
  </sheetPr>
  <sheetViews>
    <sheetView zoomScale="173" workbookViewId="0" zoomToFit="1"/>
  </sheetViews>
  <customSheetViews>
    <customSheetView guid="{54FD4859-4825-49C8-AF88-E7B792413D64}" scale="53">
      <pageMargins left="0.7" right="0.7" top="0.75" bottom="0.75" header="0.3" footer="0.3"/>
    </customSheetView>
    <customSheetView guid="{5B55F06F-38A3-4953-A2E1-A01BECB01CAC}" scale="53">
      <pageMargins left="0.7" right="0.7" top="0.75" bottom="0.75" header="0.3" footer="0.3"/>
    </customSheetView>
    <customSheetView guid="{DC707E39-0569-4FAA-B5FD-B85110680DF5}" scale="53">
      <pageMargins left="0.7" right="0.7" top="0.75" bottom="0.75" header="0.3" footer="0.3"/>
    </customSheetView>
    <customSheetView guid="{83D4AEBA-9C92-42A7-8C70-A480F50C01E3}" scale="53">
      <pageMargins left="0.7" right="0.7" top="0.75" bottom="0.75" header="0.3" footer="0.3"/>
    </customSheetView>
    <customSheetView guid="{A510ACF3-DF9A-47BB-87AF-862EA6359570}" scale="53">
      <pageMargins left="0.7" right="0.7" top="0.75" bottom="0.75" header="0.3" footer="0.3"/>
    </customSheetView>
    <customSheetView guid="{B6000075-C6E9-470D-8855-6E4C41B43187}" scale="53">
      <pageMargins left="0.7" right="0.7" top="0.75" bottom="0.75" header="0.3" footer="0.3"/>
    </customSheetView>
    <customSheetView guid="{8D4EA38E-ED42-44A9-9431-B3D4F6087B53}" scale="53">
      <pageMargins left="0.7" right="0.7" top="0.75" bottom="0.75" header="0.3" footer="0.3"/>
    </customSheetView>
  </customSheetViews>
  <pageMargins left="2.1" right="2.1" top="2.2000000000000002" bottom="2.2000000000000002" header="0.3" footer="0.3"/>
  <pageSetup orientation="landscape" horizontalDpi="4294967295" verticalDpi="4294967295"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tabColor rgb="FF006666"/>
  </sheetPr>
  <sheetViews>
    <sheetView zoomScale="70" workbookViewId="0"/>
  </sheetViews>
  <pageMargins left="0.7" right="0.7" top="1.25" bottom="1.2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tabColor rgb="FF006666"/>
  </sheetPr>
  <sheetViews>
    <sheetView zoomScale="130" workbookViewId="0"/>
  </sheetViews>
  <customSheetViews>
    <customSheetView guid="{54FD4859-4825-49C8-AF88-E7B792413D64}" scale="102">
      <pageMargins left="0.7" right="0.7" top="0.75" bottom="0.75" header="0.3" footer="0.3"/>
    </customSheetView>
    <customSheetView guid="{5B55F06F-38A3-4953-A2E1-A01BECB01CAC}" scale="102">
      <pageMargins left="0.7" right="0.7" top="0.75" bottom="0.75" header="0.3" footer="0.3"/>
    </customSheetView>
    <customSheetView guid="{A510ACF3-DF9A-47BB-87AF-862EA6359570}" scale="102">
      <pageMargins left="0.7" right="0.7" top="0.75" bottom="0.75" header="0.3" footer="0.3"/>
    </customSheetView>
    <customSheetView guid="{B6000075-C6E9-470D-8855-6E4C41B43187}" scale="102">
      <pageMargins left="0.7" right="0.7" top="0.75" bottom="0.75" header="0.3" footer="0.3"/>
    </customSheetView>
    <customSheetView guid="{8D4EA38E-ED42-44A9-9431-B3D4F6087B53}">
      <pageMargins left="0.7" right="0.7" top="0.75" bottom="0.75" header="0.3" footer="0.3"/>
    </customSheetView>
  </customSheetViews>
  <pageMargins left="2.1" right="2.1" top="2.2000000000000002" bottom="2.2000000000000002" header="0.3" footer="0.3"/>
  <pageSetup orientation="landscape" horizontalDpi="4294967295" verticalDpi="4294967295"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tabColor rgb="FF006666"/>
  </sheetPr>
  <sheetViews>
    <sheetView zoomScale="70" workbookViewId="0"/>
  </sheetViews>
  <customSheetViews>
    <customSheetView guid="{54FD4859-4825-49C8-AF88-E7B792413D64}" scale="88" zoomToFit="1">
      <pageMargins left="0.7" right="0.7" top="0.75" bottom="0.75" header="0.3" footer="0.3"/>
    </customSheetView>
    <customSheetView guid="{5B55F06F-38A3-4953-A2E1-A01BECB01CAC}" scale="88" zoomToFit="1">
      <pageMargins left="0.7" right="0.7" top="0.75" bottom="0.75" header="0.3" footer="0.3"/>
    </customSheetView>
    <customSheetView guid="{A510ACF3-DF9A-47BB-87AF-862EA6359570}" scale="88" zoomToFit="1">
      <pageMargins left="0.7" right="0.7" top="0.75" bottom="0.75" header="0.3" footer="0.3"/>
    </customSheetView>
    <customSheetView guid="{B6000075-C6E9-470D-8855-6E4C41B43187}" scale="88" zoomToFit="1">
      <pageMargins left="0.7" right="0.7" top="0.75" bottom="0.75" header="0.3" footer="0.3"/>
    </customSheetView>
    <customSheetView guid="{8D4EA38E-ED42-44A9-9431-B3D4F6087B53}" scale="55">
      <pageMargins left="0.7" right="0.7" top="0.75" bottom="0.75" header="0.3" footer="0.3"/>
    </customSheetView>
  </customSheetViews>
  <pageMargins left="0.7" right="0.7" top="1.25" bottom="1.2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codeName="Chart2">
    <tabColor rgb="FF006666"/>
  </sheetPr>
  <sheetViews>
    <sheetView zoomScale="127" workbookViewId="0"/>
  </sheetViews>
  <customSheetViews>
    <customSheetView guid="{54FD4859-4825-49C8-AF88-E7B792413D64}" scale="55">
      <pageMargins left="0.7" right="0.7" top="0.75" bottom="0.75" header="0.3" footer="0.3"/>
    </customSheetView>
    <customSheetView guid="{5B55F06F-38A3-4953-A2E1-A01BECB01CAC}" scale="55">
      <pageMargins left="0.7" right="0.7" top="0.75" bottom="0.75" header="0.3" footer="0.3"/>
    </customSheetView>
    <customSheetView guid="{DC707E39-0569-4FAA-B5FD-B85110680DF5}" scale="55">
      <pageMargins left="0.7" right="0.7" top="0.75" bottom="0.75" header="0.3" footer="0.3"/>
    </customSheetView>
    <customSheetView guid="{83D4AEBA-9C92-42A7-8C70-A480F50C01E3}" scale="55">
      <pageMargins left="0.7" right="0.7" top="0.75" bottom="0.75" header="0.3" footer="0.3"/>
    </customSheetView>
    <customSheetView guid="{A510ACF3-DF9A-47BB-87AF-862EA6359570}" scale="55">
      <pageMargins left="0.7" right="0.7" top="0.75" bottom="0.75" header="0.3" footer="0.3"/>
    </customSheetView>
    <customSheetView guid="{B6000075-C6E9-470D-8855-6E4C41B43187}" scale="55">
      <pageMargins left="0.7" right="0.7" top="0.75" bottom="0.75" header="0.3" footer="0.3"/>
    </customSheetView>
    <customSheetView guid="{8D4EA38E-ED42-44A9-9431-B3D4F6087B53}" scale="55">
      <pageMargins left="0.7" right="0.7" top="0.75" bottom="0.75" header="0.3" footer="0.3"/>
    </customSheetView>
  </customSheetViews>
  <pageMargins left="2.1" right="2.1" top="2.2000000000000002" bottom="2.2000000000000002" header="0.3" footer="0.3"/>
  <pageSetup orientation="landscape" horizontalDpi="4294967295" verticalDpi="4294967295"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115" workbookViewId="0"/>
  </sheetViews>
  <pageMargins left="2.1" right="2.1" top="2.2000000000000002" bottom="2.2000000000000002"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002060"/>
  </sheetPr>
  <sheetViews>
    <sheetView zoomScale="145" workbookViewId="0"/>
  </sheetViews>
  <customSheetViews>
    <customSheetView guid="{54FD4859-4825-49C8-AF88-E7B792413D64}" scale="78" zoomToFit="1">
      <pageMargins left="0.7" right="0.7" top="0.75" bottom="0.75" header="0.3" footer="0.3"/>
    </customSheetView>
    <customSheetView guid="{8D4EA38E-ED42-44A9-9431-B3D4F6087B53}" scale="78" zoomToFit="1">
      <pageMargins left="0.7" right="0.7" top="0.75" bottom="0.75" header="0.3" footer="0.3"/>
    </customSheetView>
  </customSheetViews>
  <pageMargins left="2.1" right="2.1" top="2.2000000000000002" bottom="2.2000000000000002"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002060"/>
  </sheetPr>
  <sheetViews>
    <sheetView zoomScale="70" workbookViewId="0"/>
  </sheetViews>
  <customSheetViews>
    <customSheetView guid="{54FD4859-4825-49C8-AF88-E7B792413D64}" scale="78" zoomToFit="1">
      <pageMargins left="0.7" right="0.7" top="0.75" bottom="0.75" header="0.3" footer="0.3"/>
    </customSheetView>
    <customSheetView guid="{8D4EA38E-ED42-44A9-9431-B3D4F6087B53}" scale="78" zoomToFit="1">
      <pageMargins left="0.7" right="0.7" top="0.75" bottom="0.75" header="0.3" footer="0.3"/>
    </customSheetView>
  </custom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002060"/>
  </sheetPr>
  <sheetViews>
    <sheetView zoomScale="85" workbookViewId="0"/>
  </sheetViews>
  <customSheetViews>
    <customSheetView guid="{54FD4859-4825-49C8-AF88-E7B792413D64}" scale="78" zoomToFit="1">
      <pageMargins left="0.7" right="0.7" top="0.75" bottom="0.75" header="0.3" footer="0.3"/>
    </customSheetView>
    <customSheetView guid="{8D4EA38E-ED42-44A9-9431-B3D4F6087B53}" scale="78" zoomToFit="1">
      <pageMargins left="0.7" right="0.7" top="0.75" bottom="0.75" header="0.3" footer="0.3"/>
    </customSheetView>
  </custom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002060"/>
  </sheetPr>
  <sheetViews>
    <sheetView zoomScale="85" workbookViewId="0"/>
  </sheetViews>
  <customSheetViews>
    <customSheetView guid="{54FD4859-4825-49C8-AF88-E7B792413D64}" scale="78" zoomToFit="1">
      <pageMargins left="0.7" right="0.7" top="0.75" bottom="0.75" header="0.3" footer="0.3"/>
    </customSheetView>
    <customSheetView guid="{8D4EA38E-ED42-44A9-9431-B3D4F6087B53}" scale="78" zoomToFit="1">
      <pageMargins left="0.7" right="0.7" top="0.75" bottom="0.75" header="0.3" footer="0.3"/>
    </customSheetView>
  </custom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002060"/>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00206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9.xml"/><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absoluteAnchor>
    <xdr:pos x="0" y="0"/>
    <xdr:ext cx="6193619" cy="3473545"/>
    <xdr:graphicFrame macro="">
      <xdr:nvGraphicFramePr>
        <xdr:cNvPr id="2"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59906" cy="6284259"/>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0.47431</cdr:x>
      <cdr:y>0.01519</cdr:y>
    </cdr:from>
    <cdr:to>
      <cdr:x>0.52595</cdr:x>
      <cdr:y>0.07268</cdr:y>
    </cdr:to>
    <cdr:sp macro="" textlink="">
      <cdr:nvSpPr>
        <cdr:cNvPr id="6" name="Right Arrow 5"/>
        <cdr:cNvSpPr/>
      </cdr:nvSpPr>
      <cdr:spPr>
        <a:xfrm xmlns:a="http://schemas.openxmlformats.org/drawingml/2006/main">
          <a:off x="4113859" y="95662"/>
          <a:ext cx="447892" cy="362055"/>
        </a:xfrm>
        <a:prstGeom xmlns:a="http://schemas.openxmlformats.org/drawingml/2006/main" prst="rightArrow">
          <a:avLst/>
        </a:prstGeom>
        <a:solidFill xmlns:a="http://schemas.openxmlformats.org/drawingml/2006/main">
          <a:srgbClr val="AF945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59906" cy="6284259"/>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cdr:y>
    </cdr:from>
    <cdr:to>
      <cdr:x>0.14245</cdr:x>
      <cdr:y>0.11064</cdr:y>
    </cdr:to>
    <cdr:sp macro="" textlink="">
      <cdr:nvSpPr>
        <cdr:cNvPr id="2" name="TextBox 1"/>
        <cdr:cNvSpPr txBox="1"/>
      </cdr:nvSpPr>
      <cdr:spPr>
        <a:xfrm xmlns:a="http://schemas.openxmlformats.org/drawingml/2006/main">
          <a:off x="0" y="0"/>
          <a:ext cx="500672" cy="2386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latin typeface="Times New Roman" panose="02020603050405020304" pitchFamily="18" charset="0"/>
              <a:cs typeface="Times New Roman" panose="02020603050405020304" pitchFamily="18" charset="0"/>
            </a:rPr>
            <a:t>%</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8659906" cy="6284259"/>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0.84248</cdr:x>
      <cdr:y>0.13257</cdr:y>
    </cdr:from>
    <cdr:to>
      <cdr:x>0.89023</cdr:x>
      <cdr:y>0.18184</cdr:y>
    </cdr:to>
    <cdr:sp macro="" textlink="">
      <cdr:nvSpPr>
        <cdr:cNvPr id="2" name="Right Arrow 1"/>
        <cdr:cNvSpPr/>
      </cdr:nvSpPr>
      <cdr:spPr>
        <a:xfrm xmlns:a="http://schemas.openxmlformats.org/drawingml/2006/main">
          <a:off x="7307130" y="834867"/>
          <a:ext cx="414153" cy="310288"/>
        </a:xfrm>
        <a:prstGeom xmlns:a="http://schemas.openxmlformats.org/drawingml/2006/main" prst="rightArrow">
          <a:avLst/>
        </a:prstGeom>
        <a:solidFill xmlns:a="http://schemas.openxmlformats.org/drawingml/2006/main">
          <a:schemeClr val="bg1">
            <a:lumMod val="85000"/>
          </a:schemeClr>
        </a:solidFill>
        <a:ln xmlns:a="http://schemas.openxmlformats.org/drawingml/2006/main">
          <a:solidFill>
            <a:srgbClr val="AF945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0.84416</cdr:x>
      <cdr:y>0.19631</cdr:y>
    </cdr:from>
    <cdr:to>
      <cdr:x>0.89192</cdr:x>
      <cdr:y>0.24558</cdr:y>
    </cdr:to>
    <cdr:sp macro="" textlink="">
      <cdr:nvSpPr>
        <cdr:cNvPr id="4" name="Right Arrow 3"/>
        <cdr:cNvSpPr/>
      </cdr:nvSpPr>
      <cdr:spPr>
        <a:xfrm xmlns:a="http://schemas.openxmlformats.org/drawingml/2006/main">
          <a:off x="7321667" y="1236282"/>
          <a:ext cx="414239" cy="310288"/>
        </a:xfrm>
        <a:prstGeom xmlns:a="http://schemas.openxmlformats.org/drawingml/2006/main" prst="rightArrow">
          <a:avLst/>
        </a:prstGeom>
        <a:solidFill xmlns:a="http://schemas.openxmlformats.org/drawingml/2006/main">
          <a:schemeClr val="bg1">
            <a:lumMod val="85000"/>
          </a:schemeClr>
        </a:solidFill>
        <a:ln xmlns:a="http://schemas.openxmlformats.org/drawingml/2006/main">
          <a:solidFill>
            <a:srgbClr val="00666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8667750" cy="6298406"/>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54143" cy="5361214"/>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0.00509</cdr:x>
      <cdr:y>0.00967</cdr:y>
    </cdr:from>
    <cdr:to>
      <cdr:x>0.17106</cdr:x>
      <cdr:y>0.13462</cdr:y>
    </cdr:to>
    <cdr:sp macro="" textlink="">
      <cdr:nvSpPr>
        <cdr:cNvPr id="2" name="TextBox 1"/>
        <cdr:cNvSpPr txBox="1"/>
      </cdr:nvSpPr>
      <cdr:spPr>
        <a:xfrm xmlns:a="http://schemas.openxmlformats.org/drawingml/2006/main">
          <a:off x="18508" y="24549"/>
          <a:ext cx="603890" cy="317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73353" cy="537882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0.90322</cdr:x>
      <cdr:y>0.3852</cdr:y>
    </cdr:from>
    <cdr:to>
      <cdr:x>0.98643</cdr:x>
      <cdr:y>0.43488</cdr:y>
    </cdr:to>
    <cdr:sp macro="" textlink="">
      <cdr:nvSpPr>
        <cdr:cNvPr id="2" name="TextBox 1"/>
        <cdr:cNvSpPr txBox="1"/>
      </cdr:nvSpPr>
      <cdr:spPr>
        <a:xfrm xmlns:a="http://schemas.openxmlformats.org/drawingml/2006/main">
          <a:off x="5594201" y="1338010"/>
          <a:ext cx="515371" cy="17256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rgbClr val="002060"/>
              </a:solidFill>
              <a:latin typeface="Times New Roman" panose="02020603050405020304" pitchFamily="18" charset="0"/>
              <a:cs typeface="Times New Roman" panose="02020603050405020304" pitchFamily="18" charset="0"/>
            </a:rPr>
            <a:t>6.4</a:t>
          </a:r>
        </a:p>
      </cdr:txBody>
    </cdr:sp>
  </cdr:relSizeAnchor>
  <cdr:relSizeAnchor xmlns:cdr="http://schemas.openxmlformats.org/drawingml/2006/chartDrawing">
    <cdr:from>
      <cdr:x>0.90322</cdr:x>
      <cdr:y>0.28953</cdr:y>
    </cdr:from>
    <cdr:to>
      <cdr:x>0.98643</cdr:x>
      <cdr:y>0.33737</cdr:y>
    </cdr:to>
    <cdr:sp macro="" textlink="">
      <cdr:nvSpPr>
        <cdr:cNvPr id="5" name="TextBox 4"/>
        <cdr:cNvSpPr txBox="1"/>
      </cdr:nvSpPr>
      <cdr:spPr>
        <a:xfrm xmlns:a="http://schemas.openxmlformats.org/drawingml/2006/main">
          <a:off x="5592061" y="1005773"/>
          <a:ext cx="515174" cy="166187"/>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2">
                  <a:lumMod val="25000"/>
                </a:schemeClr>
              </a:solidFill>
              <a:latin typeface="Times New Roman" panose="02020603050405020304" pitchFamily="18" charset="0"/>
              <a:cs typeface="Times New Roman" panose="02020603050405020304" pitchFamily="18" charset="0"/>
            </a:rPr>
            <a:t>8.0</a:t>
          </a:r>
        </a:p>
      </cdr:txBody>
    </cdr:sp>
  </cdr:relSizeAnchor>
  <cdr:relSizeAnchor xmlns:cdr="http://schemas.openxmlformats.org/drawingml/2006/chartDrawing">
    <cdr:from>
      <cdr:x>0.9036</cdr:x>
      <cdr:y>0.33741</cdr:y>
    </cdr:from>
    <cdr:to>
      <cdr:x>0.98623</cdr:x>
      <cdr:y>0.38472</cdr:y>
    </cdr:to>
    <cdr:sp macro="" textlink="">
      <cdr:nvSpPr>
        <cdr:cNvPr id="4" name="TextBox 1"/>
        <cdr:cNvSpPr txBox="1"/>
      </cdr:nvSpPr>
      <cdr:spPr>
        <a:xfrm xmlns:a="http://schemas.openxmlformats.org/drawingml/2006/main">
          <a:off x="5596530" y="1172009"/>
          <a:ext cx="511791" cy="16433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rgbClr val="AF945E"/>
              </a:solidFill>
              <a:latin typeface="Times New Roman" panose="02020603050405020304" pitchFamily="18" charset="0"/>
              <a:cs typeface="Times New Roman" panose="02020603050405020304" pitchFamily="18" charset="0"/>
            </a:rPr>
            <a:t>6.9</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0.16338</cdr:x>
      <cdr:y>0.14306</cdr:y>
    </cdr:to>
    <cdr:sp macro="" textlink="">
      <cdr:nvSpPr>
        <cdr:cNvPr id="2" name="TextBox 1"/>
        <cdr:cNvSpPr txBox="1"/>
      </cdr:nvSpPr>
      <cdr:spPr>
        <a:xfrm xmlns:a="http://schemas.openxmlformats.org/drawingml/2006/main">
          <a:off x="0" y="0"/>
          <a:ext cx="1416538" cy="9002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200" b="1">
              <a:latin typeface="Times New Roman" panose="02020603050405020304" pitchFamily="18" charset="0"/>
              <a:cs typeface="Times New Roman" panose="02020603050405020304" pitchFamily="18" charset="0"/>
            </a:rPr>
            <a:t>потенциал</a:t>
          </a:r>
          <a:r>
            <a:rPr lang="mn-MN" sz="1200" b="1" baseline="0">
              <a:latin typeface="Times New Roman" panose="02020603050405020304" pitchFamily="18" charset="0"/>
              <a:cs typeface="Times New Roman" panose="02020603050405020304" pitchFamily="18" charset="0"/>
            </a:rPr>
            <a:t> үйлдвэрлэлд эзлэх </a:t>
          </a:r>
          <a:r>
            <a:rPr lang="mn-MN" sz="1200" b="1">
              <a:latin typeface="Times New Roman" panose="02020603050405020304" pitchFamily="18" charset="0"/>
              <a:cs typeface="Times New Roman" panose="02020603050405020304" pitchFamily="18" charset="0"/>
            </a:rPr>
            <a:t>хувь</a:t>
          </a:r>
          <a:endParaRPr lang="en-US" sz="1200" b="1">
            <a:latin typeface="Times New Roman" panose="02020603050405020304" pitchFamily="18" charset="0"/>
            <a:cs typeface="Times New Roman" panose="02020603050405020304" pitchFamily="18" charset="0"/>
          </a:endParaRP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9</xdr:col>
      <xdr:colOff>9525</xdr:colOff>
      <xdr:row>15</xdr:row>
      <xdr:rowOff>28575</xdr:rowOff>
    </xdr:from>
    <xdr:to>
      <xdr:col>16</xdr:col>
      <xdr:colOff>174251</xdr:colOff>
      <xdr:row>35</xdr:row>
      <xdr:rowOff>25854</xdr:rowOff>
    </xdr:to>
    <xdr:graphicFrame macro="">
      <xdr:nvGraphicFramePr>
        <xdr:cNvPr id="13"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8659091" cy="5827568"/>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61400" cy="583353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0.36122</cdr:x>
      <cdr:y>0.05546</cdr:y>
    </cdr:from>
    <cdr:to>
      <cdr:x>0.40521</cdr:x>
      <cdr:y>0.10328</cdr:y>
    </cdr:to>
    <cdr:sp macro="" textlink="">
      <cdr:nvSpPr>
        <cdr:cNvPr id="2" name="Right Arrow 1"/>
        <cdr:cNvSpPr/>
      </cdr:nvSpPr>
      <cdr:spPr>
        <a:xfrm xmlns:a="http://schemas.openxmlformats.org/drawingml/2006/main">
          <a:off x="3128712" y="323505"/>
          <a:ext cx="381015" cy="278960"/>
        </a:xfrm>
        <a:prstGeom xmlns:a="http://schemas.openxmlformats.org/drawingml/2006/main" prst="rightArrow">
          <a:avLst/>
        </a:prstGeom>
        <a:solidFill xmlns:a="http://schemas.openxmlformats.org/drawingml/2006/main">
          <a:srgbClr val="8B9A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mn-MN" sz="1100"/>
        </a:p>
      </cdr:txBody>
    </cdr:sp>
  </cdr:relSizeAnchor>
  <cdr:relSizeAnchor xmlns:cdr="http://schemas.openxmlformats.org/drawingml/2006/chartDrawing">
    <cdr:from>
      <cdr:x>0.39036</cdr:x>
      <cdr:y>0.00534</cdr:y>
    </cdr:from>
    <cdr:to>
      <cdr:x>0.80352</cdr:x>
      <cdr:y>0.38316</cdr:y>
    </cdr:to>
    <cdr:sp macro="" textlink="">
      <cdr:nvSpPr>
        <cdr:cNvPr id="3" name="TextBox 2">
          <a:extLst xmlns:a="http://schemas.openxmlformats.org/drawingml/2006/main">
            <a:ext uri="{FF2B5EF4-FFF2-40B4-BE49-F238E27FC236}">
              <a16:creationId xmlns:a16="http://schemas.microsoft.com/office/drawing/2014/main" id="{E557756C-4E90-4B6C-A3FC-5C3E3FFA5CFD}"/>
            </a:ext>
          </a:extLst>
        </cdr:cNvPr>
        <cdr:cNvSpPr txBox="1"/>
      </cdr:nvSpPr>
      <cdr:spPr>
        <a:xfrm xmlns:a="http://schemas.openxmlformats.org/drawingml/2006/main">
          <a:off x="3381064" y="31150"/>
          <a:ext cx="3578536" cy="2204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600" b="1">
              <a:solidFill>
                <a:schemeClr val="tx1"/>
              </a:solidFill>
              <a:latin typeface="Times New Roman" panose="02020603050405020304" pitchFamily="18" charset="0"/>
              <a:cs typeface="Times New Roman" panose="02020603050405020304" pitchFamily="18" charset="0"/>
            </a:rPr>
            <a:t>Хөдөлмөр дутуу ашиглалтын нийлмэл</a:t>
          </a:r>
          <a:r>
            <a:rPr lang="mn-MN" sz="1600" b="1" baseline="0">
              <a:solidFill>
                <a:schemeClr val="tx1"/>
              </a:solidFill>
              <a:latin typeface="Times New Roman" panose="02020603050405020304" pitchFamily="18" charset="0"/>
              <a:cs typeface="Times New Roman" panose="02020603050405020304" pitchFamily="18" charset="0"/>
            </a:rPr>
            <a:t> түвшин</a:t>
          </a:r>
        </a:p>
        <a:p xmlns:a="http://schemas.openxmlformats.org/drawingml/2006/main">
          <a:pPr algn="r"/>
          <a:endParaRPr lang="mn-MN" sz="16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600" b="1" baseline="0">
              <a:solidFill>
                <a:schemeClr val="tx1"/>
              </a:solidFill>
              <a:latin typeface="Times New Roman" panose="02020603050405020304" pitchFamily="18" charset="0"/>
              <a:cs typeface="Times New Roman" panose="02020603050405020304" pitchFamily="18" charset="0"/>
            </a:rPr>
            <a:t>Боломжит ажиллах хүч болон ажилгүйдлийн нэгдсэн түвшин</a:t>
          </a:r>
        </a:p>
        <a:p xmlns:a="http://schemas.openxmlformats.org/drawingml/2006/main">
          <a:pPr algn="r"/>
          <a:endParaRPr lang="mn-MN" sz="16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600" b="1" baseline="0">
              <a:solidFill>
                <a:schemeClr val="tx1"/>
              </a:solidFill>
              <a:latin typeface="Times New Roman" panose="02020603050405020304" pitchFamily="18" charset="0"/>
              <a:cs typeface="Times New Roman" panose="02020603050405020304" pitchFamily="18" charset="0"/>
            </a:rPr>
            <a:t>Ц</a:t>
          </a:r>
          <a:r>
            <a:rPr lang="mn-MN" sz="1600" b="1">
              <a:solidFill>
                <a:schemeClr val="tx1"/>
              </a:solidFill>
              <a:latin typeface="Times New Roman" panose="02020603050405020304" pitchFamily="18" charset="0"/>
              <a:cs typeface="Times New Roman" panose="02020603050405020304" pitchFamily="18" charset="0"/>
            </a:rPr>
            <a:t>аг</a:t>
          </a:r>
          <a:r>
            <a:rPr lang="mn-MN" sz="1600" b="1" baseline="0">
              <a:solidFill>
                <a:schemeClr val="tx1"/>
              </a:solidFill>
              <a:latin typeface="Times New Roman" panose="02020603050405020304" pitchFamily="18" charset="0"/>
              <a:cs typeface="Times New Roman" panose="02020603050405020304" pitchFamily="18" charset="0"/>
            </a:rPr>
            <a:t> хугацаанаас хамаарсан бүрэн бус хөдөлмөр эрхлэлт болон ажилгүйдлийн нэгдсэн түвшин</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659091" cy="5827568"/>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61400" cy="5833533"/>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59091" cy="5827568"/>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0.92048</cdr:x>
      <cdr:y>0.05155</cdr:y>
    </cdr:from>
    <cdr:to>
      <cdr:x>0.96151</cdr:x>
      <cdr:y>0.09976</cdr:y>
    </cdr:to>
    <cdr:sp macro="" textlink="">
      <cdr:nvSpPr>
        <cdr:cNvPr id="3" name="Right Arrow 2"/>
        <cdr:cNvSpPr/>
      </cdr:nvSpPr>
      <cdr:spPr>
        <a:xfrm xmlns:a="http://schemas.openxmlformats.org/drawingml/2006/main">
          <a:off x="7976248" y="324328"/>
          <a:ext cx="355538" cy="303308"/>
        </a:xfrm>
        <a:prstGeom xmlns:a="http://schemas.openxmlformats.org/drawingml/2006/main" prst="rightArrow">
          <a:avLst/>
        </a:prstGeom>
        <a:solidFill xmlns:a="http://schemas.openxmlformats.org/drawingml/2006/main">
          <a:srgbClr val="AF945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0.43322</cdr:x>
      <cdr:y>0.09726</cdr:y>
    </cdr:from>
    <cdr:to>
      <cdr:x>0.47425</cdr:x>
      <cdr:y>0.14547</cdr:y>
    </cdr:to>
    <cdr:sp macro="" textlink="">
      <cdr:nvSpPr>
        <cdr:cNvPr id="4" name="Right Arrow 3"/>
        <cdr:cNvSpPr/>
      </cdr:nvSpPr>
      <cdr:spPr>
        <a:xfrm xmlns:a="http://schemas.openxmlformats.org/drawingml/2006/main">
          <a:off x="3753996" y="611918"/>
          <a:ext cx="355537" cy="303308"/>
        </a:xfrm>
        <a:prstGeom xmlns:a="http://schemas.openxmlformats.org/drawingml/2006/main" prst="rightArrow">
          <a:avLst/>
        </a:prstGeom>
        <a:solidFill xmlns:a="http://schemas.openxmlformats.org/drawingml/2006/main">
          <a:srgbClr val="37333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0.26071</cdr:x>
      <cdr:y>0.16645</cdr:y>
    </cdr:from>
    <cdr:to>
      <cdr:x>0.56118</cdr:x>
      <cdr:y>0.32788</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2259117" y="1047170"/>
          <a:ext cx="2603665" cy="1015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1600" b="1">
              <a:solidFill>
                <a:schemeClr val="tx1"/>
              </a:solidFill>
              <a:latin typeface="Times New Roman" panose="02020603050405020304" pitchFamily="18" charset="0"/>
              <a:cs typeface="Times New Roman" panose="02020603050405020304" pitchFamily="18" charset="0"/>
            </a:rPr>
            <a:t>Эдийн</a:t>
          </a:r>
          <a:r>
            <a:rPr lang="mn-MN" sz="1600" b="1" baseline="0">
              <a:solidFill>
                <a:schemeClr val="tx1"/>
              </a:solidFill>
              <a:latin typeface="Times New Roman" panose="02020603050405020304" pitchFamily="18" charset="0"/>
              <a:cs typeface="Times New Roman" panose="02020603050405020304" pitchFamily="18" charset="0"/>
            </a:rPr>
            <a:t> засгийн ү</a:t>
          </a:r>
          <a:r>
            <a:rPr lang="en-US" sz="1600" b="1" baseline="0">
              <a:solidFill>
                <a:schemeClr val="tx1"/>
              </a:solidFill>
              <a:latin typeface="Times New Roman" panose="02020603050405020304" pitchFamily="18" charset="0"/>
              <a:cs typeface="Times New Roman" panose="02020603050405020304" pitchFamily="18" charset="0"/>
            </a:rPr>
            <a:t>/</a:t>
          </a:r>
          <a:r>
            <a:rPr lang="mn-MN" sz="1600" b="1"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600" b="1">
            <a:solidFill>
              <a:schemeClr val="tx1"/>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0.37089</cdr:x>
      <cdr:y>0.28939</cdr:y>
    </cdr:from>
    <cdr:to>
      <cdr:x>0.40825</cdr:x>
      <cdr:y>0.37675</cdr:y>
    </cdr:to>
    <cdr:cxnSp macro="">
      <cdr:nvCxnSpPr>
        <cdr:cNvPr id="6" name="Straight Arrow Connector 5">
          <a:extLst xmlns:a="http://schemas.openxmlformats.org/drawingml/2006/main">
            <a:ext uri="{FF2B5EF4-FFF2-40B4-BE49-F238E27FC236}">
              <a16:creationId xmlns:a16="http://schemas.microsoft.com/office/drawing/2014/main" id="{8CD43F40-2EFA-47B5-888B-3FF4D00D2869}"/>
            </a:ext>
          </a:extLst>
        </cdr:cNvPr>
        <cdr:cNvCxnSpPr/>
      </cdr:nvCxnSpPr>
      <cdr:spPr>
        <a:xfrm xmlns:a="http://schemas.openxmlformats.org/drawingml/2006/main">
          <a:off x="1142243" y="682867"/>
          <a:ext cx="115057" cy="206133"/>
        </a:xfrm>
        <a:prstGeom xmlns:a="http://schemas.openxmlformats.org/drawingml/2006/main" prst="straightConnector1">
          <a:avLst/>
        </a:prstGeom>
        <a:ln xmlns:a="http://schemas.openxmlformats.org/drawingml/2006/main" w="38100" cap="flat" cmpd="sng" algn="ctr">
          <a:solidFill>
            <a:srgbClr val="AF945E"/>
          </a:solidFill>
          <a:prstDash val="solid"/>
          <a:round/>
          <a:headEnd type="none" w="med" len="med"/>
          <a:tailEnd type="arrow"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absoluteAnchor>
    <xdr:pos x="0" y="0"/>
    <xdr:ext cx="8663609" cy="5830957"/>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6111875" cy="3636367"/>
    <xdr:graphicFrame macro="">
      <xdr:nvGraphicFramePr>
        <xdr:cNvPr id="2"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73353" cy="5838265"/>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twoCellAnchor>
    <xdr:from>
      <xdr:col>8</xdr:col>
      <xdr:colOff>431801</xdr:colOff>
      <xdr:row>5</xdr:row>
      <xdr:rowOff>168276</xdr:rowOff>
    </xdr:from>
    <xdr:to>
      <xdr:col>15</xdr:col>
      <xdr:colOff>304800</xdr:colOff>
      <xdr:row>18</xdr:row>
      <xdr:rowOff>114300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545549</xdr:colOff>
      <xdr:row>0</xdr:row>
      <xdr:rowOff>139839</xdr:rowOff>
    </xdr:from>
    <xdr:to>
      <xdr:col>7</xdr:col>
      <xdr:colOff>120098</xdr:colOff>
      <xdr:row>12</xdr:row>
      <xdr:rowOff>165238</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492985</xdr:colOff>
      <xdr:row>1</xdr:row>
      <xdr:rowOff>29765</xdr:rowOff>
    </xdr:from>
    <xdr:to>
      <xdr:col>6</xdr:col>
      <xdr:colOff>263104</xdr:colOff>
      <xdr:row>14</xdr:row>
      <xdr:rowOff>51535</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328449</xdr:colOff>
      <xdr:row>0</xdr:row>
      <xdr:rowOff>177083</xdr:rowOff>
    </xdr:from>
    <xdr:to>
      <xdr:col>5</xdr:col>
      <xdr:colOff>433552</xdr:colOff>
      <xdr:row>10</xdr:row>
      <xdr:rowOff>85396</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378962</xdr:colOff>
      <xdr:row>3</xdr:row>
      <xdr:rowOff>155120</xdr:rowOff>
    </xdr:from>
    <xdr:to>
      <xdr:col>17</xdr:col>
      <xdr:colOff>380999</xdr:colOff>
      <xdr:row>32</xdr:row>
      <xdr:rowOff>178253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659122" y="703760"/>
          <a:ext cx="9603237" cy="5326653"/>
          <a:chOff x="22259371" y="15865743"/>
          <a:chExt cx="10616326" cy="9214820"/>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65930" y="18894028"/>
          <a:ext cx="10193060" cy="559480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259371" y="18139501"/>
          <a:ext cx="9308266" cy="566545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59634" y="22255645"/>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6.xml><?xml version="1.0" encoding="utf-8"?>
<c:userShapes xmlns:c="http://schemas.openxmlformats.org/drawingml/2006/chart">
  <cdr:relSizeAnchor xmlns:cdr="http://schemas.openxmlformats.org/drawingml/2006/chartDrawing">
    <cdr:from>
      <cdr:x>0.98011</cdr:x>
      <cdr:y>0.91783</cdr:y>
    </cdr:from>
    <cdr:to>
      <cdr:x>0.99338</cdr:x>
      <cdr:y>0.98248</cdr:y>
    </cdr:to>
    <cdr:sp macro="" textlink="">
      <cdr:nvSpPr>
        <cdr:cNvPr id="2" name="Right Brace 1"/>
        <cdr:cNvSpPr/>
      </cdr:nvSpPr>
      <cdr:spPr>
        <a:xfrm xmlns:a="http://schemas.openxmlformats.org/drawingml/2006/main">
          <a:off x="8298627" y="2886640"/>
          <a:ext cx="112357" cy="20332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0.97931</cdr:x>
      <cdr:y>0.81816</cdr:y>
    </cdr:from>
    <cdr:to>
      <cdr:x>0.98905</cdr:x>
      <cdr:y>0.88935</cdr:y>
    </cdr:to>
    <cdr:sp macro="" textlink="">
      <cdr:nvSpPr>
        <cdr:cNvPr id="3" name="Right Brace 2"/>
        <cdr:cNvSpPr/>
      </cdr:nvSpPr>
      <cdr:spPr>
        <a:xfrm xmlns:a="http://schemas.openxmlformats.org/drawingml/2006/main">
          <a:off x="8291845" y="2573166"/>
          <a:ext cx="82469" cy="22389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47625</xdr:colOff>
      <xdr:row>0</xdr:row>
      <xdr:rowOff>87629</xdr:rowOff>
    </xdr:from>
    <xdr:to>
      <xdr:col>9</xdr:col>
      <xdr:colOff>301625</xdr:colOff>
      <xdr:row>17</xdr:row>
      <xdr:rowOff>47625</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absoluteAnchor>
    <xdr:pos x="57980" y="356153"/>
    <xdr:ext cx="7871011" cy="4605618"/>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0.03873</cdr:x>
      <cdr:y>0</cdr:y>
    </cdr:from>
    <cdr:to>
      <cdr:x>0.09892</cdr:x>
      <cdr:y>0.07553</cdr:y>
    </cdr:to>
    <cdr:sp macro="" textlink="">
      <cdr:nvSpPr>
        <cdr:cNvPr id="2" name="TextBox 1"/>
        <cdr:cNvSpPr txBox="1"/>
      </cdr:nvSpPr>
      <cdr:spPr>
        <a:xfrm xmlns:a="http://schemas.openxmlformats.org/drawingml/2006/main">
          <a:off x="304859" y="0"/>
          <a:ext cx="473703" cy="347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8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0.93227</cdr:x>
      <cdr:y>0</cdr:y>
    </cdr:from>
    <cdr:to>
      <cdr:x>0.98347</cdr:x>
      <cdr:y>0.05298</cdr:y>
    </cdr:to>
    <cdr:sp macro="" textlink="">
      <cdr:nvSpPr>
        <cdr:cNvPr id="3" name="TextBox 1"/>
        <cdr:cNvSpPr txBox="1"/>
      </cdr:nvSpPr>
      <cdr:spPr>
        <a:xfrm xmlns:a="http://schemas.openxmlformats.org/drawingml/2006/main">
          <a:off x="8072581" y="0"/>
          <a:ext cx="443346" cy="3325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t>%</a:t>
          </a:r>
        </a:p>
      </cdr:txBody>
    </cdr:sp>
  </cdr:relSizeAnchor>
</c:userShapes>
</file>

<file path=xl/drawings/drawing4.xml><?xml version="1.0" encoding="utf-8"?>
<c:userShapes xmlns:c="http://schemas.openxmlformats.org/drawingml/2006/chart">
  <cdr:relSizeAnchor xmlns:cdr="http://schemas.openxmlformats.org/drawingml/2006/chartDrawing">
    <cdr:from>
      <cdr:x>0.92233</cdr:x>
      <cdr:y>0.206</cdr:y>
    </cdr:from>
    <cdr:to>
      <cdr:x>1</cdr:x>
      <cdr:y>0.60349</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5637166" y="749102"/>
          <a:ext cx="474709" cy="14454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b="1">
              <a:solidFill>
                <a:srgbClr val="C00000"/>
              </a:solidFill>
              <a:effectLst/>
              <a:latin typeface="Times New Roman" panose="02020603050405020304" pitchFamily="18" charset="0"/>
              <a:cs typeface="Times New Roman" panose="02020603050405020304" pitchFamily="18" charset="0"/>
            </a:rPr>
            <a:t> 17.5</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3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3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300" b="1">
              <a:solidFill>
                <a:srgbClr val="AF945E"/>
              </a:solidFill>
              <a:effectLst/>
              <a:latin typeface="Times New Roman" panose="02020603050405020304" pitchFamily="18" charset="0"/>
              <a:cs typeface="Times New Roman" panose="02020603050405020304" pitchFamily="18" charset="0"/>
            </a:rPr>
            <a:t> 6.9</a:t>
          </a:r>
        </a:p>
        <a:p xmlns:a="http://schemas.openxmlformats.org/drawingml/2006/main">
          <a:r>
            <a:rPr lang="en-US" sz="1300" b="1">
              <a:solidFill>
                <a:srgbClr val="002060"/>
              </a:solidFill>
              <a:latin typeface="Times New Roman" panose="02020603050405020304" pitchFamily="18" charset="0"/>
              <a:cs typeface="Times New Roman" panose="02020603050405020304" pitchFamily="18" charset="0"/>
            </a:rPr>
            <a:t> 5.1</a:t>
          </a: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absoluteAnchor>
    <xdr:pos x="168088" y="997325"/>
    <xdr:ext cx="8819030" cy="5367615"/>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0.02631</cdr:x>
      <cdr:y>0</cdr:y>
    </cdr:from>
    <cdr:to>
      <cdr:x>0.07758</cdr:x>
      <cdr:y>0.05301</cdr:y>
    </cdr:to>
    <cdr:sp macro="" textlink="">
      <cdr:nvSpPr>
        <cdr:cNvPr id="4" name="TextBox 1"/>
        <cdr:cNvSpPr txBox="1"/>
      </cdr:nvSpPr>
      <cdr:spPr>
        <a:xfrm xmlns:a="http://schemas.openxmlformats.org/drawingml/2006/main">
          <a:off x="227496" y="0"/>
          <a:ext cx="443346" cy="3325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t>%</a:t>
          </a:r>
        </a:p>
      </cdr:txBody>
    </cdr:sp>
  </cdr:relSizeAnchor>
  <cdr:relSizeAnchor xmlns:cdr="http://schemas.openxmlformats.org/drawingml/2006/chartDrawing">
    <cdr:from>
      <cdr:x>0.93819</cdr:x>
      <cdr:y>0.00106</cdr:y>
    </cdr:from>
    <cdr:to>
      <cdr:x>0.98946</cdr:x>
      <cdr:y>0.05407</cdr:y>
    </cdr:to>
    <cdr:sp macro="" textlink="">
      <cdr:nvSpPr>
        <cdr:cNvPr id="5" name="TextBox 1"/>
        <cdr:cNvSpPr txBox="1"/>
      </cdr:nvSpPr>
      <cdr:spPr>
        <a:xfrm xmlns:a="http://schemas.openxmlformats.org/drawingml/2006/main">
          <a:off x="8112539" y="6626"/>
          <a:ext cx="443346" cy="3325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t>%</a:t>
          </a:r>
        </a:p>
      </cdr:txBody>
    </cdr:sp>
  </cdr:relSizeAnchor>
</c:userShapes>
</file>

<file path=xl/drawings/drawing42.xml><?xml version="1.0" encoding="utf-8"?>
<xdr:wsDr xmlns:xdr="http://schemas.openxmlformats.org/drawingml/2006/spreadsheetDrawing" xmlns:a="http://schemas.openxmlformats.org/drawingml/2006/main">
  <xdr:absoluteAnchor>
    <xdr:pos x="27214" y="993321"/>
    <xdr:ext cx="8545286" cy="5075464"/>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0.00629</cdr:x>
      <cdr:y>0.24295</cdr:y>
    </cdr:from>
    <cdr:to>
      <cdr:x>0.03145</cdr:x>
      <cdr:y>0.33623</cdr:y>
    </cdr:to>
    <cdr:sp macro="" textlink="">
      <cdr:nvSpPr>
        <cdr:cNvPr id="9" name="Up Arrow 8"/>
        <cdr:cNvSpPr/>
      </cdr:nvSpPr>
      <cdr:spPr>
        <a:xfrm xmlns:a="http://schemas.openxmlformats.org/drawingml/2006/main">
          <a:off x="54429" y="1524000"/>
          <a:ext cx="217714" cy="585107"/>
        </a:xfrm>
        <a:prstGeom xmlns:a="http://schemas.openxmlformats.org/drawingml/2006/main" prst="upArrow">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0.00472</cdr:x>
      <cdr:y>0.33406</cdr:y>
    </cdr:from>
    <cdr:to>
      <cdr:x>0.03616</cdr:x>
      <cdr:y>0.57918</cdr:y>
    </cdr:to>
    <cdr:sp macro="" textlink="">
      <cdr:nvSpPr>
        <cdr:cNvPr id="10" name="TextBox 9"/>
        <cdr:cNvSpPr txBox="1"/>
      </cdr:nvSpPr>
      <cdr:spPr>
        <a:xfrm xmlns:a="http://schemas.openxmlformats.org/drawingml/2006/main">
          <a:off x="40821" y="2095501"/>
          <a:ext cx="272143" cy="1537606"/>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C00000"/>
              </a:solidFill>
              <a:latin typeface="Times New Roman" panose="02020603050405020304" pitchFamily="18" charset="0"/>
              <a:cs typeface="Times New Roman" panose="02020603050405020304" pitchFamily="18" charset="0"/>
            </a:rPr>
            <a:t>төгрөг</a:t>
          </a:r>
          <a:r>
            <a:rPr lang="mn-MN" sz="1400" b="1" baseline="0">
              <a:solidFill>
                <a:srgbClr val="C00000"/>
              </a:solidFill>
              <a:latin typeface="Times New Roman" panose="02020603050405020304" pitchFamily="18" charset="0"/>
              <a:cs typeface="Times New Roman" panose="02020603050405020304" pitchFamily="18" charset="0"/>
            </a:rPr>
            <a:t> чангарах</a:t>
          </a:r>
          <a:endParaRPr lang="en-US" sz="1400" b="1">
            <a:solidFill>
              <a:srgbClr val="C00000"/>
            </a:solidFill>
            <a:latin typeface="Times New Roman" panose="02020603050405020304" pitchFamily="18" charset="0"/>
            <a:cs typeface="Times New Roman" panose="02020603050405020304" pitchFamily="18" charset="0"/>
          </a:endParaRP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0.96855</cdr:x>
      <cdr:y>0.28199</cdr:y>
    </cdr:from>
    <cdr:to>
      <cdr:x>0.98899</cdr:x>
      <cdr:y>0.38395</cdr:y>
    </cdr:to>
    <cdr:sp macro="" textlink="">
      <cdr:nvSpPr>
        <cdr:cNvPr id="2" name="Up Arrow 1"/>
        <cdr:cNvSpPr/>
      </cdr:nvSpPr>
      <cdr:spPr>
        <a:xfrm xmlns:a="http://schemas.openxmlformats.org/drawingml/2006/main">
          <a:off x="8381991" y="1768910"/>
          <a:ext cx="176902" cy="639554"/>
        </a:xfrm>
        <a:prstGeom xmlns:a="http://schemas.openxmlformats.org/drawingml/2006/main" prst="upArrow">
          <a:avLst/>
        </a:prstGeom>
        <a:solidFill xmlns:a="http://schemas.openxmlformats.org/drawingml/2006/main">
          <a:srgbClr val="C00000"/>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0.96541</cdr:x>
      <cdr:y>0.27332</cdr:y>
    </cdr:from>
    <cdr:to>
      <cdr:x>0.99057</cdr:x>
      <cdr:y>0.59653</cdr:y>
    </cdr:to>
    <cdr:sp macro="" textlink="">
      <cdr:nvSpPr>
        <cdr:cNvPr id="3" name="TextBox 2"/>
        <cdr:cNvSpPr txBox="1"/>
      </cdr:nvSpPr>
      <cdr:spPr>
        <a:xfrm xmlns:a="http://schemas.openxmlformats.org/drawingml/2006/main">
          <a:off x="8354785" y="1714507"/>
          <a:ext cx="217715" cy="2027457"/>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C00000"/>
              </a:solidFill>
              <a:latin typeface="Times New Roman" pitchFamily="18" charset="0"/>
              <a:cs typeface="Times New Roman" pitchFamily="18" charset="0"/>
            </a:rPr>
            <a:t>төгрөг</a:t>
          </a:r>
          <a:r>
            <a:rPr lang="mn-MN" sz="1400" b="1" baseline="0">
              <a:solidFill>
                <a:srgbClr val="C00000"/>
              </a:solidFill>
              <a:latin typeface="Times New Roman" pitchFamily="18" charset="0"/>
              <a:cs typeface="Times New Roman" pitchFamily="18" charset="0"/>
            </a:rPr>
            <a:t> сулрах</a:t>
          </a:r>
          <a:endParaRPr lang="en-US" sz="1400" b="1">
            <a:solidFill>
              <a:srgbClr val="C00000"/>
            </a:solidFill>
            <a:latin typeface="Times New Roman" pitchFamily="18" charset="0"/>
            <a:cs typeface="Times New Roman" pitchFamily="18" charset="0"/>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404812</xdr:colOff>
      <xdr:row>16</xdr:row>
      <xdr:rowOff>130969</xdr:rowOff>
    </xdr:to>
    <xdr:graphicFrame macro="">
      <xdr:nvGraphicFramePr>
        <xdr:cNvPr id="5" name="Chart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59530</xdr:colOff>
      <xdr:row>0</xdr:row>
      <xdr:rowOff>154781</xdr:rowOff>
    </xdr:from>
    <xdr:to>
      <xdr:col>8</xdr:col>
      <xdr:colOff>309561</xdr:colOff>
      <xdr:row>18</xdr:row>
      <xdr:rowOff>11906</xdr:rowOff>
    </xdr:to>
    <xdr:graphicFrame macro="">
      <xdr:nvGraphicFramePr>
        <xdr:cNvPr id="3" name="Chart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6112565" cy="3636065"/>
    <xdr:graphicFrame macro="">
      <xdr:nvGraphicFramePr>
        <xdr:cNvPr id="2"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1"/>
    <xdr:ext cx="5334000" cy="3055620"/>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442383</xdr:colOff>
      <xdr:row>18</xdr:row>
      <xdr:rowOff>158525</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219635</xdr:colOff>
      <xdr:row>2</xdr:row>
      <xdr:rowOff>194422</xdr:rowOff>
    </xdr:from>
    <xdr:to>
      <xdr:col>16</xdr:col>
      <xdr:colOff>67235</xdr:colOff>
      <xdr:row>19</xdr:row>
      <xdr:rowOff>137272</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11206</xdr:colOff>
      <xdr:row>2</xdr:row>
      <xdr:rowOff>196664</xdr:rowOff>
    </xdr:from>
    <xdr:to>
      <xdr:col>24</xdr:col>
      <xdr:colOff>338416</xdr:colOff>
      <xdr:row>20</xdr:row>
      <xdr:rowOff>1122</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oneCellAnchor>
        <xdr:from>
          <xdr:col>0</xdr:col>
          <xdr:colOff>0</xdr:colOff>
          <xdr:row>95</xdr:row>
          <xdr:rowOff>0</xdr:rowOff>
        </xdr:from>
        <xdr:ext cx="6286500" cy="4346864"/>
        <xdr:pic>
          <xdr:nvPicPr>
            <xdr:cNvPr id="4" name="Picture 3">
              <a:extLst>
                <a:ext uri="{FF2B5EF4-FFF2-40B4-BE49-F238E27FC236}">
                  <a16:creationId xmlns:a16="http://schemas.microsoft.com/office/drawing/2014/main" id="{00000000-0008-0000-3000-000004000000}"/>
                </a:ext>
              </a:extLst>
            </xdr:cNvPr>
            <xdr:cNvPicPr>
              <a:picLocks noChangeAspect="1" noChangeArrowheads="1"/>
              <a:extLst>
                <a:ext uri="{84589F7E-364E-4C9E-8A38-B11213B215E9}">
                  <a14:cameraTool cellRange="#REF!" spid="_x0000_s213585"/>
                </a:ext>
              </a:extLst>
            </xdr:cNvPicPr>
          </xdr:nvPicPr>
          <xdr:blipFill>
            <a:blip xmlns:r="http://schemas.openxmlformats.org/officeDocument/2006/relationships" r:embed="rId3"/>
            <a:srcRect/>
            <a:stretch>
              <a:fillRect/>
            </a:stretch>
          </xdr:blipFill>
          <xdr:spPr bwMode="auto">
            <a:xfrm>
              <a:off x="0" y="16449675"/>
              <a:ext cx="6286500" cy="4346864"/>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0</xdr:colOff>
          <xdr:row>95</xdr:row>
          <xdr:rowOff>0</xdr:rowOff>
        </xdr:from>
        <xdr:ext cx="6286500" cy="4346864"/>
        <xdr:pic>
          <xdr:nvPicPr>
            <xdr:cNvPr id="4" name="Picture 3">
              <a:extLst>
                <a:ext uri="{FF2B5EF4-FFF2-40B4-BE49-F238E27FC236}">
                  <a16:creationId xmlns:a16="http://schemas.microsoft.com/office/drawing/2014/main" id="{77EF6FB5-827D-4088-A4B1-8B05997793AD}"/>
                </a:ext>
              </a:extLst>
            </xdr:cNvPr>
            <xdr:cNvPicPr>
              <a:picLocks noChangeAspect="1" noChangeArrowheads="1"/>
              <a:extLst>
                <a:ext uri="{84589F7E-364E-4C9E-8A38-B11213B215E9}">
                  <a14:cameraTool cellRange="#REF!" spid="_x0000_s225419"/>
                </a:ext>
              </a:extLst>
            </xdr:cNvPicPr>
          </xdr:nvPicPr>
          <xdr:blipFill>
            <a:blip xmlns:r="http://schemas.openxmlformats.org/officeDocument/2006/relationships" r:embed="rId1"/>
            <a:srcRect/>
            <a:stretch>
              <a:fillRect/>
            </a:stretch>
          </xdr:blipFill>
          <xdr:spPr bwMode="auto">
            <a:xfrm>
              <a:off x="0" y="16449675"/>
              <a:ext cx="6286500" cy="4346864"/>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editAs="oneCell">
    <xdr:from>
      <xdr:col>2</xdr:col>
      <xdr:colOff>1</xdr:colOff>
      <xdr:row>3</xdr:row>
      <xdr:rowOff>155863</xdr:rowOff>
    </xdr:from>
    <xdr:to>
      <xdr:col>13</xdr:col>
      <xdr:colOff>432955</xdr:colOff>
      <xdr:row>28</xdr:row>
      <xdr:rowOff>-1</xdr:rowOff>
    </xdr:to>
    <xdr:pic>
      <xdr:nvPicPr>
        <xdr:cNvPr id="5" name="Picture 4">
          <a:extLst>
            <a:ext uri="{FF2B5EF4-FFF2-40B4-BE49-F238E27FC236}">
              <a16:creationId xmlns:a16="http://schemas.microsoft.com/office/drawing/2014/main" id="{09D2757D-469A-418B-9BA6-7AC4071B2FC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7" y="883227"/>
          <a:ext cx="6909954" cy="4606636"/>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690562</xdr:colOff>
      <xdr:row>20</xdr:row>
      <xdr:rowOff>11429</xdr:rowOff>
    </xdr:from>
    <xdr:to>
      <xdr:col>18</xdr:col>
      <xdr:colOff>4762</xdr:colOff>
      <xdr:row>35</xdr:row>
      <xdr:rowOff>169544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0.80947</cdr:x>
      <cdr:y>0.0643</cdr:y>
    </cdr:from>
    <cdr:to>
      <cdr:x>0.95562</cdr:x>
      <cdr:y>0.87147</cdr:y>
    </cdr:to>
    <cdr:sp macro="" textlink="">
      <cdr:nvSpPr>
        <cdr:cNvPr id="2" name="Rectangle 1"/>
        <cdr:cNvSpPr/>
      </cdr:nvSpPr>
      <cdr:spPr>
        <a:xfrm xmlns:a="http://schemas.openxmlformats.org/drawingml/2006/main">
          <a:off x="3662363" y="193904"/>
          <a:ext cx="661220" cy="2434114"/>
        </a:xfrm>
        <a:prstGeom xmlns:a="http://schemas.openxmlformats.org/drawingml/2006/main" prst="rect">
          <a:avLst/>
        </a:prstGeom>
        <a:solidFill xmlns:a="http://schemas.openxmlformats.org/drawingml/2006/main">
          <a:srgbClr val="4773FF">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0.32187</cdr:x>
      <cdr:y>0</cdr:y>
    </cdr:from>
    <cdr:to>
      <cdr:x>0.68646</cdr:x>
      <cdr:y>0.15972</cdr:y>
    </cdr:to>
    <cdr:sp macro="" textlink="">
      <cdr:nvSpPr>
        <cdr:cNvPr id="3" name="TextBox 2"/>
        <cdr:cNvSpPr txBox="1"/>
      </cdr:nvSpPr>
      <cdr:spPr>
        <a:xfrm xmlns:a="http://schemas.openxmlformats.org/drawingml/2006/main">
          <a:off x="1471605" y="0"/>
          <a:ext cx="1666905" cy="44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600" b="1">
              <a:solidFill>
                <a:srgbClr val="002060"/>
              </a:solidFill>
              <a:latin typeface="Times New Roman" panose="02020603050405020304" pitchFamily="18" charset="0"/>
              <a:cs typeface="Times New Roman" panose="02020603050405020304" pitchFamily="18" charset="0"/>
            </a:rPr>
            <a:t>Гадаад эрэлт</a:t>
          </a:r>
          <a:endParaRPr lang="en-US" sz="1600" b="1">
            <a:solidFill>
              <a:srgbClr val="002060"/>
            </a:solidFill>
            <a:latin typeface="Times New Roman" panose="02020603050405020304" pitchFamily="18" charset="0"/>
            <a:cs typeface="Times New Roman" panose="02020603050405020304" pitchFamily="18"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15</xdr:col>
      <xdr:colOff>3174</xdr:colOff>
      <xdr:row>12</xdr:row>
      <xdr:rowOff>103413</xdr:rowOff>
    </xdr:from>
    <xdr:to>
      <xdr:col>33</xdr:col>
      <xdr:colOff>190500</xdr:colOff>
      <xdr:row>45</xdr:row>
      <xdr:rowOff>68034</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392906</xdr:colOff>
      <xdr:row>9</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7.xml><?xml version="1.0" encoding="utf-8"?>
<c:userShapes xmlns:c="http://schemas.openxmlformats.org/drawingml/2006/chart">
  <cdr:relSizeAnchor xmlns:cdr="http://schemas.openxmlformats.org/drawingml/2006/chartDrawing">
    <cdr:from>
      <cdr:x>0.72743</cdr:x>
      <cdr:y>0.01072</cdr:y>
    </cdr:from>
    <cdr:to>
      <cdr:x>0.94468</cdr:x>
      <cdr:y>0.90098</cdr:y>
    </cdr:to>
    <cdr:sp macro="" textlink="">
      <cdr:nvSpPr>
        <cdr:cNvPr id="4" name="Rectangle 3"/>
        <cdr:cNvSpPr/>
      </cdr:nvSpPr>
      <cdr:spPr>
        <a:xfrm xmlns:a="http://schemas.openxmlformats.org/drawingml/2006/main">
          <a:off x="7263040" y="67012"/>
          <a:ext cx="2169089" cy="5565123"/>
        </a:xfrm>
        <a:prstGeom xmlns:a="http://schemas.openxmlformats.org/drawingml/2006/main" prst="rect">
          <a:avLst/>
        </a:prstGeom>
        <a:solidFill xmlns:a="http://schemas.openxmlformats.org/drawingml/2006/main">
          <a:schemeClr val="accent1">
            <a:lumMod val="7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8647043" cy="5569527"/>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0.84598</cdr:x>
      <cdr:y>0.01713</cdr:y>
    </cdr:from>
    <cdr:to>
      <cdr:x>0.99698</cdr:x>
      <cdr:y>0.86361</cdr:y>
    </cdr:to>
    <cdr:sp macro="" textlink="">
      <cdr:nvSpPr>
        <cdr:cNvPr id="2" name="Rectangle 1"/>
        <cdr:cNvSpPr/>
      </cdr:nvSpPr>
      <cdr:spPr>
        <a:xfrm xmlns:a="http://schemas.openxmlformats.org/drawingml/2006/main">
          <a:off x="7315199" y="95406"/>
          <a:ext cx="1305729" cy="4714493"/>
        </a:xfrm>
        <a:prstGeom xmlns:a="http://schemas.openxmlformats.org/drawingml/2006/main" prst="rect">
          <a:avLst/>
        </a:prstGeom>
        <a:solidFill xmlns:a="http://schemas.openxmlformats.org/drawingml/2006/main">
          <a:schemeClr val="accent1">
            <a:lumMod val="7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0.44197</cdr:x>
      <cdr:y>0.12254</cdr:y>
    </cdr:from>
    <cdr:to>
      <cdr:x>0.69952</cdr:x>
      <cdr:y>0.24508</cdr:y>
    </cdr:to>
    <cdr:sp macro="" textlink="">
      <cdr:nvSpPr>
        <cdr:cNvPr id="3" name="TextBox 2"/>
        <cdr:cNvSpPr txBox="1"/>
      </cdr:nvSpPr>
      <cdr:spPr>
        <a:xfrm xmlns:a="http://schemas.openxmlformats.org/drawingml/2006/main">
          <a:off x="3837609" y="773043"/>
          <a:ext cx="2236304" cy="773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0.49285</cdr:x>
      <cdr:y>0.13567</cdr:y>
    </cdr:from>
    <cdr:to>
      <cdr:x>0.72973</cdr:x>
      <cdr:y>0.27352</cdr:y>
    </cdr:to>
    <cdr:sp macro="" textlink="">
      <cdr:nvSpPr>
        <cdr:cNvPr id="4" name="TextBox 3"/>
        <cdr:cNvSpPr txBox="1"/>
      </cdr:nvSpPr>
      <cdr:spPr>
        <a:xfrm xmlns:a="http://schemas.openxmlformats.org/drawingml/2006/main">
          <a:off x="4279348" y="855870"/>
          <a:ext cx="2056848" cy="869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0.43561</cdr:x>
      <cdr:y>0.10284</cdr:y>
    </cdr:from>
    <cdr:to>
      <cdr:x>0.70906</cdr:x>
      <cdr:y>0.2954</cdr:y>
    </cdr:to>
    <cdr:sp macro="" textlink="">
      <cdr:nvSpPr>
        <cdr:cNvPr id="5" name="TextBox 4"/>
        <cdr:cNvSpPr txBox="1"/>
      </cdr:nvSpPr>
      <cdr:spPr>
        <a:xfrm xmlns:a="http://schemas.openxmlformats.org/drawingml/2006/main">
          <a:off x="3782391" y="648804"/>
          <a:ext cx="2374348" cy="12147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0.90096</cdr:x>
      <cdr:y>0.2667</cdr:y>
    </cdr:from>
    <cdr:to>
      <cdr:x>0.97696</cdr:x>
      <cdr:y>0.69096</cdr:y>
    </cdr:to>
    <cdr:sp macro="" textlink="">
      <cdr:nvSpPr>
        <cdr:cNvPr id="6" name="TextBox 5"/>
        <cdr:cNvSpPr txBox="1"/>
      </cdr:nvSpPr>
      <cdr:spPr>
        <a:xfrm xmlns:a="http://schemas.openxmlformats.org/drawingml/2006/main">
          <a:off x="5507207" y="969742"/>
          <a:ext cx="464555" cy="154263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002060"/>
              </a:solidFill>
              <a:effectLst/>
              <a:latin typeface="Times New Roman" panose="02020603050405020304" pitchFamily="18" charset="0"/>
              <a:ea typeface="+mn-ea"/>
              <a:cs typeface="Times New Roman" panose="02020603050405020304" pitchFamily="18" charset="0"/>
            </a:rPr>
            <a:t>2.3</a:t>
          </a:r>
          <a:endParaRPr lang="en-US" sz="1400">
            <a:solidFill>
              <a:srgbClr val="002060"/>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B8BAD"/>
              </a:solidFill>
              <a:effectLst/>
              <a:latin typeface="Times New Roman" panose="02020603050405020304" pitchFamily="18" charset="0"/>
              <a:ea typeface="+mn-ea"/>
              <a:cs typeface="Times New Roman" panose="02020603050405020304" pitchFamily="18" charset="0"/>
            </a:rPr>
            <a:t>0.3</a:t>
          </a:r>
          <a:endParaRPr lang="en-US" sz="1200">
            <a:solidFill>
              <a:srgbClr val="7B8BAD"/>
            </a:solidFill>
            <a:effectLst/>
            <a:latin typeface="Times New Roman" panose="02020603050405020304" pitchFamily="18" charset="0"/>
            <a:cs typeface="Times New Roman" panose="02020603050405020304" pitchFamily="18" charset="0"/>
          </a:endParaRPr>
        </a:p>
        <a:p xmlns:a="http://schemas.openxmlformats.org/drawingml/2006/main">
          <a:pPr algn="ctr"/>
          <a:r>
            <a:rPr lang="en-US" sz="1200" b="1">
              <a:solidFill>
                <a:schemeClr val="bg2">
                  <a:lumMod val="25000"/>
                </a:schemeClr>
              </a:solidFill>
              <a:latin typeface="Times New Roman" panose="02020603050405020304" pitchFamily="18" charset="0"/>
              <a:cs typeface="Times New Roman" panose="02020603050405020304" pitchFamily="18" charset="0"/>
            </a:rPr>
            <a:t>0.3</a:t>
          </a:r>
          <a:endParaRPr lang="mn-MN" sz="1200" b="1">
            <a:solidFill>
              <a:schemeClr val="bg2">
                <a:lumMod val="25000"/>
              </a:schemeClr>
            </a:solidFill>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7030A0"/>
              </a:solidFill>
              <a:effectLst/>
              <a:latin typeface="Times New Roman" panose="02020603050405020304" pitchFamily="18" charset="0"/>
              <a:ea typeface="+mn-ea"/>
              <a:cs typeface="Times New Roman" panose="02020603050405020304" pitchFamily="18" charset="0"/>
            </a:rPr>
            <a:t>0.4</a:t>
          </a:r>
          <a:endParaRPr lang="en-US" sz="1200">
            <a:solidFill>
              <a:srgbClr val="7030A0"/>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AF945E"/>
              </a:solidFill>
              <a:effectLst/>
              <a:latin typeface="Times New Roman" panose="02020603050405020304" pitchFamily="18" charset="0"/>
              <a:ea typeface="+mn-ea"/>
              <a:cs typeface="Times New Roman" panose="02020603050405020304" pitchFamily="18" charset="0"/>
            </a:rPr>
            <a:t>1.9</a:t>
          </a:r>
          <a:endParaRPr lang="en-US" sz="12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820000"/>
              </a:solidFill>
              <a:effectLst/>
              <a:latin typeface="Times New Roman" panose="02020603050405020304" pitchFamily="18" charset="0"/>
              <a:cs typeface="Times New Roman" panose="02020603050405020304" pitchFamily="18" charset="0"/>
            </a:rPr>
            <a:t>1.8</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65000"/>
                </a:schemeClr>
              </a:solidFill>
              <a:effectLst/>
              <a:latin typeface="Times New Roman" panose="02020603050405020304" pitchFamily="18" charset="0"/>
              <a:ea typeface="+mn-ea"/>
              <a:cs typeface="Times New Roman" panose="02020603050405020304" pitchFamily="18" charset="0"/>
            </a:rPr>
            <a:t>0.0</a:t>
          </a:r>
          <a:endParaRPr lang="en-US" sz="1200">
            <a:solidFill>
              <a:schemeClr val="bg1">
                <a:lumMod val="65000"/>
              </a:schemeClr>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2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0.85919</cdr:x>
      <cdr:y>0.1526</cdr:y>
    </cdr:from>
    <cdr:to>
      <cdr:x>0.94747</cdr:x>
      <cdr:y>0.21264</cdr:y>
    </cdr:to>
    <cdr:sp macro="" textlink="">
      <cdr:nvSpPr>
        <cdr:cNvPr id="7" name="TextBox 6"/>
        <cdr:cNvSpPr txBox="1"/>
      </cdr:nvSpPr>
      <cdr:spPr>
        <a:xfrm xmlns:a="http://schemas.openxmlformats.org/drawingml/2006/main">
          <a:off x="5251885" y="554867"/>
          <a:ext cx="539617" cy="218309"/>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1">
              <a:solidFill>
                <a:srgbClr val="373334"/>
              </a:solidFill>
              <a:latin typeface="Times New Roman" panose="02020603050405020304" pitchFamily="18" charset="0"/>
              <a:cs typeface="Times New Roman" panose="02020603050405020304" pitchFamily="18" charset="0"/>
            </a:rPr>
            <a:t>6.9</a:t>
          </a:r>
        </a:p>
      </cdr:txBody>
    </cdr:sp>
  </cdr:relSizeAnchor>
</c:userShapes>
</file>

<file path=xl/drawings/drawing60.xml><?xml version="1.0" encoding="utf-8"?>
<xdr:wsDr xmlns:xdr="http://schemas.openxmlformats.org/drawingml/2006/spreadsheetDrawing" xmlns:a="http://schemas.openxmlformats.org/drawingml/2006/main">
  <xdr:absoluteAnchor>
    <xdr:pos x="0" y="0"/>
    <xdr:ext cx="6081346" cy="3604846"/>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6083887" cy="3611792"/>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8640536" cy="5334000"/>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6107723" cy="3628292"/>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8654143" cy="5366657"/>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0.0022</cdr:x>
      <cdr:y>0.05702</cdr:y>
    </cdr:from>
    <cdr:to>
      <cdr:x>0.14868</cdr:x>
      <cdr:y>0.13619</cdr:y>
    </cdr:to>
    <cdr:sp macro="" textlink="">
      <cdr:nvSpPr>
        <cdr:cNvPr id="2" name="TextBox 1"/>
        <cdr:cNvSpPr txBox="1"/>
      </cdr:nvSpPr>
      <cdr:spPr>
        <a:xfrm xmlns:a="http://schemas.openxmlformats.org/drawingml/2006/main">
          <a:off x="7846" y="123825"/>
          <a:ext cx="523209" cy="1719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900">
              <a:latin typeface="Times New Roman" panose="02020603050405020304" pitchFamily="18" charset="0"/>
              <a:cs typeface="Times New Roman" panose="02020603050405020304" pitchFamily="18" charset="0"/>
            </a:rPr>
            <a:t>сая </a:t>
          </a:r>
          <a:r>
            <a:rPr lang="en-US" sz="900">
              <a:latin typeface="Times New Roman" panose="02020603050405020304" pitchFamily="18" charset="0"/>
              <a:cs typeface="Times New Roman" panose="02020603050405020304" pitchFamily="18" charset="0"/>
            </a:rPr>
            <a:t>$</a:t>
          </a:r>
        </a:p>
      </cdr:txBody>
    </cdr:sp>
  </cdr:relSizeAnchor>
</c:userShapes>
</file>

<file path=xl/drawings/drawing66.xml><?xml version="1.0" encoding="utf-8"?>
<xdr:wsDr xmlns:xdr="http://schemas.openxmlformats.org/drawingml/2006/spreadsheetDrawing" xmlns:a="http://schemas.openxmlformats.org/drawingml/2006/main">
  <xdr:twoCellAnchor>
    <xdr:from>
      <xdr:col>5</xdr:col>
      <xdr:colOff>203574</xdr:colOff>
      <xdr:row>21</xdr:row>
      <xdr:rowOff>161365</xdr:rowOff>
    </xdr:from>
    <xdr:to>
      <xdr:col>10</xdr:col>
      <xdr:colOff>38624</xdr:colOff>
      <xdr:row>34</xdr:row>
      <xdr:rowOff>132678</xdr:rowOff>
    </xdr:to>
    <xdr:graphicFrame macro="">
      <xdr:nvGraphicFramePr>
        <xdr:cNvPr id="2" name="Chart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absoluteAnchor>
    <xdr:pos x="0" y="0"/>
    <xdr:ext cx="6097500" cy="3615000"/>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835025" y="3003549"/>
    <xdr:ext cx="6217920" cy="4197351"/>
    <xdr:graphicFrame macro="">
      <xdr:nvGraphicFramePr>
        <xdr:cNvPr id="2" name="Chart 1">
          <a:extLst>
            <a:ext uri="{FF2B5EF4-FFF2-40B4-BE49-F238E27FC236}">
              <a16:creationId xmlns:a16="http://schemas.microsoft.com/office/drawing/2014/main" id="{81FDDC1F-7664-46C1-ABC2-9DE62210D3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6106510" cy="3631324"/>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4143" cy="6281057"/>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row r="1">
          <cell r="O1" t="str">
            <v>Lyon</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H13">
            <v>757.10974499999998</v>
          </cell>
          <cell r="I13">
            <v>742.65129585501904</v>
          </cell>
          <cell r="J13">
            <v>803.1712</v>
          </cell>
          <cell r="K13">
            <v>795.56520000000012</v>
          </cell>
          <cell r="L13">
            <v>840.75127724128231</v>
          </cell>
          <cell r="M13">
            <v>936.50206772522927</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H14">
            <v>728.38010000000008</v>
          </cell>
          <cell r="I14">
            <v>758.81149200000004</v>
          </cell>
          <cell r="J14">
            <v>817.97446000000002</v>
          </cell>
          <cell r="K14">
            <v>762.60424168595796</v>
          </cell>
          <cell r="L14">
            <v>896.18309752251184</v>
          </cell>
          <cell r="M14">
            <v>918.49110032946908</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7">
          <cell r="H17">
            <v>2233.96</v>
          </cell>
          <cell r="I17">
            <v>2371.8000000000002</v>
          </cell>
          <cell r="J17">
            <v>2553.1968137343379</v>
          </cell>
          <cell r="K17">
            <v>2746.027633432393</v>
          </cell>
          <cell r="L17">
            <v>2924.9753651864348</v>
          </cell>
          <cell r="M17">
            <v>3113.9978938172867</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H18">
            <v>1602.1630078826258</v>
          </cell>
          <cell r="I18">
            <v>1684.5316336756064</v>
          </cell>
          <cell r="J18">
            <v>1769.505111150236</v>
          </cell>
          <cell r="K18">
            <v>1871.1170717677608</v>
          </cell>
          <cell r="L18">
            <v>1964.67</v>
          </cell>
          <cell r="M18">
            <v>2074.44</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H19">
            <v>8.0762024553541867</v>
          </cell>
          <cell r="I19">
            <v>2.7567980409034298</v>
          </cell>
          <cell r="J19">
            <v>1.7531647809723605</v>
          </cell>
          <cell r="K19">
            <v>-16.349916510609518</v>
          </cell>
          <cell r="L19">
            <v>0.81103000811031389</v>
          </cell>
          <cell r="M19">
            <v>0.74818986323408332</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H20">
            <v>1986.6730564068939</v>
          </cell>
          <cell r="I20">
            <v>2082.1795560882028</v>
          </cell>
          <cell r="J20">
            <v>2319.5723445343383</v>
          </cell>
          <cell r="K20">
            <v>2447.7653390323931</v>
          </cell>
          <cell r="L20">
            <v>2567.3576355864343</v>
          </cell>
          <cell r="M20">
            <v>2846.934587617287</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H21">
            <v>1710.5700564068939</v>
          </cell>
          <cell r="I21">
            <v>1795.7575560882028</v>
          </cell>
          <cell r="J21">
            <v>2053.2723445343381</v>
          </cell>
          <cell r="K21">
            <v>2164.1653390323931</v>
          </cell>
          <cell r="L21">
            <v>2247.5576355864346</v>
          </cell>
          <cell r="M21">
            <v>2467.2345876172867</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H22">
            <v>276.10300000000001</v>
          </cell>
          <cell r="I22">
            <v>286.42200000000003</v>
          </cell>
          <cell r="J22">
            <v>266.3</v>
          </cell>
          <cell r="K22">
            <v>283.60000000000002</v>
          </cell>
          <cell r="L22">
            <v>319.8</v>
          </cell>
          <cell r="M22">
            <v>379.7</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5">
          <cell r="H25">
            <v>483.37428907450271</v>
          </cell>
          <cell r="I25">
            <v>505.41069198627775</v>
          </cell>
          <cell r="J25">
            <v>527.95408599999996</v>
          </cell>
          <cell r="K25">
            <v>582.90395599999999</v>
          </cell>
          <cell r="L25">
            <v>644.71106400000008</v>
          </cell>
          <cell r="M25">
            <v>654.80918999999994</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H26">
            <v>-607.18006402362903</v>
          </cell>
          <cell r="I26">
            <v>-646.64024807448004</v>
          </cell>
          <cell r="J26">
            <v>-686.40361680000012</v>
          </cell>
          <cell r="K26">
            <v>-755.5416616</v>
          </cell>
          <cell r="L26">
            <v>-845.29333440000005</v>
          </cell>
          <cell r="M26">
            <v>-951.5187527999999</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H27">
            <v>-607.18006402362903</v>
          </cell>
          <cell r="I27">
            <v>-646.64024807448004</v>
          </cell>
          <cell r="J27">
            <v>-686.40361680000012</v>
          </cell>
          <cell r="K27">
            <v>-755.5416616</v>
          </cell>
          <cell r="L27">
            <v>-845.29333440000005</v>
          </cell>
          <cell r="M27">
            <v>-951.5187527999999</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H28">
            <v>-60.647663999999999</v>
          </cell>
          <cell r="I28">
            <v>-79.373819994479987</v>
          </cell>
          <cell r="J28">
            <v>-98.023983199999989</v>
          </cell>
          <cell r="K28">
            <v>-80.836544799999984</v>
          </cell>
          <cell r="L28">
            <v>-112.70719982137511</v>
          </cell>
          <cell r="M28">
            <v>-213.3991288</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H29">
            <v>100</v>
          </cell>
          <cell r="I29">
            <v>102.98461030786443</v>
          </cell>
          <cell r="J29">
            <v>103.96267632415956</v>
          </cell>
          <cell r="K29">
            <v>120.86636260015089</v>
          </cell>
          <cell r="L29">
            <v>132.91957948652333</v>
          </cell>
          <cell r="M29">
            <v>135.67527586958332</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H30">
            <v>100</v>
          </cell>
          <cell r="I30">
            <v>108.86954545850274</v>
          </cell>
          <cell r="J30">
            <v>118.91760909373193</v>
          </cell>
          <cell r="K30">
            <v>133.69567803963562</v>
          </cell>
          <cell r="L30">
            <v>148.14814169924168</v>
          </cell>
          <cell r="M30">
            <v>151.56339871557128</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63">
          <cell r="M63">
            <v>1.2700379815221203</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sheetData>
      <sheetData sheetId="12" refreshError="1">
        <row r="13">
          <cell r="A13" t="str">
            <v xml:space="preserve">       dont: Compte d'opérations</v>
          </cell>
          <cell r="H13">
            <v>128.9</v>
          </cell>
          <cell r="I13">
            <v>147.1</v>
          </cell>
          <cell r="J13">
            <v>227.8</v>
          </cell>
          <cell r="K13">
            <v>239.3</v>
          </cell>
          <cell r="L13">
            <v>259</v>
          </cell>
          <cell r="M13">
            <v>268.39999999999998</v>
          </cell>
          <cell r="Q13">
            <v>425.17869623237908</v>
          </cell>
          <cell r="R13">
            <v>438.10587986280325</v>
          </cell>
          <cell r="S13">
            <v>485.11646527580461</v>
          </cell>
          <cell r="T13">
            <v>521.41960074008614</v>
          </cell>
          <cell r="U13">
            <v>514.97374146931782</v>
          </cell>
          <cell r="V13">
            <v>464.43768051248179</v>
          </cell>
          <cell r="W13">
            <v>0</v>
          </cell>
          <cell r="X13">
            <v>0</v>
          </cell>
        </row>
        <row r="14">
          <cell r="H14">
            <v>-259.5</v>
          </cell>
          <cell r="I14">
            <v>-249</v>
          </cell>
          <cell r="J14">
            <v>-252.5</v>
          </cell>
          <cell r="K14">
            <v>-250</v>
          </cell>
          <cell r="L14">
            <v>-249.4</v>
          </cell>
          <cell r="M14">
            <v>-278.89999999999998</v>
          </cell>
          <cell r="Q14">
            <v>-209.32423809566288</v>
          </cell>
          <cell r="R14">
            <v>-183.31831097051634</v>
          </cell>
          <cell r="S14">
            <v>-184.41831097051636</v>
          </cell>
          <cell r="T14">
            <v>-185.51831097051635</v>
          </cell>
          <cell r="U14">
            <v>-161.21108742562299</v>
          </cell>
          <cell r="V14">
            <v>-162.31108742562299</v>
          </cell>
          <cell r="W14">
            <v>0</v>
          </cell>
          <cell r="X14">
            <v>0</v>
          </cell>
        </row>
        <row r="15">
          <cell r="H15">
            <v>-199.2</v>
          </cell>
          <cell r="I15">
            <v>-187.8</v>
          </cell>
          <cell r="J15">
            <v>-191.6</v>
          </cell>
          <cell r="K15">
            <v>-188.3</v>
          </cell>
          <cell r="L15">
            <v>-186.2</v>
          </cell>
          <cell r="M15">
            <v>-209.4</v>
          </cell>
          <cell r="Q15">
            <v>-141.12423809566283</v>
          </cell>
          <cell r="R15">
            <v>-114.01831097051631</v>
          </cell>
          <cell r="S15">
            <v>-114.01831097051631</v>
          </cell>
          <cell r="T15">
            <v>-114.01831097051631</v>
          </cell>
          <cell r="U15">
            <v>-89.711087425622949</v>
          </cell>
          <cell r="V15">
            <v>-89.711087425622949</v>
          </cell>
          <cell r="W15">
            <v>0</v>
          </cell>
          <cell r="X15">
            <v>0</v>
          </cell>
        </row>
        <row r="16">
          <cell r="H16">
            <v>21</v>
          </cell>
          <cell r="I16">
            <v>27.8</v>
          </cell>
          <cell r="J16">
            <v>36.700000000000003</v>
          </cell>
          <cell r="K16">
            <v>57.9</v>
          </cell>
          <cell r="L16">
            <v>90.4</v>
          </cell>
          <cell r="M16">
            <v>94.3</v>
          </cell>
          <cell r="Q16">
            <v>154.21803</v>
          </cell>
          <cell r="R16">
            <v>165.0132921</v>
          </cell>
          <cell r="S16">
            <v>176.56422254700001</v>
          </cell>
          <cell r="T16">
            <v>188.92371812529001</v>
          </cell>
          <cell r="U16">
            <v>202.14837839406033</v>
          </cell>
          <cell r="V16">
            <v>216.29876488164456</v>
          </cell>
          <cell r="W16">
            <v>0</v>
          </cell>
          <cell r="X16">
            <v>0</v>
          </cell>
        </row>
        <row r="18">
          <cell r="H18">
            <v>593.1</v>
          </cell>
          <cell r="I18">
            <v>611.1</v>
          </cell>
          <cell r="J18">
            <v>564.79999999999995</v>
          </cell>
          <cell r="K18">
            <v>578.9</v>
          </cell>
          <cell r="L18">
            <v>610.1</v>
          </cell>
          <cell r="M18">
            <v>701.7</v>
          </cell>
          <cell r="Q18">
            <v>784.84948858783639</v>
          </cell>
          <cell r="R18">
            <v>835.38679810596636</v>
          </cell>
          <cell r="S18">
            <v>886.97583846023451</v>
          </cell>
          <cell r="T18">
            <v>957.86392157760258</v>
          </cell>
          <cell r="U18">
            <v>1047.5283414290291</v>
          </cell>
          <cell r="V18">
            <v>1215.5331712441034</v>
          </cell>
          <cell r="W18">
            <v>0</v>
          </cell>
          <cell r="X18">
            <v>0</v>
          </cell>
        </row>
        <row r="19">
          <cell r="H19">
            <v>643.79999999999995</v>
          </cell>
          <cell r="I19">
            <v>683.8</v>
          </cell>
          <cell r="J19">
            <v>583.29999999999995</v>
          </cell>
          <cell r="K19">
            <v>621.5</v>
          </cell>
          <cell r="L19">
            <v>674.6</v>
          </cell>
          <cell r="M19">
            <v>785.3</v>
          </cell>
          <cell r="Q19">
            <v>892.24110858783638</v>
          </cell>
          <cell r="R19">
            <v>950.29583150596636</v>
          </cell>
          <cell r="S19">
            <v>1009.9285041982346</v>
          </cell>
          <cell r="T19">
            <v>1089.4232739172626</v>
          </cell>
          <cell r="U19">
            <v>1188.2968484324654</v>
          </cell>
          <cell r="V19">
            <v>1366.1554737377801</v>
          </cell>
          <cell r="W19">
            <v>0</v>
          </cell>
          <cell r="X19">
            <v>0</v>
          </cell>
        </row>
        <row r="20">
          <cell r="H20">
            <v>357.1</v>
          </cell>
          <cell r="I20">
            <v>335.6</v>
          </cell>
          <cell r="J20">
            <v>187.3</v>
          </cell>
          <cell r="K20">
            <v>181.1</v>
          </cell>
          <cell r="L20">
            <v>188.5</v>
          </cell>
          <cell r="M20">
            <v>160.19999999999999</v>
          </cell>
          <cell r="Q20">
            <v>66.925447115384586</v>
          </cell>
          <cell r="R20">
            <v>41.675447115384578</v>
          </cell>
          <cell r="S20">
            <v>-16.278552884615429</v>
          </cell>
          <cell r="T20">
            <v>-63.942552884615402</v>
          </cell>
          <cell r="U20">
            <v>-88.706552884615405</v>
          </cell>
          <cell r="V20">
            <v>-6.5510000000000019</v>
          </cell>
          <cell r="W20">
            <v>0</v>
          </cell>
          <cell r="X20">
            <v>0</v>
          </cell>
        </row>
        <row r="21">
          <cell r="H21">
            <v>330.7</v>
          </cell>
          <cell r="I21">
            <v>269.39999999999998</v>
          </cell>
          <cell r="J21">
            <v>152.1</v>
          </cell>
          <cell r="K21">
            <v>158.9</v>
          </cell>
          <cell r="L21">
            <v>174.4</v>
          </cell>
          <cell r="M21">
            <v>201.2</v>
          </cell>
          <cell r="Q21">
            <v>141.62344711538461</v>
          </cell>
          <cell r="R21">
            <v>107.27344711538461</v>
          </cell>
          <cell r="S21">
            <v>76.819447115384605</v>
          </cell>
          <cell r="T21">
            <v>48.555447115384624</v>
          </cell>
          <cell r="U21">
            <v>40.291447115384614</v>
          </cell>
          <cell r="V21">
            <v>-6.5510000000000019</v>
          </cell>
          <cell r="W21">
            <v>0</v>
          </cell>
          <cell r="X21">
            <v>0</v>
          </cell>
        </row>
        <row r="22">
          <cell r="H22">
            <v>349.9</v>
          </cell>
          <cell r="I22">
            <v>296.2</v>
          </cell>
          <cell r="J22">
            <v>293.7</v>
          </cell>
          <cell r="K22">
            <v>296.3</v>
          </cell>
          <cell r="L22">
            <v>279</v>
          </cell>
          <cell r="M22">
            <v>256.60000000000002</v>
          </cell>
          <cell r="Q22">
            <v>229.42344711538459</v>
          </cell>
          <cell r="R22">
            <v>196.17344711538459</v>
          </cell>
          <cell r="S22">
            <v>166.81944711538458</v>
          </cell>
          <cell r="T22">
            <v>139.65544711538459</v>
          </cell>
          <cell r="U22">
            <v>132.49144711538457</v>
          </cell>
          <cell r="V22">
            <v>-6.5510000000000019</v>
          </cell>
          <cell r="W22">
            <v>0</v>
          </cell>
          <cell r="X22">
            <v>0</v>
          </cell>
        </row>
        <row r="23">
          <cell r="H23">
            <v>44.3</v>
          </cell>
          <cell r="I23">
            <v>60</v>
          </cell>
          <cell r="J23">
            <v>66.8</v>
          </cell>
          <cell r="K23">
            <v>70.400000000000006</v>
          </cell>
          <cell r="L23">
            <v>60.7</v>
          </cell>
          <cell r="M23">
            <v>38.9</v>
          </cell>
          <cell r="Q23">
            <v>62.248999999999995</v>
          </cell>
          <cell r="R23">
            <v>55.498999999999995</v>
          </cell>
          <cell r="S23">
            <v>48.545000000000002</v>
          </cell>
          <cell r="T23">
            <v>41.380999999999993</v>
          </cell>
          <cell r="U23">
            <v>34.216999999999992</v>
          </cell>
          <cell r="V23">
            <v>0</v>
          </cell>
          <cell r="W23">
            <v>0</v>
          </cell>
          <cell r="X23">
            <v>0</v>
          </cell>
        </row>
        <row r="24">
          <cell r="H24">
            <v>182.1</v>
          </cell>
          <cell r="I24">
            <v>175.6</v>
          </cell>
          <cell r="J24">
            <v>168</v>
          </cell>
          <cell r="K24">
            <v>160.80000000000001</v>
          </cell>
          <cell r="L24">
            <v>154</v>
          </cell>
          <cell r="M24">
            <v>154.1</v>
          </cell>
          <cell r="Q24">
            <v>104.97444711538459</v>
          </cell>
          <cell r="R24">
            <v>80.474447115384592</v>
          </cell>
          <cell r="S24">
            <v>59.174447115384595</v>
          </cell>
          <cell r="T24">
            <v>39.174447115384595</v>
          </cell>
          <cell r="U24">
            <v>39.174447115384595</v>
          </cell>
          <cell r="V24">
            <v>-6.5510000000000019</v>
          </cell>
          <cell r="W24">
            <v>0</v>
          </cell>
          <cell r="X24">
            <v>0</v>
          </cell>
        </row>
        <row r="25">
          <cell r="H25">
            <v>62.7</v>
          </cell>
          <cell r="I25">
            <v>1.5</v>
          </cell>
          <cell r="J25">
            <v>0</v>
          </cell>
          <cell r="K25">
            <v>6</v>
          </cell>
          <cell r="L25">
            <v>5.2</v>
          </cell>
          <cell r="M25">
            <v>4.5</v>
          </cell>
          <cell r="Q25">
            <v>3.1</v>
          </cell>
          <cell r="R25">
            <v>1.1000000000000001</v>
          </cell>
          <cell r="S25">
            <v>0</v>
          </cell>
          <cell r="T25">
            <v>0</v>
          </cell>
          <cell r="U25">
            <v>0</v>
          </cell>
          <cell r="V25">
            <v>0</v>
          </cell>
          <cell r="W25">
            <v>0</v>
          </cell>
          <cell r="X25">
            <v>0</v>
          </cell>
        </row>
        <row r="26">
          <cell r="H26">
            <v>60.8</v>
          </cell>
          <cell r="I26">
            <v>59.1</v>
          </cell>
          <cell r="J26">
            <v>58.9</v>
          </cell>
          <cell r="K26">
            <v>59.1</v>
          </cell>
          <cell r="L26">
            <v>59.1</v>
          </cell>
          <cell r="M26">
            <v>59.1</v>
          </cell>
          <cell r="Q26">
            <v>59.1</v>
          </cell>
          <cell r="R26">
            <v>59.1</v>
          </cell>
          <cell r="S26">
            <v>59.1</v>
          </cell>
          <cell r="T26">
            <v>59.1</v>
          </cell>
          <cell r="U26">
            <v>59.1</v>
          </cell>
          <cell r="V26">
            <v>0</v>
          </cell>
          <cell r="W26">
            <v>0</v>
          </cell>
          <cell r="X26">
            <v>0</v>
          </cell>
        </row>
        <row r="27">
          <cell r="H27">
            <v>-19.2</v>
          </cell>
          <cell r="I27">
            <v>-26.8</v>
          </cell>
          <cell r="J27">
            <v>-141.6</v>
          </cell>
          <cell r="K27">
            <v>-137.4</v>
          </cell>
          <cell r="L27">
            <v>-104.6</v>
          </cell>
          <cell r="M27">
            <v>-55.4</v>
          </cell>
          <cell r="Q27">
            <v>-87.8</v>
          </cell>
          <cell r="R27">
            <v>-88.9</v>
          </cell>
          <cell r="S27">
            <v>-90</v>
          </cell>
          <cell r="T27">
            <v>-91.1</v>
          </cell>
          <cell r="U27">
            <v>-92.2</v>
          </cell>
          <cell r="V27">
            <v>0</v>
          </cell>
          <cell r="W27">
            <v>0</v>
          </cell>
          <cell r="X27">
            <v>0</v>
          </cell>
        </row>
        <row r="28">
          <cell r="H28">
            <v>24.6</v>
          </cell>
          <cell r="I28">
            <v>66.400000000000006</v>
          </cell>
          <cell r="J28">
            <v>35</v>
          </cell>
          <cell r="K28">
            <v>20.9</v>
          </cell>
          <cell r="L28">
            <v>13</v>
          </cell>
          <cell r="M28">
            <v>-42.5</v>
          </cell>
          <cell r="Q28">
            <v>-77.598000000000027</v>
          </cell>
          <cell r="R28">
            <v>-68.498000000000033</v>
          </cell>
          <cell r="S28">
            <v>-95.998000000000033</v>
          </cell>
          <cell r="T28">
            <v>-115.39800000000002</v>
          </cell>
          <cell r="U28">
            <v>-131.89800000000002</v>
          </cell>
          <cell r="V28">
            <v>0</v>
          </cell>
          <cell r="W28">
            <v>0</v>
          </cell>
          <cell r="X28">
            <v>0</v>
          </cell>
        </row>
        <row r="29">
          <cell r="H29">
            <v>104.4</v>
          </cell>
          <cell r="I29">
            <v>161.6</v>
          </cell>
          <cell r="J29">
            <v>144.6</v>
          </cell>
          <cell r="K29">
            <v>122.4</v>
          </cell>
          <cell r="L29">
            <v>110.6</v>
          </cell>
          <cell r="M29">
            <v>94</v>
          </cell>
          <cell r="Q29">
            <v>67.001999999999995</v>
          </cell>
          <cell r="R29">
            <v>76.10199999999999</v>
          </cell>
          <cell r="S29">
            <v>48.60199999999999</v>
          </cell>
          <cell r="T29">
            <v>29.201999999999998</v>
          </cell>
          <cell r="U29">
            <v>12.701999999999998</v>
          </cell>
          <cell r="V29">
            <v>0</v>
          </cell>
          <cell r="W29">
            <v>0</v>
          </cell>
          <cell r="X29">
            <v>0</v>
          </cell>
        </row>
        <row r="30">
          <cell r="H30">
            <v>-79.8</v>
          </cell>
          <cell r="I30">
            <v>-95.2</v>
          </cell>
          <cell r="J30">
            <v>-109.6</v>
          </cell>
          <cell r="K30">
            <v>-101.5</v>
          </cell>
          <cell r="L30">
            <v>-97.6</v>
          </cell>
          <cell r="M30">
            <v>-136.5</v>
          </cell>
          <cell r="Q30">
            <v>-144.6</v>
          </cell>
          <cell r="R30">
            <v>-144.6</v>
          </cell>
          <cell r="S30">
            <v>-144.6</v>
          </cell>
          <cell r="T30">
            <v>-144.6</v>
          </cell>
          <cell r="U30">
            <v>-144.6</v>
          </cell>
          <cell r="V30">
            <v>0</v>
          </cell>
          <cell r="W30">
            <v>0</v>
          </cell>
          <cell r="X30">
            <v>0</v>
          </cell>
        </row>
        <row r="31">
          <cell r="H31">
            <v>1.8</v>
          </cell>
          <cell r="I31">
            <v>-0.2</v>
          </cell>
          <cell r="J31">
            <v>0.2</v>
          </cell>
          <cell r="K31">
            <v>1.3</v>
          </cell>
          <cell r="L31">
            <v>1.1000000000000001</v>
          </cell>
          <cell r="M31">
            <v>1.5</v>
          </cell>
          <cell r="Q31">
            <v>2.9</v>
          </cell>
          <cell r="R31">
            <v>2.9</v>
          </cell>
          <cell r="S31">
            <v>2.9</v>
          </cell>
          <cell r="T31">
            <v>2.9</v>
          </cell>
          <cell r="U31">
            <v>2.9</v>
          </cell>
          <cell r="V31">
            <v>0</v>
          </cell>
          <cell r="W31">
            <v>0</v>
          </cell>
          <cell r="X31">
            <v>0</v>
          </cell>
        </row>
        <row r="33">
          <cell r="H33">
            <v>286.7</v>
          </cell>
          <cell r="I33">
            <v>348.2</v>
          </cell>
          <cell r="J33">
            <v>396</v>
          </cell>
          <cell r="K33">
            <v>440.4</v>
          </cell>
          <cell r="L33">
            <v>486.1</v>
          </cell>
          <cell r="M33">
            <v>625.1</v>
          </cell>
          <cell r="Q33">
            <v>825.31566147245178</v>
          </cell>
          <cell r="R33">
            <v>908.62038439058176</v>
          </cell>
          <cell r="S33">
            <v>1026.20705708285</v>
          </cell>
          <cell r="T33">
            <v>1153.365826801878</v>
          </cell>
          <cell r="U33">
            <v>1277.0034013170807</v>
          </cell>
          <cell r="V33">
            <v>1372.70647373778</v>
          </cell>
          <cell r="W33">
            <v>0</v>
          </cell>
          <cell r="X33">
            <v>0</v>
          </cell>
        </row>
        <row r="34">
          <cell r="H34">
            <v>0.4</v>
          </cell>
          <cell r="I34">
            <v>1.1000000000000001</v>
          </cell>
          <cell r="J34">
            <v>2</v>
          </cell>
          <cell r="K34">
            <v>12.7</v>
          </cell>
          <cell r="L34">
            <v>1.7</v>
          </cell>
          <cell r="M34">
            <v>0</v>
          </cell>
          <cell r="Q34">
            <v>8.6334990105777472</v>
          </cell>
          <cell r="R34">
            <v>9.3162198552853734</v>
          </cell>
          <cell r="S34">
            <v>10.072696907534548</v>
          </cell>
          <cell r="T34">
            <v>10.890599896426355</v>
          </cell>
          <cell r="U34">
            <v>11.717196428565114</v>
          </cell>
          <cell r="V34">
            <v>12.606531637493203</v>
          </cell>
          <cell r="W34">
            <v>0</v>
          </cell>
          <cell r="X34">
            <v>0</v>
          </cell>
        </row>
        <row r="36">
          <cell r="H36">
            <v>-50.7</v>
          </cell>
          <cell r="I36">
            <v>-72.7</v>
          </cell>
          <cell r="J36">
            <v>-18.5</v>
          </cell>
          <cell r="K36">
            <v>-42.6</v>
          </cell>
          <cell r="L36">
            <v>-64.5</v>
          </cell>
          <cell r="M36">
            <v>-83.6</v>
          </cell>
          <cell r="Q36">
            <v>-107.39162</v>
          </cell>
          <cell r="R36">
            <v>-114.90903340000001</v>
          </cell>
          <cell r="S36">
            <v>-122.95266573800002</v>
          </cell>
          <cell r="T36">
            <v>-131.55935233966002</v>
          </cell>
          <cell r="U36">
            <v>-140.76850700343624</v>
          </cell>
          <cell r="V36">
            <v>-150.62230249367678</v>
          </cell>
          <cell r="W36">
            <v>0</v>
          </cell>
          <cell r="X36">
            <v>0</v>
          </cell>
        </row>
        <row r="38">
          <cell r="H38">
            <v>488</v>
          </cell>
          <cell r="I38">
            <v>540.9</v>
          </cell>
          <cell r="J38">
            <v>580.4</v>
          </cell>
          <cell r="K38">
            <v>630.29999999999995</v>
          </cell>
          <cell r="L38">
            <v>714.1</v>
          </cell>
          <cell r="M38">
            <v>790.4</v>
          </cell>
          <cell r="Q38">
            <v>1164.8219767245525</v>
          </cell>
          <cell r="R38">
            <v>1265.0876590982532</v>
          </cell>
          <cell r="S38">
            <v>1374.1382153125228</v>
          </cell>
          <cell r="T38">
            <v>1492.5889294724623</v>
          </cell>
          <cell r="U38">
            <v>1613.3393738667842</v>
          </cell>
          <cell r="V38">
            <v>1743.8585292126065</v>
          </cell>
          <cell r="W38">
            <v>0</v>
          </cell>
          <cell r="X38">
            <v>0</v>
          </cell>
        </row>
        <row r="39">
          <cell r="H39">
            <v>152.1</v>
          </cell>
          <cell r="I39">
            <v>142</v>
          </cell>
          <cell r="J39">
            <v>142.80000000000001</v>
          </cell>
          <cell r="K39">
            <v>158.5</v>
          </cell>
          <cell r="L39">
            <v>179.7</v>
          </cell>
          <cell r="M39">
            <v>172</v>
          </cell>
          <cell r="Q39">
            <v>233.29668551350804</v>
          </cell>
          <cell r="R39">
            <v>249.4123812465225</v>
          </cell>
          <cell r="S39">
            <v>267.17054279127495</v>
          </cell>
          <cell r="T39">
            <v>286.19308543801378</v>
          </cell>
          <cell r="U39">
            <v>305.05320976837885</v>
          </cell>
          <cell r="V39">
            <v>325.15621629211495</v>
          </cell>
          <cell r="W39">
            <v>0</v>
          </cell>
          <cell r="X39">
            <v>0</v>
          </cell>
        </row>
        <row r="40">
          <cell r="H40">
            <v>335.9</v>
          </cell>
          <cell r="I40">
            <v>398.9</v>
          </cell>
          <cell r="J40">
            <v>437.6</v>
          </cell>
          <cell r="K40">
            <v>471.8</v>
          </cell>
          <cell r="L40">
            <v>534.4</v>
          </cell>
          <cell r="M40">
            <v>618.4</v>
          </cell>
          <cell r="Q40">
            <v>931.52529121104453</v>
          </cell>
          <cell r="R40">
            <v>1015.6752778517307</v>
          </cell>
          <cell r="S40">
            <v>1106.9676725212478</v>
          </cell>
          <cell r="T40">
            <v>1206.3958440344486</v>
          </cell>
          <cell r="U40">
            <v>1308.2861640984054</v>
          </cell>
          <cell r="V40">
            <v>1418.7023129204915</v>
          </cell>
          <cell r="W40">
            <v>0</v>
          </cell>
          <cell r="X40">
            <v>0</v>
          </cell>
        </row>
        <row r="41">
          <cell r="H41">
            <v>158.9</v>
          </cell>
          <cell r="I41">
            <v>189.4</v>
          </cell>
          <cell r="J41">
            <v>199.9</v>
          </cell>
          <cell r="K41">
            <v>238.6</v>
          </cell>
          <cell r="L41">
            <v>261.2</v>
          </cell>
          <cell r="M41">
            <v>292.89999999999998</v>
          </cell>
          <cell r="Q41">
            <v>438.38875721090045</v>
          </cell>
          <cell r="R41">
            <v>477.99091123804908</v>
          </cell>
          <cell r="S41">
            <v>520.9543818164442</v>
          </cell>
          <cell r="T41">
            <v>567.74666212560987</v>
          </cell>
          <cell r="U41">
            <v>1308.2861640984054</v>
          </cell>
          <cell r="V41">
            <v>1418.7023129204915</v>
          </cell>
          <cell r="W41">
            <v>0</v>
          </cell>
          <cell r="X41">
            <v>0</v>
          </cell>
        </row>
        <row r="42">
          <cell r="H42">
            <v>177</v>
          </cell>
          <cell r="I42">
            <v>209.5</v>
          </cell>
          <cell r="J42">
            <v>237.7</v>
          </cell>
          <cell r="K42">
            <v>233.2</v>
          </cell>
          <cell r="L42">
            <v>273.2</v>
          </cell>
          <cell r="M42">
            <v>325.5</v>
          </cell>
          <cell r="Q42">
            <v>493.13653400014408</v>
          </cell>
          <cell r="R42">
            <v>537.68436661368162</v>
          </cell>
          <cell r="S42">
            <v>586.01329070480358</v>
          </cell>
          <cell r="T42">
            <v>638.64918190883873</v>
          </cell>
          <cell r="U42">
            <v>0</v>
          </cell>
          <cell r="V42">
            <v>0</v>
          </cell>
          <cell r="W42">
            <v>0</v>
          </cell>
          <cell r="X42">
            <v>0</v>
          </cell>
        </row>
        <row r="45">
          <cell r="H45">
            <v>4.5778688524590168</v>
          </cell>
          <cell r="I45">
            <v>4.3849140321686084</v>
          </cell>
          <cell r="J45">
            <v>4.3945554789800125</v>
          </cell>
          <cell r="K45">
            <v>4.3482468665714737</v>
          </cell>
          <cell r="L45">
            <v>4.0973253045791909</v>
          </cell>
          <cell r="M45">
            <v>3.9397746632303732</v>
          </cell>
          <cell r="Q45">
            <v>3.5957517247250186</v>
          </cell>
          <cell r="R45">
            <v>3.5725763548510194</v>
          </cell>
          <cell r="S45">
            <v>3.5561310576918816</v>
          </cell>
          <cell r="T45">
            <v>3.5397614615876112</v>
          </cell>
          <cell r="U45">
            <v>3.5233873221594147</v>
          </cell>
          <cell r="V45">
            <v>3.5070889258130404</v>
          </cell>
          <cell r="W45">
            <v>0</v>
          </cell>
          <cell r="X45">
            <v>0</v>
          </cell>
        </row>
        <row r="47">
          <cell r="K47">
            <v>135.5</v>
          </cell>
          <cell r="L47">
            <v>125</v>
          </cell>
          <cell r="M47">
            <v>102.5</v>
          </cell>
          <cell r="Q47">
            <v>124.44899999999998</v>
          </cell>
          <cell r="R47">
            <v>115.69899999999998</v>
          </cell>
          <cell r="S47">
            <v>107.645</v>
          </cell>
          <cell r="T47">
            <v>100.48099999999999</v>
          </cell>
          <cell r="U47">
            <v>93.316999999999993</v>
          </cell>
          <cell r="V47">
            <v>0</v>
          </cell>
          <cell r="W47">
            <v>0</v>
          </cell>
          <cell r="X47">
            <v>0</v>
          </cell>
        </row>
        <row r="48">
          <cell r="K48">
            <v>122.4</v>
          </cell>
          <cell r="L48">
            <v>110.6</v>
          </cell>
          <cell r="M48">
            <v>94</v>
          </cell>
          <cell r="Q48">
            <v>67.001999999999995</v>
          </cell>
          <cell r="R48">
            <v>76.001999999999995</v>
          </cell>
          <cell r="S48">
            <v>48.60199999999999</v>
          </cell>
          <cell r="T48">
            <v>29.201999999999998</v>
          </cell>
          <cell r="U48">
            <v>12.701999999999998</v>
          </cell>
          <cell r="V48">
            <v>0</v>
          </cell>
          <cell r="W48">
            <v>0</v>
          </cell>
          <cell r="X48">
            <v>0</v>
          </cell>
        </row>
        <row r="52">
          <cell r="H52">
            <v>7.5</v>
          </cell>
          <cell r="I52">
            <v>6.5</v>
          </cell>
          <cell r="J52">
            <v>6</v>
          </cell>
          <cell r="K52">
            <v>6.25</v>
          </cell>
          <cell r="L52">
            <v>5.75</v>
          </cell>
          <cell r="M52">
            <v>6.5</v>
          </cell>
          <cell r="Q52">
            <v>6.5</v>
          </cell>
          <cell r="R52">
            <v>6.5</v>
          </cell>
          <cell r="S52">
            <v>6.5</v>
          </cell>
          <cell r="T52">
            <v>6.5</v>
          </cell>
          <cell r="U52">
            <v>6.5</v>
          </cell>
          <cell r="V52">
            <v>0</v>
          </cell>
          <cell r="W52">
            <v>0</v>
          </cell>
          <cell r="X52">
            <v>0</v>
          </cell>
        </row>
        <row r="53">
          <cell r="H53">
            <v>5.75</v>
          </cell>
          <cell r="I53">
            <v>5</v>
          </cell>
          <cell r="J53">
            <v>4.5</v>
          </cell>
          <cell r="K53">
            <v>4.95</v>
          </cell>
          <cell r="L53">
            <v>4.95</v>
          </cell>
          <cell r="M53">
            <v>4.95</v>
          </cell>
          <cell r="Q53">
            <v>4.95</v>
          </cell>
          <cell r="R53">
            <v>4.95</v>
          </cell>
          <cell r="S53">
            <v>4.95</v>
          </cell>
          <cell r="T53">
            <v>4.95</v>
          </cell>
          <cell r="U53">
            <v>4.95</v>
          </cell>
          <cell r="V53">
            <v>0</v>
          </cell>
          <cell r="W53">
            <v>0</v>
          </cell>
          <cell r="X53">
            <v>0</v>
          </cell>
        </row>
        <row r="54">
          <cell r="H54">
            <v>0</v>
          </cell>
          <cell r="I54">
            <v>0</v>
          </cell>
          <cell r="J54">
            <v>0</v>
          </cell>
          <cell r="K54">
            <v>0</v>
          </cell>
          <cell r="L54">
            <v>0</v>
          </cell>
          <cell r="M54">
            <v>0</v>
          </cell>
          <cell r="Q54">
            <v>0</v>
          </cell>
          <cell r="R54">
            <v>0</v>
          </cell>
          <cell r="S54">
            <v>0</v>
          </cell>
          <cell r="T54">
            <v>0</v>
          </cell>
          <cell r="U54">
            <v>0</v>
          </cell>
          <cell r="V54">
            <v>0</v>
          </cell>
          <cell r="W54">
            <v>0</v>
          </cell>
          <cell r="X54">
            <v>0</v>
          </cell>
        </row>
        <row r="55">
          <cell r="H55">
            <v>5.75</v>
          </cell>
          <cell r="I55">
            <v>5</v>
          </cell>
          <cell r="J55">
            <v>4.5</v>
          </cell>
          <cell r="K55">
            <v>4.95</v>
          </cell>
          <cell r="L55">
            <v>4.95</v>
          </cell>
          <cell r="M55">
            <v>4.95</v>
          </cell>
          <cell r="Q55">
            <v>4.95</v>
          </cell>
          <cell r="R55">
            <v>4.95</v>
          </cell>
          <cell r="S55">
            <v>4.95</v>
          </cell>
          <cell r="T55">
            <v>4.95</v>
          </cell>
          <cell r="U55">
            <v>4.95</v>
          </cell>
          <cell r="V55">
            <v>0</v>
          </cell>
          <cell r="W55">
            <v>0</v>
          </cell>
          <cell r="X55">
            <v>0</v>
          </cell>
        </row>
        <row r="85">
          <cell r="H85" t="str">
            <v>=</v>
          </cell>
          <cell r="I85" t="str">
            <v>=</v>
          </cell>
          <cell r="J85" t="str">
            <v>=</v>
          </cell>
          <cell r="K85" t="str">
            <v>=</v>
          </cell>
          <cell r="L85" t="str">
            <v>=</v>
          </cell>
          <cell r="M85" t="str">
            <v>=</v>
          </cell>
          <cell r="Q85" t="str">
            <v>=</v>
          </cell>
          <cell r="R85" t="str">
            <v>=</v>
          </cell>
          <cell r="AC85" t="str">
            <v>=</v>
          </cell>
          <cell r="AD85" t="str">
            <v>=</v>
          </cell>
          <cell r="AE85" t="str">
            <v>=</v>
          </cell>
        </row>
        <row r="86">
          <cell r="AE86">
            <v>9999</v>
          </cell>
        </row>
        <row r="87">
          <cell r="AE87" t="str">
            <v>range end</v>
          </cell>
        </row>
      </sheetData>
      <sheetData sheetId="13" refreshError="1">
        <row r="13">
          <cell r="A13" t="str">
            <v>Transactions avec le FMI (DTS)</v>
          </cell>
        </row>
        <row r="34">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7">
          <cell r="H37">
            <v>499.09999999999997</v>
          </cell>
          <cell r="I37">
            <v>511.55222788158534</v>
          </cell>
          <cell r="J37">
            <v>583.70000000000005</v>
          </cell>
          <cell r="K37">
            <v>586.70000000000005</v>
          </cell>
          <cell r="L37">
            <v>614.89181935701049</v>
          </cell>
          <cell r="M37">
            <v>710.12139072390039</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H38">
            <v>490.00000000000006</v>
          </cell>
          <cell r="I38">
            <v>527.70000000000005</v>
          </cell>
          <cell r="J38">
            <v>598.80999999999995</v>
          </cell>
          <cell r="K38">
            <v>562.21</v>
          </cell>
          <cell r="L38">
            <v>652.95000000000005</v>
          </cell>
          <cell r="M38">
            <v>704.95110155830196</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H39">
            <v>757.10974499999998</v>
          </cell>
          <cell r="I39">
            <v>742.65129585501904</v>
          </cell>
          <cell r="J39">
            <v>803.1712</v>
          </cell>
          <cell r="K39">
            <v>795.56520000000012</v>
          </cell>
          <cell r="L39">
            <v>840.75127724128231</v>
          </cell>
          <cell r="M39">
            <v>936.50206772522927</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H40">
            <v>728.38010000000008</v>
          </cell>
          <cell r="I40">
            <v>758.81149200000004</v>
          </cell>
          <cell r="J40">
            <v>817.97446000000002</v>
          </cell>
          <cell r="K40">
            <v>762.60424168595796</v>
          </cell>
          <cell r="L40">
            <v>896.18309752251184</v>
          </cell>
          <cell r="M40">
            <v>918.49110032946908</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H42">
            <v>369.3</v>
          </cell>
          <cell r="I42">
            <v>401.1</v>
          </cell>
          <cell r="J42">
            <v>438.9</v>
          </cell>
          <cell r="K42">
            <v>491.228364</v>
          </cell>
          <cell r="L42">
            <v>537.29</v>
          </cell>
          <cell r="M42">
            <v>576.79999999999995</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H45" t="str">
            <v>=</v>
          </cell>
          <cell r="I45" t="str">
            <v>=</v>
          </cell>
          <cell r="J45" t="str">
            <v>=</v>
          </cell>
          <cell r="K45" t="str">
            <v>=</v>
          </cell>
          <cell r="L45" t="str">
            <v>=</v>
          </cell>
          <cell r="M45" t="str">
            <v>=</v>
          </cell>
          <cell r="Q45" t="str">
            <v>=</v>
          </cell>
          <cell r="R45" t="str">
            <v>=</v>
          </cell>
          <cell r="AD45" t="str">
            <v>=</v>
          </cell>
          <cell r="AE45" t="str">
            <v>=</v>
          </cell>
        </row>
        <row r="46">
          <cell r="AE46">
            <v>9999</v>
          </cell>
        </row>
        <row r="47">
          <cell r="AE47" t="str">
            <v>range end</v>
          </cell>
        </row>
      </sheetData>
      <sheetData sheetId="14" refreshError="1">
        <row r="13">
          <cell r="A13" t="str">
            <v xml:space="preserve">  Exportations de biens et services non facteurs</v>
          </cell>
          <cell r="H13">
            <v>770.47428907450274</v>
          </cell>
          <cell r="I13">
            <v>699.24069198627774</v>
          </cell>
          <cell r="J13">
            <v>744.89408600000002</v>
          </cell>
          <cell r="K13">
            <v>833.70395599999995</v>
          </cell>
          <cell r="L13">
            <v>901.01106400000003</v>
          </cell>
          <cell r="M13">
            <v>930.30918999999994</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H14">
            <v>483.37428907450271</v>
          </cell>
          <cell r="I14">
            <v>505.41069198627775</v>
          </cell>
          <cell r="J14">
            <v>527.95408599999996</v>
          </cell>
          <cell r="K14">
            <v>582.90395599999999</v>
          </cell>
          <cell r="L14">
            <v>644.71106400000008</v>
          </cell>
          <cell r="M14">
            <v>654.80918999999994</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H15">
            <v>287.10000000000002</v>
          </cell>
          <cell r="I15">
            <v>193.83</v>
          </cell>
          <cell r="J15">
            <v>216.94</v>
          </cell>
          <cell r="K15">
            <v>250.8</v>
          </cell>
          <cell r="L15">
            <v>256.3</v>
          </cell>
          <cell r="M15">
            <v>275.5</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H17">
            <v>-896.48534548139662</v>
          </cell>
          <cell r="I17">
            <v>-849.14024807448004</v>
          </cell>
          <cell r="J17">
            <v>-915.00361680000015</v>
          </cell>
          <cell r="K17">
            <v>-1016.7416616</v>
          </cell>
          <cell r="L17">
            <v>-1110.2933344</v>
          </cell>
          <cell r="M17">
            <v>-1239.9458838</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H18">
            <v>-607.18006402362903</v>
          </cell>
          <cell r="I18">
            <v>-646.64024807448004</v>
          </cell>
          <cell r="J18">
            <v>-686.40361680000012</v>
          </cell>
          <cell r="K18">
            <v>-755.5416616</v>
          </cell>
          <cell r="L18">
            <v>-845.29333440000005</v>
          </cell>
          <cell r="M18">
            <v>-951.5187527999999</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H19">
            <v>-289.30528145776759</v>
          </cell>
          <cell r="I19">
            <v>-202.5</v>
          </cell>
          <cell r="J19">
            <v>-228.6</v>
          </cell>
          <cell r="K19">
            <v>-261.2</v>
          </cell>
          <cell r="L19">
            <v>-265</v>
          </cell>
          <cell r="M19">
            <v>-288.42713100000003</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H21">
            <v>-77.347999999999999</v>
          </cell>
          <cell r="I21">
            <v>-37.270000000000003</v>
          </cell>
          <cell r="J21">
            <v>-42.038999999999987</v>
          </cell>
          <cell r="K21">
            <v>-33</v>
          </cell>
          <cell r="L21">
            <v>-57.1</v>
          </cell>
          <cell r="M21">
            <v>-64.5</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H22">
            <v>14.4</v>
          </cell>
          <cell r="I22">
            <v>41.63</v>
          </cell>
          <cell r="J22">
            <v>39.6</v>
          </cell>
          <cell r="K22">
            <v>45.2</v>
          </cell>
          <cell r="L22">
            <v>51.3</v>
          </cell>
          <cell r="M22">
            <v>60.8</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H23">
            <v>-91.748000000000005</v>
          </cell>
          <cell r="I23">
            <v>-78.900000000000006</v>
          </cell>
          <cell r="J23">
            <v>-81.638999999999982</v>
          </cell>
          <cell r="K23">
            <v>-78.2</v>
          </cell>
          <cell r="L23">
            <v>-108.4</v>
          </cell>
          <cell r="M23">
            <v>-125.3</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H25">
            <v>86.011999999999986</v>
          </cell>
          <cell r="I25">
            <v>85.1</v>
          </cell>
          <cell r="J25">
            <v>104.1</v>
          </cell>
          <cell r="K25">
            <v>101</v>
          </cell>
          <cell r="L25">
            <v>97.9</v>
          </cell>
          <cell r="M25">
            <v>179.1</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H26">
            <v>19.89</v>
          </cell>
          <cell r="I26">
            <v>20.399999999999999</v>
          </cell>
          <cell r="J26">
            <v>20.399999999999999</v>
          </cell>
          <cell r="K26">
            <v>21.4</v>
          </cell>
          <cell r="L26">
            <v>50.7</v>
          </cell>
          <cell r="M26">
            <v>115.1</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H27">
            <v>66.121999999999986</v>
          </cell>
          <cell r="I27">
            <v>64.7</v>
          </cell>
          <cell r="J27">
            <v>83.7</v>
          </cell>
          <cell r="K27">
            <v>79.599999999999994</v>
          </cell>
          <cell r="L27">
            <v>47.2</v>
          </cell>
          <cell r="M27">
            <v>64</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H29">
            <v>8.6529435931060874</v>
          </cell>
          <cell r="I29">
            <v>5.780443911797704</v>
          </cell>
          <cell r="J29">
            <v>63.21146919999984</v>
          </cell>
          <cell r="K29">
            <v>38.462294399999934</v>
          </cell>
          <cell r="L29">
            <v>38.917729600000001</v>
          </cell>
          <cell r="M29">
            <v>-18.435693799999967</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H31">
            <v>483.37428907450271</v>
          </cell>
          <cell r="I31">
            <v>505.41069198627775</v>
          </cell>
          <cell r="J31">
            <v>527.95408599999996</v>
          </cell>
          <cell r="K31">
            <v>582.90395599999999</v>
          </cell>
          <cell r="L31">
            <v>644.71106400000008</v>
          </cell>
          <cell r="M31">
            <v>654.80918999999994</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H32">
            <v>51.033120000000004</v>
          </cell>
          <cell r="I32">
            <v>40.902741454999997</v>
          </cell>
          <cell r="J32">
            <v>29.319119999999995</v>
          </cell>
          <cell r="K32">
            <v>30.963269999999998</v>
          </cell>
          <cell r="L32">
            <v>38.674289999999999</v>
          </cell>
          <cell r="M32">
            <v>59.562169999999995</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H33">
            <v>134.60578907450272</v>
          </cell>
          <cell r="I33">
            <v>146.19618200000002</v>
          </cell>
          <cell r="J33">
            <v>162.895476</v>
          </cell>
          <cell r="K33">
            <v>168.98504600000001</v>
          </cell>
          <cell r="L33">
            <v>179.63994400000001</v>
          </cell>
          <cell r="M33">
            <v>162.44452000000001</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H34">
            <v>75.846079999999986</v>
          </cell>
          <cell r="I34">
            <v>77.651822611277765</v>
          </cell>
          <cell r="J34">
            <v>85.086200000000005</v>
          </cell>
          <cell r="K34">
            <v>84.621160000000003</v>
          </cell>
          <cell r="L34">
            <v>80.725079999999991</v>
          </cell>
          <cell r="M34">
            <v>71.697090000000003</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H36">
            <v>100</v>
          </cell>
          <cell r="I36">
            <v>101.18505396368489</v>
          </cell>
          <cell r="J36">
            <v>98.270684694400401</v>
          </cell>
          <cell r="K36">
            <v>107.33607884962922</v>
          </cell>
          <cell r="L36">
            <v>120.98290685798175</v>
          </cell>
          <cell r="M36">
            <v>115.56479331985517</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H37">
            <v>100</v>
          </cell>
          <cell r="I37">
            <v>81.896312433964454</v>
          </cell>
          <cell r="J37">
            <v>50.271118050395494</v>
          </cell>
          <cell r="K37">
            <v>56.611000855914725</v>
          </cell>
          <cell r="L37">
            <v>77.021275595142896</v>
          </cell>
          <cell r="M37">
            <v>116.5818981869029</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H38">
            <v>100</v>
          </cell>
          <cell r="I38">
            <v>101.24690209876108</v>
          </cell>
          <cell r="J38">
            <v>104.93458511348379</v>
          </cell>
          <cell r="K38">
            <v>103.72121343147056</v>
          </cell>
          <cell r="L38">
            <v>121.78580768663751</v>
          </cell>
          <cell r="M38">
            <v>87.995432776055935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H39">
            <v>100</v>
          </cell>
          <cell r="I39">
            <v>95.079223403979711</v>
          </cell>
          <cell r="J39">
            <v>89.776767575184209</v>
          </cell>
          <cell r="K39">
            <v>89.642657149223282</v>
          </cell>
          <cell r="L39">
            <v>80.453741134774432</v>
          </cell>
          <cell r="M39">
            <v>71.231747423612575</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H41">
            <v>-607.18006402362903</v>
          </cell>
          <cell r="I41">
            <v>-646.64024807448004</v>
          </cell>
          <cell r="J41">
            <v>-686.40361680000012</v>
          </cell>
          <cell r="K41">
            <v>-755.5416616</v>
          </cell>
          <cell r="L41">
            <v>-845.29333440000005</v>
          </cell>
          <cell r="M41">
            <v>-951.5187527999999</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H42">
            <v>-60.647663999999999</v>
          </cell>
          <cell r="I42">
            <v>-79.373819994479987</v>
          </cell>
          <cell r="J42">
            <v>-98.023983199999989</v>
          </cell>
          <cell r="K42">
            <v>-80.836544799999984</v>
          </cell>
          <cell r="L42">
            <v>-112.70719982137511</v>
          </cell>
          <cell r="M42">
            <v>-213.3991288</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H44">
            <v>100</v>
          </cell>
          <cell r="I44">
            <v>102.98461030786443</v>
          </cell>
          <cell r="J44">
            <v>103.96267632415956</v>
          </cell>
          <cell r="K44">
            <v>120.86636260015089</v>
          </cell>
          <cell r="L44">
            <v>132.91957948652333</v>
          </cell>
          <cell r="M44">
            <v>135.67527586958332</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H45">
            <v>100</v>
          </cell>
          <cell r="I45">
            <v>108.86954545850274</v>
          </cell>
          <cell r="J45">
            <v>118.91760909373193</v>
          </cell>
          <cell r="K45">
            <v>133.69567803963562</v>
          </cell>
          <cell r="L45">
            <v>148.14814169924168</v>
          </cell>
          <cell r="M45">
            <v>151.56339871557128</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H47">
            <v>100</v>
          </cell>
          <cell r="I47">
            <v>103.33430222998969</v>
          </cell>
          <cell r="J47">
            <v>111.14466650112713</v>
          </cell>
          <cell r="K47">
            <v>110.06858194390223</v>
          </cell>
          <cell r="L47">
            <v>108.13538584805423</v>
          </cell>
          <cell r="M47">
            <v>114.39585223315629</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H48">
            <v>100.00157308273209</v>
          </cell>
          <cell r="I48">
            <v>103.41409377873589</v>
          </cell>
          <cell r="J48">
            <v>108.74052871869124</v>
          </cell>
          <cell r="K48">
            <v>102.95377905175178</v>
          </cell>
          <cell r="L48">
            <v>104.96808339244939</v>
          </cell>
          <cell r="M48">
            <v>115.50637828990149</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H49">
            <v>99.99842694201341</v>
          </cell>
          <cell r="I49">
            <v>99.92284267469681</v>
          </cell>
          <cell r="J49">
            <v>102.21089396084815</v>
          </cell>
          <cell r="K49">
            <v>106.91067676940159</v>
          </cell>
          <cell r="L49">
            <v>103.01739571995718</v>
          </cell>
          <cell r="M49">
            <v>99.038558672528055</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3">
          <cell r="H53">
            <v>-72.548000000000002</v>
          </cell>
          <cell r="I53">
            <v>-63.9</v>
          </cell>
          <cell r="J53">
            <v>-64.23899999999999</v>
          </cell>
          <cell r="K53">
            <v>-42.5</v>
          </cell>
          <cell r="L53">
            <v>-50.8</v>
          </cell>
          <cell r="M53">
            <v>-51</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H54">
            <v>0</v>
          </cell>
          <cell r="I54">
            <v>0</v>
          </cell>
          <cell r="J54">
            <v>0</v>
          </cell>
          <cell r="K54">
            <v>0</v>
          </cell>
          <cell r="L54">
            <v>0</v>
          </cell>
          <cell r="M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H55">
            <v>43.5</v>
          </cell>
          <cell r="I55">
            <v>17.7</v>
          </cell>
          <cell r="J55">
            <v>11.9</v>
          </cell>
          <cell r="K55">
            <v>18.7</v>
          </cell>
          <cell r="L55">
            <v>4.0999999999999996</v>
          </cell>
          <cell r="M55">
            <v>14.1</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H56">
            <v>0</v>
          </cell>
          <cell r="I56">
            <v>0</v>
          </cell>
          <cell r="J56">
            <v>0</v>
          </cell>
          <cell r="K56">
            <v>0</v>
          </cell>
          <cell r="L56">
            <v>0</v>
          </cell>
          <cell r="M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H57">
            <v>104.9</v>
          </cell>
          <cell r="I57">
            <v>84.1</v>
          </cell>
          <cell r="J57">
            <v>53.7</v>
          </cell>
          <cell r="K57">
            <v>63.1</v>
          </cell>
          <cell r="L57">
            <v>58.5</v>
          </cell>
          <cell r="M57">
            <v>52.673999999999999</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H58">
            <v>29.6</v>
          </cell>
          <cell r="I58">
            <v>23.5</v>
          </cell>
          <cell r="J58">
            <v>2.4</v>
          </cell>
          <cell r="K58">
            <v>19.100000000000001</v>
          </cell>
          <cell r="L58">
            <v>0</v>
          </cell>
          <cell r="M58">
            <v>37.1</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H59">
            <v>80</v>
          </cell>
          <cell r="I59">
            <v>96.07</v>
          </cell>
          <cell r="J59">
            <v>123.7</v>
          </cell>
          <cell r="K59">
            <v>91.8</v>
          </cell>
          <cell r="L59">
            <v>82.1</v>
          </cell>
          <cell r="M59">
            <v>50.9</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H60">
            <v>-76.400000000000006</v>
          </cell>
          <cell r="I60">
            <v>-69.569999999999993</v>
          </cell>
          <cell r="J60">
            <v>-73.599999999999994</v>
          </cell>
          <cell r="K60">
            <v>-59.1</v>
          </cell>
          <cell r="L60">
            <v>-53.5</v>
          </cell>
          <cell r="M60">
            <v>-62.1</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H62">
            <v>21.1</v>
          </cell>
          <cell r="I62">
            <v>21.25</v>
          </cell>
          <cell r="J62">
            <v>115.16</v>
          </cell>
          <cell r="K62">
            <v>88.2</v>
          </cell>
          <cell r="L62">
            <v>146.30000000000001</v>
          </cell>
          <cell r="M62">
            <v>121.45</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H63">
            <v>33.200000000000003</v>
          </cell>
          <cell r="I63">
            <v>35.97</v>
          </cell>
          <cell r="J63">
            <v>40.1</v>
          </cell>
          <cell r="K63">
            <v>38.6</v>
          </cell>
          <cell r="L63">
            <v>24.1</v>
          </cell>
          <cell r="M63">
            <v>31.85</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H64">
            <v>0</v>
          </cell>
          <cell r="I64">
            <v>-10.1</v>
          </cell>
          <cell r="J64">
            <v>-5</v>
          </cell>
          <cell r="K64">
            <v>-0.5</v>
          </cell>
          <cell r="L64">
            <v>-7.4</v>
          </cell>
          <cell r="M64">
            <v>-38.799999999999997</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H66">
            <v>8.6529435931060874</v>
          </cell>
          <cell r="I66">
            <v>5.780443911797704</v>
          </cell>
          <cell r="J66">
            <v>63.21146919999984</v>
          </cell>
          <cell r="K66">
            <v>38.462294399999934</v>
          </cell>
          <cell r="L66">
            <v>38.917729600000001</v>
          </cell>
          <cell r="M66">
            <v>-18.435693799999967</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H68">
            <v>21</v>
          </cell>
          <cell r="I68">
            <v>-5.0916172843820107</v>
          </cell>
          <cell r="J68">
            <v>-8.0017938728000004</v>
          </cell>
          <cell r="K68">
            <v>-6.9381241092000003</v>
          </cell>
          <cell r="L68">
            <v>-8.0667983173107896</v>
          </cell>
          <cell r="M68">
            <v>-2.6133090199872502</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H69">
            <v>41.1</v>
          </cell>
          <cell r="I69">
            <v>17.660247815432353</v>
          </cell>
          <cell r="J69">
            <v>28.649116704000001</v>
          </cell>
          <cell r="K69">
            <v>28.377810684000007</v>
          </cell>
          <cell r="L69">
            <v>11.995839223678617</v>
          </cell>
          <cell r="M69">
            <v>13.362011502303572</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H70">
            <v>-20.100000000000001</v>
          </cell>
          <cell r="I70">
            <v>-22.751865099814363</v>
          </cell>
          <cell r="J70">
            <v>-36.650910576800001</v>
          </cell>
          <cell r="K70">
            <v>-35.315934793200007</v>
          </cell>
          <cell r="L70">
            <v>-20.062637540989407</v>
          </cell>
          <cell r="M70">
            <v>-15.975320522290822</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H71">
            <v>-45.5</v>
          </cell>
          <cell r="I71">
            <v>0</v>
          </cell>
          <cell r="J71">
            <v>2.7</v>
          </cell>
          <cell r="K71">
            <v>-2.7</v>
          </cell>
          <cell r="L71">
            <v>0</v>
          </cell>
          <cell r="M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H73">
            <v>-41.1</v>
          </cell>
          <cell r="I73">
            <v>-28.1</v>
          </cell>
          <cell r="J73">
            <v>-76.900000000000006</v>
          </cell>
          <cell r="K73">
            <v>-14.6</v>
          </cell>
          <cell r="L73">
            <v>-20.100000000000001</v>
          </cell>
          <cell r="M73">
            <v>19.2</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H74">
            <v>0</v>
          </cell>
          <cell r="I74">
            <v>-6.8</v>
          </cell>
          <cell r="J74">
            <v>-8.9</v>
          </cell>
          <cell r="K74">
            <v>-21.2</v>
          </cell>
          <cell r="L74">
            <v>-18.8</v>
          </cell>
          <cell r="M74">
            <v>-3.9</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H75">
            <v>77.900000000000006</v>
          </cell>
          <cell r="I75">
            <v>29.15</v>
          </cell>
          <cell r="J75">
            <v>19.899999999999999</v>
          </cell>
          <cell r="K75">
            <v>0</v>
          </cell>
          <cell r="L75">
            <v>0</v>
          </cell>
          <cell r="M75">
            <v>3.1</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K77">
            <v>2115.4275669999997</v>
          </cell>
          <cell r="L77">
            <v>2142.1275669999995</v>
          </cell>
          <cell r="M77">
            <v>2158.1275669999995</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AE128">
            <v>9999</v>
          </cell>
        </row>
        <row r="129">
          <cell r="AE129" t="str">
            <v>range end</v>
          </cell>
        </row>
      </sheetData>
      <sheetData sheetId="15" refreshError="1">
        <row r="13">
          <cell r="A13" t="str">
            <v>CFAF/DTS (end of period)</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H15">
            <v>2233.96</v>
          </cell>
          <cell r="I15">
            <v>2371.8000000000002</v>
          </cell>
          <cell r="J15">
            <v>2553.1968137343379</v>
          </cell>
          <cell r="K15">
            <v>2746.027633432393</v>
          </cell>
          <cell r="L15">
            <v>2924.9753651864348</v>
          </cell>
          <cell r="M15">
            <v>3113.9978938172867</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H16">
            <v>5.1622184203139687</v>
          </cell>
          <cell r="I16">
            <v>5.1410889770721058</v>
          </cell>
          <cell r="J16">
            <v>5.0443384841173611</v>
          </cell>
          <cell r="K16">
            <v>5.7423942986789989</v>
          </cell>
          <cell r="L16">
            <v>4.9998436572359362</v>
          </cell>
          <cell r="M16">
            <v>5.5871978500206199</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H17">
            <v>139.43400197164331</v>
          </cell>
          <cell r="I17">
            <v>140.79878065719615</v>
          </cell>
          <cell r="J17">
            <v>144.28875043342919</v>
          </cell>
          <cell r="K17">
            <v>146.75872904296949</v>
          </cell>
          <cell r="L17">
            <v>148.87871068354659</v>
          </cell>
          <cell r="M17">
            <v>150.11269999697686</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H18">
            <v>8.0762024553541867</v>
          </cell>
          <cell r="I18">
            <v>2.7567980409034298</v>
          </cell>
          <cell r="J18">
            <v>1.7531647809723605</v>
          </cell>
          <cell r="K18">
            <v>-16.349916510609518</v>
          </cell>
          <cell r="L18">
            <v>0.81103000811031389</v>
          </cell>
          <cell r="M18">
            <v>0.74818986323408332</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H19">
            <v>327.63299999999998</v>
          </cell>
          <cell r="I19">
            <v>386.97699999999998</v>
          </cell>
          <cell r="J19">
            <v>403.73399999999998</v>
          </cell>
          <cell r="K19">
            <v>481.3</v>
          </cell>
          <cell r="L19">
            <v>566.9</v>
          </cell>
          <cell r="M19">
            <v>539.70000000000005</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H21">
            <v>55.8</v>
          </cell>
          <cell r="I21">
            <v>45.9</v>
          </cell>
          <cell r="J21">
            <v>47.5</v>
          </cell>
          <cell r="K21">
            <v>27.8</v>
          </cell>
          <cell r="L21">
            <v>32.299999999999997</v>
          </cell>
          <cell r="M21">
            <v>39.6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H22">
            <v>1.9446583362151049</v>
          </cell>
          <cell r="I22">
            <v>1.7700336132382608</v>
          </cell>
          <cell r="J22">
            <v>1.8873463014015999</v>
          </cell>
          <cell r="K22">
            <v>1.3569573745104002</v>
          </cell>
          <cell r="L22">
            <v>0.9044524792640225</v>
          </cell>
          <cell r="M22">
            <v>1.3953880809105914</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H23">
            <v>30</v>
          </cell>
          <cell r="I23">
            <v>84.1</v>
          </cell>
          <cell r="J23">
            <v>53.7</v>
          </cell>
          <cell r="K23">
            <v>63.1</v>
          </cell>
          <cell r="L23">
            <v>57.5</v>
          </cell>
          <cell r="M23">
            <v>49.9</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H24">
            <v>0.72176937632289007</v>
          </cell>
          <cell r="I24">
            <v>0.64458493488865964</v>
          </cell>
          <cell r="J24">
            <v>0.6839789875775999</v>
          </cell>
          <cell r="K24">
            <v>0.73552707661680006</v>
          </cell>
          <cell r="L24">
            <v>0.6650359418004087</v>
          </cell>
          <cell r="M24">
            <v>0.90933976175292675</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H25">
            <v>52</v>
          </cell>
          <cell r="I25">
            <v>59.6</v>
          </cell>
          <cell r="J25">
            <v>53.6</v>
          </cell>
          <cell r="K25">
            <v>89.6</v>
          </cell>
          <cell r="L25">
            <v>80.2</v>
          </cell>
          <cell r="M25">
            <v>41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H26">
            <v>-73.099999999999994</v>
          </cell>
          <cell r="I26">
            <v>-72.7</v>
          </cell>
          <cell r="J26">
            <v>-72</v>
          </cell>
          <cell r="K26">
            <v>-58.4</v>
          </cell>
          <cell r="L26">
            <v>-57.3</v>
          </cell>
          <cell r="M26">
            <v>-65.2</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H27">
            <v>-45.5</v>
          </cell>
          <cell r="I27">
            <v>0</v>
          </cell>
          <cell r="J27">
            <v>2.7</v>
          </cell>
          <cell r="K27">
            <v>-2.7</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H28">
            <v>43.5</v>
          </cell>
          <cell r="I28">
            <v>17.7</v>
          </cell>
          <cell r="J28">
            <v>11.9</v>
          </cell>
          <cell r="K28">
            <v>18.7</v>
          </cell>
          <cell r="L28">
            <v>4.0999999999999996</v>
          </cell>
          <cell r="M28">
            <v>14.1</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H29">
            <v>29.6</v>
          </cell>
          <cell r="I29">
            <v>23.5</v>
          </cell>
          <cell r="J29">
            <v>47.8</v>
          </cell>
          <cell r="K29">
            <v>19.100000000000001</v>
          </cell>
          <cell r="L29">
            <v>0</v>
          </cell>
          <cell r="M29">
            <v>37.1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H30">
            <v>0</v>
          </cell>
          <cell r="I30">
            <v>0</v>
          </cell>
          <cell r="J30">
            <v>0</v>
          </cell>
          <cell r="K30">
            <v>0</v>
          </cell>
          <cell r="L30">
            <v>0</v>
          </cell>
          <cell r="M30">
            <v>3.1</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H31">
            <v>0</v>
          </cell>
          <cell r="I31">
            <v>0</v>
          </cell>
          <cell r="J31">
            <v>0</v>
          </cell>
          <cell r="K31">
            <v>0</v>
          </cell>
          <cell r="L31">
            <v>0</v>
          </cell>
          <cell r="M31">
            <v>1.2700379815221203</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H32">
            <v>0</v>
          </cell>
          <cell r="I32">
            <v>0</v>
          </cell>
          <cell r="J32">
            <v>0</v>
          </cell>
          <cell r="K32">
            <v>0</v>
          </cell>
          <cell r="L32">
            <v>0</v>
          </cell>
          <cell r="M32">
            <v>0</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H34">
            <v>42</v>
          </cell>
          <cell r="I34">
            <v>28.099999999999994</v>
          </cell>
          <cell r="J34">
            <v>76.900000000000006</v>
          </cell>
          <cell r="K34">
            <v>14.600000000000001</v>
          </cell>
          <cell r="L34">
            <v>20.100000000000001</v>
          </cell>
          <cell r="M34">
            <v>-19.200000000000024</v>
          </cell>
          <cell r="Q34">
            <v>59.997111234463432</v>
          </cell>
          <cell r="R34">
            <v>38.933110755570709</v>
          </cell>
          <cell r="S34">
            <v>45.910585413001343</v>
          </cell>
          <cell r="T34">
            <v>35.203135464281502</v>
          </cell>
        </row>
        <row r="35">
          <cell r="H35">
            <v>133.4</v>
          </cell>
          <cell r="I35">
            <v>151</v>
          </cell>
          <cell r="J35">
            <v>231.4</v>
          </cell>
          <cell r="K35">
            <v>243.5</v>
          </cell>
          <cell r="L35">
            <v>263</v>
          </cell>
          <cell r="M35">
            <v>273.3</v>
          </cell>
          <cell r="Q35">
            <v>435.07869623237906</v>
          </cell>
          <cell r="R35">
            <v>448.00587986280323</v>
          </cell>
          <cell r="S35">
            <v>495.01646527580459</v>
          </cell>
          <cell r="T35">
            <v>531.31960074008612</v>
          </cell>
        </row>
        <row r="36">
          <cell r="H36">
            <v>8.1999999999999993</v>
          </cell>
          <cell r="I36">
            <v>6.8000000000000007</v>
          </cell>
          <cell r="J36">
            <v>8.9000000000000021</v>
          </cell>
          <cell r="K36">
            <v>21.199999999999996</v>
          </cell>
          <cell r="L36">
            <v>32.500000000000007</v>
          </cell>
          <cell r="M36">
            <v>3.9</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H38">
            <v>41.406331954049996</v>
          </cell>
          <cell r="I38">
            <v>17.660247815432353</v>
          </cell>
          <cell r="J38">
            <v>28.649116704000001</v>
          </cell>
          <cell r="K38">
            <v>28.377810684000007</v>
          </cell>
          <cell r="L38">
            <v>11.995839223678617</v>
          </cell>
          <cell r="M38">
            <v>13.362011502303572</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H39">
            <v>20.295462379342499</v>
          </cell>
          <cell r="I39">
            <v>22.751865099814363</v>
          </cell>
          <cell r="J39">
            <v>36.650910576800001</v>
          </cell>
          <cell r="K39">
            <v>35.315934793200007</v>
          </cell>
          <cell r="L39">
            <v>20.062637540989407</v>
          </cell>
          <cell r="M39">
            <v>15.975320522290822</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H41">
            <v>366.2</v>
          </cell>
          <cell r="I41">
            <v>394.3</v>
          </cell>
          <cell r="J41">
            <v>432.2</v>
          </cell>
          <cell r="K41">
            <v>460.1</v>
          </cell>
          <cell r="L41">
            <v>506.82571899999999</v>
          </cell>
          <cell r="M41">
            <v>562.29</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H42">
            <v>330.3</v>
          </cell>
          <cell r="I42">
            <v>369.3</v>
          </cell>
          <cell r="J42">
            <v>401.1</v>
          </cell>
          <cell r="K42">
            <v>438.9</v>
          </cell>
          <cell r="L42">
            <v>491.228364</v>
          </cell>
          <cell r="M42">
            <v>537.29</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H43" t="str">
            <v>=</v>
          </cell>
          <cell r="I43" t="str">
            <v>=</v>
          </cell>
          <cell r="J43" t="str">
            <v>=</v>
          </cell>
          <cell r="K43" t="str">
            <v>=</v>
          </cell>
          <cell r="L43" t="str">
            <v>=</v>
          </cell>
          <cell r="M43" t="str">
            <v>=</v>
          </cell>
          <cell r="Q43" t="str">
            <v>=</v>
          </cell>
          <cell r="R43" t="str">
            <v>=</v>
          </cell>
          <cell r="AC43" t="str">
            <v>=</v>
          </cell>
          <cell r="AD43" t="str">
            <v>=</v>
          </cell>
          <cell r="AE43" t="str">
            <v>=</v>
          </cell>
        </row>
      </sheetData>
      <sheetData sheetId="16" refreshError="1">
        <row r="13">
          <cell r="A13" t="str">
            <v xml:space="preserve">SDR charges </v>
          </cell>
          <cell r="H13">
            <v>0.72176937632289007</v>
          </cell>
          <cell r="I13">
            <v>0.64458493488865964</v>
          </cell>
          <cell r="J13">
            <v>0.6839789875775999</v>
          </cell>
          <cell r="K13">
            <v>0.73552707661680006</v>
          </cell>
          <cell r="L13">
            <v>0.6650359418004087</v>
          </cell>
          <cell r="M13">
            <v>0.90933976175292675</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H14">
            <v>41.406331954049996</v>
          </cell>
          <cell r="I14">
            <v>17.660247815432353</v>
          </cell>
          <cell r="J14">
            <v>28.649116704000001</v>
          </cell>
          <cell r="K14">
            <v>28.377810684000007</v>
          </cell>
          <cell r="L14">
            <v>11.995839223678617</v>
          </cell>
          <cell r="M14">
            <v>13.362011502303572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H16">
            <v>41.406331954049996</v>
          </cell>
          <cell r="I16">
            <v>17.660247815432353</v>
          </cell>
          <cell r="J16">
            <v>28.649116704000001</v>
          </cell>
          <cell r="K16">
            <v>28.377810684000007</v>
          </cell>
          <cell r="L16">
            <v>11.995839223678617</v>
          </cell>
          <cell r="M16">
            <v>13.362011502303572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H17">
            <v>20.295462379342499</v>
          </cell>
          <cell r="I17">
            <v>22.751865099814363</v>
          </cell>
          <cell r="J17">
            <v>36.650910576800001</v>
          </cell>
          <cell r="K17">
            <v>35.315934793200007</v>
          </cell>
          <cell r="L17">
            <v>20.062637540989407</v>
          </cell>
          <cell r="M17">
            <v>15.975320522290822</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H18">
            <v>0</v>
          </cell>
          <cell r="I18">
            <v>0</v>
          </cell>
          <cell r="J18">
            <v>9.3109629288000004</v>
          </cell>
          <cell r="K18">
            <v>12.297051296400003</v>
          </cell>
          <cell r="L18">
            <v>3.2488731230796253</v>
          </cell>
          <cell r="M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H19">
            <v>20.295462379342499</v>
          </cell>
          <cell r="I19">
            <v>22.751865099814363</v>
          </cell>
          <cell r="J19">
            <v>27.339947647999999</v>
          </cell>
          <cell r="K19">
            <v>23.018883496800004</v>
          </cell>
          <cell r="L19">
            <v>16.813764417909784</v>
          </cell>
          <cell r="M19">
            <v>15.975320522290822</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H20">
            <v>0</v>
          </cell>
          <cell r="I20">
            <v>0</v>
          </cell>
          <cell r="J20">
            <v>0</v>
          </cell>
          <cell r="K20">
            <v>0</v>
          </cell>
          <cell r="L20">
            <v>0</v>
          </cell>
          <cell r="M20">
            <v>1.2700379815221203</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H21">
            <v>176.63976038645998</v>
          </cell>
          <cell r="I21">
            <v>168.17487124896076</v>
          </cell>
          <cell r="J21">
            <v>173.87793070960001</v>
          </cell>
          <cell r="K21">
            <v>165.29318936490006</v>
          </cell>
          <cell r="L21">
            <v>166.61462324037527</v>
          </cell>
          <cell r="M21">
            <v>182.97658349835845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H22">
            <v>23.405290656929999</v>
          </cell>
          <cell r="I22">
            <v>22.95832216006206</v>
          </cell>
          <cell r="J22">
            <v>15.518271548</v>
          </cell>
          <cell r="K22">
            <v>3.0742628240999994</v>
          </cell>
          <cell r="L22">
            <v>0</v>
          </cell>
          <cell r="M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H23">
            <v>153.23446972952999</v>
          </cell>
          <cell r="I23">
            <v>145.21654908889872</v>
          </cell>
          <cell r="J23">
            <v>158.35965916160004</v>
          </cell>
          <cell r="K23">
            <v>162.21892654080006</v>
          </cell>
          <cell r="L23">
            <v>166.61462324037527</v>
          </cell>
          <cell r="M23">
            <v>182.97658349835845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K25">
            <v>360.9</v>
          </cell>
          <cell r="L25">
            <v>314.62</v>
          </cell>
          <cell r="M25">
            <v>271.82</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H27">
            <v>233.30799999999999</v>
          </cell>
          <cell r="I27">
            <v>226.452</v>
          </cell>
          <cell r="J27">
            <v>216.48925000000003</v>
          </cell>
          <cell r="K27">
            <v>207.76825000000002</v>
          </cell>
          <cell r="L27">
            <v>198.17350000000002</v>
          </cell>
          <cell r="M27">
            <v>195.38300000000001</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7">
          <cell r="H17">
            <v>81.599999999999994</v>
          </cell>
          <cell r="I17">
            <v>83.1</v>
          </cell>
          <cell r="J17">
            <v>101.4</v>
          </cell>
          <cell r="K17">
            <v>108.69999999999999</v>
          </cell>
          <cell r="L17">
            <v>80.2</v>
          </cell>
          <cell r="M17">
            <v>78.099999999999994</v>
          </cell>
          <cell r="Q17">
            <v>97.5</v>
          </cell>
          <cell r="R17">
            <v>92.3</v>
          </cell>
          <cell r="S17">
            <v>100</v>
          </cell>
          <cell r="T17">
            <v>108</v>
          </cell>
          <cell r="U17">
            <v>115.56</v>
          </cell>
          <cell r="V17">
            <v>0</v>
          </cell>
          <cell r="W17">
            <v>0</v>
          </cell>
          <cell r="X17">
            <v>0</v>
          </cell>
          <cell r="Y17">
            <v>0</v>
          </cell>
          <cell r="Z17">
            <v>0</v>
          </cell>
          <cell r="AA17">
            <v>0</v>
          </cell>
          <cell r="AB17">
            <v>0</v>
          </cell>
        </row>
        <row r="18">
          <cell r="H18">
            <v>52</v>
          </cell>
          <cell r="I18">
            <v>59.6</v>
          </cell>
          <cell r="J18">
            <v>53.6</v>
          </cell>
          <cell r="K18">
            <v>89.6</v>
          </cell>
          <cell r="L18">
            <v>80.2</v>
          </cell>
          <cell r="M18">
            <v>41</v>
          </cell>
          <cell r="Q18">
            <v>97.5</v>
          </cell>
          <cell r="R18">
            <v>92.3</v>
          </cell>
          <cell r="S18">
            <v>100</v>
          </cell>
          <cell r="T18">
            <v>108</v>
          </cell>
          <cell r="U18">
            <v>115.56</v>
          </cell>
          <cell r="V18">
            <v>0</v>
          </cell>
          <cell r="W18">
            <v>0</v>
          </cell>
          <cell r="X18">
            <v>0</v>
          </cell>
          <cell r="Y18">
            <v>0</v>
          </cell>
          <cell r="Z18">
            <v>0</v>
          </cell>
          <cell r="AA18">
            <v>0</v>
          </cell>
          <cell r="AB18">
            <v>0</v>
          </cell>
        </row>
        <row r="19">
          <cell r="H19">
            <v>29.6</v>
          </cell>
          <cell r="I19">
            <v>23.5</v>
          </cell>
          <cell r="J19">
            <v>47.8</v>
          </cell>
          <cell r="K19">
            <v>19.100000000000001</v>
          </cell>
          <cell r="L19">
            <v>0</v>
          </cell>
          <cell r="M19">
            <v>37.1</v>
          </cell>
          <cell r="Q19">
            <v>0</v>
          </cell>
          <cell r="R19">
            <v>0</v>
          </cell>
          <cell r="S19">
            <v>0</v>
          </cell>
          <cell r="T19">
            <v>0</v>
          </cell>
          <cell r="U19">
            <v>0</v>
          </cell>
          <cell r="V19">
            <v>0</v>
          </cell>
          <cell r="W19">
            <v>0</v>
          </cell>
          <cell r="X19">
            <v>0</v>
          </cell>
          <cell r="Y19">
            <v>0</v>
          </cell>
          <cell r="Z19">
            <v>0</v>
          </cell>
          <cell r="AA19">
            <v>0</v>
          </cell>
          <cell r="AB19">
            <v>0</v>
          </cell>
        </row>
        <row r="20">
          <cell r="H20">
            <v>0</v>
          </cell>
          <cell r="I20">
            <v>0</v>
          </cell>
          <cell r="J20">
            <v>0</v>
          </cell>
          <cell r="K20">
            <v>0</v>
          </cell>
          <cell r="L20">
            <v>0</v>
          </cell>
          <cell r="M20">
            <v>0</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3">
          <cell r="H23">
            <v>366.2</v>
          </cell>
          <cell r="I23">
            <v>394.3</v>
          </cell>
          <cell r="J23">
            <v>432.2</v>
          </cell>
          <cell r="K23">
            <v>460.1</v>
          </cell>
          <cell r="L23">
            <v>506.82571899999999</v>
          </cell>
          <cell r="M23">
            <v>562.29</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H24">
            <v>73.5</v>
          </cell>
          <cell r="I24">
            <v>101.8</v>
          </cell>
          <cell r="J24">
            <v>65.599999999999994</v>
          </cell>
          <cell r="K24">
            <v>81.8</v>
          </cell>
          <cell r="L24">
            <v>61.6</v>
          </cell>
          <cell r="M24">
            <v>64</v>
          </cell>
          <cell r="Q24">
            <v>103.1</v>
          </cell>
          <cell r="R24">
            <v>117.6</v>
          </cell>
          <cell r="S24">
            <v>120</v>
          </cell>
          <cell r="T24">
            <v>120</v>
          </cell>
          <cell r="U24">
            <v>128.4</v>
          </cell>
          <cell r="V24">
            <v>0</v>
          </cell>
          <cell r="W24">
            <v>0</v>
          </cell>
          <cell r="X24">
            <v>0</v>
          </cell>
          <cell r="Y24">
            <v>0</v>
          </cell>
          <cell r="Z24">
            <v>0</v>
          </cell>
          <cell r="AA24">
            <v>0</v>
          </cell>
          <cell r="AB24">
            <v>0</v>
          </cell>
        </row>
        <row r="28">
          <cell r="H28">
            <v>483.37428907450271</v>
          </cell>
          <cell r="I28">
            <v>505.41069198627775</v>
          </cell>
          <cell r="J28">
            <v>527.95408599999996</v>
          </cell>
          <cell r="K28">
            <v>582.90395599999999</v>
          </cell>
          <cell r="L28">
            <v>644.71106400000008</v>
          </cell>
          <cell r="M28">
            <v>654.80918999999994</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H29">
            <v>287.10000000000002</v>
          </cell>
          <cell r="I29">
            <v>193.83</v>
          </cell>
          <cell r="J29">
            <v>216.94</v>
          </cell>
          <cell r="K29">
            <v>250.8</v>
          </cell>
          <cell r="L29">
            <v>256.3</v>
          </cell>
          <cell r="M29">
            <v>275.5</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2">
          <cell r="H32">
            <v>2233.96</v>
          </cell>
          <cell r="I32">
            <v>2371.8000000000002</v>
          </cell>
          <cell r="J32">
            <v>2553.1968137343379</v>
          </cell>
          <cell r="K32">
            <v>2746.027633432393</v>
          </cell>
          <cell r="L32">
            <v>2924.9753651864348</v>
          </cell>
          <cell r="M32">
            <v>3113.9978938172867</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5">
          <cell r="K35">
            <v>135.5</v>
          </cell>
          <cell r="L35">
            <v>125</v>
          </cell>
          <cell r="M35">
            <v>102.5</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K36">
            <v>122.4</v>
          </cell>
          <cell r="L36">
            <v>110.6</v>
          </cell>
          <cell r="M36">
            <v>94</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H13">
            <v>311.7234150800067</v>
          </cell>
          <cell r="I13">
            <v>328.15117591641734</v>
          </cell>
          <cell r="J13">
            <v>347.49972573742917</v>
          </cell>
          <cell r="K13">
            <v>376.77185654854975</v>
          </cell>
          <cell r="L13">
            <v>401.95</v>
          </cell>
          <cell r="M13">
            <v>426.39</v>
          </cell>
          <cell r="Q13">
            <v>570.99956176568492</v>
          </cell>
          <cell r="R13">
            <v>606.87952688502662</v>
          </cell>
          <cell r="S13">
            <v>643.29229849812828</v>
          </cell>
          <cell r="T13">
            <v>681.88983640801598</v>
          </cell>
          <cell r="U13">
            <v>722.80322659249703</v>
          </cell>
          <cell r="V13">
            <v>766.17142018804691</v>
          </cell>
          <cell r="W13">
            <v>0</v>
          </cell>
        </row>
        <row r="14">
          <cell r="H14">
            <v>1437.3419336408715</v>
          </cell>
          <cell r="I14">
            <v>1502.3219361013471</v>
          </cell>
          <cell r="J14">
            <v>1606.6351111502358</v>
          </cell>
          <cell r="K14">
            <v>1720.2170717677607</v>
          </cell>
          <cell r="L14">
            <v>1802.7</v>
          </cell>
          <cell r="M14">
            <v>1878.04</v>
          </cell>
          <cell r="Q14">
            <v>2304.623466063048</v>
          </cell>
          <cell r="R14">
            <v>2439.7592271366384</v>
          </cell>
          <cell r="S14">
            <v>2586.1447807648369</v>
          </cell>
          <cell r="T14">
            <v>2741.3134676107275</v>
          </cell>
          <cell r="U14">
            <v>2905.7922756673711</v>
          </cell>
          <cell r="V14">
            <v>3080.1398122074133</v>
          </cell>
          <cell r="W14">
            <v>3573.1090976036503</v>
          </cell>
        </row>
        <row r="17">
          <cell r="H17">
            <v>1986.6730564068939</v>
          </cell>
          <cell r="I17">
            <v>2082.1795560882028</v>
          </cell>
          <cell r="J17">
            <v>2319.5723445343383</v>
          </cell>
          <cell r="K17">
            <v>2447.7653390323931</v>
          </cell>
          <cell r="L17">
            <v>2567.3576355864343</v>
          </cell>
          <cell r="M17">
            <v>2846.934587617287</v>
          </cell>
          <cell r="Q17">
            <v>3714.7456030506855</v>
          </cell>
          <cell r="R17">
            <v>3996.6150813755603</v>
          </cell>
          <cell r="S17">
            <v>4280.0208012830517</v>
          </cell>
          <cell r="T17">
            <v>4596.178063017056</v>
          </cell>
          <cell r="U17">
            <v>4946.5907058422545</v>
          </cell>
          <cell r="V17">
            <v>4788.7238108771544</v>
          </cell>
          <cell r="W17">
            <v>0</v>
          </cell>
        </row>
        <row r="18">
          <cell r="H18">
            <v>1710.5700564068939</v>
          </cell>
          <cell r="I18">
            <v>1795.7575560882028</v>
          </cell>
          <cell r="J18">
            <v>2053.2723445343381</v>
          </cell>
          <cell r="K18">
            <v>2164.1653390323931</v>
          </cell>
          <cell r="L18">
            <v>2247.5576355864346</v>
          </cell>
          <cell r="M18">
            <v>2467.2345876172867</v>
          </cell>
          <cell r="Q18">
            <v>3204.3384426132134</v>
          </cell>
          <cell r="R18">
            <v>3439.0653779545619</v>
          </cell>
          <cell r="S18">
            <v>3698.7682610080519</v>
          </cell>
          <cell r="T18">
            <v>3967.0095751798058</v>
          </cell>
          <cell r="U18">
            <v>4273.3804238563971</v>
          </cell>
          <cell r="V18">
            <v>4788.7238108771544</v>
          </cell>
          <cell r="W18">
            <v>0</v>
          </cell>
        </row>
        <row r="19">
          <cell r="H19">
            <v>276.10300000000001</v>
          </cell>
          <cell r="I19">
            <v>286.42200000000003</v>
          </cell>
          <cell r="J19">
            <v>266.3</v>
          </cell>
          <cell r="K19">
            <v>283.60000000000002</v>
          </cell>
          <cell r="L19">
            <v>319.8</v>
          </cell>
          <cell r="M19">
            <v>379.7</v>
          </cell>
          <cell r="Q19">
            <v>510.40716043747221</v>
          </cell>
          <cell r="R19">
            <v>557.54970342099853</v>
          </cell>
          <cell r="S19">
            <v>581.252540275</v>
          </cell>
          <cell r="T19">
            <v>629.16848783725015</v>
          </cell>
          <cell r="U19">
            <v>673.21028198585759</v>
          </cell>
          <cell r="V19">
            <v>0</v>
          </cell>
          <cell r="W19">
            <v>0</v>
          </cell>
        </row>
        <row r="20">
          <cell r="H20">
            <v>373.298</v>
          </cell>
          <cell r="I20">
            <v>439.52</v>
          </cell>
          <cell r="J20">
            <v>403.73399999999998</v>
          </cell>
          <cell r="K20">
            <v>481.3</v>
          </cell>
          <cell r="L20">
            <v>566.9</v>
          </cell>
          <cell r="M20">
            <v>576.70000000000005</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H21">
            <v>99.111000000000004</v>
          </cell>
          <cell r="I21">
            <v>151.142</v>
          </cell>
          <cell r="J21">
            <v>163.834</v>
          </cell>
          <cell r="K21">
            <v>196.9</v>
          </cell>
          <cell r="L21">
            <v>242.3</v>
          </cell>
          <cell r="M21">
            <v>193.2</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H22">
            <v>274.18700000000001</v>
          </cell>
          <cell r="I22">
            <v>288.37799999999999</v>
          </cell>
          <cell r="J22">
            <v>239.9</v>
          </cell>
          <cell r="K22">
            <v>284.39999999999998</v>
          </cell>
          <cell r="L22">
            <v>324.60000000000002</v>
          </cell>
          <cell r="M22">
            <v>383.5</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H23">
            <v>247.28694359310612</v>
          </cell>
          <cell r="I23">
            <v>289.62044391179734</v>
          </cell>
          <cell r="J23">
            <v>233.62446919999957</v>
          </cell>
          <cell r="K23">
            <v>298.26229439999997</v>
          </cell>
          <cell r="L23">
            <v>357.61772960000053</v>
          </cell>
          <cell r="M23">
            <v>267.06330619999972</v>
          </cell>
          <cell r="Q23">
            <v>473.66502875422975</v>
          </cell>
          <cell r="R23">
            <v>523.00717633268596</v>
          </cell>
          <cell r="S23">
            <v>606.59478375110484</v>
          </cell>
          <cell r="T23">
            <v>687.23070752187505</v>
          </cell>
          <cell r="U23">
            <v>737.82879038058127</v>
          </cell>
          <cell r="V23">
            <v>1327.1431251089944</v>
          </cell>
          <cell r="W23">
            <v>0</v>
          </cell>
        </row>
        <row r="24">
          <cell r="H24">
            <v>90.09699999999998</v>
          </cell>
          <cell r="I24">
            <v>107.87799999999999</v>
          </cell>
          <cell r="J24">
            <v>165.9</v>
          </cell>
          <cell r="K24">
            <v>176.5</v>
          </cell>
          <cell r="L24">
            <v>187.02571900000004</v>
          </cell>
          <cell r="M24">
            <v>182.59</v>
          </cell>
          <cell r="Q24">
            <v>279.04952090596151</v>
          </cell>
          <cell r="R24">
            <v>300.54379219277666</v>
          </cell>
          <cell r="S24">
            <v>335.34598342789548</v>
          </cell>
          <cell r="T24">
            <v>365.26663382349886</v>
          </cell>
          <cell r="U24">
            <v>410.42601636970062</v>
          </cell>
          <cell r="V24">
            <v>0</v>
          </cell>
          <cell r="W24">
            <v>0</v>
          </cell>
        </row>
        <row r="25">
          <cell r="H25">
            <v>157.18994359310614</v>
          </cell>
          <cell r="I25">
            <v>181.74244391179735</v>
          </cell>
          <cell r="J25">
            <v>67.724469199999589</v>
          </cell>
          <cell r="K25">
            <v>121.76229440000003</v>
          </cell>
          <cell r="L25">
            <v>170.59201060000049</v>
          </cell>
          <cell r="M25">
            <v>84.473306199999854</v>
          </cell>
          <cell r="Q25">
            <v>194.61550784826824</v>
          </cell>
          <cell r="R25">
            <v>222.46338413990929</v>
          </cell>
          <cell r="S25">
            <v>271.24880032320937</v>
          </cell>
          <cell r="T25">
            <v>321.96407369837618</v>
          </cell>
          <cell r="U25">
            <v>327.40277401088065</v>
          </cell>
          <cell r="V25">
            <v>1327.1431251089944</v>
          </cell>
          <cell r="W25">
            <v>0</v>
          </cell>
        </row>
        <row r="26">
          <cell r="H26">
            <v>255.9509435931061</v>
          </cell>
          <cell r="I26">
            <v>337.45044391179772</v>
          </cell>
          <cell r="J26">
            <v>295.68546919999983</v>
          </cell>
          <cell r="K26">
            <v>366.36229439999988</v>
          </cell>
          <cell r="L26">
            <v>398.51772960000011</v>
          </cell>
          <cell r="M26">
            <v>381.66330620000008</v>
          </cell>
          <cell r="Q26">
            <v>663.15032623813636</v>
          </cell>
          <cell r="R26">
            <v>726.42576304722024</v>
          </cell>
          <cell r="S26">
            <v>814.71505426410795</v>
          </cell>
          <cell r="T26">
            <v>900.20911086920773</v>
          </cell>
          <cell r="U26">
            <v>946.09231436270352</v>
          </cell>
          <cell r="V26">
            <v>1327.1431251089944</v>
          </cell>
          <cell r="W26">
            <v>0</v>
          </cell>
        </row>
        <row r="28">
          <cell r="H28">
            <v>327.63299999999998</v>
          </cell>
          <cell r="I28">
            <v>386.97699999999998</v>
          </cell>
          <cell r="J28">
            <v>403.73399999999998</v>
          </cell>
          <cell r="K28">
            <v>481.3</v>
          </cell>
          <cell r="L28">
            <v>566.9</v>
          </cell>
          <cell r="M28">
            <v>539.70000000000005</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1">
          <cell r="H31">
            <v>8.0762024553541867</v>
          </cell>
          <cell r="I31">
            <v>2.7567980409034298</v>
          </cell>
          <cell r="J31">
            <v>1.7531647809723605</v>
          </cell>
          <cell r="K31">
            <v>-16.349916510609518</v>
          </cell>
          <cell r="L31">
            <v>0.81103000811031389</v>
          </cell>
          <cell r="M31">
            <v>0.74818986323408332</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H32">
            <v>5.5096832307461208</v>
          </cell>
          <cell r="I32">
            <v>2.4331246442800269</v>
          </cell>
          <cell r="J32">
            <v>1.9308237255174276</v>
          </cell>
          <cell r="K32">
            <v>-15.953528694676876</v>
          </cell>
          <cell r="L32">
            <v>0.48355899419729731</v>
          </cell>
          <cell r="M32">
            <v>1.3474494706448459</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40">
          <cell r="H40">
            <v>1670.8299492435783</v>
          </cell>
          <cell r="I40">
            <v>1756.7237707352849</v>
          </cell>
          <cell r="J40">
            <v>1845.338863962123</v>
          </cell>
          <cell r="K40">
            <v>1951.3054976775918</v>
          </cell>
          <cell r="L40">
            <v>2048.867721836521</v>
          </cell>
          <cell r="M40">
            <v>2163.3420151407372</v>
          </cell>
          <cell r="Q40">
            <v>2631.0386057311612</v>
          </cell>
          <cell r="R40">
            <v>2784.4864726221613</v>
          </cell>
          <cell r="S40">
            <v>2951.5556609794912</v>
          </cell>
          <cell r="T40">
            <v>3128.6490006382614</v>
          </cell>
          <cell r="U40">
            <v>3316.3679406765573</v>
          </cell>
          <cell r="V40">
            <v>0</v>
          </cell>
          <cell r="W40">
            <v>0</v>
          </cell>
        </row>
        <row r="41">
          <cell r="H41">
            <v>1670.8299492435783</v>
          </cell>
          <cell r="I41">
            <v>1756.7237707352849</v>
          </cell>
          <cell r="J41">
            <v>1845.338863962123</v>
          </cell>
          <cell r="K41">
            <v>1951.3054976775918</v>
          </cell>
          <cell r="L41">
            <v>2048.867721836521</v>
          </cell>
          <cell r="M41">
            <v>2163.3420151407372</v>
          </cell>
          <cell r="Q41">
            <v>2631.0386057311612</v>
          </cell>
          <cell r="R41">
            <v>2784.4864726221613</v>
          </cell>
          <cell r="S41">
            <v>2951.5556609794912</v>
          </cell>
          <cell r="T41">
            <v>3128.6490006382614</v>
          </cell>
          <cell r="U41">
            <v>3316.3679406765573</v>
          </cell>
          <cell r="V41">
            <v>0</v>
          </cell>
          <cell r="W41">
            <v>0</v>
          </cell>
        </row>
        <row r="43">
          <cell r="H43">
            <v>339.42320729285325</v>
          </cell>
          <cell r="I43">
            <v>360.05054270341122</v>
          </cell>
          <cell r="J43">
            <v>351.05453662386611</v>
          </cell>
          <cell r="K43">
            <v>341.41560672741161</v>
          </cell>
          <cell r="L43">
            <v>361.02628768321659</v>
          </cell>
          <cell r="M43">
            <v>399.46595654714497</v>
          </cell>
          <cell r="Q43">
            <v>428.42184664837578</v>
          </cell>
          <cell r="R43">
            <v>448.92435312400687</v>
          </cell>
          <cell r="S43">
            <v>475.85981431144734</v>
          </cell>
          <cell r="T43">
            <v>504.41140317013435</v>
          </cell>
          <cell r="U43">
            <v>534.67608736034219</v>
          </cell>
          <cell r="V43">
            <v>0</v>
          </cell>
          <cell r="W43">
            <v>0</v>
          </cell>
        </row>
        <row r="44">
          <cell r="H44">
            <v>325.08353721416023</v>
          </cell>
          <cell r="I44">
            <v>342.21439336776427</v>
          </cell>
          <cell r="J44">
            <v>362.3921429097316</v>
          </cell>
          <cell r="K44">
            <v>392.91875754133957</v>
          </cell>
          <cell r="L44">
            <v>419.17593325708123</v>
          </cell>
          <cell r="M44">
            <v>444.66333171162285</v>
          </cell>
          <cell r="Q44">
            <v>595.47555371524095</v>
          </cell>
          <cell r="R44">
            <v>632.89351955510108</v>
          </cell>
          <cell r="S44">
            <v>670.86713072840735</v>
          </cell>
          <cell r="T44">
            <v>711.11915857211181</v>
          </cell>
          <cell r="U44">
            <v>753.78630808643868</v>
          </cell>
          <cell r="V44">
            <v>0</v>
          </cell>
          <cell r="W44">
            <v>0</v>
          </cell>
        </row>
        <row r="45">
          <cell r="H45">
            <v>1006.3232047365647</v>
          </cell>
          <cell r="I45">
            <v>1054.4588346641094</v>
          </cell>
          <cell r="J45">
            <v>1131.7878988374675</v>
          </cell>
          <cell r="K45">
            <v>1216.9711334088406</v>
          </cell>
          <cell r="L45">
            <v>1268.6655008962232</v>
          </cell>
          <cell r="M45">
            <v>1319.2127268819693</v>
          </cell>
          <cell r="Q45">
            <v>1607.1412053675442</v>
          </cell>
          <cell r="R45">
            <v>1702.6685999430533</v>
          </cell>
          <cell r="S45">
            <v>1804.828715939637</v>
          </cell>
          <cell r="T45">
            <v>1913.1184388960155</v>
          </cell>
          <cell r="U45">
            <v>2027.9055452297769</v>
          </cell>
          <cell r="V45">
            <v>0</v>
          </cell>
          <cell r="W45">
            <v>0</v>
          </cell>
        </row>
        <row r="47">
          <cell r="H47">
            <v>198.32675273679496</v>
          </cell>
          <cell r="I47">
            <v>200.21932164556816</v>
          </cell>
          <cell r="J47">
            <v>182.94597261354022</v>
          </cell>
          <cell r="K47">
            <v>232.91182301572204</v>
          </cell>
          <cell r="L47">
            <v>260.52878583687141</v>
          </cell>
          <cell r="M47">
            <v>307.02985061070962</v>
          </cell>
          <cell r="Q47">
            <v>377.68957958145319</v>
          </cell>
          <cell r="R47">
            <v>404.48429311624437</v>
          </cell>
          <cell r="S47">
            <v>413.41170129218847</v>
          </cell>
          <cell r="T47">
            <v>438.71723078991261</v>
          </cell>
          <cell r="U47">
            <v>462.49008566030199</v>
          </cell>
          <cell r="V47">
            <v>0</v>
          </cell>
          <cell r="W47">
            <v>0</v>
          </cell>
        </row>
        <row r="48">
          <cell r="H48">
            <v>1205.2129600290277</v>
          </cell>
          <cell r="I48">
            <v>1258.2599679223949</v>
          </cell>
          <cell r="J48">
            <v>1411.6890619856545</v>
          </cell>
          <cell r="K48">
            <v>1441.0731665699329</v>
          </cell>
          <cell r="L48">
            <v>1448.122428175802</v>
          </cell>
          <cell r="M48">
            <v>1531.6872648239564</v>
          </cell>
          <cell r="Q48">
            <v>1840.2399536381809</v>
          </cell>
          <cell r="R48">
            <v>1937.3010506942937</v>
          </cell>
          <cell r="S48">
            <v>2051.3216388145511</v>
          </cell>
          <cell r="T48">
            <v>2157.0086571312104</v>
          </cell>
          <cell r="U48">
            <v>2289.5676896069972</v>
          </cell>
          <cell r="V48">
            <v>0</v>
          </cell>
          <cell r="W48">
            <v>0</v>
          </cell>
        </row>
        <row r="49">
          <cell r="H49">
            <v>245.04423927040827</v>
          </cell>
          <cell r="I49">
            <v>286.62268936159387</v>
          </cell>
          <cell r="J49">
            <v>291.80125750399918</v>
          </cell>
          <cell r="K49">
            <v>342.00796983907952</v>
          </cell>
          <cell r="L49">
            <v>397.0984252836916</v>
          </cell>
          <cell r="M49">
            <v>374.93785332661565</v>
          </cell>
          <cell r="Q49">
            <v>548.95796272871007</v>
          </cell>
          <cell r="R49">
            <v>585.79056711698695</v>
          </cell>
          <cell r="S49">
            <v>630.66719620829076</v>
          </cell>
          <cell r="T49">
            <v>678.91683313850285</v>
          </cell>
          <cell r="U49">
            <v>719.65184312681299</v>
          </cell>
          <cell r="V49">
            <v>0</v>
          </cell>
          <cell r="W49">
            <v>0</v>
          </cell>
        </row>
        <row r="50">
          <cell r="H50">
            <v>34.153901427155368</v>
          </cell>
          <cell r="I50">
            <v>38.917082842458925</v>
          </cell>
          <cell r="J50">
            <v>0</v>
          </cell>
          <cell r="K50">
            <v>0</v>
          </cell>
          <cell r="L50">
            <v>0</v>
          </cell>
          <cell r="M50">
            <v>25.704466505623085</v>
          </cell>
          <cell r="Q50">
            <v>0</v>
          </cell>
          <cell r="R50">
            <v>0</v>
          </cell>
          <cell r="S50">
            <v>0</v>
          </cell>
          <cell r="T50">
            <v>0</v>
          </cell>
          <cell r="U50">
            <v>0</v>
          </cell>
          <cell r="V50">
            <v>0</v>
          </cell>
          <cell r="W50">
            <v>0</v>
          </cell>
        </row>
        <row r="51">
          <cell r="H51">
            <v>435.04944278112379</v>
          </cell>
          <cell r="I51">
            <v>382.08734049306696</v>
          </cell>
          <cell r="J51">
            <v>378.43070356691788</v>
          </cell>
          <cell r="K51">
            <v>427.6898630643621</v>
          </cell>
          <cell r="L51">
            <v>470.48172171037129</v>
          </cell>
          <cell r="M51">
            <v>459.19536843718743</v>
          </cell>
          <cell r="Q51">
            <v>562.9151621893883</v>
          </cell>
          <cell r="R51">
            <v>589.42552388970182</v>
          </cell>
          <cell r="S51">
            <v>617.41640012836649</v>
          </cell>
          <cell r="T51">
            <v>646.56671088754001</v>
          </cell>
          <cell r="U51">
            <v>677.07926992458545</v>
          </cell>
          <cell r="V51">
            <v>0</v>
          </cell>
          <cell r="W51">
            <v>0</v>
          </cell>
        </row>
        <row r="52">
          <cell r="H52">
            <v>272.93800467915372</v>
          </cell>
          <cell r="I52">
            <v>276.17246732200647</v>
          </cell>
          <cell r="J52">
            <v>268.21804598943891</v>
          </cell>
          <cell r="K52">
            <v>299.02954319352529</v>
          </cell>
          <cell r="L52">
            <v>336.64933041981539</v>
          </cell>
          <cell r="M52">
            <v>323.21012249498068</v>
          </cell>
          <cell r="Q52">
            <v>404.92321552520542</v>
          </cell>
          <cell r="R52">
            <v>426.30634265976795</v>
          </cell>
          <cell r="S52">
            <v>449.02999714848033</v>
          </cell>
          <cell r="T52">
            <v>473.08190635365622</v>
          </cell>
          <cell r="U52">
            <v>498.96882518448598</v>
          </cell>
          <cell r="V52">
            <v>0</v>
          </cell>
          <cell r="W52">
            <v>0</v>
          </cell>
        </row>
        <row r="53">
          <cell r="H53">
            <v>446.95734700093175</v>
          </cell>
          <cell r="I53">
            <v>409.382631529798</v>
          </cell>
          <cell r="J53">
            <v>419.52813170798862</v>
          </cell>
          <cell r="K53">
            <v>492.37732481150488</v>
          </cell>
          <cell r="L53">
            <v>527.36363917021549</v>
          </cell>
          <cell r="M53">
            <v>535.21278856335482</v>
          </cell>
          <cell r="Q53">
            <v>698.76405240657152</v>
          </cell>
          <cell r="R53">
            <v>732.51496219506555</v>
          </cell>
          <cell r="S53">
            <v>761.2612754639058</v>
          </cell>
          <cell r="T53">
            <v>792.56043130890453</v>
          </cell>
          <cell r="U53">
            <v>832.42094764214028</v>
          </cell>
          <cell r="V53">
            <v>0</v>
          </cell>
          <cell r="W53">
            <v>0</v>
          </cell>
        </row>
        <row r="54">
          <cell r="H54">
            <v>302.71949445211396</v>
          </cell>
          <cell r="I54">
            <v>311.75449168744683</v>
          </cell>
          <cell r="J54">
            <v>314.71528818738346</v>
          </cell>
          <cell r="K54">
            <v>365.88604182583572</v>
          </cell>
          <cell r="L54">
            <v>401.49477186261481</v>
          </cell>
          <cell r="M54">
            <v>410.7155092089136</v>
          </cell>
          <cell r="Q54">
            <v>546.53274511206655</v>
          </cell>
          <cell r="R54">
            <v>574.93264482918005</v>
          </cell>
          <cell r="S54">
            <v>599.02662765256719</v>
          </cell>
          <cell r="T54">
            <v>625.90622592375837</v>
          </cell>
          <cell r="U54">
            <v>660.34629872266362</v>
          </cell>
          <cell r="V54">
            <v>0</v>
          </cell>
          <cell r="W54">
            <v>0</v>
          </cell>
        </row>
        <row r="59">
          <cell r="H59">
            <v>2233.96</v>
          </cell>
          <cell r="I59">
            <v>2371.8000000000002</v>
          </cell>
          <cell r="J59">
            <v>2553.1968137343379</v>
          </cell>
          <cell r="K59">
            <v>2746.027633432393</v>
          </cell>
          <cell r="L59">
            <v>2924.9753651864348</v>
          </cell>
          <cell r="M59">
            <v>3113.9978938172867</v>
          </cell>
          <cell r="Q59">
            <v>4188.4106318049153</v>
          </cell>
          <cell r="R59">
            <v>4519.6222577082463</v>
          </cell>
          <cell r="S59">
            <v>4886.6155850341565</v>
          </cell>
          <cell r="T59">
            <v>5283.4087705389311</v>
          </cell>
          <cell r="U59">
            <v>5684.4194962228357</v>
          </cell>
        </row>
        <row r="60">
          <cell r="H60">
            <v>2233.96</v>
          </cell>
          <cell r="I60">
            <v>2371.8000000000002</v>
          </cell>
          <cell r="J60">
            <v>2553.1968137343379</v>
          </cell>
          <cell r="K60">
            <v>2746.027633432393</v>
          </cell>
          <cell r="L60">
            <v>2924.9753651864348</v>
          </cell>
          <cell r="M60">
            <v>3113.9978938172867</v>
          </cell>
          <cell r="Q60">
            <v>4188.4106318049153</v>
          </cell>
          <cell r="R60">
            <v>4519.6222577082463</v>
          </cell>
          <cell r="S60">
            <v>4886.6155850341565</v>
          </cell>
          <cell r="T60">
            <v>5283.4087705389311</v>
          </cell>
          <cell r="U60">
            <v>5684.4194962228357</v>
          </cell>
        </row>
        <row r="62">
          <cell r="H62">
            <v>453.82108963705286</v>
          </cell>
          <cell r="I62">
            <v>486.11391922278051</v>
          </cell>
          <cell r="J62">
            <v>485.71638622002001</v>
          </cell>
          <cell r="K62">
            <v>480.4663809303043</v>
          </cell>
          <cell r="L62">
            <v>515.4032085153699</v>
          </cell>
          <cell r="M62">
            <v>575.00669733841983</v>
          </cell>
          <cell r="Q62">
            <v>682.01455253861229</v>
          </cell>
          <cell r="R62">
            <v>728.66882937156129</v>
          </cell>
          <cell r="S62">
            <v>787.83673831653209</v>
          </cell>
          <cell r="T62">
            <v>851.80908146783474</v>
          </cell>
          <cell r="U62">
            <v>916.46139075124313</v>
          </cell>
        </row>
        <row r="63">
          <cell r="H63">
            <v>434.64843272873037</v>
          </cell>
          <cell r="I63">
            <v>462.03285440256639</v>
          </cell>
          <cell r="J63">
            <v>501.40301202613011</v>
          </cell>
          <cell r="K63">
            <v>552.94558806225189</v>
          </cell>
          <cell r="L63">
            <v>598.41797759251563</v>
          </cell>
          <cell r="M63">
            <v>640.06554151710964</v>
          </cell>
          <cell r="Q63">
            <v>947.95117590748123</v>
          </cell>
          <cell r="R63">
            <v>1027.2772613065911</v>
          </cell>
          <cell r="S63">
            <v>1110.6921749246867</v>
          </cell>
          <cell r="T63">
            <v>1200.8803795285712</v>
          </cell>
          <cell r="U63">
            <v>1292.02720033479</v>
          </cell>
        </row>
        <row r="64">
          <cell r="H64">
            <v>1345.4904776342166</v>
          </cell>
          <cell r="I64">
            <v>1423.6532263746531</v>
          </cell>
          <cell r="J64">
            <v>1565.9331267377547</v>
          </cell>
          <cell r="K64">
            <v>1712.615664439837</v>
          </cell>
          <cell r="L64">
            <v>1811.1541790785493</v>
          </cell>
          <cell r="M64">
            <v>1898.9256549617571</v>
          </cell>
          <cell r="Q64">
            <v>2558.4449033588216</v>
          </cell>
          <cell r="R64">
            <v>2763.6761670300943</v>
          </cell>
          <cell r="S64">
            <v>2988.0866717929384</v>
          </cell>
          <cell r="T64">
            <v>3230.7193095425255</v>
          </cell>
          <cell r="U64">
            <v>3475.9309051368036</v>
          </cell>
        </row>
        <row r="66">
          <cell r="H66">
            <v>276.10300000000001</v>
          </cell>
          <cell r="I66">
            <v>286.42200000000003</v>
          </cell>
          <cell r="J66">
            <v>266.3</v>
          </cell>
          <cell r="K66">
            <v>283.60000000000002</v>
          </cell>
          <cell r="L66">
            <v>319.8</v>
          </cell>
          <cell r="M66">
            <v>379.7</v>
          </cell>
          <cell r="Q66">
            <v>510.40716043747221</v>
          </cell>
          <cell r="R66">
            <v>557.54970342099853</v>
          </cell>
          <cell r="S66">
            <v>581.252540275</v>
          </cell>
          <cell r="T66">
            <v>629.16848783725015</v>
          </cell>
          <cell r="U66">
            <v>673.21028198585759</v>
          </cell>
        </row>
        <row r="67">
          <cell r="H67">
            <v>1710.5700564068939</v>
          </cell>
          <cell r="I67">
            <v>1795.7575560882028</v>
          </cell>
          <cell r="J67">
            <v>2053.2723445343381</v>
          </cell>
          <cell r="K67">
            <v>2164.1653390323931</v>
          </cell>
          <cell r="L67">
            <v>2247.5576355864346</v>
          </cell>
          <cell r="M67">
            <v>2467.2345876172867</v>
          </cell>
          <cell r="Q67">
            <v>3204.3384426132134</v>
          </cell>
          <cell r="R67">
            <v>3439.0653779545619</v>
          </cell>
          <cell r="S67">
            <v>3698.7682610080519</v>
          </cell>
          <cell r="T67">
            <v>3967.0095751798058</v>
          </cell>
          <cell r="U67">
            <v>4273.3804238563971</v>
          </cell>
        </row>
        <row r="68">
          <cell r="H68">
            <v>327.63299999999998</v>
          </cell>
          <cell r="I68">
            <v>386.97699999999998</v>
          </cell>
          <cell r="J68">
            <v>403.73399999999998</v>
          </cell>
          <cell r="K68">
            <v>481.3</v>
          </cell>
          <cell r="L68">
            <v>566.9</v>
          </cell>
          <cell r="M68">
            <v>539.70000000000005</v>
          </cell>
          <cell r="Q68">
            <v>873.89875712900653</v>
          </cell>
          <cell r="R68">
            <v>950.82239096110993</v>
          </cell>
          <cell r="S68">
            <v>1044.1368904893038</v>
          </cell>
          <cell r="T68">
            <v>1146.4997032069482</v>
          </cell>
          <cell r="U68">
            <v>1233.5190306803554</v>
          </cell>
        </row>
        <row r="69">
          <cell r="H69">
            <v>99.111000000000004</v>
          </cell>
          <cell r="I69">
            <v>151.142</v>
          </cell>
          <cell r="J69">
            <v>163.834</v>
          </cell>
          <cell r="K69">
            <v>196.9</v>
          </cell>
          <cell r="L69">
            <v>242.3</v>
          </cell>
          <cell r="M69">
            <v>193.2</v>
          </cell>
          <cell r="Q69">
            <v>371.28948131241663</v>
          </cell>
          <cell r="R69">
            <v>394.90885326299548</v>
          </cell>
          <cell r="S69">
            <v>428.42332677499996</v>
          </cell>
          <cell r="T69">
            <v>464.93997180742599</v>
          </cell>
          <cell r="U69">
            <v>500.22891566760961</v>
          </cell>
        </row>
        <row r="70">
          <cell r="H70">
            <v>228.52199999999999</v>
          </cell>
          <cell r="I70">
            <v>235.83500000000001</v>
          </cell>
          <cell r="J70">
            <v>239.9</v>
          </cell>
          <cell r="K70">
            <v>284.39999999999998</v>
          </cell>
          <cell r="L70">
            <v>324.60000000000002</v>
          </cell>
          <cell r="M70">
            <v>346.5</v>
          </cell>
          <cell r="Q70">
            <v>502.60927581658984</v>
          </cell>
          <cell r="R70">
            <v>555.9135376981144</v>
          </cell>
          <cell r="S70">
            <v>615.71356371430375</v>
          </cell>
          <cell r="T70">
            <v>681.55973139952209</v>
          </cell>
          <cell r="U70">
            <v>733.29011501274579</v>
          </cell>
        </row>
        <row r="71">
          <cell r="H71">
            <v>45.664999999999999</v>
          </cell>
          <cell r="I71">
            <v>52.542999999999999</v>
          </cell>
          <cell r="J71">
            <v>0</v>
          </cell>
          <cell r="K71">
            <v>0</v>
          </cell>
          <cell r="L71">
            <v>0</v>
          </cell>
          <cell r="M71">
            <v>37</v>
          </cell>
          <cell r="Q71">
            <v>0</v>
          </cell>
          <cell r="R71">
            <v>0</v>
          </cell>
          <cell r="S71">
            <v>0</v>
          </cell>
          <cell r="T71">
            <v>0</v>
          </cell>
          <cell r="U71">
            <v>0</v>
          </cell>
        </row>
        <row r="72">
          <cell r="H72">
            <v>770.47428907450274</v>
          </cell>
          <cell r="I72">
            <v>699.24069198627774</v>
          </cell>
          <cell r="J72">
            <v>744.89408600000002</v>
          </cell>
          <cell r="K72">
            <v>833.70395600000006</v>
          </cell>
          <cell r="L72">
            <v>901.01106400000003</v>
          </cell>
          <cell r="M72">
            <v>930.30918999999994</v>
          </cell>
          <cell r="Q72">
            <v>1168.714995638891</v>
          </cell>
          <cell r="R72">
            <v>1235.3345222784419</v>
          </cell>
          <cell r="S72">
            <v>1306.5304816099997</v>
          </cell>
          <cell r="T72">
            <v>1384.2536070097492</v>
          </cell>
          <cell r="U72">
            <v>1471.827201820663</v>
          </cell>
        </row>
        <row r="73">
          <cell r="H73">
            <v>483.37428907450271</v>
          </cell>
          <cell r="I73">
            <v>505.41069198627775</v>
          </cell>
          <cell r="J73">
            <v>527.95408599999996</v>
          </cell>
          <cell r="K73">
            <v>582.90395599999999</v>
          </cell>
          <cell r="L73">
            <v>644.71106400000008</v>
          </cell>
          <cell r="M73">
            <v>654.80918999999994</v>
          </cell>
          <cell r="Q73">
            <v>840.69477223889089</v>
          </cell>
          <cell r="R73">
            <v>893.46477342644175</v>
          </cell>
          <cell r="S73">
            <v>950.2037495436897</v>
          </cell>
          <cell r="T73">
            <v>1012.8349082218685</v>
          </cell>
          <cell r="U73">
            <v>1084.6527465666231</v>
          </cell>
        </row>
        <row r="74">
          <cell r="H74">
            <v>896.48534548139662</v>
          </cell>
          <cell r="I74">
            <v>849.14024807448004</v>
          </cell>
          <cell r="J74">
            <v>915.00361680000015</v>
          </cell>
          <cell r="K74">
            <v>1016.7416616</v>
          </cell>
          <cell r="L74">
            <v>1110.2933344</v>
          </cell>
          <cell r="M74">
            <v>1239.9458838</v>
          </cell>
          <cell r="Q74">
            <v>1568.9487240136675</v>
          </cell>
          <cell r="R74">
            <v>1663.1497369068659</v>
          </cell>
          <cell r="S74">
            <v>1744.0725883481985</v>
          </cell>
          <cell r="T74">
            <v>1843.522602694823</v>
          </cell>
          <cell r="U74">
            <v>1967.5174421204363</v>
          </cell>
          <cell r="AE74" t="str">
            <v>range end</v>
          </cell>
        </row>
        <row r="75">
          <cell r="H75">
            <v>607.18006402362903</v>
          </cell>
          <cell r="I75">
            <v>646.64024807448004</v>
          </cell>
          <cell r="J75">
            <v>686.40361680000012</v>
          </cell>
          <cell r="K75">
            <v>755.5416616</v>
          </cell>
          <cell r="L75">
            <v>845.29333440000005</v>
          </cell>
          <cell r="M75">
            <v>951.5187527999999</v>
          </cell>
          <cell r="Q75">
            <v>1227.1407639274828</v>
          </cell>
          <cell r="R75">
            <v>1305.3645677372358</v>
          </cell>
          <cell r="S75">
            <v>1372.3881072800486</v>
          </cell>
          <cell r="T75">
            <v>1455.8792352934577</v>
          </cell>
          <cell r="U75">
            <v>1560.8002949188879</v>
          </cell>
        </row>
        <row r="77">
          <cell r="H77">
            <v>2242.6240000000003</v>
          </cell>
          <cell r="I77">
            <v>2419.63</v>
          </cell>
          <cell r="J77">
            <v>2615.2578137343376</v>
          </cell>
          <cell r="K77">
            <v>2814.027633432393</v>
          </cell>
          <cell r="L77">
            <v>2965.775365186435</v>
          </cell>
          <cell r="M77">
            <v>3228.5978938172866</v>
          </cell>
          <cell r="Q77">
            <v>4377.8959292888221</v>
          </cell>
          <cell r="R77">
            <v>4723.0408444227805</v>
          </cell>
          <cell r="S77">
            <v>5094.7358555471592</v>
          </cell>
          <cell r="T77">
            <v>5496.3871738862645</v>
          </cell>
          <cell r="U77">
            <v>5892.6830202049568</v>
          </cell>
        </row>
        <row r="79">
          <cell r="H79">
            <v>255.9509435931061</v>
          </cell>
          <cell r="I79">
            <v>337.45044391179772</v>
          </cell>
          <cell r="J79">
            <v>295.68546919999983</v>
          </cell>
          <cell r="K79">
            <v>366.36229439999988</v>
          </cell>
          <cell r="L79">
            <v>398.51772960000011</v>
          </cell>
          <cell r="M79">
            <v>381.66330620000008</v>
          </cell>
          <cell r="Q79">
            <v>663.15032623813636</v>
          </cell>
          <cell r="R79">
            <v>726.42576304722024</v>
          </cell>
          <cell r="S79">
            <v>814.71505426410795</v>
          </cell>
          <cell r="T79">
            <v>900.20911086920773</v>
          </cell>
          <cell r="U79">
            <v>946.09231436270352</v>
          </cell>
        </row>
        <row r="85">
          <cell r="H85">
            <v>8.5182581576319993</v>
          </cell>
          <cell r="I85">
            <v>8.7567693860457005</v>
          </cell>
          <cell r="J85">
            <v>9.0019589288549806</v>
          </cell>
          <cell r="K85">
            <v>9.2540137788629107</v>
          </cell>
          <cell r="L85">
            <v>9.4</v>
          </cell>
          <cell r="M85">
            <v>9.6631999999999998</v>
          </cell>
          <cell r="Q85">
            <v>10.79178853860946</v>
          </cell>
          <cell r="R85">
            <v>11.093958617690525</v>
          </cell>
          <cell r="S85">
            <v>11.404589458985861</v>
          </cell>
          <cell r="T85">
            <v>11.723917963837465</v>
          </cell>
          <cell r="U85">
            <v>12.052187666824915</v>
          </cell>
        </row>
        <row r="88">
          <cell r="H88">
            <v>67.049000000000007</v>
          </cell>
          <cell r="I88">
            <v>67.028999999999996</v>
          </cell>
          <cell r="J88">
            <v>66.754000000000005</v>
          </cell>
          <cell r="K88">
            <v>66.286000000000001</v>
          </cell>
          <cell r="L88">
            <v>65.536000000000001</v>
          </cell>
          <cell r="M88">
            <v>65.536000000000001</v>
          </cell>
          <cell r="Q88">
            <v>65.536000000000001</v>
          </cell>
          <cell r="R88">
            <v>65.536000000000001</v>
          </cell>
          <cell r="S88">
            <v>65.536000000000001</v>
          </cell>
          <cell r="T88">
            <v>65.536000000000001</v>
          </cell>
          <cell r="U88">
            <v>65.536000000000001</v>
          </cell>
        </row>
        <row r="90">
          <cell r="H90">
            <v>133.70361244789532</v>
          </cell>
          <cell r="I90">
            <v>135.01268893329041</v>
          </cell>
          <cell r="J90">
            <v>138.35923924846924</v>
          </cell>
          <cell r="K90">
            <v>140.72771468643251</v>
          </cell>
          <cell r="L90">
            <v>142.76057619593942</v>
          </cell>
          <cell r="M90">
            <v>143.94385501798263</v>
          </cell>
          <cell r="Q90">
            <v>159.19229093337319</v>
          </cell>
          <cell r="R90">
            <v>162.3143908992347</v>
          </cell>
          <cell r="S90">
            <v>165.56067871721939</v>
          </cell>
          <cell r="T90">
            <v>168.87189229156377</v>
          </cell>
          <cell r="U90">
            <v>171.40497067593722</v>
          </cell>
        </row>
        <row r="91">
          <cell r="H91">
            <v>139.21621576007152</v>
          </cell>
          <cell r="I91">
            <v>143.05412566876507</v>
          </cell>
          <cell r="J91">
            <v>145.56210021771781</v>
          </cell>
          <cell r="K91">
            <v>121.76281836103119</v>
          </cell>
          <cell r="L91">
            <v>122.75035135666</v>
          </cell>
          <cell r="M91">
            <v>123.66875704259476</v>
          </cell>
          <cell r="Q91">
            <v>135.13932817608935</v>
          </cell>
          <cell r="R91">
            <v>137.84211473961113</v>
          </cell>
          <cell r="S91">
            <v>140.59895703440336</v>
          </cell>
          <cell r="T91">
            <v>143.41093617509142</v>
          </cell>
          <cell r="U91">
            <v>145.56210021771778</v>
          </cell>
        </row>
        <row r="92">
          <cell r="H92">
            <v>142.33683819682366</v>
          </cell>
          <cell r="I92">
            <v>145.80007088487957</v>
          </cell>
          <cell r="J92">
            <v>148.61521324534607</v>
          </cell>
          <cell r="K92">
            <v>124.90584255559455</v>
          </cell>
          <cell r="L92">
            <v>125.50983599155003</v>
          </cell>
          <cell r="M92">
            <v>127.20101761222539</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H13">
            <v>287.10000000000002</v>
          </cell>
          <cell r="I13">
            <v>193.83</v>
          </cell>
          <cell r="J13">
            <v>216.94</v>
          </cell>
          <cell r="K13">
            <v>250.8</v>
          </cell>
          <cell r="L13">
            <v>256.3</v>
          </cell>
          <cell r="M13">
            <v>275.5</v>
          </cell>
          <cell r="Q13">
            <v>328.02022340000002</v>
          </cell>
          <cell r="R13">
            <v>341.86974885200004</v>
          </cell>
          <cell r="S13">
            <v>356.32673206631</v>
          </cell>
          <cell r="T13">
            <v>371.4186987878806</v>
          </cell>
          <cell r="U13">
            <v>387.17445525403986</v>
          </cell>
        </row>
        <row r="15">
          <cell r="H15">
            <v>-607.18006402362903</v>
          </cell>
          <cell r="I15">
            <v>-646.64024807448004</v>
          </cell>
          <cell r="J15">
            <v>-686.40361680000012</v>
          </cell>
          <cell r="K15">
            <v>-755.5416616</v>
          </cell>
          <cell r="L15">
            <v>-845.29333440000005</v>
          </cell>
          <cell r="M15">
            <v>-951.5187527999999</v>
          </cell>
          <cell r="Q15">
            <v>-1227.1407639274828</v>
          </cell>
          <cell r="R15">
            <v>-1305.3645677372358</v>
          </cell>
          <cell r="S15">
            <v>-1372.3881072800486</v>
          </cell>
          <cell r="T15">
            <v>-1455.8792352934577</v>
          </cell>
          <cell r="U15">
            <v>-1560.8002949188879</v>
          </cell>
        </row>
        <row r="16">
          <cell r="H16">
            <v>-289.30528145776759</v>
          </cell>
          <cell r="I16">
            <v>-202.5</v>
          </cell>
          <cell r="J16">
            <v>-228.6</v>
          </cell>
          <cell r="K16">
            <v>-261.2</v>
          </cell>
          <cell r="L16">
            <v>-265</v>
          </cell>
          <cell r="M16">
            <v>-288.42713100000003</v>
          </cell>
          <cell r="Q16">
            <v>-341.80796008618472</v>
          </cell>
          <cell r="R16">
            <v>-357.78516916963002</v>
          </cell>
          <cell r="S16">
            <v>-371.68448106814981</v>
          </cell>
          <cell r="T16">
            <v>-387.64336740136525</v>
          </cell>
          <cell r="U16">
            <v>-406.71714720154841</v>
          </cell>
        </row>
        <row r="18">
          <cell r="H18">
            <v>-77.347999999999999</v>
          </cell>
          <cell r="I18">
            <v>-37.270000000000003</v>
          </cell>
          <cell r="J18">
            <v>-42.038999999999987</v>
          </cell>
          <cell r="K18">
            <v>-33</v>
          </cell>
          <cell r="L18">
            <v>-57.1</v>
          </cell>
          <cell r="M18">
            <v>-64.5</v>
          </cell>
          <cell r="Q18">
            <v>-65.894794349624391</v>
          </cell>
          <cell r="R18">
            <v>-65.749356817115711</v>
          </cell>
          <cell r="S18">
            <v>-64.421113070673485</v>
          </cell>
          <cell r="T18">
            <v>-65.781171641317457</v>
          </cell>
          <cell r="U18">
            <v>-64.635116671168149</v>
          </cell>
        </row>
        <row r="19">
          <cell r="H19">
            <v>86.011999999999986</v>
          </cell>
          <cell r="I19">
            <v>85.1</v>
          </cell>
          <cell r="J19">
            <v>104.1</v>
          </cell>
          <cell r="K19">
            <v>101</v>
          </cell>
          <cell r="L19">
            <v>97.9</v>
          </cell>
          <cell r="M19">
            <v>179.1</v>
          </cell>
          <cell r="Q19">
            <v>255.38009183353091</v>
          </cell>
          <cell r="R19">
            <v>269.16794353165005</v>
          </cell>
          <cell r="S19">
            <v>272.54138358367629</v>
          </cell>
          <cell r="T19">
            <v>278.75957498865085</v>
          </cell>
          <cell r="U19">
            <v>272.89864065328959</v>
          </cell>
        </row>
        <row r="20">
          <cell r="H20">
            <v>66.121999999999986</v>
          </cell>
          <cell r="I20">
            <v>64.7</v>
          </cell>
          <cell r="J20">
            <v>83.7</v>
          </cell>
          <cell r="K20">
            <v>79.599999999999994</v>
          </cell>
          <cell r="L20">
            <v>47.2</v>
          </cell>
          <cell r="M20">
            <v>64</v>
          </cell>
          <cell r="Q20">
            <v>65.228407649888865</v>
          </cell>
          <cell r="R20">
            <v>69.678661242993954</v>
          </cell>
          <cell r="S20">
            <v>64.092763293406463</v>
          </cell>
          <cell r="T20">
            <v>61.112654419886169</v>
          </cell>
          <cell r="U20">
            <v>45.604245056361258</v>
          </cell>
        </row>
        <row r="22">
          <cell r="H22">
            <v>-117.34705640689391</v>
          </cell>
          <cell r="I22">
            <v>-102.06955608820229</v>
          </cell>
          <cell r="J22">
            <v>-108.04853080000018</v>
          </cell>
          <cell r="K22">
            <v>-114.93770560000004</v>
          </cell>
          <cell r="L22">
            <v>-168.38227039999998</v>
          </cell>
          <cell r="M22">
            <v>-195.03669379999997</v>
          </cell>
          <cell r="Q22">
            <v>-210.74843089087011</v>
          </cell>
          <cell r="R22">
            <v>-224.39662791388969</v>
          </cell>
          <cell r="S22">
            <v>-229.42183622519593</v>
          </cell>
          <cell r="T22">
            <v>-246.29059233774041</v>
          </cell>
          <cell r="U22">
            <v>-287.42671631765188</v>
          </cell>
        </row>
        <row r="24">
          <cell r="H24">
            <v>100</v>
          </cell>
          <cell r="I24">
            <v>103.33430222998969</v>
          </cell>
          <cell r="J24">
            <v>111.14466650112713</v>
          </cell>
          <cell r="K24">
            <v>110.06858194390223</v>
          </cell>
          <cell r="L24">
            <v>108.13538584805423</v>
          </cell>
          <cell r="M24">
            <v>114.39585223315629</v>
          </cell>
          <cell r="Q24">
            <v>117.23198964247416</v>
          </cell>
          <cell r="R24">
            <v>118.34123740103828</v>
          </cell>
          <cell r="S24">
            <v>119.48732844381247</v>
          </cell>
          <cell r="T24">
            <v>120.88788767251653</v>
          </cell>
          <cell r="U24">
            <v>122.74329394934706</v>
          </cell>
        </row>
        <row r="25">
          <cell r="H25">
            <v>100.00157308273209</v>
          </cell>
          <cell r="I25">
            <v>103.41409377873589</v>
          </cell>
          <cell r="J25">
            <v>108.74052871869124</v>
          </cell>
          <cell r="K25">
            <v>102.95377905175178</v>
          </cell>
          <cell r="L25">
            <v>104.96808339244939</v>
          </cell>
          <cell r="M25">
            <v>115.50637828990149</v>
          </cell>
          <cell r="Q25">
            <v>111.94582804356068</v>
          </cell>
          <cell r="R25">
            <v>113.19951577043763</v>
          </cell>
          <cell r="S25">
            <v>114.22483401428771</v>
          </cell>
          <cell r="T25">
            <v>115.9700375915362</v>
          </cell>
          <cell r="U25">
            <v>117.84341190468524</v>
          </cell>
        </row>
        <row r="29">
          <cell r="H29">
            <v>366.2</v>
          </cell>
          <cell r="I29">
            <v>394.3</v>
          </cell>
          <cell r="J29">
            <v>432.2</v>
          </cell>
          <cell r="K29">
            <v>460.1</v>
          </cell>
          <cell r="L29">
            <v>506.82571899999999</v>
          </cell>
          <cell r="M29">
            <v>562.29</v>
          </cell>
          <cell r="Q29">
            <v>789.45668134343373</v>
          </cell>
          <cell r="R29">
            <v>858.09349561377519</v>
          </cell>
          <cell r="S29">
            <v>916.59852370289548</v>
          </cell>
          <cell r="T29">
            <v>994.43512166074902</v>
          </cell>
          <cell r="U29">
            <v>1083.6362983555582</v>
          </cell>
        </row>
        <row r="30">
          <cell r="H30">
            <v>330.3</v>
          </cell>
          <cell r="I30">
            <v>369.3</v>
          </cell>
          <cell r="J30">
            <v>401.1</v>
          </cell>
          <cell r="K30">
            <v>438.9</v>
          </cell>
          <cell r="L30">
            <v>491.228364</v>
          </cell>
          <cell r="M30">
            <v>537.29</v>
          </cell>
          <cell r="Q30">
            <v>759.95668134343373</v>
          </cell>
          <cell r="R30">
            <v>826.7760934218976</v>
          </cell>
          <cell r="S30">
            <v>897.05206136275888</v>
          </cell>
          <cell r="T30">
            <v>973.30148657859331</v>
          </cell>
          <cell r="U30">
            <v>1060.8986203706668</v>
          </cell>
        </row>
        <row r="31">
          <cell r="H31">
            <v>35.9</v>
          </cell>
          <cell r="I31">
            <v>25</v>
          </cell>
          <cell r="J31">
            <v>31.1</v>
          </cell>
          <cell r="K31">
            <v>21.2</v>
          </cell>
          <cell r="L31">
            <v>15.597355000000002</v>
          </cell>
          <cell r="M31">
            <v>25</v>
          </cell>
          <cell r="Q31">
            <v>29.5</v>
          </cell>
          <cell r="R31">
            <v>31.317402191877584</v>
          </cell>
          <cell r="S31">
            <v>19.546462340136628</v>
          </cell>
          <cell r="T31">
            <v>21.133635082155724</v>
          </cell>
          <cell r="U31">
            <v>22.737677984891345</v>
          </cell>
        </row>
        <row r="33">
          <cell r="H33">
            <v>438.7</v>
          </cell>
          <cell r="I33">
            <v>497.9</v>
          </cell>
          <cell r="J33">
            <v>484.3</v>
          </cell>
          <cell r="K33">
            <v>550.6</v>
          </cell>
          <cell r="L33">
            <v>609.9</v>
          </cell>
          <cell r="M33">
            <v>623.1</v>
          </cell>
          <cell r="Q33">
            <v>942.77464174988881</v>
          </cell>
          <cell r="R33">
            <v>1014.2905566839939</v>
          </cell>
          <cell r="S33">
            <v>1044.07386705</v>
          </cell>
          <cell r="T33">
            <v>1127.7949140220003</v>
          </cell>
          <cell r="U33">
            <v>1233.9405580035402</v>
          </cell>
        </row>
        <row r="34">
          <cell r="H34">
            <v>316.60000000000002</v>
          </cell>
          <cell r="I34">
            <v>312.60000000000002</v>
          </cell>
          <cell r="J34">
            <v>317.60000000000002</v>
          </cell>
          <cell r="K34">
            <v>310.10000000000002</v>
          </cell>
          <cell r="L34">
            <v>351.1</v>
          </cell>
          <cell r="M34">
            <v>411</v>
          </cell>
          <cell r="Q34">
            <v>544.22199999999998</v>
          </cell>
          <cell r="R34">
            <v>592.84541899999999</v>
          </cell>
          <cell r="S34">
            <v>610.65054027499991</v>
          </cell>
          <cell r="T34">
            <v>658.83848783725011</v>
          </cell>
          <cell r="U34">
            <v>704.95718198585757</v>
          </cell>
        </row>
        <row r="35">
          <cell r="H35">
            <v>64.5</v>
          </cell>
          <cell r="I35">
            <v>55.9</v>
          </cell>
          <cell r="J35">
            <v>58.6</v>
          </cell>
          <cell r="K35">
            <v>34.799999999999997</v>
          </cell>
          <cell r="L35">
            <v>42.5</v>
          </cell>
          <cell r="M35">
            <v>45.3</v>
          </cell>
          <cell r="Q35">
            <v>38.077999999999996</v>
          </cell>
          <cell r="R35">
            <v>38.832000000000001</v>
          </cell>
          <cell r="S35">
            <v>34.397999999999996</v>
          </cell>
          <cell r="T35">
            <v>34.67</v>
          </cell>
          <cell r="U35">
            <v>37.096900000000005</v>
          </cell>
        </row>
        <row r="36">
          <cell r="H36">
            <v>55.8</v>
          </cell>
          <cell r="I36">
            <v>45.9</v>
          </cell>
          <cell r="J36">
            <v>47.5</v>
          </cell>
          <cell r="K36">
            <v>27.8</v>
          </cell>
          <cell r="L36">
            <v>32.299999999999997</v>
          </cell>
          <cell r="M36">
            <v>39.6</v>
          </cell>
          <cell r="Q36">
            <v>30.4</v>
          </cell>
          <cell r="R36">
            <v>30.5</v>
          </cell>
          <cell r="S36">
            <v>29.4</v>
          </cell>
          <cell r="T36">
            <v>30.6</v>
          </cell>
          <cell r="U36">
            <v>32.742000000000004</v>
          </cell>
        </row>
        <row r="37">
          <cell r="H37">
            <v>117.7</v>
          </cell>
          <cell r="I37">
            <v>183</v>
          </cell>
          <cell r="J37">
            <v>163.834</v>
          </cell>
          <cell r="K37">
            <v>196.9</v>
          </cell>
          <cell r="L37">
            <v>242.3</v>
          </cell>
          <cell r="M37">
            <v>193.2</v>
          </cell>
          <cell r="Q37">
            <v>349.5</v>
          </cell>
          <cell r="R37">
            <v>375.3</v>
          </cell>
          <cell r="S37">
            <v>413.42332677499996</v>
          </cell>
          <cell r="T37">
            <v>448.95642618475006</v>
          </cell>
          <cell r="U37">
            <v>507.58337601768261</v>
          </cell>
        </row>
        <row r="38">
          <cell r="H38">
            <v>-6</v>
          </cell>
          <cell r="I38">
            <v>-5.6</v>
          </cell>
          <cell r="J38">
            <v>-4.4339999999999993</v>
          </cell>
          <cell r="K38">
            <v>35.299999999999997</v>
          </cell>
          <cell r="L38">
            <v>5.3</v>
          </cell>
          <cell r="M38">
            <v>4.9000000000000004</v>
          </cell>
          <cell r="Q38">
            <v>8</v>
          </cell>
          <cell r="R38">
            <v>8</v>
          </cell>
          <cell r="S38">
            <v>0</v>
          </cell>
          <cell r="T38">
            <v>0</v>
          </cell>
          <cell r="U38">
            <v>0</v>
          </cell>
        </row>
        <row r="39">
          <cell r="H39">
            <v>10.4</v>
          </cell>
          <cell r="I39">
            <v>7.8999999999999995</v>
          </cell>
          <cell r="J39">
            <v>7.3</v>
          </cell>
          <cell r="K39">
            <v>8.3000000000000007</v>
          </cell>
          <cell r="L39">
            <v>11.2</v>
          </cell>
          <cell r="M39">
            <v>14</v>
          </cell>
          <cell r="Q39">
            <v>-3</v>
          </cell>
          <cell r="R39">
            <v>-3</v>
          </cell>
          <cell r="S39">
            <v>0</v>
          </cell>
          <cell r="T39">
            <v>0</v>
          </cell>
          <cell r="U39">
            <v>0</v>
          </cell>
        </row>
        <row r="40">
          <cell r="H40">
            <v>0</v>
          </cell>
          <cell r="I40">
            <v>0</v>
          </cell>
          <cell r="J40">
            <v>0</v>
          </cell>
          <cell r="K40">
            <v>0</v>
          </cell>
          <cell r="L40">
            <v>0</v>
          </cell>
          <cell r="M40">
            <v>0</v>
          </cell>
          <cell r="Q40">
            <v>15</v>
          </cell>
          <cell r="R40">
            <v>15</v>
          </cell>
          <cell r="S40">
            <v>0</v>
          </cell>
          <cell r="T40">
            <v>0</v>
          </cell>
          <cell r="U40">
            <v>0</v>
          </cell>
        </row>
        <row r="41">
          <cell r="H41">
            <v>0</v>
          </cell>
          <cell r="I41">
            <v>0</v>
          </cell>
          <cell r="J41">
            <v>0</v>
          </cell>
          <cell r="K41">
            <v>0</v>
          </cell>
          <cell r="L41">
            <v>0</v>
          </cell>
          <cell r="M41">
            <v>0</v>
          </cell>
          <cell r="Q41">
            <v>29.052641749888863</v>
          </cell>
          <cell r="R41">
            <v>26.145137683993941</v>
          </cell>
          <cell r="S41">
            <v>20</v>
          </cell>
          <cell r="T41">
            <v>20</v>
          </cell>
          <cell r="U41">
            <v>21.4</v>
          </cell>
        </row>
      </sheetData>
      <sheetData sheetId="20" refreshError="1">
        <row r="14">
          <cell r="A14" t="str">
            <v>CPI inflation (percent, end of period)</v>
          </cell>
        </row>
        <row r="15">
          <cell r="H15">
            <v>2</v>
          </cell>
          <cell r="I15">
            <v>1.8</v>
          </cell>
        </row>
        <row r="20">
          <cell r="H20">
            <v>20.164761461017058</v>
          </cell>
          <cell r="I20">
            <v>20.864686726105855</v>
          </cell>
        </row>
        <row r="27">
          <cell r="H27">
            <v>9.6963726549992906</v>
          </cell>
          <cell r="I27">
            <v>11.308944379938051</v>
          </cell>
        </row>
        <row r="35">
          <cell r="H35">
            <v>-1.313811729919371</v>
          </cell>
          <cell r="I35">
            <v>-1.1989741412917432</v>
          </cell>
        </row>
        <row r="42">
          <cell r="H42">
            <v>-1.313811729919371</v>
          </cell>
          <cell r="I42">
            <v>-1.1989741412917432</v>
          </cell>
        </row>
        <row r="48">
          <cell r="H48">
            <v>0</v>
          </cell>
          <cell r="I48">
            <v>-4.6629367034256575E-15</v>
          </cell>
        </row>
        <row r="49">
          <cell r="H49">
            <v>0</v>
          </cell>
          <cell r="I49">
            <v>0</v>
          </cell>
        </row>
        <row r="50">
          <cell r="H50">
            <v>0</v>
          </cell>
          <cell r="I50">
            <v>0</v>
          </cell>
        </row>
        <row r="53">
          <cell r="H53">
            <v>18.764630778704145</v>
          </cell>
          <cell r="I53">
            <v>18.848597970520203</v>
          </cell>
        </row>
        <row r="54">
          <cell r="H54">
            <v>0</v>
          </cell>
          <cell r="I54">
            <v>0</v>
          </cell>
        </row>
        <row r="55">
          <cell r="H55">
            <v>0</v>
          </cell>
          <cell r="I55">
            <v>0</v>
          </cell>
        </row>
        <row r="58">
          <cell r="H58">
            <v>17.996802916502787</v>
          </cell>
          <cell r="I58">
            <v>18.144273524010824</v>
          </cell>
        </row>
        <row r="63">
          <cell r="H63">
            <v>0.76782786220135879</v>
          </cell>
          <cell r="I63">
            <v>0.70432444650938009</v>
          </cell>
        </row>
        <row r="68">
          <cell r="H68">
            <v>0</v>
          </cell>
          <cell r="I68">
            <v>0</v>
          </cell>
        </row>
        <row r="73">
          <cell r="H73">
            <v>2.6890943054179197</v>
          </cell>
          <cell r="I73">
            <v>2.461554252037867</v>
          </cell>
        </row>
        <row r="78">
          <cell r="H78">
            <v>21.453725084122066</v>
          </cell>
          <cell r="I78">
            <v>21.31015222255807</v>
          </cell>
        </row>
        <row r="79">
          <cell r="H79">
            <v>0</v>
          </cell>
          <cell r="I79">
            <v>0</v>
          </cell>
        </row>
        <row r="80">
          <cell r="H80">
            <v>0</v>
          </cell>
          <cell r="I80">
            <v>0</v>
          </cell>
        </row>
        <row r="87">
          <cell r="H87" t="str">
            <v>t+3</v>
          </cell>
          <cell r="I87" t="str">
            <v>t+4</v>
          </cell>
        </row>
        <row r="88">
          <cell r="H88">
            <v>2003</v>
          </cell>
          <cell r="I88">
            <v>2004</v>
          </cell>
        </row>
        <row r="92">
          <cell r="H92">
            <v>22.767536814041438</v>
          </cell>
          <cell r="I92">
            <v>22.509126363849816</v>
          </cell>
        </row>
        <row r="93">
          <cell r="H93">
            <v>0</v>
          </cell>
          <cell r="I93">
            <v>0</v>
          </cell>
        </row>
        <row r="94">
          <cell r="H94">
            <v>0</v>
          </cell>
          <cell r="I94">
            <v>0</v>
          </cell>
        </row>
        <row r="98">
          <cell r="H98">
            <v>12.725845004739972</v>
          </cell>
          <cell r="I98">
            <v>12.370897830920551</v>
          </cell>
          <cell r="K98" t="str">
            <v>including treasury special accounts and correspondents + social security reform in 2001</v>
          </cell>
        </row>
        <row r="103">
          <cell r="H103">
            <v>1.0023503186361498</v>
          </cell>
          <cell r="I103">
            <v>0.9091276703113278</v>
          </cell>
        </row>
        <row r="109">
          <cell r="H109">
            <v>9.0393414906653167</v>
          </cell>
          <cell r="I109">
            <v>9.2291008626179387</v>
          </cell>
          <cell r="K109" t="str">
            <v>Including expenditures financed by the HIPC interim assistance</v>
          </cell>
        </row>
        <row r="114">
          <cell r="H114">
            <v>13.728195323376122</v>
          </cell>
          <cell r="I114">
            <v>13.280025501231879</v>
          </cell>
        </row>
        <row r="115">
          <cell r="H115">
            <v>0</v>
          </cell>
          <cell r="I115">
            <v>0</v>
          </cell>
        </row>
        <row r="116">
          <cell r="H116">
            <v>0</v>
          </cell>
          <cell r="I116">
            <v>0</v>
          </cell>
        </row>
        <row r="120">
          <cell r="H120">
            <v>309.88634690225274</v>
          </cell>
          <cell r="I120">
            <v>379.97248813671615</v>
          </cell>
        </row>
        <row r="126">
          <cell r="H126">
            <v>756.61744354341306</v>
          </cell>
          <cell r="I126">
            <v>784.84948858783639</v>
          </cell>
        </row>
        <row r="131">
          <cell r="H131">
            <v>1066.5037904456658</v>
          </cell>
          <cell r="I131">
            <v>1164.8219767245525</v>
          </cell>
        </row>
        <row r="137">
          <cell r="H137">
            <v>6.5</v>
          </cell>
          <cell r="I137">
            <v>6.5</v>
          </cell>
        </row>
        <row r="142">
          <cell r="H142">
            <v>3881.0782295088306</v>
          </cell>
          <cell r="I142">
            <v>4188.4106318049153</v>
          </cell>
        </row>
      </sheetData>
      <sheetData sheetId="21" refreshError="1">
        <row r="13">
          <cell r="A13" t="str">
            <v xml:space="preserve">  Outcome</v>
          </cell>
        </row>
        <row r="16">
          <cell r="H16">
            <v>1345.1586966538114</v>
          </cell>
          <cell r="I16">
            <v>1410.2875956582495</v>
          </cell>
        </row>
        <row r="21">
          <cell r="H21">
            <v>-0.49435367053664026</v>
          </cell>
          <cell r="I21">
            <v>6.2903218870161925</v>
          </cell>
        </row>
        <row r="26">
          <cell r="H26">
            <v>7.8228476366122512</v>
          </cell>
          <cell r="I26">
            <v>4.6198286278781309</v>
          </cell>
        </row>
        <row r="31">
          <cell r="H31">
            <v>1.9069673191340453</v>
          </cell>
          <cell r="I31">
            <v>1.7140327286124357</v>
          </cell>
        </row>
        <row r="36">
          <cell r="H36">
            <v>9.4779167245429008E-3</v>
          </cell>
          <cell r="I36">
            <v>0.23542053606022684</v>
          </cell>
        </row>
        <row r="42">
          <cell r="H42">
            <v>168.44391206688175</v>
          </cell>
          <cell r="I42">
            <v>176.34363148371631</v>
          </cell>
        </row>
        <row r="43">
          <cell r="H43">
            <v>0</v>
          </cell>
          <cell r="I43">
            <v>0</v>
          </cell>
        </row>
        <row r="44">
          <cell r="H44">
            <v>0</v>
          </cell>
          <cell r="I44">
            <v>0</v>
          </cell>
        </row>
        <row r="48">
          <cell r="H48">
            <v>631.66175415347891</v>
          </cell>
          <cell r="I48">
            <v>657.32340884220321</v>
          </cell>
          <cell r="K48" t="str">
            <v>this should be: services (credit) +income (credit)</v>
          </cell>
        </row>
        <row r="49">
          <cell r="K49" t="str">
            <v xml:space="preserve"> - interest received + private transfers (net)</v>
          </cell>
        </row>
        <row r="54">
          <cell r="H54">
            <v>463.21784208659716</v>
          </cell>
          <cell r="I54">
            <v>480.9797773584869</v>
          </cell>
          <cell r="K54" t="str">
            <v>this should be: services (debit) + income (debit)</v>
          </cell>
        </row>
        <row r="55">
          <cell r="K55" t="str">
            <v>- interest due</v>
          </cell>
        </row>
        <row r="56">
          <cell r="K56" t="str">
            <v>+adjustment for rounding</v>
          </cell>
        </row>
        <row r="59">
          <cell r="H59">
            <v>49.819315642465064</v>
          </cell>
          <cell r="I59">
            <v>49.387310769015599</v>
          </cell>
          <cell r="K59" t="str">
            <v>Income debit interest - income credit interest</v>
          </cell>
        </row>
        <row r="65">
          <cell r="H65">
            <v>-333.22070536561097</v>
          </cell>
          <cell r="I65">
            <v>-317.16549846926273</v>
          </cell>
        </row>
        <row r="66">
          <cell r="K66" t="str">
            <v>should be: current account (5th manual)</v>
          </cell>
        </row>
        <row r="67">
          <cell r="K67" t="str">
            <v>-current official transfers</v>
          </cell>
        </row>
        <row r="71">
          <cell r="H71">
            <v>0</v>
          </cell>
          <cell r="I71">
            <v>0</v>
          </cell>
        </row>
        <row r="72">
          <cell r="H72">
            <v>0</v>
          </cell>
          <cell r="I72">
            <v>0</v>
          </cell>
        </row>
        <row r="73">
          <cell r="H73">
            <v>0</v>
          </cell>
          <cell r="I73">
            <v>0</v>
          </cell>
        </row>
        <row r="79">
          <cell r="H79" t="str">
            <v>t+3</v>
          </cell>
          <cell r="I79" t="str">
            <v>t+4</v>
          </cell>
        </row>
        <row r="80">
          <cell r="H80">
            <v>2003</v>
          </cell>
          <cell r="I80">
            <v>2004</v>
          </cell>
        </row>
        <row r="83">
          <cell r="H83">
            <v>137.06980959825262</v>
          </cell>
          <cell r="I83">
            <v>151.84814963389678</v>
          </cell>
        </row>
        <row r="84">
          <cell r="K84" t="str">
            <v>including project grants, current transfers (but excluding budgetary grants; part of the financing) and debt cancellation see footnote 5/</v>
          </cell>
        </row>
        <row r="89">
          <cell r="H89">
            <v>110.35336862089035</v>
          </cell>
          <cell r="I89">
            <v>117.79779696366842</v>
          </cell>
          <cell r="K89" t="str">
            <v>(excluding the future financing gaps)</v>
          </cell>
        </row>
        <row r="90">
          <cell r="K90" t="str">
            <v>project loans only; program loans are part of financing gap</v>
          </cell>
        </row>
        <row r="94">
          <cell r="H94">
            <v>0</v>
          </cell>
          <cell r="I94">
            <v>0</v>
          </cell>
        </row>
        <row r="100">
          <cell r="H100">
            <v>103.37055035417342</v>
          </cell>
          <cell r="I100">
            <v>103.68300459118757</v>
          </cell>
        </row>
        <row r="101">
          <cell r="K101" t="str">
            <v>residual of the financial account</v>
          </cell>
        </row>
        <row r="106">
          <cell r="H106">
            <v>73.45396098828013</v>
          </cell>
          <cell r="I106">
            <v>70.104054778378284</v>
          </cell>
        </row>
        <row r="111">
          <cell r="H111">
            <v>-55.880937780574698</v>
          </cell>
          <cell r="I111">
            <v>-13.940602058888244</v>
          </cell>
        </row>
        <row r="112">
          <cell r="K112" t="str">
            <v>overall balance (5th manual)- program grants and loans and deposit money bank</v>
          </cell>
        </row>
        <row r="116">
          <cell r="H116">
            <v>0</v>
          </cell>
          <cell r="I116">
            <v>0</v>
          </cell>
        </row>
        <row r="117">
          <cell r="H117">
            <v>0</v>
          </cell>
          <cell r="I117">
            <v>0</v>
          </cell>
        </row>
        <row r="118">
          <cell r="H118">
            <v>0</v>
          </cell>
          <cell r="I118">
            <v>0</v>
          </cell>
        </row>
        <row r="123">
          <cell r="H123" t="str">
            <v>t+3</v>
          </cell>
          <cell r="I123" t="str">
            <v>t+4</v>
          </cell>
        </row>
        <row r="124">
          <cell r="H124">
            <v>2003</v>
          </cell>
          <cell r="I124">
            <v>2004</v>
          </cell>
        </row>
        <row r="128">
          <cell r="H128">
            <v>3.8507309581232256</v>
          </cell>
          <cell r="I128">
            <v>-35.659488074184893</v>
          </cell>
          <cell r="K128" t="str">
            <v>excluding net use of Fund credit</v>
          </cell>
        </row>
        <row r="133">
          <cell r="H133">
            <v>0</v>
          </cell>
          <cell r="I133">
            <v>0</v>
          </cell>
        </row>
        <row r="138">
          <cell r="H138">
            <v>-27.941500000000005</v>
          </cell>
          <cell r="I138">
            <v>-33.292000000000002</v>
          </cell>
        </row>
        <row r="139">
          <cell r="K139" t="str">
            <v>see tables: Fund disbursement part of resid. Financing gap</v>
          </cell>
        </row>
        <row r="143">
          <cell r="H143">
            <v>33.756467433829258</v>
          </cell>
          <cell r="I143">
            <v>20.801367073584377</v>
          </cell>
          <cell r="K143" t="str">
            <v>program grants + loans</v>
          </cell>
        </row>
        <row r="149">
          <cell r="H149">
            <v>0</v>
          </cell>
          <cell r="I149">
            <v>0</v>
          </cell>
        </row>
        <row r="155">
          <cell r="H155">
            <v>0</v>
          </cell>
          <cell r="I155">
            <v>0</v>
          </cell>
        </row>
        <row r="159">
          <cell r="H159">
            <v>23.335139406292438</v>
          </cell>
          <cell r="I159">
            <v>24.938655552308337</v>
          </cell>
          <cell r="K159" t="str">
            <v>including debt relief to be granted</v>
          </cell>
        </row>
        <row r="165">
          <cell r="H165">
            <v>0</v>
          </cell>
          <cell r="I165">
            <v>0</v>
          </cell>
        </row>
        <row r="170">
          <cell r="H170">
            <v>22.880099982329785</v>
          </cell>
          <cell r="I170">
            <v>37.152067507180433</v>
          </cell>
        </row>
        <row r="171">
          <cell r="H171">
            <v>0</v>
          </cell>
          <cell r="I171">
            <v>0</v>
          </cell>
        </row>
        <row r="172">
          <cell r="H172">
            <v>0</v>
          </cell>
          <cell r="I172">
            <v>0</v>
          </cell>
        </row>
        <row r="175">
          <cell r="H175">
            <v>462.16234861384498</v>
          </cell>
          <cell r="I175">
            <v>500.01279923901808</v>
          </cell>
        </row>
        <row r="180">
          <cell r="H180">
            <v>23.335139406292438</v>
          </cell>
          <cell r="I180">
            <v>24.938655552308337</v>
          </cell>
        </row>
        <row r="185">
          <cell r="H185">
            <v>-157.38681898237274</v>
          </cell>
          <cell r="I185">
            <v>-142.92336318946101</v>
          </cell>
        </row>
        <row r="186">
          <cell r="K186" t="str">
            <v>debt service + Fund repayments and interest</v>
          </cell>
        </row>
        <row r="190">
          <cell r="H190">
            <v>2046.5860803969363</v>
          </cell>
          <cell r="I190">
            <v>2150.1481336352026</v>
          </cell>
        </row>
        <row r="195">
          <cell r="H195">
            <v>4461.3547552864629</v>
          </cell>
          <cell r="I195">
            <v>4813.5175142031758</v>
          </cell>
        </row>
        <row r="201">
          <cell r="H201">
            <v>869.93266449164662</v>
          </cell>
          <cell r="I201">
            <v>870.13511833004304</v>
          </cell>
        </row>
      </sheetData>
      <sheetData sheetId="22" refreshError="1"/>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0" totalsRowShown="0" headerRowDxfId="11" dataDxfId="10" headerRowCellStyle="Normal 5" dataCellStyle="Normal 5">
  <tableColumns count="5">
    <tableColumn id="1" xr3:uid="{00000000-0010-0000-0000-000001000000}" name="Column1" dataDxfId="9" totalsRowDxfId="8" dataCellStyle="Normal 5"/>
    <tableColumn id="2" xr3:uid="{00000000-0010-0000-0000-000002000000}" name="Column2" dataDxfId="7" totalsRowDxfId="6" dataCellStyle="Normal 5"/>
    <tableColumn id="3" xr3:uid="{00000000-0010-0000-0000-000003000000}" name="Гадаад валютын нийт нөөц /баруун тэнхлэг/" dataDxfId="5" totalsRowDxfId="4" dataCellStyle="Normal 5"/>
    <tableColumn id="4" xr3:uid="{00000000-0010-0000-0000-000004000000}" name="Импортын хэрэгцээг хангах түвшин" dataDxfId="3" totalsRowDxfId="2" dataCellStyle="Normal 5">
      <calculatedColumnFormula>C3/E3</calculatedColumnFormula>
    </tableColumn>
    <tableColumn id="5" xr3:uid="{00000000-0010-0000-0000-000005000000}" name="Валютын төлбөртэй импорт (Сүүлийн 3 сарын дундаж)" dataDxfId="1" totalsRow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32.bin"/><Relationship Id="rId7" Type="http://schemas.openxmlformats.org/officeDocument/2006/relationships/drawing" Target="../drawings/drawing52.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drawing" Target="../drawings/drawing54.xml"/><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10" Type="http://schemas.openxmlformats.org/officeDocument/2006/relationships/drawing" Target="../drawings/drawing56.xml"/><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table" Target="../tables/table1.xml"/><Relationship Id="rId4" Type="http://schemas.openxmlformats.org/officeDocument/2006/relationships/printerSettings" Target="../printerSettings/printerSettings78.bin"/><Relationship Id="rId9" Type="http://schemas.openxmlformats.org/officeDocument/2006/relationships/drawing" Target="../drawings/drawing6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E88"/>
  <sheetViews>
    <sheetView view="pageBreakPreview" zoomScaleNormal="100" zoomScaleSheetLayoutView="100" workbookViewId="0">
      <pane xSplit="2" ySplit="2" topLeftCell="G72" activePane="bottomRight" state="frozen"/>
      <selection activeCell="Q81" sqref="Q81"/>
      <selection pane="topRight" activeCell="Q81" sqref="Q81"/>
      <selection pane="bottomLeft" activeCell="Q81" sqref="Q81"/>
      <selection pane="bottomRight" activeCell="U91" sqref="U91"/>
    </sheetView>
  </sheetViews>
  <sheetFormatPr defaultColWidth="8.33203125" defaultRowHeight="14.4"/>
  <cols>
    <col min="1" max="1" width="6.33203125" style="468" customWidth="1"/>
    <col min="2" max="2" width="4.44140625" style="468" customWidth="1"/>
    <col min="3" max="3" width="6.33203125" style="468" customWidth="1"/>
    <col min="4" max="4" width="3.33203125" style="468" customWidth="1"/>
    <col min="5" max="10" width="8.33203125" style="468"/>
    <col min="11" max="12" width="8.33203125" style="469"/>
    <col min="13" max="14" width="8.33203125" style="468"/>
    <col min="15" max="15" width="8.5546875" style="468" bestFit="1" customWidth="1"/>
    <col min="16" max="22" width="8.33203125" style="468"/>
    <col min="23" max="23" width="8.5546875" style="468" customWidth="1"/>
    <col min="24" max="36" width="8.33203125" style="468"/>
    <col min="37" max="43" width="8.33203125" style="468" customWidth="1"/>
    <col min="44" max="16384" width="8.33203125" style="468"/>
  </cols>
  <sheetData>
    <row r="1" spans="1:57" ht="15" customHeight="1">
      <c r="E1" s="527" t="s">
        <v>82</v>
      </c>
      <c r="F1" s="527"/>
      <c r="G1" s="527"/>
      <c r="H1" s="527"/>
      <c r="I1" s="527"/>
      <c r="K1" s="469" t="s">
        <v>284</v>
      </c>
      <c r="M1" s="527" t="s">
        <v>83</v>
      </c>
      <c r="N1" s="527"/>
      <c r="O1" s="527"/>
      <c r="P1" s="527"/>
      <c r="Q1" s="527"/>
      <c r="R1" s="527"/>
      <c r="S1" s="527"/>
      <c r="T1" s="527"/>
      <c r="U1" s="470"/>
      <c r="V1" s="470"/>
      <c r="Y1" s="469"/>
      <c r="Z1" s="469"/>
      <c r="AA1" s="469"/>
      <c r="AB1" s="469"/>
      <c r="AC1" s="469"/>
      <c r="AD1" s="469"/>
      <c r="AE1" s="469"/>
      <c r="AG1" s="469"/>
      <c r="AH1" s="469"/>
      <c r="AI1" s="469"/>
      <c r="AJ1" s="469"/>
      <c r="AK1" s="469"/>
      <c r="AL1" s="469"/>
      <c r="AM1" s="469"/>
      <c r="AN1" s="469"/>
      <c r="AO1" s="469"/>
      <c r="AP1" s="469"/>
      <c r="AQ1" s="469"/>
      <c r="AR1" s="469"/>
      <c r="AT1" s="469"/>
      <c r="AU1" s="469"/>
      <c r="AV1" s="469"/>
      <c r="AW1" s="469"/>
      <c r="AX1" s="469"/>
      <c r="AY1" s="469"/>
      <c r="AZ1" s="469"/>
      <c r="BB1" s="469"/>
      <c r="BC1" s="469"/>
      <c r="BD1" s="469"/>
    </row>
    <row r="2" spans="1:57" ht="15.75" customHeight="1">
      <c r="E2" s="468" t="s">
        <v>10</v>
      </c>
      <c r="F2" s="468" t="s">
        <v>382</v>
      </c>
      <c r="G2" s="468" t="s">
        <v>383</v>
      </c>
      <c r="H2" s="468" t="s">
        <v>84</v>
      </c>
      <c r="I2" s="468" t="s">
        <v>384</v>
      </c>
      <c r="M2" s="468" t="s">
        <v>85</v>
      </c>
      <c r="N2" s="468" t="s">
        <v>353</v>
      </c>
      <c r="O2" s="468" t="s">
        <v>86</v>
      </c>
      <c r="P2" s="468" t="s">
        <v>352</v>
      </c>
      <c r="Q2" s="468" t="s">
        <v>355</v>
      </c>
      <c r="R2" s="468" t="s">
        <v>427</v>
      </c>
      <c r="S2" s="468" t="s">
        <v>87</v>
      </c>
      <c r="T2" s="468" t="s">
        <v>354</v>
      </c>
      <c r="AE2" s="469"/>
      <c r="AJ2" s="469"/>
      <c r="AR2" s="469"/>
      <c r="AX2" s="469"/>
      <c r="AY2" s="469"/>
      <c r="AZ2" s="469"/>
      <c r="BA2" s="469"/>
      <c r="BB2" s="469"/>
      <c r="BC2" s="469"/>
      <c r="BD2" s="469"/>
      <c r="BE2" s="469"/>
    </row>
    <row r="3" spans="1:57">
      <c r="B3" s="468">
        <v>3</v>
      </c>
      <c r="D3" s="468">
        <v>3</v>
      </c>
      <c r="E3" s="471">
        <v>0.08</v>
      </c>
      <c r="F3" s="471">
        <v>9.3506261288754944E-2</v>
      </c>
      <c r="G3" s="471">
        <v>9.2534288757585959E-2</v>
      </c>
      <c r="H3" s="471">
        <v>9.1625620475576319E-2</v>
      </c>
      <c r="I3" s="471">
        <v>8.4823792244341778E-3</v>
      </c>
      <c r="M3" s="471">
        <v>1.7417583365890353E-2</v>
      </c>
      <c r="N3" s="471">
        <v>2.8630426523348945E-3</v>
      </c>
      <c r="O3" s="471">
        <v>1.2236200860054225E-3</v>
      </c>
      <c r="P3" s="471">
        <v>3.747914930485546E-3</v>
      </c>
      <c r="Q3" s="471">
        <v>7.2879809187772635E-18</v>
      </c>
      <c r="R3" s="471"/>
      <c r="S3" s="471"/>
      <c r="T3" s="471"/>
      <c r="U3" s="471"/>
      <c r="V3" s="471"/>
      <c r="W3" s="472"/>
      <c r="X3" s="473"/>
      <c r="Y3" s="473"/>
      <c r="Z3" s="473"/>
      <c r="AA3" s="473"/>
      <c r="AB3"/>
      <c r="AC3"/>
      <c r="AD3"/>
      <c r="AE3" s="469"/>
      <c r="AF3"/>
      <c r="AG3"/>
      <c r="AH3"/>
      <c r="AI3"/>
      <c r="AJ3" s="469"/>
      <c r="AK3" s="469"/>
      <c r="AL3" s="473"/>
      <c r="AM3" s="473"/>
      <c r="AN3" s="473"/>
      <c r="AO3" s="473"/>
      <c r="AP3" s="473"/>
      <c r="AQ3" s="473"/>
      <c r="AR3" s="469"/>
      <c r="AS3" s="469"/>
      <c r="AT3" s="469"/>
      <c r="AU3" s="469"/>
      <c r="AV3" s="469"/>
      <c r="AW3" s="469"/>
      <c r="AX3" s="469"/>
      <c r="AY3" s="469"/>
      <c r="AZ3" s="469"/>
      <c r="BA3" s="469"/>
      <c r="BB3" s="469"/>
      <c r="BC3" s="469"/>
      <c r="BD3" s="469"/>
      <c r="BE3" s="469"/>
    </row>
    <row r="4" spans="1:57">
      <c r="B4" s="468">
        <v>4</v>
      </c>
      <c r="E4" s="471">
        <v>0.08</v>
      </c>
      <c r="F4" s="471">
        <v>9.8498443382539103E-2</v>
      </c>
      <c r="G4" s="471">
        <v>9.9479162030769119E-2</v>
      </c>
      <c r="H4" s="471">
        <v>9.2977593995859031E-2</v>
      </c>
      <c r="I4" s="471">
        <v>6.6974133824033721E-3</v>
      </c>
      <c r="M4" s="471">
        <v>2.126680838785857E-2</v>
      </c>
      <c r="N4" s="471">
        <v>2.6420658872061413E-3</v>
      </c>
      <c r="O4" s="471">
        <v>2.7733779039698968E-3</v>
      </c>
      <c r="P4" s="471">
        <v>4.674232201765975E-3</v>
      </c>
      <c r="Q4" s="471">
        <v>2.693473118291444E-3</v>
      </c>
      <c r="R4" s="471"/>
      <c r="S4" s="471"/>
      <c r="T4" s="471"/>
      <c r="U4" s="471"/>
      <c r="V4" s="471"/>
      <c r="W4" s="472"/>
      <c r="X4" s="473"/>
      <c r="Y4" s="473"/>
      <c r="Z4" s="473"/>
      <c r="AA4" s="473"/>
      <c r="AB4" s="473"/>
      <c r="AC4" s="473"/>
      <c r="AD4" s="473"/>
      <c r="AE4" s="469"/>
      <c r="AF4"/>
      <c r="AG4"/>
      <c r="AH4"/>
      <c r="AI4"/>
      <c r="AJ4" s="469"/>
      <c r="AK4" s="473"/>
      <c r="AL4" s="473"/>
      <c r="AM4" s="473"/>
      <c r="AN4" s="473"/>
      <c r="AO4" s="473"/>
      <c r="AP4" s="473"/>
      <c r="AQ4" s="473"/>
      <c r="AR4" s="469"/>
      <c r="AS4" s="469"/>
      <c r="AT4" s="469"/>
      <c r="AU4" s="469"/>
      <c r="AV4" s="469"/>
      <c r="AW4" s="469"/>
      <c r="AX4" s="469"/>
      <c r="AY4" s="469"/>
      <c r="AZ4" s="469"/>
      <c r="BA4" s="469"/>
      <c r="BB4" s="469"/>
      <c r="BC4" s="469"/>
      <c r="BD4" s="469"/>
      <c r="BE4" s="469"/>
    </row>
    <row r="5" spans="1:57">
      <c r="B5" s="468">
        <v>5</v>
      </c>
      <c r="E5" s="471">
        <v>0.08</v>
      </c>
      <c r="F5" s="471">
        <v>8.4081393718980824E-2</v>
      </c>
      <c r="G5" s="471">
        <v>9.1518915113868449E-2</v>
      </c>
      <c r="H5" s="471">
        <v>7.6302276784662393E-2</v>
      </c>
      <c r="I5" s="471">
        <v>-3.2580414033881455E-3</v>
      </c>
      <c r="M5" s="471">
        <v>1.945440979395327E-2</v>
      </c>
      <c r="N5" s="471">
        <v>2.7126020326219713E-3</v>
      </c>
      <c r="O5" s="471">
        <v>2.3708678935966281E-3</v>
      </c>
      <c r="P5" s="471">
        <v>-3.8958083021010644E-4</v>
      </c>
      <c r="Q5" s="471">
        <v>2.6668116868533332E-3</v>
      </c>
      <c r="R5" s="471"/>
      <c r="S5" s="471"/>
      <c r="T5" s="471"/>
      <c r="U5" s="471"/>
      <c r="V5" s="471"/>
      <c r="W5" s="472"/>
      <c r="X5" s="473"/>
      <c r="Y5" s="473"/>
      <c r="Z5" s="473"/>
      <c r="AA5" s="473"/>
      <c r="AB5" s="473"/>
      <c r="AC5" s="473"/>
      <c r="AD5" s="473"/>
      <c r="AE5" s="469"/>
      <c r="AF5"/>
      <c r="AG5"/>
      <c r="AH5"/>
      <c r="AI5"/>
      <c r="AJ5" s="469"/>
      <c r="AK5"/>
      <c r="AL5" s="473"/>
      <c r="AM5" s="473"/>
      <c r="AN5" s="473"/>
      <c r="AO5" s="473"/>
      <c r="AP5" s="473"/>
      <c r="AQ5" s="473"/>
      <c r="AR5" s="469"/>
      <c r="AS5" s="469"/>
      <c r="AT5" s="469"/>
      <c r="AU5" s="469"/>
      <c r="AV5" s="469"/>
      <c r="AW5" s="469"/>
      <c r="AX5" s="469"/>
      <c r="AY5" s="469"/>
      <c r="AZ5" s="469"/>
      <c r="BA5" s="469"/>
      <c r="BB5" s="469"/>
      <c r="BC5" s="469"/>
      <c r="BD5" s="469"/>
      <c r="BE5" s="469"/>
    </row>
    <row r="6" spans="1:57">
      <c r="B6" s="468">
        <v>6</v>
      </c>
      <c r="D6" s="468">
        <v>6</v>
      </c>
      <c r="E6" s="471">
        <v>0.08</v>
      </c>
      <c r="F6" s="471">
        <v>7.6205698714189474E-2</v>
      </c>
      <c r="G6" s="471">
        <v>8.2533217730620834E-2</v>
      </c>
      <c r="H6" s="471">
        <v>7.1119236032637589E-2</v>
      </c>
      <c r="I6" s="471">
        <v>-4.2398076482564884E-3</v>
      </c>
      <c r="M6" s="471">
        <v>1.7506551118891406E-2</v>
      </c>
      <c r="N6" s="471">
        <v>6.1763310742859849E-4</v>
      </c>
      <c r="O6" s="471">
        <v>1.1818326833599321E-3</v>
      </c>
      <c r="P6" s="471">
        <v>-1.4323927467255889E-3</v>
      </c>
      <c r="Q6" s="471">
        <v>2.6587101039259775E-3</v>
      </c>
      <c r="R6" s="471"/>
      <c r="S6" s="471"/>
      <c r="T6" s="471"/>
      <c r="U6" s="471"/>
      <c r="V6" s="471"/>
      <c r="W6" s="472"/>
      <c r="X6" s="473"/>
      <c r="Y6" s="473"/>
      <c r="Z6" s="473"/>
      <c r="AA6" s="473"/>
      <c r="AB6" s="473"/>
      <c r="AC6" s="473"/>
      <c r="AD6" s="473"/>
      <c r="AE6" s="469"/>
      <c r="AF6"/>
      <c r="AG6"/>
      <c r="AH6"/>
      <c r="AI6"/>
      <c r="AJ6" s="469"/>
      <c r="AK6"/>
      <c r="AL6" s="473"/>
      <c r="AM6" s="473"/>
      <c r="AN6" s="473"/>
      <c r="AO6" s="473"/>
      <c r="AP6" s="473"/>
      <c r="AQ6" s="473"/>
      <c r="AR6" s="469"/>
      <c r="AS6" s="469"/>
      <c r="AT6" s="469"/>
      <c r="AU6" s="469"/>
      <c r="AV6" s="469"/>
      <c r="AW6" s="469"/>
      <c r="AX6" s="469"/>
      <c r="AY6" s="469"/>
      <c r="AZ6" s="469"/>
      <c r="BA6" s="469"/>
      <c r="BB6" s="469"/>
      <c r="BC6" s="469"/>
      <c r="BD6" s="469"/>
      <c r="BE6" s="469"/>
    </row>
    <row r="7" spans="1:57">
      <c r="B7" s="468">
        <v>7</v>
      </c>
      <c r="E7" s="471">
        <v>0.08</v>
      </c>
      <c r="F7" s="471">
        <v>7.0401355997272042E-2</v>
      </c>
      <c r="G7" s="471">
        <v>7.8276897344912388E-2</v>
      </c>
      <c r="H7" s="471">
        <v>7.3888622367836998E-2</v>
      </c>
      <c r="I7" s="471">
        <v>1.1736196769414065E-3</v>
      </c>
      <c r="M7" s="471">
        <v>1.0075940904927362E-2</v>
      </c>
      <c r="N7" s="471">
        <v>9.8007345851759144E-4</v>
      </c>
      <c r="O7" s="471">
        <v>1.1740807342013129E-3</v>
      </c>
      <c r="P7" s="471">
        <v>-4.7384919912649354E-4</v>
      </c>
      <c r="Q7" s="471">
        <v>1.4263192631638721E-17</v>
      </c>
      <c r="R7" s="471"/>
      <c r="S7" s="471"/>
      <c r="T7" s="471"/>
      <c r="U7" s="471"/>
      <c r="V7" s="471"/>
      <c r="W7" s="472"/>
      <c r="X7" s="473"/>
      <c r="Y7" s="473"/>
      <c r="Z7" s="473"/>
      <c r="AA7" s="473"/>
      <c r="AB7" s="473"/>
      <c r="AC7" s="473"/>
      <c r="AD7" s="473"/>
      <c r="AE7" s="469"/>
      <c r="AF7"/>
      <c r="AG7"/>
      <c r="AH7"/>
      <c r="AI7"/>
      <c r="AJ7" s="469"/>
      <c r="AK7" s="473"/>
      <c r="AL7" s="473"/>
      <c r="AM7" s="473"/>
      <c r="AN7" s="473"/>
      <c r="AO7" s="473"/>
      <c r="AP7" s="473"/>
      <c r="AQ7" s="473"/>
      <c r="AR7" s="469"/>
      <c r="AS7" s="469"/>
      <c r="AT7" s="469"/>
      <c r="AU7" s="469"/>
      <c r="AV7" s="469"/>
      <c r="AW7" s="469"/>
      <c r="AX7" s="469"/>
      <c r="AY7" s="469"/>
      <c r="AZ7" s="469"/>
      <c r="BA7" s="469"/>
      <c r="BB7" s="469"/>
      <c r="BC7" s="469"/>
      <c r="BD7" s="469"/>
      <c r="BE7" s="469"/>
    </row>
    <row r="8" spans="1:57">
      <c r="B8" s="468">
        <v>8</v>
      </c>
      <c r="E8" s="471">
        <v>0.08</v>
      </c>
      <c r="F8" s="471">
        <v>8.3672721817636075E-2</v>
      </c>
      <c r="G8" s="471">
        <v>8.7797921524808364E-2</v>
      </c>
      <c r="H8" s="471">
        <v>9.5665592812521849E-2</v>
      </c>
      <c r="I8" s="471">
        <v>2.6365830679237146E-2</v>
      </c>
      <c r="M8" s="471">
        <v>7.7826730676966585E-3</v>
      </c>
      <c r="N8" s="471">
        <v>-2.3823664718172891E-3</v>
      </c>
      <c r="O8" s="471">
        <v>1.1581032149944484E-3</v>
      </c>
      <c r="P8" s="471">
        <v>-2.1589848220443159E-3</v>
      </c>
      <c r="Q8" s="471">
        <v>1.4069091470121713E-17</v>
      </c>
      <c r="R8" s="471"/>
      <c r="S8" s="471"/>
      <c r="T8" s="471"/>
      <c r="U8" s="471"/>
      <c r="V8" s="471"/>
      <c r="W8" s="472"/>
      <c r="X8" s="473"/>
      <c r="Y8" s="473"/>
      <c r="Z8" s="473"/>
      <c r="AA8" s="473"/>
      <c r="AB8" s="473"/>
      <c r="AC8" s="473"/>
      <c r="AD8" s="473"/>
      <c r="AE8" s="469"/>
      <c r="AF8"/>
      <c r="AG8"/>
      <c r="AH8"/>
      <c r="AI8"/>
      <c r="AJ8" s="469"/>
      <c r="AK8"/>
      <c r="AL8" s="473"/>
      <c r="AM8" s="473"/>
      <c r="AN8" s="473"/>
      <c r="AO8" s="473"/>
      <c r="AP8" s="473"/>
      <c r="AQ8" s="473"/>
      <c r="AR8" s="469"/>
      <c r="AS8" s="469"/>
      <c r="AT8" s="469"/>
      <c r="AU8" s="469"/>
      <c r="AV8" s="469"/>
      <c r="AW8" s="469"/>
      <c r="AX8" s="469"/>
      <c r="AY8" s="469"/>
      <c r="AZ8" s="469"/>
      <c r="BA8" s="469"/>
      <c r="BB8" s="469"/>
      <c r="BC8" s="469"/>
      <c r="BD8" s="469"/>
      <c r="BE8" s="469"/>
    </row>
    <row r="9" spans="1:57">
      <c r="B9" s="468">
        <v>9</v>
      </c>
      <c r="D9" s="468">
        <v>9</v>
      </c>
      <c r="E9" s="471">
        <v>0.08</v>
      </c>
      <c r="F9" s="471">
        <v>8.3921561166940162E-2</v>
      </c>
      <c r="G9" s="471">
        <v>9.1085317376720987E-2</v>
      </c>
      <c r="H9" s="471">
        <v>8.1428116247123761E-2</v>
      </c>
      <c r="I9" s="471">
        <v>1.1961789590346328E-2</v>
      </c>
      <c r="M9" s="471">
        <v>1.409251000341644E-2</v>
      </c>
      <c r="N9" s="471">
        <v>-2.0167498302208419E-4</v>
      </c>
      <c r="O9" s="471">
        <v>1.1446767629273741E-3</v>
      </c>
      <c r="P9" s="471">
        <v>-5.2998245407074457E-3</v>
      </c>
      <c r="Q9" s="471">
        <v>1.3905981671439577E-17</v>
      </c>
      <c r="R9" s="471"/>
      <c r="S9" s="471"/>
      <c r="T9" s="471"/>
      <c r="U9" s="471"/>
      <c r="V9" s="471"/>
      <c r="W9" s="472"/>
      <c r="X9" s="473"/>
      <c r="Y9" s="473"/>
      <c r="Z9" s="473"/>
      <c r="AA9" s="473"/>
      <c r="AB9" s="473"/>
      <c r="AC9" s="473"/>
      <c r="AD9" s="473"/>
      <c r="AE9" s="469"/>
      <c r="AF9"/>
      <c r="AG9"/>
      <c r="AH9"/>
      <c r="AI9"/>
      <c r="AJ9" s="469"/>
      <c r="AK9"/>
      <c r="AL9" s="473"/>
      <c r="AM9" s="473"/>
      <c r="AN9" s="473"/>
      <c r="AO9" s="473"/>
      <c r="AP9" s="473"/>
      <c r="AQ9" s="473"/>
      <c r="AR9" s="469"/>
      <c r="AS9" s="469"/>
      <c r="AT9" s="469"/>
      <c r="AU9" s="469"/>
      <c r="AV9" s="469"/>
      <c r="AW9" s="469"/>
      <c r="AX9" s="469"/>
      <c r="AY9" s="469"/>
      <c r="AZ9" s="469"/>
      <c r="BA9" s="469"/>
      <c r="BB9" s="469"/>
      <c r="BC9" s="469"/>
      <c r="BD9" s="469"/>
      <c r="BE9" s="469"/>
    </row>
    <row r="10" spans="1:57">
      <c r="B10" s="468">
        <v>10</v>
      </c>
      <c r="E10" s="471">
        <v>0.08</v>
      </c>
      <c r="F10" s="471">
        <v>9.4934455521834327E-2</v>
      </c>
      <c r="G10" s="471">
        <v>0.10185670683291015</v>
      </c>
      <c r="H10" s="471">
        <v>9.3966793664038262E-2</v>
      </c>
      <c r="I10" s="471">
        <v>1.2512964659522119E-2</v>
      </c>
      <c r="M10" s="471">
        <v>1.4695810183118357E-2</v>
      </c>
      <c r="N10" s="471">
        <v>-1.043421748095405E-3</v>
      </c>
      <c r="O10" s="471">
        <v>1.142016926772199E-3</v>
      </c>
      <c r="P10" s="471">
        <v>-4.616135737334855E-3</v>
      </c>
      <c r="Q10" s="471">
        <v>-2.5691385801174344E-3</v>
      </c>
      <c r="R10" s="471"/>
      <c r="S10" s="471"/>
      <c r="T10" s="471"/>
      <c r="U10" s="471"/>
      <c r="V10" s="471"/>
      <c r="W10" s="472"/>
      <c r="X10" s="473"/>
      <c r="Y10" s="473"/>
      <c r="Z10" s="473"/>
      <c r="AA10" s="473"/>
      <c r="AB10" s="473"/>
      <c r="AC10" s="473"/>
      <c r="AD10" s="473"/>
      <c r="AE10" s="469"/>
      <c r="AF10"/>
      <c r="AG10"/>
      <c r="AH10"/>
      <c r="AI10"/>
      <c r="AJ10" s="469"/>
      <c r="AK10" s="473"/>
      <c r="AL10" s="473"/>
      <c r="AM10" s="473"/>
      <c r="AN10" s="473"/>
      <c r="AO10" s="473"/>
      <c r="AP10" s="473"/>
      <c r="AQ10" s="473"/>
      <c r="AR10" s="469"/>
      <c r="AS10" s="469"/>
      <c r="AT10" s="469"/>
      <c r="AU10" s="469"/>
      <c r="AV10" s="469"/>
      <c r="AW10" s="469"/>
      <c r="AX10" s="469"/>
      <c r="AY10" s="469"/>
      <c r="AZ10" s="469"/>
      <c r="BA10" s="469"/>
      <c r="BB10" s="469"/>
      <c r="BC10" s="469"/>
      <c r="BD10" s="469"/>
      <c r="BE10" s="469"/>
    </row>
    <row r="11" spans="1:57">
      <c r="B11" s="468">
        <v>11</v>
      </c>
      <c r="E11" s="471">
        <v>0.08</v>
      </c>
      <c r="F11" s="471">
        <v>0.11102859955522781</v>
      </c>
      <c r="G11" s="471">
        <v>0.11421558682076216</v>
      </c>
      <c r="H11" s="471">
        <v>0.10987200987319046</v>
      </c>
      <c r="I11" s="471">
        <v>1.2690511438003815E-2</v>
      </c>
      <c r="M11" s="471">
        <v>1.2745528052936541E-2</v>
      </c>
      <c r="N11" s="471">
        <v>1.1783081831861519E-3</v>
      </c>
      <c r="O11" s="471">
        <v>1.1442816044669199E-3</v>
      </c>
      <c r="P11" s="471">
        <v>-2.1017622059161488E-3</v>
      </c>
      <c r="Q11" s="471">
        <v>-1.544539987614936E-3</v>
      </c>
      <c r="R11" s="471"/>
      <c r="S11" s="471"/>
      <c r="T11" s="471"/>
      <c r="U11" s="471"/>
      <c r="V11" s="471"/>
      <c r="W11" s="472"/>
      <c r="X11" s="473"/>
      <c r="Y11" s="473"/>
      <c r="Z11" s="473"/>
      <c r="AA11" s="473"/>
      <c r="AB11" s="473"/>
      <c r="AC11" s="473"/>
      <c r="AD11" s="473"/>
      <c r="AE11" s="469"/>
      <c r="AF11"/>
      <c r="AG11"/>
      <c r="AH11"/>
      <c r="AI11"/>
      <c r="AJ11" s="469"/>
      <c r="AK11"/>
      <c r="AL11" s="473"/>
      <c r="AM11" s="473"/>
      <c r="AN11" s="473"/>
      <c r="AO11" s="473"/>
      <c r="AP11" s="473"/>
      <c r="AQ11" s="473"/>
      <c r="AR11" s="469"/>
      <c r="AS11" s="469"/>
      <c r="AT11" s="469"/>
      <c r="AU11" s="469"/>
      <c r="AV11" s="469"/>
      <c r="AW11" s="469"/>
      <c r="AX11" s="469"/>
      <c r="AY11" s="469"/>
      <c r="AZ11" s="469"/>
      <c r="BA11" s="469"/>
      <c r="BB11" s="469"/>
      <c r="BC11" s="469"/>
      <c r="BD11" s="469"/>
      <c r="BE11" s="469"/>
    </row>
    <row r="12" spans="1:57">
      <c r="B12" s="468">
        <v>12</v>
      </c>
      <c r="D12" s="468">
        <v>12</v>
      </c>
      <c r="E12" s="471">
        <v>0.08</v>
      </c>
      <c r="F12" s="471">
        <v>0.12275650969351903</v>
      </c>
      <c r="G12" s="471">
        <v>0.11924345978924866</v>
      </c>
      <c r="H12" s="471">
        <v>0.12122692676982383</v>
      </c>
      <c r="I12" s="471">
        <v>1.7519225590741927E-2</v>
      </c>
      <c r="M12" s="471">
        <v>1.4330435017005127E-2</v>
      </c>
      <c r="N12" s="471">
        <v>2.4849023208263587E-3</v>
      </c>
      <c r="O12" s="471">
        <v>0</v>
      </c>
      <c r="P12" s="471">
        <v>-1.0647381794629285E-4</v>
      </c>
      <c r="Q12" s="471">
        <v>-2.5566167247162018E-3</v>
      </c>
      <c r="R12" s="471"/>
      <c r="S12" s="471"/>
      <c r="T12" s="471"/>
      <c r="U12" s="471"/>
      <c r="V12" s="471"/>
      <c r="W12" s="472"/>
      <c r="X12" s="473"/>
      <c r="Y12" s="473"/>
      <c r="Z12" s="473"/>
      <c r="AA12" s="473"/>
      <c r="AB12" s="473"/>
      <c r="AC12" s="473"/>
      <c r="AD12" s="473"/>
      <c r="AE12" s="469"/>
      <c r="AF12"/>
      <c r="AG12"/>
      <c r="AH12"/>
      <c r="AI12"/>
      <c r="AJ12" s="469"/>
      <c r="AK12"/>
      <c r="AL12" s="473"/>
      <c r="AM12" s="473"/>
      <c r="AN12" s="473"/>
      <c r="AO12" s="473"/>
      <c r="AP12" s="473"/>
      <c r="AQ12" s="473"/>
      <c r="AR12" s="469"/>
      <c r="AS12" s="469"/>
      <c r="AT12" s="469"/>
      <c r="AU12" s="469"/>
      <c r="AV12" s="469"/>
      <c r="AW12" s="469"/>
      <c r="AX12" s="469"/>
      <c r="AY12" s="469"/>
      <c r="AZ12" s="469"/>
      <c r="BA12" s="469"/>
      <c r="BB12" s="469"/>
      <c r="BC12" s="469"/>
      <c r="BD12" s="469"/>
      <c r="BE12" s="469"/>
    </row>
    <row r="13" spans="1:57">
      <c r="A13" s="468">
        <v>2014</v>
      </c>
      <c r="B13" s="468">
        <v>1</v>
      </c>
      <c r="C13" s="468">
        <v>2014</v>
      </c>
      <c r="E13" s="471">
        <v>0.08</v>
      </c>
      <c r="F13" s="471">
        <v>0.12189245406238491</v>
      </c>
      <c r="G13" s="471">
        <v>0.12302482243013424</v>
      </c>
      <c r="H13" s="471">
        <v>0.12632583437581268</v>
      </c>
      <c r="I13" s="471">
        <v>1.7371442280368576E-2</v>
      </c>
      <c r="M13" s="471">
        <v>1.1343230934469458E-2</v>
      </c>
      <c r="N13" s="471">
        <v>1.2461221689063996E-3</v>
      </c>
      <c r="O13" s="471">
        <v>-9.3733831273215974E-4</v>
      </c>
      <c r="P13" s="471">
        <v>5.1049019868902373E-4</v>
      </c>
      <c r="Q13" s="471">
        <v>-2.5179154558107311E-3</v>
      </c>
      <c r="R13" s="471"/>
      <c r="S13" s="471"/>
      <c r="T13" s="471"/>
      <c r="U13" s="471"/>
      <c r="V13" s="471"/>
      <c r="W13" s="472"/>
      <c r="X13" s="473"/>
      <c r="Y13" s="473"/>
      <c r="Z13" s="473"/>
      <c r="AA13" s="473"/>
      <c r="AB13" s="473"/>
      <c r="AC13" s="473"/>
      <c r="AD13" s="473"/>
      <c r="AE13" s="469"/>
      <c r="AF13"/>
      <c r="AG13"/>
      <c r="AH13"/>
      <c r="AI13"/>
      <c r="AJ13" s="469"/>
      <c r="AK13" s="473"/>
      <c r="AL13" s="473"/>
      <c r="AM13" s="473"/>
      <c r="AN13" s="473"/>
      <c r="AO13" s="473"/>
      <c r="AP13" s="473"/>
      <c r="AQ13" s="473"/>
      <c r="AR13" s="469"/>
      <c r="AS13" s="469"/>
      <c r="AT13" s="469"/>
      <c r="AU13" s="469"/>
      <c r="AV13" s="469"/>
      <c r="AW13" s="469"/>
      <c r="AX13" s="469"/>
      <c r="AY13" s="469"/>
      <c r="AZ13" s="469"/>
      <c r="BA13" s="469"/>
      <c r="BB13" s="469"/>
      <c r="BC13" s="469"/>
      <c r="BD13" s="469"/>
      <c r="BE13" s="469"/>
    </row>
    <row r="14" spans="1:57">
      <c r="B14" s="468">
        <v>2</v>
      </c>
      <c r="E14" s="471">
        <v>0.08</v>
      </c>
      <c r="F14" s="471">
        <v>0.12015146058698978</v>
      </c>
      <c r="G14" s="471">
        <v>0.1219780639832424</v>
      </c>
      <c r="H14" s="471">
        <v>0.13090722262591559</v>
      </c>
      <c r="I14" s="471">
        <v>1.037935552558289E-2</v>
      </c>
      <c r="M14" s="471">
        <v>7.8576960554076602E-3</v>
      </c>
      <c r="N14" s="471">
        <v>-6.6791942264867997E-5</v>
      </c>
      <c r="O14" s="471">
        <v>-5.15993285863878E-4</v>
      </c>
      <c r="P14" s="471">
        <v>2.5359669119281603E-3</v>
      </c>
      <c r="Q14" s="471">
        <v>-2.4881823340575527E-3</v>
      </c>
      <c r="R14" s="471"/>
      <c r="S14" s="471"/>
      <c r="T14" s="471"/>
      <c r="U14" s="471"/>
      <c r="V14" s="471"/>
      <c r="W14" s="472"/>
      <c r="X14" s="473"/>
      <c r="Y14" s="473"/>
      <c r="Z14" s="473"/>
      <c r="AA14" s="473"/>
      <c r="AB14" s="473"/>
      <c r="AC14" s="473"/>
      <c r="AD14" s="473"/>
      <c r="AE14" s="469"/>
      <c r="AF14"/>
      <c r="AG14"/>
      <c r="AH14"/>
      <c r="AI14"/>
      <c r="AJ14" s="469"/>
      <c r="AK14"/>
      <c r="AL14" s="473"/>
      <c r="AM14" s="473"/>
      <c r="AN14" s="473"/>
      <c r="AO14" s="473"/>
      <c r="AP14" s="473"/>
      <c r="AQ14" s="473"/>
      <c r="AR14" s="469"/>
      <c r="AS14" s="469"/>
      <c r="AT14" s="469"/>
      <c r="AU14" s="469"/>
      <c r="AV14" s="469"/>
      <c r="AW14" s="469"/>
      <c r="AX14" s="469"/>
      <c r="AY14" s="469"/>
      <c r="AZ14" s="469"/>
      <c r="BA14" s="469"/>
      <c r="BB14" s="469"/>
      <c r="BC14" s="469"/>
      <c r="BD14" s="469"/>
      <c r="BE14" s="469"/>
    </row>
    <row r="15" spans="1:57">
      <c r="B15" s="468">
        <v>3</v>
      </c>
      <c r="D15" s="468">
        <v>3</v>
      </c>
      <c r="E15" s="471">
        <v>0.08</v>
      </c>
      <c r="F15" s="471">
        <v>0.11912762029161716</v>
      </c>
      <c r="G15" s="471">
        <v>0.12383856725932296</v>
      </c>
      <c r="H15" s="471">
        <v>0.12563392714934452</v>
      </c>
      <c r="I15" s="471">
        <v>4.648135589367941E-3</v>
      </c>
      <c r="M15" s="471">
        <v>1.086921963373899E-2</v>
      </c>
      <c r="N15" s="471">
        <v>9.8772253939561749E-4</v>
      </c>
      <c r="O15" s="471">
        <v>-1.7521940505065803E-4</v>
      </c>
      <c r="P15" s="471">
        <v>3.0675321050757502E-3</v>
      </c>
      <c r="Q15" s="471">
        <v>-2.4744067089594382E-3</v>
      </c>
      <c r="R15" s="471"/>
      <c r="S15" s="471"/>
      <c r="T15" s="471"/>
      <c r="U15" s="471"/>
      <c r="V15" s="471"/>
      <c r="W15" s="472"/>
      <c r="X15" s="473"/>
      <c r="Y15" s="473"/>
      <c r="Z15" s="473"/>
      <c r="AA15" s="473"/>
      <c r="AB15" s="473"/>
      <c r="AC15" s="473"/>
      <c r="AD15" s="473"/>
      <c r="AE15" s="469"/>
      <c r="AF15" s="473"/>
      <c r="AG15" s="473"/>
      <c r="AH15" s="473"/>
      <c r="AI15" s="473"/>
      <c r="AJ15" s="469"/>
      <c r="AK15"/>
      <c r="AL15" s="473"/>
      <c r="AM15" s="473"/>
      <c r="AN15" s="473"/>
      <c r="AO15" s="473"/>
      <c r="AP15" s="473"/>
      <c r="AQ15" s="473"/>
      <c r="AR15" s="469"/>
      <c r="AS15" s="469"/>
      <c r="AT15" s="469"/>
      <c r="AU15" s="469"/>
      <c r="AV15" s="469"/>
      <c r="AW15" s="469"/>
      <c r="AX15" s="469"/>
      <c r="AY15" s="469"/>
      <c r="AZ15" s="469"/>
      <c r="BA15" s="469"/>
      <c r="BB15" s="469"/>
      <c r="BC15" s="469"/>
      <c r="BD15" s="469"/>
      <c r="BE15" s="469"/>
    </row>
    <row r="16" spans="1:57">
      <c r="B16" s="468">
        <v>4</v>
      </c>
      <c r="E16" s="471">
        <v>0.08</v>
      </c>
      <c r="F16" s="471">
        <v>0.12034057712576418</v>
      </c>
      <c r="G16" s="471">
        <v>0.12254469922733024</v>
      </c>
      <c r="H16" s="471">
        <v>0.13117596510514828</v>
      </c>
      <c r="I16" s="471">
        <v>8.4489136007628307E-3</v>
      </c>
      <c r="M16" s="471">
        <v>5.9190391354605803E-3</v>
      </c>
      <c r="N16" s="471">
        <v>9.1274110130414976E-4</v>
      </c>
      <c r="O16" s="471">
        <v>-1.7393971348300189E-4</v>
      </c>
      <c r="P16" s="471">
        <v>3.0451287932550899E-3</v>
      </c>
      <c r="Q16" s="471">
        <v>-2.4563352094043992E-3</v>
      </c>
      <c r="R16" s="471"/>
      <c r="S16" s="471"/>
      <c r="T16" s="471"/>
      <c r="U16" s="471"/>
      <c r="V16" s="471"/>
      <c r="W16" s="472"/>
      <c r="X16" s="473"/>
      <c r="Y16" s="473"/>
      <c r="Z16" s="473"/>
      <c r="AA16" s="473"/>
      <c r="AB16" s="473"/>
      <c r="AC16" s="473"/>
      <c r="AD16" s="473"/>
      <c r="AE16" s="469"/>
      <c r="AF16" s="473"/>
      <c r="AG16" s="473"/>
      <c r="AH16" s="473"/>
      <c r="AI16" s="473"/>
      <c r="AJ16" s="469"/>
      <c r="AK16" s="473"/>
      <c r="AL16" s="473"/>
      <c r="AM16" s="473"/>
      <c r="AN16" s="473"/>
      <c r="AO16" s="473"/>
      <c r="AP16" s="473"/>
      <c r="AQ16" s="473"/>
      <c r="AR16" s="469"/>
      <c r="AS16" s="469"/>
      <c r="AT16" s="469"/>
      <c r="AU16" s="469"/>
      <c r="AV16" s="469"/>
      <c r="AW16" s="469"/>
      <c r="AX16" s="469"/>
      <c r="AY16" s="469"/>
      <c r="AZ16" s="469"/>
      <c r="BA16" s="469"/>
      <c r="BB16" s="469"/>
      <c r="BC16" s="469"/>
      <c r="BD16" s="469"/>
      <c r="BE16" s="469"/>
    </row>
    <row r="17" spans="1:57">
      <c r="B17" s="468">
        <v>5</v>
      </c>
      <c r="E17" s="471">
        <v>0.08</v>
      </c>
      <c r="F17" s="471">
        <v>0.13938123846609241</v>
      </c>
      <c r="G17" s="471">
        <v>0.13670248925414219</v>
      </c>
      <c r="H17" s="471">
        <v>0.14792100028959831</v>
      </c>
      <c r="I17" s="471">
        <v>1.267984091804375E-2</v>
      </c>
      <c r="M17" s="471">
        <v>1.1234951323021908E-2</v>
      </c>
      <c r="N17" s="471">
        <v>5.4713687230337443E-4</v>
      </c>
      <c r="O17" s="471">
        <v>-3.6058842414488096E-4</v>
      </c>
      <c r="P17" s="471">
        <v>7.0245646974957769E-3</v>
      </c>
      <c r="Q17" s="471">
        <v>-2.4668029943008046E-3</v>
      </c>
      <c r="R17" s="471"/>
      <c r="S17" s="471"/>
      <c r="T17" s="471"/>
      <c r="U17" s="471"/>
      <c r="V17" s="471"/>
      <c r="W17" s="472"/>
      <c r="X17" s="473"/>
      <c r="Y17" s="473"/>
      <c r="Z17" s="473"/>
      <c r="AA17" s="473"/>
      <c r="AB17" s="473"/>
      <c r="AC17" s="473"/>
      <c r="AD17" s="473"/>
      <c r="AE17" s="469"/>
      <c r="AF17" s="473"/>
      <c r="AG17" s="473"/>
      <c r="AH17" s="473"/>
      <c r="AI17" s="473"/>
      <c r="AJ17" s="469"/>
      <c r="AK17"/>
      <c r="AL17" s="473"/>
      <c r="AM17" s="473"/>
      <c r="AN17" s="473"/>
      <c r="AO17" s="473"/>
      <c r="AP17" s="473"/>
      <c r="AQ17" s="473"/>
      <c r="AR17" s="469"/>
      <c r="AS17" s="469"/>
      <c r="AT17" s="469"/>
      <c r="AU17" s="469"/>
      <c r="AV17" s="469"/>
      <c r="AW17" s="469"/>
      <c r="AX17" s="469"/>
      <c r="AY17" s="469"/>
      <c r="AZ17" s="469"/>
      <c r="BA17" s="469"/>
      <c r="BB17" s="469"/>
      <c r="BC17" s="469"/>
      <c r="BD17" s="469"/>
    </row>
    <row r="18" spans="1:57">
      <c r="B18" s="468">
        <v>6</v>
      </c>
      <c r="D18" s="468">
        <v>6</v>
      </c>
      <c r="E18" s="471">
        <v>0.08</v>
      </c>
      <c r="F18" s="471">
        <v>0.15072713063110399</v>
      </c>
      <c r="G18" s="471">
        <v>0.1464877149110424</v>
      </c>
      <c r="H18" s="471">
        <v>0.15786884780350685</v>
      </c>
      <c r="I18" s="471">
        <v>5.0724096250565065E-3</v>
      </c>
      <c r="M18" s="471">
        <v>1.3694548541286489E-2</v>
      </c>
      <c r="N18" s="471">
        <v>2.2547906457380962E-3</v>
      </c>
      <c r="O18" s="471">
        <v>7.4724452680402325E-4</v>
      </c>
      <c r="P18" s="471">
        <v>9.1857825502824758E-3</v>
      </c>
      <c r="Q18" s="471">
        <v>-2.4787938175573473E-3</v>
      </c>
      <c r="R18" s="471"/>
      <c r="S18" s="471"/>
      <c r="T18" s="471"/>
      <c r="U18" s="471"/>
      <c r="V18" s="471"/>
      <c r="W18" s="472"/>
      <c r="X18" s="473"/>
      <c r="Y18" s="473"/>
      <c r="Z18" s="473"/>
      <c r="AA18" s="473"/>
      <c r="AB18" s="473"/>
      <c r="AC18" s="473"/>
      <c r="AD18" s="473"/>
      <c r="AE18" s="469"/>
      <c r="AF18" s="473"/>
      <c r="AG18" s="473"/>
      <c r="AH18" s="473"/>
      <c r="AI18" s="473"/>
      <c r="AJ18" s="469"/>
      <c r="AK18"/>
      <c r="AL18" s="473"/>
      <c r="AM18" s="473"/>
      <c r="AN18" s="473"/>
      <c r="AO18" s="473"/>
      <c r="AP18" s="473"/>
      <c r="AQ18" s="473"/>
      <c r="AR18" s="469"/>
      <c r="AS18" s="469"/>
      <c r="AT18" s="469"/>
      <c r="AU18" s="469"/>
      <c r="AV18" s="469"/>
      <c r="AW18" s="469"/>
      <c r="AX18" s="469"/>
      <c r="AY18" s="469"/>
      <c r="AZ18" s="469"/>
      <c r="BA18" s="469"/>
      <c r="BB18" s="469"/>
      <c r="BC18" s="469"/>
      <c r="BD18" s="469"/>
      <c r="BE18" s="469"/>
    </row>
    <row r="19" spans="1:57">
      <c r="B19" s="468">
        <v>7</v>
      </c>
      <c r="E19" s="471">
        <v>0.08</v>
      </c>
      <c r="F19" s="471">
        <v>0.15429773029629201</v>
      </c>
      <c r="G19" s="471">
        <v>0.14946672880392264</v>
      </c>
      <c r="H19" s="471">
        <v>0.1794133859187188</v>
      </c>
      <c r="I19" s="471">
        <v>5.536117780230887E-3</v>
      </c>
      <c r="M19" s="471">
        <v>5.0654025031499528E-4</v>
      </c>
      <c r="N19" s="471">
        <v>4.3265928658850804E-3</v>
      </c>
      <c r="O19" s="471">
        <v>7.4543633399176321E-4</v>
      </c>
      <c r="P19" s="471">
        <v>8.2749486378301366E-3</v>
      </c>
      <c r="Q19" s="471">
        <v>4.9455911948512923E-3</v>
      </c>
      <c r="R19" s="471"/>
      <c r="S19" s="471"/>
      <c r="T19" s="471"/>
      <c r="U19" s="471"/>
      <c r="V19" s="471"/>
      <c r="W19" s="472"/>
      <c r="X19" s="473"/>
      <c r="Y19" s="473"/>
      <c r="Z19" s="473"/>
      <c r="AA19" s="473"/>
      <c r="AB19" s="473"/>
      <c r="AC19" s="473"/>
      <c r="AD19" s="473"/>
      <c r="AE19" s="469"/>
      <c r="AF19" s="473"/>
      <c r="AG19" s="473"/>
      <c r="AH19" s="473"/>
      <c r="AI19" s="473"/>
      <c r="AJ19" s="469"/>
      <c r="AK19" s="473"/>
      <c r="AL19" s="473"/>
      <c r="AM19" s="473"/>
      <c r="AN19" s="473"/>
      <c r="AO19" s="473"/>
      <c r="AP19" s="473"/>
      <c r="AQ19" s="473"/>
      <c r="AR19" s="469"/>
      <c r="AS19" s="469"/>
      <c r="AT19" s="469"/>
      <c r="AU19" s="469"/>
      <c r="AV19" s="469"/>
      <c r="AW19" s="469"/>
      <c r="AX19" s="469"/>
      <c r="AY19" s="469"/>
      <c r="AZ19" s="469"/>
      <c r="BA19" s="469"/>
      <c r="BB19" s="469"/>
      <c r="BC19" s="469"/>
      <c r="BD19" s="469"/>
      <c r="BE19" s="469"/>
    </row>
    <row r="20" spans="1:57">
      <c r="B20" s="468">
        <v>8</v>
      </c>
      <c r="E20" s="471">
        <v>0.08</v>
      </c>
      <c r="F20" s="471">
        <v>0.13557979241616458</v>
      </c>
      <c r="G20" s="471">
        <v>0.13667896761927567</v>
      </c>
      <c r="H20" s="471">
        <v>0.15580988169770982</v>
      </c>
      <c r="I20" s="471">
        <v>7.4896412721046079E-3</v>
      </c>
      <c r="M20" s="471">
        <v>2.8823595344975158E-3</v>
      </c>
      <c r="N20" s="471">
        <v>3.054466246970729E-5</v>
      </c>
      <c r="O20" s="471">
        <v>7.2789675236722387E-4</v>
      </c>
      <c r="P20" s="471">
        <v>7.2125472738010111E-3</v>
      </c>
      <c r="Q20" s="471">
        <v>4.8292249855746514E-3</v>
      </c>
      <c r="R20" s="471"/>
      <c r="S20" s="471"/>
      <c r="T20" s="471"/>
      <c r="U20" s="471"/>
      <c r="V20" s="471"/>
      <c r="W20" s="472"/>
      <c r="X20" s="473"/>
      <c r="Y20" s="473"/>
      <c r="Z20" s="473"/>
      <c r="AA20" s="473"/>
      <c r="AB20" s="473"/>
      <c r="AC20" s="473"/>
      <c r="AD20" s="473"/>
      <c r="AE20" s="469"/>
      <c r="AF20" s="473"/>
      <c r="AG20" s="473"/>
      <c r="AH20" s="473"/>
      <c r="AI20" s="473"/>
      <c r="AJ20" s="469"/>
      <c r="AK20"/>
      <c r="AL20" s="473"/>
      <c r="AM20" s="473"/>
      <c r="AN20" s="473"/>
      <c r="AO20" s="473"/>
      <c r="AP20" s="473"/>
      <c r="AQ20" s="473"/>
      <c r="AR20" s="469"/>
      <c r="AS20" s="469"/>
      <c r="AT20" s="469"/>
      <c r="AU20" s="469"/>
      <c r="AV20" s="469"/>
      <c r="AW20" s="469"/>
      <c r="AX20" s="469"/>
      <c r="AY20" s="469"/>
      <c r="AZ20" s="469"/>
      <c r="BA20" s="469"/>
      <c r="BB20" s="469"/>
      <c r="BC20" s="469"/>
      <c r="BD20" s="469"/>
      <c r="BE20" s="469"/>
    </row>
    <row r="21" spans="1:57">
      <c r="B21" s="468">
        <v>9</v>
      </c>
      <c r="D21" s="468">
        <v>9</v>
      </c>
      <c r="E21" s="471">
        <v>0.08</v>
      </c>
      <c r="F21" s="471">
        <v>0.13630058804745815</v>
      </c>
      <c r="G21" s="471">
        <v>0.13030178178938967</v>
      </c>
      <c r="H21" s="471">
        <v>0.15479192266957753</v>
      </c>
      <c r="I21" s="471">
        <v>1.0455966058401156E-2</v>
      </c>
      <c r="M21" s="471">
        <v>2.0997153385654849E-3</v>
      </c>
      <c r="N21" s="471">
        <v>2.5903293028901129E-3</v>
      </c>
      <c r="O21" s="471">
        <v>7.2082188690281406E-4</v>
      </c>
      <c r="P21" s="471">
        <v>1.3426821664773533E-2</v>
      </c>
      <c r="Q21" s="471">
        <v>4.7822868491436349E-3</v>
      </c>
      <c r="R21" s="471"/>
      <c r="S21" s="471"/>
      <c r="T21" s="471"/>
      <c r="U21" s="471"/>
      <c r="V21" s="471"/>
      <c r="W21" s="472"/>
      <c r="X21" s="473"/>
      <c r="Y21" s="473"/>
      <c r="Z21" s="473"/>
      <c r="AA21" s="473"/>
      <c r="AB21" s="473"/>
      <c r="AC21" s="473"/>
      <c r="AD21" s="473"/>
      <c r="AE21" s="469"/>
      <c r="AF21" s="473"/>
      <c r="AG21" s="473"/>
      <c r="AH21" s="473"/>
      <c r="AI21" s="473"/>
      <c r="AJ21" s="469"/>
      <c r="AK21"/>
      <c r="AL21" s="473"/>
      <c r="AM21" s="473"/>
      <c r="AN21" s="473"/>
      <c r="AO21" s="473"/>
      <c r="AP21" s="473"/>
      <c r="AQ21" s="473"/>
      <c r="AR21" s="469"/>
      <c r="AS21" s="469"/>
      <c r="AT21" s="469"/>
      <c r="AU21" s="469"/>
      <c r="AV21" s="469"/>
      <c r="AW21" s="469"/>
      <c r="AX21" s="469"/>
      <c r="AY21" s="469"/>
      <c r="AZ21" s="469"/>
      <c r="BA21" s="469"/>
      <c r="BB21" s="469"/>
      <c r="BC21" s="469"/>
      <c r="BD21" s="469"/>
      <c r="BE21" s="469"/>
    </row>
    <row r="22" spans="1:57">
      <c r="B22" s="468">
        <v>10</v>
      </c>
      <c r="E22" s="471">
        <v>0.08</v>
      </c>
      <c r="F22" s="471">
        <v>0.12728720871441923</v>
      </c>
      <c r="G22" s="471">
        <v>0.12133947088721775</v>
      </c>
      <c r="H22" s="471">
        <v>0.14061586195974796</v>
      </c>
      <c r="I22" s="471">
        <v>8.4213698723136776E-3</v>
      </c>
      <c r="M22" s="471">
        <v>1.6403791065689028E-3</v>
      </c>
      <c r="N22" s="471">
        <v>4.5399257279734101E-3</v>
      </c>
      <c r="O22" s="471">
        <v>7.091323080487328E-4</v>
      </c>
      <c r="P22" s="471">
        <v>1.7778612000233288E-2</v>
      </c>
      <c r="Q22" s="471">
        <v>4.7047324348819444E-3</v>
      </c>
      <c r="R22" s="471"/>
      <c r="S22" s="471"/>
      <c r="T22" s="471"/>
      <c r="U22" s="471"/>
      <c r="V22" s="471"/>
      <c r="W22" s="472"/>
      <c r="X22" s="473"/>
      <c r="Y22" s="473"/>
      <c r="Z22" s="473"/>
      <c r="AA22" s="473"/>
      <c r="AB22" s="473"/>
      <c r="AC22" s="473"/>
      <c r="AD22" s="473"/>
      <c r="AE22" s="469"/>
      <c r="AF22" s="473"/>
      <c r="AG22" s="473"/>
      <c r="AH22" s="473"/>
      <c r="AI22" s="473"/>
      <c r="AJ22" s="469"/>
      <c r="AK22" s="473"/>
      <c r="AL22" s="473"/>
      <c r="AM22" s="473"/>
      <c r="AN22" s="473"/>
      <c r="AO22" s="473"/>
      <c r="AP22" s="473"/>
      <c r="AQ22" s="473"/>
      <c r="AR22" s="469"/>
      <c r="AS22" s="469"/>
      <c r="AT22" s="469"/>
      <c r="AU22" s="469"/>
      <c r="AV22" s="469"/>
      <c r="AW22" s="469"/>
      <c r="AX22" s="469"/>
      <c r="AY22" s="469"/>
      <c r="AZ22" s="469"/>
      <c r="BA22" s="469"/>
      <c r="BB22" s="469"/>
      <c r="BC22" s="469"/>
      <c r="BD22" s="469"/>
      <c r="BE22" s="469"/>
    </row>
    <row r="23" spans="1:57">
      <c r="B23" s="468">
        <v>11</v>
      </c>
      <c r="E23" s="471">
        <v>0.08</v>
      </c>
      <c r="F23" s="471">
        <v>0.11901039474593822</v>
      </c>
      <c r="G23" s="471">
        <v>0.11487550261887614</v>
      </c>
      <c r="H23" s="471">
        <v>0.13635795165242293</v>
      </c>
      <c r="I23" s="471">
        <v>5.8807098727597928E-3</v>
      </c>
      <c r="M23" s="471">
        <v>1.7760562605794361E-3</v>
      </c>
      <c r="N23" s="471">
        <v>2.2495886841811296E-3</v>
      </c>
      <c r="O23" s="471">
        <v>6.9981030661093091E-4</v>
      </c>
      <c r="P23" s="471">
        <v>1.7593240521099236E-2</v>
      </c>
      <c r="Q23" s="471">
        <v>4.64288569341402E-3</v>
      </c>
      <c r="R23" s="471"/>
      <c r="S23" s="471"/>
      <c r="T23" s="471"/>
      <c r="U23" s="471"/>
      <c r="V23" s="471"/>
      <c r="W23" s="472"/>
      <c r="X23" s="473"/>
      <c r="Y23" s="473"/>
      <c r="Z23" s="473"/>
      <c r="AA23" s="473"/>
      <c r="AB23" s="473"/>
      <c r="AC23" s="473"/>
      <c r="AD23" s="473"/>
      <c r="AE23" s="469"/>
      <c r="AF23" s="473"/>
      <c r="AG23" s="473"/>
      <c r="AH23" s="473"/>
      <c r="AI23" s="473"/>
      <c r="AJ23" s="469"/>
      <c r="AK23"/>
      <c r="AL23" s="473"/>
      <c r="AM23" s="473"/>
      <c r="AN23" s="473"/>
      <c r="AO23" s="473"/>
      <c r="AP23" s="473"/>
      <c r="AQ23" s="473"/>
      <c r="AR23" s="469"/>
      <c r="AS23" s="469"/>
      <c r="AT23" s="469"/>
      <c r="AU23" s="469"/>
      <c r="AV23" s="469"/>
      <c r="AW23" s="469"/>
      <c r="AX23" s="469"/>
      <c r="AY23" s="469"/>
      <c r="AZ23" s="469"/>
      <c r="BA23" s="469"/>
      <c r="BB23" s="469"/>
      <c r="BC23" s="469"/>
      <c r="BD23" s="469"/>
      <c r="BE23" s="469"/>
    </row>
    <row r="24" spans="1:57">
      <c r="B24" s="468">
        <v>12</v>
      </c>
      <c r="D24" s="468">
        <v>12</v>
      </c>
      <c r="E24" s="471">
        <v>0.08</v>
      </c>
      <c r="F24" s="471">
        <v>0.10682574460234306</v>
      </c>
      <c r="G24" s="471">
        <v>0.10974663438262122</v>
      </c>
      <c r="H24" s="471">
        <v>0.12634904139704783</v>
      </c>
      <c r="I24" s="471">
        <v>5.6194574327164126E-3</v>
      </c>
      <c r="M24" s="471">
        <v>-6.2057210209683815E-4</v>
      </c>
      <c r="N24" s="471">
        <v>9.9629875040680707E-4</v>
      </c>
      <c r="O24" s="471">
        <v>6.8832223356610439E-4</v>
      </c>
      <c r="P24" s="471">
        <v>1.2130184849751651E-2</v>
      </c>
      <c r="Q24" s="471">
        <v>4.5666681677774441E-3</v>
      </c>
      <c r="R24" s="471"/>
      <c r="S24" s="471"/>
      <c r="T24" s="471"/>
      <c r="U24" s="471"/>
      <c r="V24" s="471"/>
      <c r="W24" s="472"/>
      <c r="X24" s="473"/>
      <c r="Y24" s="473"/>
      <c r="Z24" s="473"/>
      <c r="AA24" s="473"/>
      <c r="AB24" s="473"/>
      <c r="AC24" s="473"/>
      <c r="AD24" s="473"/>
      <c r="AE24" s="469"/>
      <c r="AF24" s="473"/>
      <c r="AG24" s="473"/>
      <c r="AH24" s="473"/>
      <c r="AI24" s="473"/>
      <c r="AJ24" s="469"/>
      <c r="AK24"/>
      <c r="AL24" s="473"/>
      <c r="AM24" s="473"/>
      <c r="AN24" s="473"/>
      <c r="AO24" s="473"/>
      <c r="AP24" s="473"/>
      <c r="AQ24" s="473"/>
      <c r="AR24" s="469"/>
      <c r="AS24" s="469"/>
      <c r="AT24" s="469"/>
      <c r="AU24" s="469"/>
      <c r="AV24" s="469"/>
      <c r="AW24" s="469"/>
      <c r="AX24" s="469"/>
      <c r="AY24" s="469"/>
      <c r="AZ24" s="469"/>
      <c r="BA24" s="469"/>
      <c r="BB24" s="469"/>
      <c r="BC24" s="469"/>
      <c r="BD24" s="469"/>
      <c r="BE24" s="469"/>
    </row>
    <row r="25" spans="1:57">
      <c r="A25" s="468">
        <v>2015</v>
      </c>
      <c r="B25" s="468">
        <v>1</v>
      </c>
      <c r="C25" s="468">
        <v>2015</v>
      </c>
      <c r="E25" s="471">
        <v>7.0000000000000007E-2</v>
      </c>
      <c r="F25" s="471">
        <v>9.3408586606546384E-2</v>
      </c>
      <c r="G25" s="471">
        <v>9.8000140636077759E-2</v>
      </c>
      <c r="H25" s="471">
        <v>0.1226884829522612</v>
      </c>
      <c r="I25" s="471">
        <v>5.0386668204054352E-3</v>
      </c>
      <c r="M25" s="471">
        <v>-1.0049897029164812E-2</v>
      </c>
      <c r="N25" s="471">
        <v>1.3801282933707847E-3</v>
      </c>
      <c r="O25" s="471">
        <v>5.0742693741968425E-4</v>
      </c>
      <c r="P25" s="471">
        <v>1.1923064031129738E-2</v>
      </c>
      <c r="Q25" s="471">
        <v>4.4886930947674033E-3</v>
      </c>
      <c r="R25" s="471"/>
      <c r="S25" s="471"/>
      <c r="T25" s="471"/>
      <c r="U25" s="471"/>
      <c r="V25" s="471"/>
      <c r="W25" s="472"/>
      <c r="X25" s="473"/>
      <c r="Y25" s="473"/>
      <c r="Z25" s="473"/>
      <c r="AA25" s="473"/>
      <c r="AB25" s="473"/>
      <c r="AC25" s="473"/>
      <c r="AD25" s="473"/>
      <c r="AE25" s="469"/>
      <c r="AF25" s="473"/>
      <c r="AG25" s="473"/>
      <c r="AH25" s="473"/>
      <c r="AI25" s="473"/>
      <c r="AJ25" s="469"/>
      <c r="AK25" s="473"/>
      <c r="AL25" s="473"/>
      <c r="AM25" s="473"/>
      <c r="AN25" s="473"/>
      <c r="AO25" s="473"/>
      <c r="AP25" s="473"/>
      <c r="AQ25" s="473"/>
      <c r="AR25" s="469"/>
      <c r="AS25" s="469"/>
      <c r="AT25" s="469"/>
      <c r="AU25" s="469"/>
      <c r="AV25" s="469"/>
      <c r="AW25" s="469"/>
      <c r="AX25" s="469"/>
      <c r="AY25" s="469"/>
      <c r="AZ25" s="469"/>
      <c r="BA25" s="469"/>
      <c r="BB25" s="469"/>
      <c r="BC25" s="469"/>
      <c r="BD25" s="469"/>
      <c r="BE25" s="469"/>
    </row>
    <row r="26" spans="1:57">
      <c r="B26" s="468">
        <v>2</v>
      </c>
      <c r="E26" s="471">
        <v>7.0000000000000007E-2</v>
      </c>
      <c r="F26" s="471">
        <v>8.4605165930372594E-2</v>
      </c>
      <c r="G26" s="471">
        <v>9.279397120371824E-2</v>
      </c>
      <c r="H26" s="471">
        <v>0.11938949450054359</v>
      </c>
      <c r="I26" s="471">
        <v>2.2444326631072542E-3</v>
      </c>
      <c r="M26" s="471">
        <v>-1.2866277282792266E-2</v>
      </c>
      <c r="N26" s="471">
        <v>1.303786940017709E-3</v>
      </c>
      <c r="O26" s="471">
        <v>1.3594563930410269E-4</v>
      </c>
      <c r="P26" s="471">
        <v>1.180058159930193E-2</v>
      </c>
      <c r="Q26" s="471">
        <v>4.4425819571822685E-3</v>
      </c>
      <c r="R26" s="471"/>
      <c r="S26" s="471"/>
      <c r="T26" s="471"/>
      <c r="U26" s="471"/>
      <c r="V26" s="471"/>
      <c r="W26" s="472"/>
      <c r="X26" s="473"/>
      <c r="Y26" s="473"/>
      <c r="Z26" s="473"/>
      <c r="AA26" s="473"/>
      <c r="AB26" s="473"/>
      <c r="AC26" s="473"/>
      <c r="AD26" s="473"/>
      <c r="AE26" s="469"/>
      <c r="AF26" s="473"/>
      <c r="AG26" s="473"/>
      <c r="AH26" s="473"/>
      <c r="AI26" s="473"/>
      <c r="AJ26" s="469"/>
      <c r="AK26"/>
      <c r="AL26" s="473"/>
      <c r="AM26" s="473"/>
      <c r="AN26" s="473"/>
      <c r="AO26" s="473"/>
      <c r="AP26" s="473"/>
      <c r="AQ26" s="473"/>
      <c r="AR26" s="469"/>
      <c r="AS26" s="469"/>
      <c r="AT26" s="469"/>
      <c r="AU26" s="469"/>
      <c r="AV26" s="469"/>
      <c r="AW26" s="469"/>
      <c r="AX26" s="469"/>
      <c r="AY26" s="469"/>
      <c r="AZ26" s="469"/>
      <c r="BA26" s="469"/>
      <c r="BB26" s="469"/>
      <c r="BC26" s="469"/>
      <c r="BD26" s="469"/>
      <c r="BE26" s="469"/>
    </row>
    <row r="27" spans="1:57">
      <c r="B27" s="468">
        <v>3</v>
      </c>
      <c r="D27" s="468">
        <v>3</v>
      </c>
      <c r="E27" s="471">
        <v>7.0000000000000007E-2</v>
      </c>
      <c r="F27" s="471">
        <v>8.8189615878457195E-2</v>
      </c>
      <c r="G27" s="471">
        <v>9.2549352921328376E-2</v>
      </c>
      <c r="H27" s="471">
        <v>0.11855004474714548</v>
      </c>
      <c r="I27" s="471">
        <v>7.9683400938039828E-3</v>
      </c>
      <c r="M27" s="471">
        <v>-8.4005909863023379E-3</v>
      </c>
      <c r="N27" s="471">
        <v>2.0363438666286655E-3</v>
      </c>
      <c r="O27" s="471">
        <v>-1.6663023901901497E-4</v>
      </c>
      <c r="P27" s="471">
        <v>1.0858495496623181E-2</v>
      </c>
      <c r="Q27" s="471">
        <v>4.4220277725156645E-3</v>
      </c>
      <c r="R27" s="471"/>
      <c r="S27" s="471"/>
      <c r="T27" s="471"/>
      <c r="U27" s="471"/>
      <c r="V27" s="471"/>
      <c r="W27" s="472"/>
      <c r="X27" s="473"/>
      <c r="Y27" s="473"/>
      <c r="Z27" s="473"/>
      <c r="AA27" s="473"/>
      <c r="AB27" s="473"/>
      <c r="AC27" s="473"/>
      <c r="AD27" s="473"/>
      <c r="AE27" s="469"/>
      <c r="AF27" s="473"/>
      <c r="AG27" s="473"/>
      <c r="AH27" s="473"/>
      <c r="AI27" s="473"/>
      <c r="AJ27" s="469"/>
      <c r="AK27"/>
      <c r="AL27" s="473"/>
      <c r="AM27" s="473"/>
      <c r="AN27" s="473"/>
      <c r="AO27" s="473"/>
      <c r="AP27" s="473"/>
      <c r="AQ27" s="473"/>
      <c r="AR27" s="469"/>
      <c r="AS27" s="469"/>
      <c r="AT27" s="469"/>
      <c r="AU27" s="469"/>
      <c r="AV27" s="469"/>
      <c r="AW27" s="469"/>
      <c r="AX27" s="469"/>
      <c r="AY27" s="469"/>
      <c r="AZ27" s="469"/>
      <c r="BA27" s="469"/>
      <c r="BB27" s="469"/>
      <c r="BC27" s="469"/>
      <c r="BD27" s="469"/>
      <c r="BE27" s="469"/>
    </row>
    <row r="28" spans="1:57">
      <c r="B28" s="468">
        <v>4</v>
      </c>
      <c r="E28" s="471">
        <v>7.0000000000000007E-2</v>
      </c>
      <c r="F28" s="471">
        <v>8.7775889466691348E-2</v>
      </c>
      <c r="G28" s="471">
        <v>9.1585814958660583E-2</v>
      </c>
      <c r="H28" s="471">
        <v>0.11034637001224756</v>
      </c>
      <c r="I28" s="471">
        <v>8.0655043636361778E-3</v>
      </c>
      <c r="M28" s="471">
        <v>4.5741687075412905E-4</v>
      </c>
      <c r="N28" s="471">
        <v>2.3448918656433547E-3</v>
      </c>
      <c r="O28" s="471">
        <v>-1.6523418962696468E-4</v>
      </c>
      <c r="P28" s="471">
        <v>1.0767521636621025E-2</v>
      </c>
      <c r="Q28" s="471">
        <v>4.3849794599177001E-3</v>
      </c>
      <c r="R28" s="471"/>
      <c r="S28" s="471"/>
      <c r="T28" s="471"/>
      <c r="U28" s="471"/>
      <c r="V28" s="471"/>
      <c r="W28" s="472"/>
      <c r="X28" s="473"/>
      <c r="Y28" s="473"/>
      <c r="Z28" s="473"/>
      <c r="AA28" s="473"/>
      <c r="AB28" s="473"/>
      <c r="AC28" s="473"/>
      <c r="AD28" s="473"/>
      <c r="AE28" s="469"/>
      <c r="AF28" s="473"/>
      <c r="AG28" s="473"/>
      <c r="AH28" s="473"/>
      <c r="AI28" s="473"/>
      <c r="AJ28" s="469"/>
      <c r="AK28" s="473"/>
      <c r="AL28" s="473"/>
      <c r="AM28" s="473"/>
      <c r="AN28" s="473"/>
      <c r="AO28" s="473"/>
      <c r="AP28" s="473"/>
      <c r="AQ28" s="473"/>
      <c r="AR28" s="469"/>
      <c r="AS28" s="469"/>
      <c r="AT28" s="469"/>
      <c r="AU28" s="469"/>
      <c r="AV28" s="469"/>
      <c r="AW28" s="469"/>
      <c r="AX28" s="469"/>
      <c r="AY28" s="469"/>
      <c r="AZ28" s="469"/>
      <c r="BA28" s="469"/>
      <c r="BB28" s="469"/>
      <c r="BC28" s="469"/>
      <c r="BD28" s="469"/>
      <c r="BE28" s="469"/>
    </row>
    <row r="29" spans="1:57">
      <c r="B29" s="468">
        <v>5</v>
      </c>
      <c r="E29" s="471">
        <v>7.0000000000000007E-2</v>
      </c>
      <c r="F29" s="471">
        <v>7.5336130904910759E-2</v>
      </c>
      <c r="G29" s="471">
        <v>7.9711587130032902E-2</v>
      </c>
      <c r="H29" s="471">
        <v>0.10152432326793126</v>
      </c>
      <c r="I29" s="471">
        <v>1.0988775565750064E-3</v>
      </c>
      <c r="M29" s="471">
        <v>-3.3127463912647564E-3</v>
      </c>
      <c r="N29" s="471">
        <v>3.0290694783975856E-3</v>
      </c>
      <c r="O29" s="471">
        <v>0</v>
      </c>
      <c r="P29" s="471">
        <v>1.063270068342601E-2</v>
      </c>
      <c r="Q29" s="471">
        <v>4.3300748002868331E-3</v>
      </c>
      <c r="R29" s="471"/>
      <c r="S29" s="471"/>
      <c r="T29" s="471"/>
      <c r="U29" s="471"/>
      <c r="V29" s="471"/>
      <c r="W29" s="472"/>
      <c r="X29" s="473"/>
      <c r="Y29" s="473"/>
      <c r="Z29" s="473"/>
      <c r="AA29" s="473"/>
      <c r="AB29" s="473"/>
      <c r="AC29" s="473"/>
      <c r="AD29" s="473"/>
      <c r="AE29" s="469"/>
      <c r="AF29" s="473"/>
      <c r="AG29" s="473"/>
      <c r="AH29" s="473"/>
      <c r="AI29" s="473"/>
      <c r="AJ29" s="469"/>
      <c r="AK29"/>
      <c r="AL29" s="473"/>
      <c r="AM29" s="473"/>
      <c r="AN29" s="473"/>
      <c r="AO29" s="473"/>
      <c r="AP29" s="473"/>
      <c r="AQ29" s="473"/>
      <c r="AR29" s="469"/>
      <c r="AS29" s="469"/>
      <c r="AT29" s="469"/>
      <c r="AU29" s="469"/>
      <c r="AV29" s="469"/>
      <c r="AW29" s="469"/>
      <c r="AX29" s="469"/>
      <c r="AY29" s="469"/>
      <c r="AZ29" s="469"/>
      <c r="BA29" s="469"/>
      <c r="BB29" s="469"/>
      <c r="BC29" s="469"/>
      <c r="BD29" s="469"/>
      <c r="BE29" s="469"/>
    </row>
    <row r="30" spans="1:57">
      <c r="B30" s="468">
        <v>6</v>
      </c>
      <c r="D30" s="468">
        <v>6</v>
      </c>
      <c r="E30" s="471">
        <v>7.0000000000000007E-2</v>
      </c>
      <c r="F30" s="471">
        <v>7.1460346786134332E-2</v>
      </c>
      <c r="G30" s="471">
        <v>7.3443224206853674E-2</v>
      </c>
      <c r="H30" s="471">
        <v>9.6428101045935799E-2</v>
      </c>
      <c r="I30" s="471">
        <v>1.449873776505628E-3</v>
      </c>
      <c r="M30" s="471">
        <v>-3.9606796083778862E-3</v>
      </c>
      <c r="N30" s="471">
        <v>1.3146951305426883E-3</v>
      </c>
      <c r="O30" s="471">
        <v>0</v>
      </c>
      <c r="P30" s="471">
        <v>1.4261974226701378E-2</v>
      </c>
      <c r="Q30" s="471">
        <v>4.3082217348918896E-3</v>
      </c>
      <c r="R30" s="471"/>
      <c r="S30" s="471"/>
      <c r="T30" s="471"/>
      <c r="U30" s="471"/>
      <c r="V30" s="471"/>
      <c r="W30" s="472"/>
      <c r="X30" s="473"/>
      <c r="Y30" s="473"/>
      <c r="Z30" s="473"/>
      <c r="AA30" s="473"/>
      <c r="AB30" s="473"/>
      <c r="AC30" s="473"/>
      <c r="AD30" s="473"/>
      <c r="AE30" s="469"/>
      <c r="AF30" s="473"/>
      <c r="AG30" s="473"/>
      <c r="AH30" s="473"/>
      <c r="AI30" s="473"/>
      <c r="AJ30" s="469"/>
      <c r="AK30"/>
      <c r="AL30" s="473"/>
      <c r="AM30" s="473"/>
      <c r="AN30" s="473"/>
      <c r="AO30" s="473"/>
      <c r="AP30" s="473"/>
      <c r="AQ30" s="473"/>
      <c r="AR30" s="469"/>
      <c r="AS30" s="469"/>
      <c r="AT30" s="469"/>
      <c r="AU30" s="469"/>
      <c r="AV30" s="469"/>
      <c r="AW30" s="469"/>
      <c r="AX30" s="469"/>
      <c r="AY30" s="469"/>
      <c r="AZ30" s="469"/>
      <c r="BA30" s="469"/>
      <c r="BB30" s="469"/>
      <c r="BC30" s="469"/>
      <c r="BD30" s="469"/>
      <c r="BE30" s="469"/>
    </row>
    <row r="31" spans="1:57">
      <c r="B31" s="468">
        <v>7</v>
      </c>
      <c r="E31" s="471">
        <v>7.0000000000000007E-2</v>
      </c>
      <c r="F31" s="471">
        <v>6.634973889357032E-2</v>
      </c>
      <c r="G31" s="471">
        <v>6.894304046762878E-2</v>
      </c>
      <c r="H31" s="471">
        <v>7.2914471342706788E-2</v>
      </c>
      <c r="I31" s="471">
        <v>7.3995258830361621E-4</v>
      </c>
      <c r="M31" s="471">
        <v>3.4221683698521382E-3</v>
      </c>
      <c r="N31" s="471">
        <v>-1.0043920092865726E-3</v>
      </c>
      <c r="O31" s="471">
        <v>0</v>
      </c>
      <c r="P31" s="471">
        <v>1.4183452960581235E-2</v>
      </c>
      <c r="Q31" s="471">
        <v>0</v>
      </c>
      <c r="R31" s="471"/>
      <c r="S31" s="471"/>
      <c r="T31" s="471"/>
      <c r="U31" s="471"/>
      <c r="V31" s="471"/>
      <c r="W31" s="472"/>
      <c r="X31" s="473"/>
      <c r="Y31" s="473"/>
      <c r="Z31" s="473"/>
      <c r="AA31" s="473"/>
      <c r="AB31" s="473"/>
      <c r="AC31" s="473"/>
      <c r="AD31" s="473"/>
      <c r="AE31" s="469"/>
      <c r="AF31" s="473"/>
      <c r="AG31" s="473"/>
      <c r="AH31" s="473"/>
      <c r="AI31" s="473"/>
      <c r="AJ31" s="469"/>
      <c r="AK31" s="473"/>
      <c r="AL31" s="473"/>
      <c r="AM31" s="473"/>
      <c r="AN31" s="473"/>
      <c r="AO31" s="473"/>
      <c r="AP31" s="473"/>
      <c r="AQ31" s="473"/>
      <c r="AR31" s="469"/>
      <c r="AS31" s="469"/>
      <c r="AT31" s="469"/>
      <c r="AU31" s="469"/>
      <c r="AV31" s="469"/>
      <c r="AW31" s="469"/>
      <c r="AX31" s="469"/>
      <c r="AY31" s="469"/>
      <c r="AZ31" s="469"/>
      <c r="BA31" s="469"/>
      <c r="BB31" s="469"/>
      <c r="BC31" s="469"/>
      <c r="BD31" s="469"/>
      <c r="BE31" s="469"/>
    </row>
    <row r="32" spans="1:57">
      <c r="B32" s="468">
        <v>8</v>
      </c>
      <c r="E32" s="471">
        <v>7.0000000000000007E-2</v>
      </c>
      <c r="F32" s="471">
        <v>5.9374275324577175E-2</v>
      </c>
      <c r="G32" s="471">
        <v>6.5628083139121163E-2</v>
      </c>
      <c r="H32" s="471">
        <v>7.2036362701678458E-2</v>
      </c>
      <c r="I32" s="471">
        <v>8.9920754055672347E-4</v>
      </c>
      <c r="M32" s="471">
        <v>-7.817873631010332E-3</v>
      </c>
      <c r="N32" s="471">
        <v>6.8387236401247749E-3</v>
      </c>
      <c r="O32" s="471">
        <v>0</v>
      </c>
      <c r="P32" s="471">
        <v>1.2182203967427864E-2</v>
      </c>
      <c r="Q32" s="471">
        <v>0</v>
      </c>
      <c r="R32" s="471"/>
      <c r="S32" s="471"/>
      <c r="T32" s="471"/>
      <c r="U32" s="471"/>
      <c r="V32" s="471"/>
      <c r="W32" s="472"/>
      <c r="X32" s="473"/>
      <c r="Y32" s="473"/>
      <c r="Z32" s="473"/>
      <c r="AA32" s="473"/>
      <c r="AB32" s="473"/>
      <c r="AC32" s="473"/>
      <c r="AD32" s="473"/>
      <c r="AE32" s="469"/>
      <c r="AF32" s="473"/>
      <c r="AG32" s="473"/>
      <c r="AH32" s="473"/>
      <c r="AI32" s="473"/>
      <c r="AJ32" s="469"/>
      <c r="AK32"/>
      <c r="AL32" s="473"/>
      <c r="AM32" s="473"/>
      <c r="AN32" s="473"/>
      <c r="AO32" s="473"/>
      <c r="AP32" s="473"/>
      <c r="AQ32" s="473"/>
      <c r="AR32" s="469"/>
      <c r="AS32" s="469"/>
      <c r="AT32" s="469"/>
      <c r="AU32" s="469"/>
      <c r="AV32" s="469"/>
      <c r="AW32" s="469"/>
      <c r="AX32" s="469"/>
      <c r="AY32" s="469"/>
      <c r="AZ32" s="469"/>
      <c r="BA32" s="469"/>
      <c r="BB32" s="469"/>
      <c r="BC32" s="469"/>
      <c r="BD32" s="469"/>
      <c r="BE32" s="469"/>
    </row>
    <row r="33" spans="1:57">
      <c r="B33" s="468">
        <v>9</v>
      </c>
      <c r="D33" s="468">
        <v>9</v>
      </c>
      <c r="E33" s="471">
        <v>7.0000000000000007E-2</v>
      </c>
      <c r="F33" s="471">
        <v>3.9411788659872382E-2</v>
      </c>
      <c r="G33" s="471">
        <v>4.9309823887764281E-2</v>
      </c>
      <c r="H33" s="471">
        <v>6.0838932972419046E-2</v>
      </c>
      <c r="I33" s="471">
        <v>-8.584720710712701E-3</v>
      </c>
      <c r="M33" s="471">
        <v>-1.289301579819874E-2</v>
      </c>
      <c r="N33" s="471">
        <v>2.9317263320318434E-3</v>
      </c>
      <c r="O33" s="471">
        <v>0</v>
      </c>
      <c r="P33" s="471">
        <v>1.1467639988904921E-2</v>
      </c>
      <c r="Q33" s="471">
        <v>0</v>
      </c>
      <c r="R33" s="471"/>
      <c r="S33" s="471"/>
      <c r="T33" s="471"/>
      <c r="U33" s="471"/>
      <c r="V33" s="471"/>
      <c r="W33" s="472"/>
      <c r="X33" s="473"/>
      <c r="Y33" s="473"/>
      <c r="Z33" s="473"/>
      <c r="AA33" s="473"/>
      <c r="AB33" s="473"/>
      <c r="AC33" s="473"/>
      <c r="AD33" s="473"/>
      <c r="AE33" s="469"/>
      <c r="AF33" s="473"/>
      <c r="AG33" s="473"/>
      <c r="AH33" s="473"/>
      <c r="AI33" s="473"/>
      <c r="AJ33" s="469"/>
      <c r="AK33"/>
      <c r="AL33" s="473"/>
      <c r="AM33" s="473"/>
      <c r="AN33" s="473"/>
      <c r="AO33" s="473"/>
      <c r="AP33" s="473"/>
      <c r="AQ33" s="473"/>
      <c r="AR33" s="469"/>
      <c r="AS33" s="469"/>
      <c r="AT33" s="469"/>
      <c r="AU33" s="469"/>
      <c r="AV33" s="469"/>
      <c r="AW33" s="469"/>
      <c r="AX33" s="469"/>
      <c r="AY33" s="469"/>
      <c r="AZ33" s="469"/>
      <c r="BA33" s="469"/>
      <c r="BB33" s="469"/>
      <c r="BC33" s="469"/>
      <c r="BD33" s="469"/>
    </row>
    <row r="34" spans="1:57">
      <c r="B34" s="468">
        <v>10</v>
      </c>
      <c r="E34" s="471">
        <v>7.0000000000000007E-2</v>
      </c>
      <c r="F34" s="471">
        <v>1.9211998725958024E-2</v>
      </c>
      <c r="G34" s="471">
        <v>3.4465256883227102E-2</v>
      </c>
      <c r="H34" s="471">
        <v>4.8145695588668769E-2</v>
      </c>
      <c r="I34" s="471">
        <v>-1.1176156400265924E-2</v>
      </c>
      <c r="M34" s="471">
        <v>-2.2179182779116298E-2</v>
      </c>
      <c r="N34" s="471">
        <v>3.028199063354226E-3</v>
      </c>
      <c r="O34" s="471">
        <v>2.7175465184317654E-17</v>
      </c>
      <c r="P34" s="471">
        <v>2.8445300001420683E-3</v>
      </c>
      <c r="Q34" s="471">
        <v>0</v>
      </c>
      <c r="R34" s="471"/>
      <c r="S34" s="471"/>
      <c r="T34" s="471"/>
      <c r="U34" s="471"/>
      <c r="V34" s="471"/>
      <c r="W34" s="472"/>
      <c r="X34" s="473"/>
      <c r="Y34" s="473"/>
      <c r="Z34" s="473"/>
      <c r="AA34" s="473"/>
      <c r="AB34" s="473"/>
      <c r="AC34" s="473"/>
      <c r="AD34" s="473"/>
      <c r="AE34" s="469"/>
      <c r="AF34" s="473"/>
      <c r="AG34" s="473"/>
      <c r="AH34" s="473"/>
      <c r="AI34" s="473"/>
      <c r="AJ34" s="469"/>
      <c r="AK34" s="473"/>
      <c r="AL34" s="473"/>
      <c r="AM34" s="473"/>
      <c r="AN34" s="473"/>
      <c r="AO34" s="473"/>
      <c r="AP34" s="473"/>
      <c r="AQ34" s="473"/>
      <c r="AR34" s="469"/>
      <c r="AS34" s="469"/>
      <c r="AT34" s="469"/>
      <c r="AU34" s="469"/>
      <c r="AV34" s="469"/>
      <c r="AW34" s="469"/>
      <c r="AX34" s="469"/>
      <c r="AY34" s="469"/>
      <c r="AZ34" s="469"/>
      <c r="BA34" s="469"/>
      <c r="BB34" s="469"/>
      <c r="BC34" s="469"/>
      <c r="BD34" s="469"/>
      <c r="BE34" s="469"/>
    </row>
    <row r="35" spans="1:57">
      <c r="B35" s="468">
        <v>11</v>
      </c>
      <c r="E35" s="471">
        <v>7.0000000000000007E-2</v>
      </c>
      <c r="F35" s="471">
        <v>1.8992082680405975E-2</v>
      </c>
      <c r="G35" s="471">
        <v>2.9492658994636267E-2</v>
      </c>
      <c r="H35" s="471">
        <v>5.3151589204065708E-2</v>
      </c>
      <c r="I35" s="471">
        <v>5.6636703282009204E-3</v>
      </c>
      <c r="M35" s="471">
        <v>-2.5518158525238123E-2</v>
      </c>
      <c r="N35" s="471">
        <v>3.0895171828201804E-3</v>
      </c>
      <c r="O35" s="471">
        <v>2.7016588465798546E-17</v>
      </c>
      <c r="P35" s="471">
        <v>1.2702191863675774E-3</v>
      </c>
      <c r="Q35" s="471">
        <v>0</v>
      </c>
      <c r="R35" s="471"/>
      <c r="S35" s="471"/>
      <c r="T35" s="471"/>
      <c r="U35" s="471"/>
      <c r="V35" s="471"/>
      <c r="W35" s="472"/>
      <c r="X35" s="473"/>
      <c r="Y35" s="473"/>
      <c r="Z35" s="473"/>
      <c r="AA35" s="473"/>
      <c r="AB35" s="473"/>
      <c r="AC35" s="473"/>
      <c r="AD35" s="473"/>
      <c r="AE35" s="469"/>
      <c r="AF35" s="473"/>
      <c r="AG35" s="473"/>
      <c r="AH35" s="473"/>
      <c r="AI35" s="473"/>
      <c r="AJ35" s="469"/>
      <c r="AK35"/>
      <c r="AL35" s="473"/>
      <c r="AM35" s="473"/>
      <c r="AN35" s="473"/>
      <c r="AO35" s="473"/>
      <c r="AP35" s="473"/>
      <c r="AQ35" s="473"/>
      <c r="AR35" s="469"/>
      <c r="AS35" s="469"/>
      <c r="AT35" s="469"/>
      <c r="AU35" s="469"/>
      <c r="AV35" s="469"/>
      <c r="AW35" s="469"/>
      <c r="AX35" s="469"/>
      <c r="AY35" s="469"/>
      <c r="AZ35" s="469"/>
      <c r="BA35" s="469"/>
      <c r="BB35" s="469"/>
      <c r="BC35" s="469"/>
      <c r="BD35" s="469"/>
      <c r="BE35" s="469"/>
    </row>
    <row r="36" spans="1:57">
      <c r="B36" s="468">
        <v>12</v>
      </c>
      <c r="D36" s="468">
        <v>12</v>
      </c>
      <c r="E36" s="471">
        <v>7.0000000000000007E-2</v>
      </c>
      <c r="F36" s="471">
        <v>1.1292613566066256E-2</v>
      </c>
      <c r="G36" s="471">
        <v>1.8927465927795151E-2</v>
      </c>
      <c r="H36" s="471">
        <v>4.7613062318189181E-2</v>
      </c>
      <c r="I36" s="471">
        <v>-1.9789685853892625E-3</v>
      </c>
      <c r="M36" s="471">
        <v>-2.6589877077682206E-2</v>
      </c>
      <c r="N36" s="471">
        <v>1.8383838117835285E-3</v>
      </c>
      <c r="O36" s="471">
        <v>0</v>
      </c>
      <c r="P36" s="471">
        <v>1.3859879348997216E-3</v>
      </c>
      <c r="Q36" s="471">
        <v>0</v>
      </c>
      <c r="R36" s="471"/>
      <c r="S36" s="471"/>
      <c r="T36" s="471"/>
      <c r="U36" s="471"/>
      <c r="V36" s="471"/>
      <c r="W36" s="472"/>
      <c r="X36" s="473"/>
      <c r="Y36" s="473"/>
      <c r="Z36" s="473"/>
      <c r="AA36" s="473"/>
      <c r="AB36" s="473"/>
      <c r="AC36" s="473"/>
      <c r="AD36" s="473"/>
      <c r="AE36" s="469"/>
      <c r="AF36" s="473"/>
      <c r="AG36" s="473"/>
      <c r="AH36" s="473"/>
      <c r="AI36" s="473"/>
      <c r="AJ36" s="469"/>
      <c r="AK36"/>
      <c r="AL36" s="473"/>
      <c r="AM36" s="473"/>
      <c r="AN36" s="473"/>
      <c r="AO36" s="473"/>
      <c r="AP36" s="473"/>
      <c r="AQ36" s="473"/>
      <c r="AR36" s="469"/>
      <c r="AS36" s="469"/>
      <c r="AT36" s="469"/>
      <c r="AU36" s="469"/>
      <c r="AV36" s="469"/>
      <c r="AW36" s="469"/>
      <c r="AX36" s="469"/>
      <c r="AY36" s="469"/>
      <c r="AZ36" s="469"/>
      <c r="BA36" s="469"/>
      <c r="BB36" s="469"/>
      <c r="BC36" s="469"/>
      <c r="BD36" s="469"/>
      <c r="BE36" s="469"/>
    </row>
    <row r="37" spans="1:57">
      <c r="A37" s="468">
        <v>2016</v>
      </c>
      <c r="B37" s="468">
        <v>1</v>
      </c>
      <c r="C37" s="468">
        <v>2016</v>
      </c>
      <c r="E37" s="471">
        <v>7.0000000000000007E-2</v>
      </c>
      <c r="F37" s="471">
        <v>1.0437075087505798E-2</v>
      </c>
      <c r="G37" s="471">
        <v>5.5200916775148823E-3</v>
      </c>
      <c r="H37" s="471">
        <v>4.013810374063187E-2</v>
      </c>
      <c r="I37" s="471">
        <v>4.1884190875818295E-3</v>
      </c>
      <c r="K37" s="474">
        <v>-0.113013228571199</v>
      </c>
      <c r="M37" s="471">
        <v>-2.0314031191350033E-2</v>
      </c>
      <c r="N37" s="471">
        <v>1.1775229032312371E-3</v>
      </c>
      <c r="O37" s="471">
        <v>-1.5971373211428857E-3</v>
      </c>
      <c r="P37" s="471">
        <v>4.0298360773923295E-4</v>
      </c>
      <c r="Q37" s="471">
        <v>-5.6730537706552793E-4</v>
      </c>
      <c r="R37" s="471">
        <v>9.6161561992785577E-4</v>
      </c>
      <c r="S37" s="471">
        <v>3.4112320121664564E-3</v>
      </c>
      <c r="T37" s="471">
        <v>1.3614856335537289E-2</v>
      </c>
      <c r="U37" s="471"/>
      <c r="V37" s="471"/>
      <c r="W37" s="472"/>
      <c r="X37" s="473"/>
      <c r="Y37" s="473"/>
      <c r="Z37" s="473"/>
      <c r="AA37" s="473"/>
      <c r="AB37" s="473"/>
      <c r="AC37" s="473"/>
      <c r="AD37" s="473"/>
      <c r="AE37" s="469"/>
      <c r="AF37" s="473"/>
      <c r="AG37" s="473"/>
      <c r="AH37" s="473"/>
      <c r="AI37" s="473"/>
      <c r="AJ37" s="469"/>
      <c r="AK37" s="473"/>
      <c r="AL37" s="473"/>
      <c r="AM37" s="473"/>
      <c r="AN37" s="473"/>
      <c r="AO37" s="473"/>
      <c r="AP37" s="473"/>
      <c r="AQ37" s="473"/>
      <c r="AR37" s="469"/>
      <c r="AS37" s="469"/>
      <c r="AT37" s="469"/>
      <c r="AU37" s="469"/>
      <c r="AV37" s="469"/>
      <c r="AW37" s="469"/>
      <c r="AX37" s="469"/>
      <c r="AY37" s="469"/>
      <c r="AZ37" s="469"/>
      <c r="BA37" s="469"/>
      <c r="BB37" s="469"/>
      <c r="BC37" s="469"/>
      <c r="BD37" s="469"/>
      <c r="BE37" s="469"/>
    </row>
    <row r="38" spans="1:57">
      <c r="B38" s="468">
        <v>2</v>
      </c>
      <c r="E38" s="471">
        <v>7.0000000000000007E-2</v>
      </c>
      <c r="F38" s="471">
        <v>1.6276443703437504E-2</v>
      </c>
      <c r="G38" s="471">
        <v>8.4754326919542766E-3</v>
      </c>
      <c r="H38" s="471">
        <v>3.5333019887086925E-2</v>
      </c>
      <c r="I38" s="471">
        <v>8.0364555706973206E-3</v>
      </c>
      <c r="K38" s="474">
        <v>-6.9211615236902557E-2</v>
      </c>
      <c r="M38" s="471">
        <v>-1.2583362956224069E-2</v>
      </c>
      <c r="N38" s="471">
        <v>1.4535454342652621E-3</v>
      </c>
      <c r="O38" s="471">
        <v>-1.5935606814986866E-3</v>
      </c>
      <c r="P38" s="471">
        <v>-1.5661022052225941E-3</v>
      </c>
      <c r="Q38" s="471">
        <v>-5.6731939278180008E-4</v>
      </c>
      <c r="R38" s="471">
        <v>9.6163937738237082E-4</v>
      </c>
      <c r="S38" s="471">
        <v>3.7277292754394941E-3</v>
      </c>
      <c r="T38" s="471">
        <v>1.4838453170512045E-2</v>
      </c>
      <c r="U38" s="471"/>
      <c r="V38" s="471"/>
      <c r="W38" s="472"/>
      <c r="X38" s="473"/>
      <c r="Y38" s="473"/>
      <c r="Z38" s="473"/>
      <c r="AA38" s="473"/>
      <c r="AB38" s="473"/>
      <c r="AC38" s="473"/>
      <c r="AD38" s="473"/>
      <c r="AE38" s="469"/>
      <c r="AF38" s="473"/>
      <c r="AG38" s="473"/>
      <c r="AH38" s="473"/>
      <c r="AI38" s="473"/>
      <c r="AJ38" s="469"/>
      <c r="AK38"/>
      <c r="AL38" s="473"/>
      <c r="AM38" s="473"/>
      <c r="AN38" s="473"/>
      <c r="AO38" s="473"/>
      <c r="AP38" s="473"/>
      <c r="AQ38" s="473"/>
      <c r="AR38" s="469"/>
      <c r="AS38" s="469"/>
      <c r="AT38" s="469"/>
      <c r="AU38" s="469"/>
      <c r="AV38" s="469"/>
      <c r="AW38" s="469"/>
      <c r="AX38" s="469"/>
      <c r="AY38" s="469"/>
      <c r="AZ38" s="469"/>
      <c r="BA38" s="469"/>
      <c r="BB38" s="469"/>
      <c r="BC38" s="469"/>
      <c r="BD38" s="469"/>
      <c r="BE38" s="469"/>
    </row>
    <row r="39" spans="1:57">
      <c r="B39" s="468">
        <v>3</v>
      </c>
      <c r="D39" s="468">
        <v>3</v>
      </c>
      <c r="E39" s="471">
        <v>7.0000000000000007E-2</v>
      </c>
      <c r="F39" s="471">
        <v>1.1417602665081183E-2</v>
      </c>
      <c r="G39" s="471">
        <v>7.6863928949875149E-3</v>
      </c>
      <c r="H39" s="471">
        <v>3.0678414282266031E-2</v>
      </c>
      <c r="I39" s="471">
        <v>3.1492202897824839E-3</v>
      </c>
      <c r="K39" s="474">
        <v>-6.480287176075894E-2</v>
      </c>
      <c r="M39" s="471">
        <v>-1.3130920232894505E-2</v>
      </c>
      <c r="N39" s="471">
        <v>8.3728733693076837E-4</v>
      </c>
      <c r="O39" s="471">
        <v>-1.5809630303967545E-3</v>
      </c>
      <c r="P39" s="471">
        <v>-1.7874259239312438E-3</v>
      </c>
      <c r="Q39" s="471">
        <v>-5.6514402184292337E-4</v>
      </c>
      <c r="R39" s="471">
        <v>9.5795199707798958E-4</v>
      </c>
      <c r="S39" s="471">
        <v>4.7577940190197867E-3</v>
      </c>
      <c r="T39" s="471">
        <v>1.4400333334558774E-2</v>
      </c>
      <c r="U39" s="471"/>
      <c r="V39" s="471"/>
      <c r="W39" s="472"/>
      <c r="X39" s="473"/>
      <c r="Y39" s="473"/>
      <c r="Z39" s="473"/>
      <c r="AA39" s="473"/>
      <c r="AB39" s="473"/>
      <c r="AC39" s="473"/>
      <c r="AD39" s="473"/>
      <c r="AE39" s="469"/>
      <c r="AF39" s="473"/>
      <c r="AG39" s="473"/>
      <c r="AH39" s="473"/>
      <c r="AI39" s="473"/>
      <c r="AJ39" s="469"/>
      <c r="AK39"/>
      <c r="AL39" s="473"/>
      <c r="AM39" s="473"/>
      <c r="AN39" s="473"/>
      <c r="AO39" s="473"/>
      <c r="AP39" s="473"/>
      <c r="AQ39" s="473"/>
      <c r="AR39" s="469"/>
      <c r="AS39" s="469"/>
      <c r="AT39" s="469"/>
      <c r="AU39" s="469"/>
      <c r="AV39" s="469"/>
      <c r="AW39" s="475"/>
      <c r="AX39" s="469"/>
      <c r="AY39" s="469"/>
      <c r="AZ39" s="469"/>
      <c r="BA39" s="469"/>
      <c r="BB39" s="469"/>
      <c r="BC39"/>
      <c r="BD39"/>
      <c r="BE39" s="469"/>
    </row>
    <row r="40" spans="1:57">
      <c r="B40" s="468">
        <v>4</v>
      </c>
      <c r="E40" s="471">
        <v>7.0000000000000007E-2</v>
      </c>
      <c r="F40" s="471">
        <v>1.8522933832976429E-2</v>
      </c>
      <c r="G40" s="471">
        <v>1.3198317382521862E-2</v>
      </c>
      <c r="H40" s="471">
        <v>3.2454711576403117E-2</v>
      </c>
      <c r="I40" s="471">
        <v>1.5147286634936696E-2</v>
      </c>
      <c r="K40" s="474">
        <v>-2.2710504262527076E-2</v>
      </c>
      <c r="M40" s="471">
        <v>-9.0523388890537456E-3</v>
      </c>
      <c r="N40" s="471">
        <v>1.7495838806610886E-3</v>
      </c>
      <c r="O40" s="471">
        <v>-1.5683137886905204E-3</v>
      </c>
      <c r="P40" s="471">
        <v>-1.7781397391178301E-3</v>
      </c>
      <c r="Q40" s="471">
        <v>-5.6220793830359162E-4</v>
      </c>
      <c r="R40" s="471">
        <v>9.5297516465761166E-4</v>
      </c>
      <c r="S40" s="471">
        <v>6.5779703038406877E-3</v>
      </c>
      <c r="T40" s="471">
        <v>1.4264837006155103E-2</v>
      </c>
      <c r="U40" s="471"/>
      <c r="V40" s="471"/>
      <c r="W40" s="472"/>
      <c r="X40" s="473"/>
      <c r="Y40" s="473"/>
      <c r="Z40" s="473"/>
      <c r="AA40" s="473"/>
      <c r="AB40" s="473"/>
      <c r="AC40" s="473"/>
      <c r="AD40" s="473"/>
      <c r="AE40" s="469"/>
      <c r="AF40" s="473"/>
      <c r="AG40" s="473"/>
      <c r="AH40" s="473"/>
      <c r="AI40" s="473"/>
      <c r="AJ40" s="469"/>
      <c r="AK40" s="473"/>
      <c r="AL40" s="473"/>
      <c r="AM40" s="473"/>
      <c r="AN40" s="473"/>
      <c r="AO40" s="473"/>
      <c r="AP40" s="473"/>
      <c r="AQ40" s="473"/>
      <c r="AR40" s="469"/>
      <c r="AS40" s="469"/>
      <c r="AT40" s="469"/>
      <c r="AU40" s="469"/>
      <c r="AV40" s="469"/>
      <c r="AW40" s="475"/>
      <c r="AX40" s="469"/>
      <c r="AY40" s="469"/>
      <c r="AZ40" s="469"/>
      <c r="BA40" s="469"/>
      <c r="BB40" s="469"/>
      <c r="BC40"/>
      <c r="BD40"/>
      <c r="BE40" s="469"/>
    </row>
    <row r="41" spans="1:57">
      <c r="B41" s="468">
        <v>5</v>
      </c>
      <c r="E41" s="471">
        <v>7.0000000000000007E-2</v>
      </c>
      <c r="F41" s="471">
        <v>1.8435882505023704E-2</v>
      </c>
      <c r="G41" s="471">
        <v>1.3217921514519837E-2</v>
      </c>
      <c r="H41" s="471">
        <v>3.107163034189897E-2</v>
      </c>
      <c r="I41" s="471">
        <v>1.0133154314537762E-3</v>
      </c>
      <c r="K41" s="474">
        <v>-1.9499348562678653E-2</v>
      </c>
      <c r="M41" s="471">
        <v>-8.6667597456519599E-3</v>
      </c>
      <c r="N41" s="471">
        <v>1.4452451793195882E-3</v>
      </c>
      <c r="O41" s="471">
        <v>-1.6248102560509105E-3</v>
      </c>
      <c r="P41" s="471">
        <v>-1.7777314975352711E-3</v>
      </c>
      <c r="Q41" s="471">
        <v>-5.6207886146367235E-4</v>
      </c>
      <c r="R41" s="471">
        <v>9.5275637190426359E-4</v>
      </c>
      <c r="S41" s="471">
        <v>6.4329247144477219E-3</v>
      </c>
      <c r="T41" s="471">
        <v>1.5660511388581495E-2</v>
      </c>
      <c r="U41" s="471"/>
      <c r="V41" s="471"/>
      <c r="W41" s="472"/>
      <c r="X41" s="473"/>
      <c r="Y41" s="473"/>
      <c r="Z41" s="473"/>
      <c r="AA41" s="473"/>
      <c r="AB41" s="473"/>
      <c r="AC41" s="473"/>
      <c r="AD41" s="473"/>
      <c r="AE41" s="469"/>
      <c r="AF41" s="473"/>
      <c r="AG41" s="473"/>
      <c r="AH41" s="473"/>
      <c r="AI41" s="473"/>
      <c r="AJ41" s="469"/>
      <c r="AK41"/>
      <c r="AL41" s="473"/>
      <c r="AM41" s="473"/>
      <c r="AN41" s="473"/>
      <c r="AO41" s="473"/>
      <c r="AP41" s="473"/>
      <c r="AQ41" s="473"/>
      <c r="AR41" s="469"/>
      <c r="AS41" s="469"/>
      <c r="AT41" s="469"/>
      <c r="AU41" s="469"/>
      <c r="AV41" s="469"/>
      <c r="AW41" s="475"/>
      <c r="AX41" s="469"/>
      <c r="AY41" s="469"/>
      <c r="AZ41" s="469"/>
      <c r="BA41" s="469"/>
      <c r="BB41" s="469"/>
      <c r="BC41"/>
      <c r="BD41"/>
      <c r="BE41" s="469"/>
    </row>
    <row r="42" spans="1:57">
      <c r="B42" s="468">
        <v>6</v>
      </c>
      <c r="D42" s="468">
        <v>6</v>
      </c>
      <c r="E42" s="471">
        <v>7.0000000000000007E-2</v>
      </c>
      <c r="F42" s="471">
        <v>1.190235358608871E-2</v>
      </c>
      <c r="G42" s="471">
        <v>1.1550797497985599E-2</v>
      </c>
      <c r="H42" s="471">
        <v>2.9203917930850531E-2</v>
      </c>
      <c r="I42" s="471">
        <v>-4.9746855144425783E-3</v>
      </c>
      <c r="K42" s="474">
        <v>-2.4345762223459633E-2</v>
      </c>
      <c r="M42" s="471">
        <v>-1.4422990133034771E-2</v>
      </c>
      <c r="N42" s="471">
        <v>2.4715350020397715E-3</v>
      </c>
      <c r="O42" s="471">
        <v>-2.2690920949764515E-3</v>
      </c>
      <c r="P42" s="471">
        <v>-4.6611069807950458E-3</v>
      </c>
      <c r="Q42" s="471">
        <v>-5.621247691599651E-4</v>
      </c>
      <c r="R42" s="471">
        <v>1.9184762761414863E-3</v>
      </c>
      <c r="S42" s="471">
        <v>7.2461435996518976E-3</v>
      </c>
      <c r="T42" s="471">
        <v>1.5724907126744372E-2</v>
      </c>
      <c r="U42" s="471"/>
      <c r="V42" s="471"/>
      <c r="W42" s="472"/>
      <c r="X42" s="473"/>
      <c r="Y42" s="473"/>
      <c r="Z42" s="473"/>
      <c r="AA42" s="473"/>
      <c r="AB42" s="473"/>
      <c r="AC42" s="473"/>
      <c r="AD42" s="473"/>
      <c r="AE42" s="469"/>
      <c r="AF42" s="473"/>
      <c r="AG42" s="473"/>
      <c r="AH42" s="473"/>
      <c r="AI42" s="473"/>
      <c r="AJ42" s="469"/>
      <c r="AK42"/>
      <c r="AL42" s="473"/>
      <c r="AM42" s="473"/>
      <c r="AN42" s="473"/>
      <c r="AO42" s="473"/>
      <c r="AP42" s="473"/>
      <c r="AQ42" s="473"/>
      <c r="AR42" s="469"/>
      <c r="AS42" s="469"/>
      <c r="AT42" s="469"/>
      <c r="AU42" s="469"/>
      <c r="AV42" s="469"/>
      <c r="AW42" s="475"/>
      <c r="AX42" s="469"/>
      <c r="AY42" s="469"/>
      <c r="AZ42" s="469"/>
      <c r="BA42" s="469"/>
      <c r="BB42" s="469"/>
      <c r="BC42"/>
      <c r="BD42"/>
      <c r="BE42" s="469"/>
    </row>
    <row r="43" spans="1:57">
      <c r="B43" s="468">
        <v>7</v>
      </c>
      <c r="E43" s="471">
        <v>7.0000000000000007E-2</v>
      </c>
      <c r="F43" s="471">
        <v>6.0182388571772272E-4</v>
      </c>
      <c r="G43" s="471">
        <v>1.4920822028070102E-2</v>
      </c>
      <c r="H43" s="471">
        <v>2.8601807801490908E-2</v>
      </c>
      <c r="I43" s="471">
        <v>-1.0435919783664094E-2</v>
      </c>
      <c r="K43" s="474">
        <v>-3.4217304897536938E-2</v>
      </c>
      <c r="M43" s="471">
        <v>-1.9331833337276224E-2</v>
      </c>
      <c r="N43" s="471">
        <v>2.4675331211212823E-3</v>
      </c>
      <c r="O43" s="471">
        <v>-2.2917281360384191E-3</v>
      </c>
      <c r="P43" s="471">
        <v>-3.6829693431407267E-3</v>
      </c>
      <c r="Q43" s="471">
        <v>-3.6231645884245574E-4</v>
      </c>
      <c r="R43" s="471">
        <v>1.9246488191687525E-3</v>
      </c>
      <c r="S43" s="471">
        <v>1.0324610665166867E-2</v>
      </c>
      <c r="T43" s="471">
        <v>1.6503740223584411E-2</v>
      </c>
      <c r="U43" s="471"/>
      <c r="V43" s="471"/>
      <c r="W43" s="472"/>
      <c r="X43" s="473"/>
      <c r="Y43" s="473"/>
      <c r="Z43" s="473"/>
      <c r="AA43" s="473"/>
      <c r="AB43" s="473"/>
      <c r="AC43" s="473"/>
      <c r="AD43" s="473"/>
      <c r="AE43" s="469"/>
      <c r="AF43" s="473"/>
      <c r="AG43" s="473"/>
      <c r="AH43" s="473"/>
      <c r="AI43" s="473"/>
      <c r="AJ43" s="469"/>
      <c r="AK43" s="473"/>
      <c r="AL43" s="473"/>
      <c r="AM43" s="473"/>
      <c r="AN43" s="473"/>
      <c r="AO43" s="473"/>
      <c r="AP43" s="473"/>
      <c r="AQ43" s="473"/>
      <c r="AR43" s="469"/>
      <c r="AS43" s="469"/>
      <c r="AT43" s="469"/>
      <c r="AU43" s="469"/>
      <c r="AV43" s="469"/>
      <c r="AW43" s="475"/>
      <c r="AX43" s="469"/>
      <c r="AY43" s="469"/>
      <c r="AZ43" s="469"/>
      <c r="BA43" s="469"/>
      <c r="BB43" s="469"/>
      <c r="BC43"/>
      <c r="BD43"/>
      <c r="BE43" s="469"/>
    </row>
    <row r="44" spans="1:57">
      <c r="B44" s="468">
        <v>8</v>
      </c>
      <c r="E44" s="471">
        <v>7.0000000000000007E-2</v>
      </c>
      <c r="F44" s="471">
        <v>-6.3760442493017155E-3</v>
      </c>
      <c r="G44" s="471">
        <v>-1.3861941841741832E-3</v>
      </c>
      <c r="H44" s="471">
        <v>7.998591197008853E-3</v>
      </c>
      <c r="I44" s="471">
        <v>-6.0807344502957772E-3</v>
      </c>
      <c r="K44" s="474">
        <v>-8.3189674292794558E-2</v>
      </c>
      <c r="M44" s="471">
        <v>-5.2015031857472393E-3</v>
      </c>
      <c r="N44" s="471">
        <v>-4.6392342075437286E-3</v>
      </c>
      <c r="O44" s="471">
        <v>-2.2896692481850704E-3</v>
      </c>
      <c r="P44" s="471">
        <v>-2.149452051889177E-3</v>
      </c>
      <c r="Q44" s="471">
        <v>-3.5812973607544734E-4</v>
      </c>
      <c r="R44" s="471">
        <v>-6.3903740863132101E-5</v>
      </c>
      <c r="S44" s="471">
        <v>6.8089987881423623E-3</v>
      </c>
      <c r="T44" s="471">
        <v>9.097109355387354E-3</v>
      </c>
      <c r="U44" s="471"/>
      <c r="V44" s="471"/>
      <c r="W44" s="472"/>
      <c r="X44" s="473"/>
      <c r="Y44" s="473"/>
      <c r="Z44" s="473"/>
      <c r="AA44" s="473"/>
      <c r="AB44" s="473"/>
      <c r="AC44" s="473"/>
      <c r="AD44" s="473"/>
      <c r="AE44" s="469"/>
      <c r="AF44" s="473"/>
      <c r="AG44" s="473"/>
      <c r="AH44" s="473"/>
      <c r="AI44" s="473"/>
      <c r="AJ44" s="469"/>
      <c r="AK44"/>
      <c r="AL44" s="473"/>
      <c r="AM44" s="473"/>
      <c r="AN44" s="473"/>
      <c r="AO44" s="473"/>
      <c r="AP44" s="473"/>
      <c r="AQ44" s="473"/>
      <c r="AR44" s="469"/>
      <c r="AS44" s="469"/>
      <c r="AT44" s="469"/>
      <c r="AU44" s="469"/>
      <c r="AV44" s="469"/>
      <c r="AW44" s="475"/>
      <c r="AX44" s="469"/>
      <c r="AY44" s="469"/>
      <c r="AZ44" s="469"/>
      <c r="BA44" s="469"/>
      <c r="BB44" s="469"/>
      <c r="BC44"/>
      <c r="BD44"/>
      <c r="BE44" s="469"/>
    </row>
    <row r="45" spans="1:57">
      <c r="B45" s="468">
        <v>9</v>
      </c>
      <c r="D45" s="468">
        <v>9</v>
      </c>
      <c r="E45" s="471">
        <v>7.0000000000000007E-2</v>
      </c>
      <c r="F45" s="471">
        <v>-6.7445978887915592E-3</v>
      </c>
      <c r="G45" s="471">
        <v>-4.7212080273373314E-4</v>
      </c>
      <c r="H45" s="471">
        <v>7.9719007436118705E-3</v>
      </c>
      <c r="I45" s="471">
        <v>-8.9524551109484429E-3</v>
      </c>
      <c r="K45" s="474">
        <v>-7.4228208120093231E-2</v>
      </c>
      <c r="M45" s="471">
        <v>-7.875885031549866E-3</v>
      </c>
      <c r="N45" s="471">
        <v>-2.671858356453732E-3</v>
      </c>
      <c r="O45" s="471">
        <v>-2.3094956230919278E-3</v>
      </c>
      <c r="P45" s="471">
        <v>-6.1722697435476793E-3</v>
      </c>
      <c r="Q45" s="471">
        <v>-3.6065203981003313E-4</v>
      </c>
      <c r="R45" s="471">
        <v>-6.4353814196889351E-5</v>
      </c>
      <c r="S45" s="471">
        <v>1.0898518759634787E-2</v>
      </c>
      <c r="T45" s="471">
        <v>7.1843794781316335E-3</v>
      </c>
      <c r="U45" s="471"/>
      <c r="V45" s="471"/>
      <c r="W45" s="472"/>
      <c r="X45" s="473"/>
      <c r="Y45" s="473"/>
      <c r="Z45" s="473"/>
      <c r="AA45" s="473"/>
      <c r="AB45" s="473"/>
      <c r="AC45" s="473"/>
      <c r="AD45" s="473"/>
      <c r="AE45" s="469"/>
      <c r="AF45" s="473"/>
      <c r="AG45" s="473"/>
      <c r="AH45" s="473"/>
      <c r="AI45" s="473"/>
      <c r="AJ45" s="469"/>
      <c r="AK45"/>
      <c r="AL45" s="473"/>
      <c r="AM45" s="473"/>
      <c r="AN45" s="473"/>
      <c r="AO45" s="473"/>
      <c r="AP45" s="473"/>
      <c r="AQ45" s="473"/>
      <c r="AR45" s="469"/>
      <c r="AS45" s="469"/>
      <c r="AT45" s="469"/>
      <c r="AU45" s="469"/>
      <c r="AV45" s="469"/>
      <c r="AW45" s="475"/>
      <c r="AX45" s="469"/>
      <c r="AY45" s="469"/>
      <c r="AZ45" s="469"/>
      <c r="BA45" s="469"/>
      <c r="BB45" s="469"/>
      <c r="BC45"/>
      <c r="BD45"/>
      <c r="BE45" s="469"/>
    </row>
    <row r="46" spans="1:57">
      <c r="B46" s="468">
        <v>10</v>
      </c>
      <c r="E46" s="471">
        <v>7.0000000000000007E-2</v>
      </c>
      <c r="F46" s="471">
        <v>-7.5728497277075535E-3</v>
      </c>
      <c r="G46" s="471">
        <v>-1.7746019352661291E-3</v>
      </c>
      <c r="H46" s="471">
        <v>3.7154282590345922E-3</v>
      </c>
      <c r="I46" s="471">
        <v>-1.2000712868909025E-2</v>
      </c>
      <c r="K46" s="474">
        <v>-7.565500020982463E-2</v>
      </c>
      <c r="M46" s="471">
        <v>-4.4453219772657886E-3</v>
      </c>
      <c r="N46" s="471">
        <v>-3.5362083496688467E-3</v>
      </c>
      <c r="O46" s="471">
        <v>-2.3355986387670366E-3</v>
      </c>
      <c r="P46" s="471">
        <v>-5.9992304534557091E-3</v>
      </c>
      <c r="Q46" s="471">
        <v>-3.6317218383885835E-4</v>
      </c>
      <c r="R46" s="471">
        <v>-5.0095161310196462E-4</v>
      </c>
      <c r="S46" s="471">
        <v>5.45869823309892E-3</v>
      </c>
      <c r="T46" s="471">
        <v>9.0184060565517525E-3</v>
      </c>
      <c r="U46" s="471"/>
      <c r="V46" s="471"/>
      <c r="W46" s="472"/>
      <c r="X46" s="473"/>
      <c r="Y46" s="473"/>
      <c r="Z46" s="473"/>
      <c r="AA46" s="473"/>
      <c r="AB46" s="473"/>
      <c r="AC46" s="473"/>
      <c r="AD46" s="473"/>
      <c r="AE46" s="469"/>
      <c r="AF46" s="473"/>
      <c r="AG46" s="473"/>
      <c r="AH46" s="473"/>
      <c r="AI46" s="473"/>
      <c r="AJ46" s="469"/>
      <c r="AK46" s="473"/>
      <c r="AL46" s="473"/>
      <c r="AM46" s="473"/>
      <c r="AN46" s="473"/>
      <c r="AO46" s="473"/>
      <c r="AP46" s="473"/>
      <c r="AQ46" s="473"/>
      <c r="AR46" s="469"/>
      <c r="AS46" s="469"/>
      <c r="AT46" s="469"/>
      <c r="AU46" s="469"/>
      <c r="AV46" s="469"/>
      <c r="AW46" s="475"/>
      <c r="AX46" s="469"/>
      <c r="AY46" s="469"/>
      <c r="AZ46" s="469"/>
      <c r="BA46" s="469"/>
      <c r="BB46" s="469"/>
      <c r="BC46"/>
      <c r="BD46"/>
      <c r="BE46" s="469"/>
    </row>
    <row r="47" spans="1:57">
      <c r="B47" s="468">
        <v>11</v>
      </c>
      <c r="E47" s="471">
        <v>7.0000000000000007E-2</v>
      </c>
      <c r="F47" s="471">
        <v>-6.4295965566247837E-3</v>
      </c>
      <c r="G47" s="471">
        <v>5.322353581203032E-3</v>
      </c>
      <c r="H47" s="471">
        <v>1.1928547330903871E-3</v>
      </c>
      <c r="I47" s="471">
        <v>6.8221716648786401E-3</v>
      </c>
      <c r="K47" s="474">
        <v>-5.6948685822974632E-2</v>
      </c>
      <c r="M47" s="471">
        <v>-1.6640908767469472E-3</v>
      </c>
      <c r="N47" s="471">
        <v>-3.2274818931288993E-3</v>
      </c>
      <c r="O47" s="471">
        <v>-2.3224450755040277E-3</v>
      </c>
      <c r="P47" s="471">
        <v>-1.6364805434857189E-3</v>
      </c>
      <c r="Q47" s="471">
        <v>-3.6383920618311954E-4</v>
      </c>
      <c r="R47" s="471">
        <v>-5.0187168885171133E-4</v>
      </c>
      <c r="S47" s="471">
        <v>4.4541228537318045E-3</v>
      </c>
      <c r="T47" s="471">
        <v>9.239910727639666E-3</v>
      </c>
      <c r="U47" s="471"/>
      <c r="V47" s="471"/>
      <c r="W47" s="472"/>
      <c r="X47" s="473"/>
      <c r="Y47" s="473"/>
      <c r="Z47" s="473"/>
      <c r="AA47" s="473"/>
      <c r="AB47" s="473"/>
      <c r="AC47" s="473"/>
      <c r="AD47" s="473"/>
      <c r="AE47" s="469"/>
      <c r="AF47" s="473"/>
      <c r="AG47" s="473"/>
      <c r="AH47" s="473"/>
      <c r="AI47" s="473"/>
      <c r="AJ47" s="469"/>
      <c r="AK47"/>
      <c r="AL47" s="473"/>
      <c r="AM47" s="473"/>
      <c r="AN47" s="473"/>
      <c r="AO47" s="473"/>
      <c r="AP47" s="473"/>
      <c r="AQ47" s="473"/>
      <c r="AR47" s="469"/>
      <c r="AS47" s="469"/>
      <c r="AT47" s="469"/>
      <c r="AU47" s="469"/>
      <c r="AV47" s="469"/>
      <c r="AW47" s="475"/>
      <c r="AX47" s="469"/>
      <c r="AY47" s="469"/>
      <c r="AZ47" s="469"/>
      <c r="BA47" s="469"/>
      <c r="BB47" s="469"/>
      <c r="BC47"/>
      <c r="BD47"/>
      <c r="BE47" s="469"/>
    </row>
    <row r="48" spans="1:57">
      <c r="B48" s="468">
        <v>12</v>
      </c>
      <c r="D48" s="468">
        <v>12</v>
      </c>
      <c r="E48" s="471">
        <v>7.0000000000000007E-2</v>
      </c>
      <c r="F48" s="471">
        <v>4.8537935807344557E-3</v>
      </c>
      <c r="G48" s="471">
        <v>1.2635524404210452E-2</v>
      </c>
      <c r="H48" s="471">
        <v>5.0143805372981909E-3</v>
      </c>
      <c r="I48" s="471">
        <v>9.3549646957489241E-3</v>
      </c>
      <c r="K48" s="474">
        <v>-7.317121277517713E-3</v>
      </c>
      <c r="M48" s="471">
        <v>4.4849653589831388E-3</v>
      </c>
      <c r="N48" s="471">
        <v>-3.0322658810412813E-3</v>
      </c>
      <c r="O48" s="471">
        <v>-2.3270502348152837E-3</v>
      </c>
      <c r="P48" s="471">
        <v>9.671920572374283E-4</v>
      </c>
      <c r="Q48" s="471">
        <v>-3.6410840912722491E-4</v>
      </c>
      <c r="R48" s="471">
        <v>-5.0224302139066277E-4</v>
      </c>
      <c r="S48" s="471">
        <v>3.5245299932225868E-3</v>
      </c>
      <c r="T48" s="471">
        <v>9.1074966435065116E-3</v>
      </c>
      <c r="U48" s="471"/>
      <c r="V48" s="471"/>
      <c r="W48" s="472"/>
      <c r="X48" s="473"/>
      <c r="Y48" s="473"/>
      <c r="Z48" s="473"/>
      <c r="AA48" s="473"/>
      <c r="AB48" s="473"/>
      <c r="AC48" s="473"/>
      <c r="AD48" s="473"/>
      <c r="AE48" s="469"/>
      <c r="AF48" s="473"/>
      <c r="AG48" s="473"/>
      <c r="AH48" s="473"/>
      <c r="AI48" s="473"/>
      <c r="AJ48" s="469"/>
      <c r="AK48"/>
      <c r="AL48" s="473"/>
      <c r="AM48" s="473"/>
      <c r="AN48" s="473"/>
      <c r="AO48" s="473"/>
      <c r="AP48" s="473"/>
      <c r="AQ48" s="473"/>
      <c r="AR48" s="469"/>
      <c r="AS48" s="469"/>
      <c r="AT48" s="469"/>
      <c r="AU48" s="469"/>
      <c r="AV48" s="469"/>
      <c r="AW48" s="475"/>
      <c r="AX48" s="469"/>
      <c r="AY48" s="469"/>
      <c r="AZ48" s="469"/>
      <c r="BA48" s="469"/>
      <c r="BB48" s="469"/>
      <c r="BC48"/>
      <c r="BD48"/>
      <c r="BE48" s="469"/>
    </row>
    <row r="49" spans="1:57">
      <c r="A49" s="468">
        <v>2017</v>
      </c>
      <c r="B49" s="468">
        <v>1</v>
      </c>
      <c r="C49" s="468">
        <v>2017</v>
      </c>
      <c r="E49" s="471">
        <v>0.08</v>
      </c>
      <c r="F49" s="471">
        <v>1.3665571745259175E-2</v>
      </c>
      <c r="G49" s="471">
        <v>2.0961375356105982E-2</v>
      </c>
      <c r="H49" s="471">
        <v>1.0082431576317941E-2</v>
      </c>
      <c r="I49" s="471">
        <v>1.2994362440646778E-2</v>
      </c>
      <c r="K49" s="474">
        <v>1.4681687038966773E-2</v>
      </c>
      <c r="M49" s="471">
        <v>8.5800287329879325E-3</v>
      </c>
      <c r="N49" s="471">
        <v>-2.4807768655436026E-3</v>
      </c>
      <c r="O49" s="471">
        <v>-7.3670416389836214E-4</v>
      </c>
      <c r="P49" s="471">
        <v>1.7065509528481359E-3</v>
      </c>
      <c r="Q49" s="471">
        <v>2.0257615794011744E-4</v>
      </c>
      <c r="R49" s="471">
        <v>-5.0214906547983978E-4</v>
      </c>
      <c r="S49" s="471">
        <v>7.2304235385226715E-3</v>
      </c>
      <c r="T49" s="471">
        <v>8.7272520338516554E-3</v>
      </c>
      <c r="U49" s="471"/>
      <c r="V49" s="471"/>
      <c r="W49" s="472"/>
      <c r="X49" s="473"/>
      <c r="Y49" s="473"/>
      <c r="Z49" s="473"/>
      <c r="AA49" s="473"/>
      <c r="AB49" s="473"/>
      <c r="AC49" s="473"/>
      <c r="AD49" s="473"/>
      <c r="AE49" s="469"/>
      <c r="AF49" s="473"/>
      <c r="AG49" s="473"/>
      <c r="AH49" s="473"/>
      <c r="AI49" s="473"/>
      <c r="AJ49" s="469"/>
      <c r="AK49" s="473"/>
      <c r="AL49" s="473"/>
      <c r="AM49" s="473"/>
      <c r="AN49" s="473"/>
      <c r="AO49" s="473"/>
      <c r="AP49" s="473"/>
      <c r="AQ49" s="473"/>
      <c r="AR49" s="469"/>
      <c r="AS49" s="469"/>
      <c r="AT49" s="469"/>
      <c r="AU49" s="469"/>
      <c r="AV49" s="469"/>
      <c r="AW49" s="475"/>
      <c r="AX49" s="469"/>
      <c r="AY49" s="469"/>
      <c r="AZ49" s="469"/>
      <c r="BA49" s="469"/>
      <c r="BB49" s="469"/>
      <c r="BC49"/>
      <c r="BD49"/>
    </row>
    <row r="50" spans="1:57">
      <c r="B50" s="468">
        <v>2</v>
      </c>
      <c r="E50" s="471">
        <v>0.08</v>
      </c>
      <c r="F50" s="471">
        <v>1.3551584515662185E-2</v>
      </c>
      <c r="G50" s="471">
        <v>2.4088163650522798E-2</v>
      </c>
      <c r="H50" s="471">
        <v>1.6992467602148231E-2</v>
      </c>
      <c r="I50" s="471">
        <v>7.9231013381910742E-3</v>
      </c>
      <c r="K50" s="474">
        <v>3.1647203750555519E-3</v>
      </c>
      <c r="M50" s="471">
        <v>1.5506175551143226E-3</v>
      </c>
      <c r="N50" s="471">
        <v>-2.8001099897203723E-3</v>
      </c>
      <c r="O50" s="471">
        <v>4.5418673631367238E-5</v>
      </c>
      <c r="P50" s="471">
        <v>2.6037150696148737E-3</v>
      </c>
      <c r="Q50" s="471">
        <v>2.0150819059360636E-4</v>
      </c>
      <c r="R50" s="471">
        <v>-4.9950177070208002E-4</v>
      </c>
      <c r="S50" s="471">
        <v>4.2293530563245786E-3</v>
      </c>
      <c r="T50" s="471">
        <v>1.3382759010643818E-2</v>
      </c>
      <c r="U50" s="471"/>
      <c r="V50" s="471"/>
      <c r="W50" s="472"/>
      <c r="X50" s="473"/>
      <c r="Y50" s="473"/>
      <c r="Z50" s="473"/>
      <c r="AA50" s="473"/>
      <c r="AB50" s="473"/>
      <c r="AC50" s="473"/>
      <c r="AD50" s="473"/>
      <c r="AE50" s="469"/>
      <c r="AF50" s="473"/>
      <c r="AG50" s="473"/>
      <c r="AH50" s="473"/>
      <c r="AI50" s="473"/>
      <c r="AJ50" s="469"/>
      <c r="AK50"/>
      <c r="AL50" s="473"/>
      <c r="AM50" s="473"/>
      <c r="AN50" s="473"/>
      <c r="AO50" s="473"/>
      <c r="AP50" s="473"/>
      <c r="AQ50" s="473"/>
      <c r="AR50" s="469"/>
      <c r="AS50" s="469"/>
      <c r="AT50" s="469"/>
      <c r="AU50" s="469"/>
      <c r="AV50" s="469"/>
      <c r="AW50" s="475"/>
      <c r="AX50" s="469"/>
      <c r="AY50" s="469"/>
      <c r="AZ50" s="469"/>
      <c r="BA50" s="469"/>
      <c r="BB50" s="469"/>
      <c r="BC50"/>
      <c r="BD50"/>
      <c r="BE50" s="469"/>
    </row>
    <row r="51" spans="1:57">
      <c r="B51" s="468">
        <v>3</v>
      </c>
      <c r="D51" s="468">
        <v>3</v>
      </c>
      <c r="E51" s="471">
        <v>0.08</v>
      </c>
      <c r="F51" s="471">
        <v>2.3343107719338008E-2</v>
      </c>
      <c r="G51" s="471">
        <v>3.1472447791756952E-2</v>
      </c>
      <c r="H51" s="471">
        <v>2.067773442247467E-2</v>
      </c>
      <c r="I51" s="471">
        <v>1.2840250344173132E-2</v>
      </c>
      <c r="K51" s="474">
        <v>4.1500112167872194E-2</v>
      </c>
      <c r="M51" s="471">
        <v>6.1508197229250576E-3</v>
      </c>
      <c r="N51" s="471">
        <v>-2.2738757579007121E-3</v>
      </c>
      <c r="O51" s="471">
        <v>5.4730662307136632E-4</v>
      </c>
      <c r="P51" s="471">
        <v>3.4939946460440254E-3</v>
      </c>
      <c r="Q51" s="471">
        <v>3.0078355189817078E-3</v>
      </c>
      <c r="R51" s="471">
        <v>-4.9734493355628494E-4</v>
      </c>
      <c r="S51" s="471">
        <v>9.4520846023384703E-3</v>
      </c>
      <c r="T51" s="471">
        <v>1.5658530592880398E-2</v>
      </c>
      <c r="U51" s="471"/>
      <c r="V51" s="471"/>
      <c r="W51" s="472"/>
      <c r="X51" s="473"/>
      <c r="Y51" s="473"/>
      <c r="Z51" s="473"/>
      <c r="AA51" s="473"/>
      <c r="AB51" s="473"/>
      <c r="AC51" s="473"/>
      <c r="AD51" s="473"/>
      <c r="AE51" s="469"/>
      <c r="AF51" s="473"/>
      <c r="AG51" s="473"/>
      <c r="AH51" s="473"/>
      <c r="AI51" s="473"/>
      <c r="AJ51" s="469"/>
      <c r="AK51"/>
      <c r="AL51" s="473"/>
      <c r="AM51" s="473"/>
      <c r="AN51" s="473"/>
      <c r="AO51" s="473"/>
      <c r="AP51" s="473"/>
      <c r="AQ51" s="473"/>
      <c r="AR51" s="469"/>
      <c r="AS51" s="469"/>
      <c r="AT51" s="469"/>
      <c r="AU51" s="469"/>
      <c r="AV51" s="475"/>
      <c r="AW51" s="475"/>
      <c r="AX51" s="469"/>
      <c r="AY51" s="469"/>
      <c r="AZ51" s="469"/>
      <c r="BA51" s="469"/>
      <c r="BB51" s="469"/>
      <c r="BC51"/>
      <c r="BD51"/>
      <c r="BE51" s="469"/>
    </row>
    <row r="52" spans="1:57">
      <c r="B52" s="468">
        <v>4</v>
      </c>
      <c r="E52" s="471">
        <v>0.08</v>
      </c>
      <c r="F52" s="471">
        <v>3.2294828047662261E-2</v>
      </c>
      <c r="G52" s="471">
        <v>3.2607279620727736E-2</v>
      </c>
      <c r="H52" s="471">
        <v>3.9010550154171542E-2</v>
      </c>
      <c r="I52" s="471">
        <v>1.5277071926169672E-2</v>
      </c>
      <c r="K52" s="474">
        <v>-3.2514947213189149E-3</v>
      </c>
      <c r="M52" s="471">
        <v>-3.0245610596679388E-3</v>
      </c>
      <c r="N52" s="471">
        <v>-3.7597056787036427E-3</v>
      </c>
      <c r="O52" s="471">
        <v>1.2392937403275881E-3</v>
      </c>
      <c r="P52" s="471">
        <v>3.4494205258502188E-3</v>
      </c>
      <c r="Q52" s="471">
        <v>6.9285849731289479E-3</v>
      </c>
      <c r="R52" s="471">
        <v>2.0408013112546492E-18</v>
      </c>
      <c r="S52" s="471">
        <v>1.4295793603366629E-2</v>
      </c>
      <c r="T52" s="471">
        <v>2.0094586916489396E-2</v>
      </c>
      <c r="U52" s="471"/>
      <c r="V52" s="471"/>
      <c r="W52" s="472"/>
      <c r="X52" s="473"/>
      <c r="Y52" s="473"/>
      <c r="Z52" s="473"/>
      <c r="AA52" s="473"/>
      <c r="AB52" s="473"/>
      <c r="AC52" s="473"/>
      <c r="AD52" s="473"/>
      <c r="AE52" s="469"/>
      <c r="AF52" s="473"/>
      <c r="AG52" s="473"/>
      <c r="AH52" s="473"/>
      <c r="AI52" s="473"/>
      <c r="AJ52" s="469"/>
      <c r="AK52" s="473"/>
      <c r="AL52" s="473"/>
      <c r="AM52" s="473"/>
      <c r="AN52" s="473"/>
      <c r="AO52" s="473"/>
      <c r="AP52" s="473"/>
      <c r="AQ52" s="473"/>
      <c r="AR52" s="469"/>
      <c r="AS52" s="469"/>
      <c r="AT52" s="469"/>
      <c r="AU52" s="469"/>
      <c r="AV52" s="475"/>
      <c r="AW52" s="475"/>
      <c r="AX52" s="469"/>
      <c r="AY52" s="469"/>
      <c r="AZ52" s="469"/>
      <c r="BA52" s="469"/>
      <c r="BB52" s="469"/>
      <c r="BC52"/>
      <c r="BD52"/>
      <c r="BE52" s="469"/>
    </row>
    <row r="53" spans="1:57">
      <c r="B53" s="468">
        <v>5</v>
      </c>
      <c r="E53" s="471">
        <v>0.08</v>
      </c>
      <c r="F53" s="471">
        <v>3.8397964095147064E-2</v>
      </c>
      <c r="G53" s="471">
        <v>3.6552895174104316E-2</v>
      </c>
      <c r="H53" s="471">
        <v>4.4840550131980628E-2</v>
      </c>
      <c r="I53" s="471">
        <v>6.2954933803234248E-3</v>
      </c>
      <c r="K53" s="474">
        <v>4.4194075494456975E-3</v>
      </c>
      <c r="M53" s="471">
        <v>-1.6419066738743006E-3</v>
      </c>
      <c r="N53" s="471">
        <v>-3.9243729444974488E-3</v>
      </c>
      <c r="O53" s="471">
        <v>1.3384443780942784E-3</v>
      </c>
      <c r="P53" s="471">
        <v>3.4481066657654799E-3</v>
      </c>
      <c r="Q53" s="471">
        <v>8.9047526584807267E-3</v>
      </c>
      <c r="R53" s="471">
        <v>2.0400239843489713E-18</v>
      </c>
      <c r="S53" s="471">
        <v>1.8537130393238451E-2</v>
      </c>
      <c r="T53" s="471">
        <v>2.0640562276420693E-2</v>
      </c>
      <c r="U53" s="471"/>
      <c r="V53" s="471"/>
      <c r="W53" s="472"/>
      <c r="X53" s="473"/>
      <c r="Y53" s="473"/>
      <c r="Z53" s="473"/>
      <c r="AA53" s="473"/>
      <c r="AB53" s="473"/>
      <c r="AC53" s="473"/>
      <c r="AD53" s="473"/>
      <c r="AE53" s="469"/>
      <c r="AF53" s="473"/>
      <c r="AG53" s="473"/>
      <c r="AH53" s="473"/>
      <c r="AI53" s="473"/>
      <c r="AJ53" s="469"/>
      <c r="AK53"/>
      <c r="AL53" s="473"/>
      <c r="AM53" s="473"/>
      <c r="AN53" s="473"/>
      <c r="AO53" s="473"/>
      <c r="AP53" s="473"/>
      <c r="AQ53" s="473"/>
      <c r="AR53" s="469"/>
      <c r="AS53" s="469"/>
      <c r="AT53" s="469"/>
      <c r="AU53" s="469"/>
      <c r="AV53" s="475"/>
      <c r="AW53" s="475"/>
      <c r="AX53" s="469"/>
      <c r="AY53" s="469"/>
      <c r="AZ53" s="469"/>
      <c r="BA53" s="469"/>
      <c r="BB53" s="469"/>
      <c r="BC53"/>
      <c r="BD53"/>
      <c r="BE53" s="469"/>
    </row>
    <row r="54" spans="1:57">
      <c r="B54" s="468">
        <v>6</v>
      </c>
      <c r="D54" s="468">
        <v>6</v>
      </c>
      <c r="E54" s="471">
        <v>0.08</v>
      </c>
      <c r="F54" s="471">
        <v>3.5341620592448386E-2</v>
      </c>
      <c r="G54" s="471">
        <v>3.411231516317148E-2</v>
      </c>
      <c r="H54" s="471">
        <v>4.7328365767960401E-2</v>
      </c>
      <c r="I54" s="471">
        <v>-6.114119752085867E-3</v>
      </c>
      <c r="K54" s="474">
        <v>-2.8432979272706937E-2</v>
      </c>
      <c r="M54" s="471">
        <v>-4.5178723240236873E-3</v>
      </c>
      <c r="N54" s="471">
        <v>-5.1013692097045321E-3</v>
      </c>
      <c r="O54" s="471">
        <v>2.5182372819973135E-3</v>
      </c>
      <c r="P54" s="471">
        <v>3.4591071599181173E-3</v>
      </c>
      <c r="Q54" s="471">
        <v>8.9331614894843803E-3</v>
      </c>
      <c r="R54" s="471">
        <v>2.0465322725448904E-18</v>
      </c>
      <c r="S54" s="471">
        <v>1.9540486550181705E-2</v>
      </c>
      <c r="T54" s="471">
        <v>1.9443031134079445E-2</v>
      </c>
      <c r="U54" s="471"/>
      <c r="V54" s="471"/>
      <c r="W54" s="472"/>
      <c r="X54" s="473"/>
      <c r="Y54" s="473"/>
      <c r="Z54" s="473"/>
      <c r="AA54" s="473"/>
      <c r="AB54" s="473"/>
      <c r="AC54" s="473"/>
      <c r="AD54" s="473"/>
      <c r="AE54" s="469"/>
      <c r="AF54" s="473"/>
      <c r="AG54" s="473"/>
      <c r="AH54" s="473"/>
      <c r="AI54" s="473"/>
      <c r="AJ54" s="469"/>
      <c r="AK54"/>
      <c r="AL54" s="473"/>
      <c r="AM54" s="473"/>
      <c r="AN54" s="473"/>
      <c r="AO54" s="473"/>
      <c r="AP54" s="473"/>
      <c r="AQ54" s="473"/>
      <c r="AR54" s="469"/>
      <c r="AS54" s="469"/>
      <c r="AT54" s="469"/>
      <c r="AU54" s="469"/>
      <c r="AV54" s="475"/>
      <c r="AW54" s="475"/>
      <c r="AX54" s="469"/>
      <c r="AY54" s="469"/>
      <c r="AZ54" s="469"/>
      <c r="BA54" s="469"/>
      <c r="BB54" s="469"/>
      <c r="BC54"/>
      <c r="BD54"/>
      <c r="BE54" s="469"/>
    </row>
    <row r="55" spans="1:57">
      <c r="B55" s="468">
        <v>7</v>
      </c>
      <c r="E55" s="471">
        <v>0.08</v>
      </c>
      <c r="F55" s="471">
        <v>3.345620729575649E-2</v>
      </c>
      <c r="G55" s="471">
        <v>3.3714589904973558E-2</v>
      </c>
      <c r="H55" s="471">
        <v>3.9583168512216993E-2</v>
      </c>
      <c r="I55" s="471">
        <v>-5.7499293674401208E-4</v>
      </c>
      <c r="K55" s="474">
        <v>-4.8366115200715321E-4</v>
      </c>
      <c r="M55" s="471">
        <v>-1.5342881949256153E-3</v>
      </c>
      <c r="N55" s="471">
        <v>-2.7348321871365953E-3</v>
      </c>
      <c r="O55" s="471">
        <v>2.5586432113110227E-3</v>
      </c>
      <c r="P55" s="471">
        <v>2.4775697519138721E-3</v>
      </c>
      <c r="Q55" s="471">
        <v>8.7236367570703369E-3</v>
      </c>
      <c r="R55" s="471">
        <v>2.0439807006421944E-18</v>
      </c>
      <c r="S55" s="471">
        <v>1.6358340991964881E-2</v>
      </c>
      <c r="T55" s="471">
        <v>1.633077372262887E-2</v>
      </c>
      <c r="U55" s="471"/>
      <c r="V55" s="471"/>
      <c r="X55" s="473"/>
      <c r="Y55" s="473"/>
      <c r="Z55" s="473"/>
      <c r="AA55" s="473"/>
      <c r="AB55" s="473"/>
      <c r="AC55" s="473"/>
      <c r="AD55" s="473"/>
      <c r="AE55" s="469"/>
      <c r="AF55" s="473"/>
      <c r="AG55" s="473"/>
      <c r="AH55" s="473"/>
      <c r="AI55" s="473"/>
      <c r="AJ55" s="469"/>
      <c r="AK55" s="473"/>
      <c r="AL55" s="473"/>
      <c r="AM55" s="473"/>
      <c r="AN55" s="473"/>
      <c r="AO55" s="473"/>
      <c r="AP55" s="473"/>
      <c r="AQ55" s="473"/>
      <c r="AR55" s="469"/>
      <c r="AS55" s="469"/>
      <c r="AT55" s="469"/>
      <c r="AU55" s="469"/>
      <c r="AV55" s="475"/>
      <c r="AW55" s="475"/>
      <c r="AX55" s="469"/>
      <c r="AY55" s="469"/>
      <c r="AZ55" s="469"/>
      <c r="BA55" s="469"/>
      <c r="BB55" s="469"/>
      <c r="BC55"/>
      <c r="BD55"/>
      <c r="BE55" s="469"/>
    </row>
    <row r="56" spans="1:57">
      <c r="B56" s="468">
        <v>8</v>
      </c>
      <c r="E56" s="471">
        <v>0.08</v>
      </c>
      <c r="F56" s="471">
        <v>5.4329782659740866E-2</v>
      </c>
      <c r="G56" s="471">
        <v>4.9837796450368677E-2</v>
      </c>
      <c r="H56" s="471">
        <v>5.0598138441922957E-2</v>
      </c>
      <c r="I56" s="471">
        <v>1.2776755779503768E-2</v>
      </c>
      <c r="K56" s="474">
        <v>7.6514207724776684E-2</v>
      </c>
      <c r="M56" s="471">
        <v>9.693626532004142E-4</v>
      </c>
      <c r="N56" s="471">
        <v>5.829150537856537E-3</v>
      </c>
      <c r="O56" s="471">
        <v>2.5773915558456768E-3</v>
      </c>
      <c r="P56" s="471">
        <v>4.4487338583797074E-3</v>
      </c>
      <c r="Q56" s="471">
        <v>8.787558818103931E-3</v>
      </c>
      <c r="R56" s="471">
        <v>6.4081259819198069E-5</v>
      </c>
      <c r="S56" s="471">
        <v>1.9458999303268904E-2</v>
      </c>
      <c r="T56" s="471">
        <v>2.098206349136858E-2</v>
      </c>
      <c r="U56" s="471"/>
      <c r="V56" s="471"/>
      <c r="X56" s="473"/>
      <c r="Y56" s="473"/>
      <c r="Z56" s="473"/>
      <c r="AA56" s="473"/>
      <c r="AB56" s="473"/>
      <c r="AC56" s="473"/>
      <c r="AD56" s="473"/>
      <c r="AE56" s="469"/>
      <c r="AF56" s="473"/>
      <c r="AG56" s="473"/>
      <c r="AH56" s="473"/>
      <c r="AI56" s="473"/>
      <c r="AJ56" s="469"/>
      <c r="AK56"/>
      <c r="AL56" s="473"/>
      <c r="AM56" s="473"/>
      <c r="AN56" s="473"/>
      <c r="AO56" s="473"/>
      <c r="AP56" s="473"/>
      <c r="AQ56" s="473"/>
      <c r="AR56" s="469"/>
      <c r="AS56" s="469"/>
      <c r="AT56" s="475"/>
      <c r="AU56" s="469"/>
      <c r="AV56" s="475"/>
      <c r="AW56" s="475"/>
      <c r="AX56" s="469"/>
      <c r="AY56" s="469"/>
      <c r="AZ56" s="469"/>
      <c r="BA56" s="469"/>
      <c r="BB56" s="469"/>
      <c r="BC56"/>
      <c r="BD56"/>
      <c r="BE56" s="469"/>
    </row>
    <row r="57" spans="1:57">
      <c r="B57" s="468">
        <v>9</v>
      </c>
      <c r="D57" s="468">
        <v>9</v>
      </c>
      <c r="E57" s="471">
        <v>0.08</v>
      </c>
      <c r="F57" s="471">
        <v>6.6495439388065902E-2</v>
      </c>
      <c r="G57" s="471">
        <v>5.7869244460671876E-2</v>
      </c>
      <c r="H57" s="471">
        <v>5.8540377957083445E-2</v>
      </c>
      <c r="I57" s="471">
        <v>4.7853734554266225E-3</v>
      </c>
      <c r="K57" s="474">
        <v>0.11640730905276575</v>
      </c>
      <c r="M57" s="471">
        <v>4.5964547044073933E-3</v>
      </c>
      <c r="N57" s="471">
        <v>7.0830158282475242E-3</v>
      </c>
      <c r="O57" s="471">
        <v>2.5947147753261398E-3</v>
      </c>
      <c r="P57" s="471">
        <v>7.104107801213312E-3</v>
      </c>
      <c r="Q57" s="471">
        <v>9.8416606850403546E-3</v>
      </c>
      <c r="R57" s="471">
        <v>6.4511964158984875E-5</v>
      </c>
      <c r="S57" s="471">
        <v>2.2846963406586318E-2</v>
      </c>
      <c r="T57" s="471">
        <v>2.2205670908126262E-2</v>
      </c>
      <c r="U57" s="471"/>
      <c r="V57" s="471"/>
      <c r="X57" s="473"/>
      <c r="Y57" s="473"/>
      <c r="Z57" s="473"/>
      <c r="AA57" s="473"/>
      <c r="AB57" s="473"/>
      <c r="AC57" s="473"/>
      <c r="AD57" s="473"/>
      <c r="AE57" s="469"/>
      <c r="AF57" s="473"/>
      <c r="AG57" s="473"/>
      <c r="AH57" s="473"/>
      <c r="AI57" s="473"/>
      <c r="AJ57" s="469"/>
      <c r="AK57"/>
      <c r="AL57" s="473"/>
      <c r="AM57" s="473"/>
      <c r="AN57" s="473"/>
      <c r="AO57" s="473"/>
      <c r="AP57" s="473"/>
      <c r="AQ57" s="473"/>
      <c r="AR57" s="469"/>
      <c r="AS57" s="469"/>
      <c r="AT57" s="475"/>
      <c r="AU57" s="469"/>
      <c r="AV57" s="475"/>
      <c r="AW57" s="475"/>
      <c r="AX57" s="469"/>
      <c r="AY57" s="469"/>
      <c r="AZ57" s="469"/>
      <c r="BA57" s="469"/>
      <c r="BB57" s="469"/>
      <c r="BC57"/>
      <c r="BD57"/>
      <c r="BE57" s="469"/>
    </row>
    <row r="58" spans="1:57">
      <c r="B58" s="468">
        <v>10</v>
      </c>
      <c r="E58" s="471">
        <v>0.08</v>
      </c>
      <c r="F58" s="471">
        <v>8.1928791199965323E-2</v>
      </c>
      <c r="G58" s="471">
        <v>6.8687062493666184E-2</v>
      </c>
      <c r="H58" s="471">
        <v>7.3742322042998021E-2</v>
      </c>
      <c r="I58" s="471">
        <v>3.7448581581720486E-3</v>
      </c>
      <c r="K58" s="474">
        <v>0.13631365098576831</v>
      </c>
      <c r="M58" s="471">
        <v>8.8415739746907449E-3</v>
      </c>
      <c r="N58" s="471">
        <v>5.2007928458513309E-3</v>
      </c>
      <c r="O58" s="471">
        <v>2.2459281457003813E-3</v>
      </c>
      <c r="P58" s="471">
        <v>9.7775851418858833E-3</v>
      </c>
      <c r="Q58" s="471">
        <v>1.0180520460104687E-2</v>
      </c>
      <c r="R58" s="471">
        <v>5.0402712467292508E-4</v>
      </c>
      <c r="S58" s="471">
        <v>3.0972373797535476E-2</v>
      </c>
      <c r="T58" s="471">
        <v>2.4386510169628672E-2</v>
      </c>
      <c r="U58" s="471"/>
      <c r="V58" s="471"/>
      <c r="X58" s="473"/>
      <c r="Y58" s="473"/>
      <c r="Z58" s="473"/>
      <c r="AA58" s="473"/>
      <c r="AB58" s="473"/>
      <c r="AC58" s="473"/>
      <c r="AD58" s="473"/>
      <c r="AE58" s="469"/>
      <c r="AF58" s="473"/>
      <c r="AG58" s="473"/>
      <c r="AH58" s="473"/>
      <c r="AI58" s="473"/>
      <c r="AJ58" s="469"/>
      <c r="AK58" s="473"/>
      <c r="AL58" s="473"/>
      <c r="AM58" s="473"/>
      <c r="AN58" s="473"/>
      <c r="AO58" s="473"/>
      <c r="AP58" s="473"/>
      <c r="AQ58" s="473"/>
      <c r="AR58" s="469"/>
      <c r="AS58" s="469"/>
      <c r="AT58" s="475"/>
      <c r="AU58" s="475"/>
      <c r="AV58" s="475"/>
      <c r="AW58" s="475"/>
      <c r="AX58" s="469"/>
      <c r="AY58" s="469"/>
      <c r="AZ58" s="469"/>
      <c r="BA58" s="469"/>
      <c r="BB58" s="469"/>
      <c r="BC58"/>
      <c r="BD58"/>
      <c r="BE58" s="469"/>
    </row>
    <row r="59" spans="1:57">
      <c r="B59" s="468">
        <v>11</v>
      </c>
      <c r="E59" s="471">
        <v>0.08</v>
      </c>
      <c r="F59" s="471">
        <v>7.6138143140258796E-2</v>
      </c>
      <c r="G59" s="471">
        <v>6.4551492193665627E-2</v>
      </c>
      <c r="H59" s="471">
        <v>6.8720022440783124E-2</v>
      </c>
      <c r="I59" s="471">
        <v>-6.915789655335125E-4</v>
      </c>
      <c r="K59" s="474">
        <v>0.12660303891649405</v>
      </c>
      <c r="M59" s="471">
        <v>8.2948297014311927E-3</v>
      </c>
      <c r="N59" s="471">
        <v>3.4535083850024801E-3</v>
      </c>
      <c r="O59" s="471">
        <v>2.2354535880770841E-3</v>
      </c>
      <c r="P59" s="471">
        <v>6.3921706053332687E-3</v>
      </c>
      <c r="Q59" s="471">
        <v>9.1664226106561251E-3</v>
      </c>
      <c r="R59" s="471">
        <v>5.0167644343176499E-4</v>
      </c>
      <c r="S59" s="471">
        <v>3.088810882625067E-2</v>
      </c>
      <c r="T59" s="471">
        <v>2.4372395590732236E-2</v>
      </c>
      <c r="U59" s="471"/>
      <c r="V59" s="471"/>
      <c r="X59" s="473"/>
      <c r="Y59" s="473"/>
      <c r="Z59" s="473"/>
      <c r="AA59" s="473"/>
      <c r="AB59" s="473"/>
      <c r="AC59" s="473"/>
      <c r="AD59" s="473"/>
      <c r="AE59" s="469"/>
      <c r="AF59" s="473"/>
      <c r="AG59" s="473"/>
      <c r="AH59" s="473"/>
      <c r="AI59" s="473"/>
      <c r="AJ59" s="469"/>
      <c r="AK59"/>
      <c r="AL59" s="473"/>
      <c r="AM59" s="473"/>
      <c r="AN59" s="473"/>
      <c r="AO59" s="473"/>
      <c r="AP59" s="473"/>
      <c r="AQ59" s="473"/>
      <c r="AR59" s="469"/>
      <c r="AS59" s="475"/>
      <c r="AT59" s="475"/>
      <c r="AU59" s="475"/>
      <c r="AV59" s="475"/>
      <c r="AW59" s="475"/>
      <c r="AX59" s="469"/>
      <c r="AY59" s="469"/>
      <c r="AZ59" s="469"/>
      <c r="BA59" s="469"/>
      <c r="BB59" s="469"/>
      <c r="BC59"/>
      <c r="BD59"/>
      <c r="BE59" s="469"/>
    </row>
    <row r="60" spans="1:57">
      <c r="B60" s="468">
        <v>12</v>
      </c>
      <c r="D60" s="468">
        <v>12</v>
      </c>
      <c r="E60" s="471">
        <v>0.08</v>
      </c>
      <c r="F60" s="471">
        <v>7.2251293729169053E-2</v>
      </c>
      <c r="G60" s="471">
        <v>6.4145448428255092E-2</v>
      </c>
      <c r="H60" s="471">
        <v>7.0467495997188712E-2</v>
      </c>
      <c r="I60" s="471">
        <v>3.217288283902997E-3</v>
      </c>
      <c r="K60" s="474">
        <v>8.4028087032061771E-2</v>
      </c>
      <c r="M60" s="471">
        <v>2.472685093152305E-3</v>
      </c>
      <c r="N60" s="471">
        <v>3.9616066328704898E-3</v>
      </c>
      <c r="O60" s="471">
        <v>2.3386063624956386E-3</v>
      </c>
      <c r="P60" s="471">
        <v>6.6617382323553263E-3</v>
      </c>
      <c r="Q60" s="471">
        <v>1.0064062546403215E-2</v>
      </c>
      <c r="R60" s="471">
        <v>4.9826141282956877E-4</v>
      </c>
      <c r="S60" s="471">
        <v>3.015374952258696E-2</v>
      </c>
      <c r="T60" s="471">
        <v>2.6164646472878798E-2</v>
      </c>
      <c r="U60" s="471"/>
      <c r="V60" s="471"/>
      <c r="X60" s="473"/>
      <c r="Y60" s="473"/>
      <c r="Z60" s="473"/>
      <c r="AA60" s="473"/>
      <c r="AB60" s="473"/>
      <c r="AC60" s="473"/>
      <c r="AD60" s="473"/>
      <c r="AE60" s="469"/>
      <c r="AF60" s="473"/>
      <c r="AG60" s="473"/>
      <c r="AH60" s="473"/>
      <c r="AI60" s="473"/>
      <c r="AJ60" s="469"/>
      <c r="AK60" s="469"/>
      <c r="AL60" s="473"/>
      <c r="AM60" s="473"/>
      <c r="AN60"/>
      <c r="AO60" s="473"/>
      <c r="AP60" s="473"/>
      <c r="AQ60" s="473"/>
      <c r="AR60" s="469"/>
      <c r="AS60" s="475"/>
      <c r="AT60" s="475"/>
      <c r="AU60" s="475"/>
      <c r="AV60" s="475"/>
      <c r="AW60" s="475"/>
      <c r="AX60" s="469"/>
      <c r="AY60" s="469"/>
      <c r="AZ60" s="469"/>
      <c r="BA60" s="469"/>
      <c r="BB60" s="469"/>
      <c r="BC60"/>
      <c r="BD60"/>
      <c r="BE60" s="469"/>
    </row>
    <row r="61" spans="1:57">
      <c r="A61" s="468">
        <v>2018</v>
      </c>
      <c r="B61" s="468">
        <v>1</v>
      </c>
      <c r="C61" s="468">
        <v>2018</v>
      </c>
      <c r="E61" s="471">
        <v>0.08</v>
      </c>
      <c r="F61" s="462">
        <v>8.0258308565034131E-2</v>
      </c>
      <c r="G61" s="462">
        <v>6.852567114574426E-2</v>
      </c>
      <c r="H61" s="462">
        <v>8.8166019607825996E-2</v>
      </c>
      <c r="I61" s="462">
        <v>1.7002310493111406E-2</v>
      </c>
      <c r="K61" s="474">
        <v>3.136959911855608E-2</v>
      </c>
      <c r="M61" s="471">
        <v>-3.6804813534450339E-3</v>
      </c>
      <c r="N61" s="471">
        <v>2.6658534620061882E-3</v>
      </c>
      <c r="O61" s="471">
        <v>5.0822914881439299E-3</v>
      </c>
      <c r="P61" s="471">
        <v>1.3715094065223896E-2</v>
      </c>
      <c r="Q61" s="471">
        <v>9.9697076645551708E-3</v>
      </c>
      <c r="R61" s="471">
        <v>4.9358999941970683E-4</v>
      </c>
      <c r="S61" s="471">
        <v>3.1657694801330599E-2</v>
      </c>
      <c r="T61" s="471">
        <v>3.0324266102354887E-2</v>
      </c>
      <c r="U61" s="471"/>
      <c r="V61" s="471"/>
      <c r="X61" s="473"/>
      <c r="Y61" s="473"/>
      <c r="Z61" s="473"/>
      <c r="AA61" s="473"/>
      <c r="AB61" s="473"/>
      <c r="AC61" s="473"/>
      <c r="AD61" s="473"/>
      <c r="AE61" s="469"/>
      <c r="AF61" s="473"/>
      <c r="AG61" s="473"/>
      <c r="AH61" s="473"/>
      <c r="AI61" s="473"/>
      <c r="AJ61" s="469"/>
      <c r="AK61" s="475"/>
      <c r="AL61" s="473"/>
      <c r="AM61" s="473"/>
      <c r="AN61"/>
      <c r="AO61" s="473"/>
      <c r="AP61" s="473"/>
      <c r="AQ61" s="473"/>
      <c r="AR61" s="469"/>
      <c r="AS61" s="475"/>
      <c r="AT61" s="475"/>
      <c r="AU61" s="475"/>
      <c r="AV61" s="475"/>
      <c r="AW61" s="475"/>
      <c r="AX61" s="469"/>
      <c r="AY61" s="469"/>
      <c r="AZ61" s="469"/>
      <c r="BA61" s="469"/>
      <c r="BB61" s="469"/>
      <c r="BC61"/>
      <c r="BD61"/>
      <c r="BE61" s="469"/>
    </row>
    <row r="62" spans="1:57">
      <c r="B62" s="468">
        <v>2</v>
      </c>
      <c r="E62" s="471">
        <v>0.08</v>
      </c>
      <c r="F62" s="462">
        <v>8.1358993732355778E-2</v>
      </c>
      <c r="G62" s="462">
        <v>6.9114883011520689E-2</v>
      </c>
      <c r="H62" s="462">
        <v>8.5568004999241554E-2</v>
      </c>
      <c r="I62" s="462">
        <v>7.0744903735093789E-3</v>
      </c>
      <c r="K62" s="474">
        <v>5.6217460227276472E-2</v>
      </c>
      <c r="M62" s="462">
        <v>-7.7870702565795992E-4</v>
      </c>
      <c r="N62" s="462">
        <v>2.7444074029282384E-3</v>
      </c>
      <c r="O62" s="462">
        <v>4.0379898134523442E-3</v>
      </c>
      <c r="P62" s="462">
        <v>1.4664083243198383E-2</v>
      </c>
      <c r="Q62" s="462">
        <v>9.9097593943308568E-3</v>
      </c>
      <c r="R62" s="462">
        <v>4.9062202205659442E-4</v>
      </c>
      <c r="S62" s="462">
        <v>3.1906270992481826E-2</v>
      </c>
      <c r="T62" s="462">
        <v>2.8294327283896366E-2</v>
      </c>
      <c r="U62" s="471"/>
      <c r="V62" s="471"/>
      <c r="X62" s="473"/>
      <c r="Y62" s="473"/>
      <c r="Z62" s="473"/>
      <c r="AA62" s="473"/>
      <c r="AB62" s="473"/>
      <c r="AC62" s="473"/>
      <c r="AD62" s="473"/>
      <c r="AE62" s="469"/>
      <c r="AF62" s="473"/>
      <c r="AG62" s="473"/>
      <c r="AH62" s="473"/>
      <c r="AI62" s="473"/>
      <c r="AJ62" s="469"/>
      <c r="AK62" s="469"/>
      <c r="AL62" s="473"/>
      <c r="AM62" s="473"/>
      <c r="AN62"/>
      <c r="AO62" s="473"/>
      <c r="AP62" s="473"/>
      <c r="AQ62" s="473"/>
      <c r="AR62" s="469"/>
      <c r="AS62" s="475"/>
      <c r="AT62" s="475"/>
      <c r="AU62" s="475"/>
      <c r="AV62" s="475"/>
      <c r="AW62" s="475"/>
      <c r="AX62" s="469"/>
      <c r="AY62" s="469"/>
      <c r="AZ62" s="469"/>
      <c r="BA62" s="469"/>
      <c r="BB62" s="469"/>
      <c r="BC62"/>
      <c r="BD62"/>
      <c r="BE62" s="469"/>
    </row>
    <row r="63" spans="1:57">
      <c r="B63" s="468">
        <v>3</v>
      </c>
      <c r="D63" s="468">
        <v>3</v>
      </c>
      <c r="E63" s="471">
        <v>0.08</v>
      </c>
      <c r="F63" s="476">
        <v>7.6915677251460979E-2</v>
      </c>
      <c r="G63" s="476">
        <v>6.6280833375635728E-2</v>
      </c>
      <c r="H63" s="476">
        <v>8.2368344585830533E-2</v>
      </c>
      <c r="I63" s="476">
        <v>1.1804035533342638E-2</v>
      </c>
      <c r="K63" s="474">
        <v>4.622789502596536E-2</v>
      </c>
      <c r="M63" s="476">
        <v>5.1470411365883326E-4</v>
      </c>
      <c r="N63" s="476">
        <v>2.6787240009652391E-3</v>
      </c>
      <c r="O63" s="476">
        <v>3.7816722680577069E-3</v>
      </c>
      <c r="P63" s="476">
        <v>1.8507008013988586E-2</v>
      </c>
      <c r="Q63" s="476">
        <v>5.3804125282472231E-3</v>
      </c>
      <c r="R63" s="476">
        <v>4.8290581317504813E-4</v>
      </c>
      <c r="S63" s="476">
        <v>2.3526836416902841E-2</v>
      </c>
      <c r="T63" s="476">
        <v>2.7423826624712867E-2</v>
      </c>
      <c r="U63" s="471"/>
      <c r="V63" s="471"/>
      <c r="X63" s="473"/>
      <c r="Y63" s="473"/>
      <c r="Z63" s="473"/>
      <c r="AA63" s="473"/>
      <c r="AB63" s="473"/>
      <c r="AC63" s="473"/>
      <c r="AD63" s="473"/>
      <c r="AE63" s="469"/>
      <c r="AF63" s="473"/>
      <c r="AG63" s="473"/>
      <c r="AH63" s="473"/>
      <c r="AI63" s="473"/>
      <c r="AJ63" s="469"/>
      <c r="AK63" s="469"/>
      <c r="AL63"/>
      <c r="AM63"/>
      <c r="AN63"/>
      <c r="AO63"/>
      <c r="AP63"/>
      <c r="AQ63" s="473"/>
      <c r="AR63" s="469"/>
      <c r="AS63" s="475"/>
      <c r="AT63" s="475"/>
      <c r="AU63" s="475"/>
      <c r="AV63" s="475"/>
      <c r="AW63" s="475"/>
      <c r="AX63" s="469"/>
      <c r="AY63" s="469"/>
      <c r="AZ63" s="469"/>
      <c r="BA63" s="469"/>
      <c r="BB63" s="469"/>
      <c r="BC63"/>
      <c r="BD63"/>
      <c r="BE63" s="469"/>
    </row>
    <row r="64" spans="1:57">
      <c r="B64" s="468">
        <v>4</v>
      </c>
      <c r="E64" s="471">
        <v>0.08</v>
      </c>
      <c r="F64" s="476">
        <v>6.6909736962180499E-2</v>
      </c>
      <c r="G64" s="476">
        <v>6.0319907661503303E-2</v>
      </c>
      <c r="H64" s="476">
        <v>6.6867405878679564E-2</v>
      </c>
      <c r="I64" s="476">
        <v>5.8438340475119865E-3</v>
      </c>
      <c r="K64" s="474">
        <v>6.7143295480930787E-2</v>
      </c>
      <c r="M64" s="476">
        <v>2.389526234228384E-3</v>
      </c>
      <c r="N64" s="476">
        <v>4.2529466228510698E-3</v>
      </c>
      <c r="O64" s="476">
        <v>3.7247687085882578E-3</v>
      </c>
      <c r="P64" s="476">
        <v>1.6770467359833559E-2</v>
      </c>
      <c r="Q64" s="476">
        <v>7.4651204714682199E-4</v>
      </c>
      <c r="R64" s="476">
        <v>0</v>
      </c>
      <c r="S64" s="476">
        <v>1.5014809068066431E-2</v>
      </c>
      <c r="T64" s="476">
        <v>2.4757218968612844E-2</v>
      </c>
      <c r="U64" s="462"/>
      <c r="V64" s="462"/>
      <c r="X64" s="163"/>
      <c r="Y64" s="163"/>
      <c r="Z64" s="163"/>
      <c r="AA64" s="163"/>
      <c r="AB64" s="163"/>
      <c r="AC64" s="163"/>
      <c r="AD64" s="163"/>
      <c r="AE64" s="469"/>
      <c r="AF64" s="163"/>
      <c r="AG64" s="163"/>
      <c r="AH64" s="163"/>
      <c r="AI64" s="163"/>
      <c r="AJ64" s="469"/>
      <c r="AK64" s="469"/>
      <c r="AL64"/>
      <c r="AM64"/>
      <c r="AN64"/>
      <c r="AO64"/>
      <c r="AP64"/>
      <c r="AQ64" s="473"/>
      <c r="AR64" s="469"/>
      <c r="AS64" s="475"/>
      <c r="AT64" s="475"/>
      <c r="AU64" s="475"/>
      <c r="AV64" s="475"/>
      <c r="AW64" s="475"/>
      <c r="AX64" s="469"/>
      <c r="AY64" s="469"/>
      <c r="AZ64" s="469"/>
      <c r="BA64" s="469"/>
      <c r="BB64" s="469"/>
      <c r="BC64"/>
      <c r="BD64"/>
      <c r="BE64" s="469"/>
    </row>
    <row r="65" spans="1:57">
      <c r="B65" s="468">
        <v>5</v>
      </c>
      <c r="E65" s="471">
        <v>0.08</v>
      </c>
      <c r="F65" s="476">
        <v>6.5715156660060448E-2</v>
      </c>
      <c r="G65" s="476">
        <v>6.1402705425187776E-2</v>
      </c>
      <c r="H65" s="476">
        <v>6.4267372173159476E-2</v>
      </c>
      <c r="I65" s="476">
        <v>5.1687806577203066E-3</v>
      </c>
      <c r="K65" s="474">
        <v>7.3658137974446092E-2</v>
      </c>
      <c r="M65" s="476">
        <v>2.4712468314201015E-3</v>
      </c>
      <c r="N65" s="476">
        <v>5.2165691881872756E-3</v>
      </c>
      <c r="O65" s="476">
        <v>5.150715271489803E-3</v>
      </c>
      <c r="P65" s="476">
        <v>1.5978744365752386E-2</v>
      </c>
      <c r="Q65" s="476">
        <v>-1.0202448224462476E-3</v>
      </c>
      <c r="R65" s="476">
        <v>0</v>
      </c>
      <c r="S65" s="476">
        <v>1.1390693026716938E-2</v>
      </c>
      <c r="T65" s="476">
        <v>2.5507187976494036E-2</v>
      </c>
      <c r="U65" s="476"/>
      <c r="V65" s="476"/>
      <c r="X65" s="475"/>
      <c r="Y65" s="475"/>
      <c r="Z65" s="475"/>
      <c r="AA65" s="475"/>
      <c r="AB65" s="475"/>
      <c r="AC65" s="475"/>
      <c r="AD65" s="475"/>
      <c r="AE65" s="469"/>
      <c r="AF65" s="475"/>
      <c r="AG65" s="475"/>
      <c r="AH65" s="475"/>
      <c r="AI65" s="475"/>
      <c r="AJ65" s="469"/>
      <c r="AK65" s="469"/>
      <c r="AL65" s="469"/>
      <c r="AM65" s="469"/>
      <c r="AN65" s="469"/>
      <c r="AO65" s="469"/>
      <c r="AP65" s="469"/>
      <c r="AQ65" s="469"/>
      <c r="AR65" s="469"/>
      <c r="AS65" s="475"/>
      <c r="AT65" s="475"/>
      <c r="AU65" s="475"/>
      <c r="AV65" s="475"/>
      <c r="AW65" s="475"/>
      <c r="AX65" s="469"/>
      <c r="AY65" s="469"/>
      <c r="AZ65" s="469"/>
      <c r="BA65" s="469"/>
      <c r="BB65" s="469"/>
      <c r="BC65"/>
      <c r="BD65"/>
    </row>
    <row r="66" spans="1:57">
      <c r="B66" s="468">
        <v>6</v>
      </c>
      <c r="D66" s="468">
        <v>6</v>
      </c>
      <c r="E66" s="471">
        <v>0.08</v>
      </c>
      <c r="F66" s="476">
        <v>7.9574164668087866E-2</v>
      </c>
      <c r="G66" s="476">
        <v>7.2001644530136577E-2</v>
      </c>
      <c r="H66" s="476">
        <v>6.7461224221112337E-2</v>
      </c>
      <c r="I66" s="476">
        <v>6.810790142777412E-3</v>
      </c>
      <c r="K66" s="474">
        <v>0.14904558102966581</v>
      </c>
      <c r="M66" s="476">
        <v>8.4569690856012136E-3</v>
      </c>
      <c r="N66" s="476">
        <v>9.7831469055525214E-3</v>
      </c>
      <c r="O66" s="476">
        <v>5.2129786218018843E-3</v>
      </c>
      <c r="P66" s="476">
        <v>1.6548930639099107E-2</v>
      </c>
      <c r="Q66" s="476">
        <v>-1.0265210953512675E-3</v>
      </c>
      <c r="R66" s="476">
        <v>1.3028036564653109E-3</v>
      </c>
      <c r="S66" s="476">
        <v>1.2016832197763665E-2</v>
      </c>
      <c r="T66" s="476">
        <v>2.625250356180428E-2</v>
      </c>
      <c r="U66" s="476"/>
      <c r="V66" s="476"/>
      <c r="X66" s="475"/>
      <c r="Y66" s="475"/>
      <c r="Z66" s="475"/>
      <c r="AA66" s="475"/>
      <c r="AB66" s="475"/>
      <c r="AC66" s="475"/>
      <c r="AD66" s="475"/>
      <c r="AE66" s="469"/>
      <c r="AF66" s="475"/>
      <c r="AG66" s="475"/>
      <c r="AH66" s="475"/>
      <c r="AI66" s="475"/>
      <c r="AJ66" s="469"/>
      <c r="AK66" s="469"/>
      <c r="AL66" s="469"/>
      <c r="AM66" s="469"/>
      <c r="AN66" s="469"/>
      <c r="AO66" s="469"/>
      <c r="AP66" s="469"/>
      <c r="AQ66" s="469"/>
      <c r="AR66" s="469"/>
      <c r="AS66" s="475"/>
      <c r="AT66" s="475"/>
      <c r="AU66" s="475"/>
      <c r="AV66" s="475"/>
      <c r="AW66" s="475"/>
      <c r="AX66" s="469"/>
      <c r="AY66" s="469"/>
      <c r="AZ66" s="469"/>
      <c r="BA66" s="469"/>
      <c r="BB66"/>
      <c r="BC66"/>
      <c r="BD66"/>
      <c r="BE66" s="469"/>
    </row>
    <row r="67" spans="1:57">
      <c r="B67" s="468">
        <v>7</v>
      </c>
      <c r="E67" s="471">
        <v>0.08</v>
      </c>
      <c r="F67" s="476">
        <v>8.7723020467056934E-2</v>
      </c>
      <c r="G67" s="476">
        <v>7.7312533539736883E-2</v>
      </c>
      <c r="H67" s="476">
        <v>7.4598394730507334E-2</v>
      </c>
      <c r="I67" s="476">
        <v>6.968879944788009E-3</v>
      </c>
      <c r="K67" s="474">
        <v>0.16334034248866147</v>
      </c>
      <c r="M67" s="476">
        <v>1.0942189839150396E-2</v>
      </c>
      <c r="N67" s="476">
        <v>1.0114396539414011E-2</v>
      </c>
      <c r="O67" s="476">
        <v>8.3598591342987204E-3</v>
      </c>
      <c r="P67" s="476">
        <v>1.6174965235207936E-2</v>
      </c>
      <c r="Q67" s="476">
        <v>-9.4062564983329498E-4</v>
      </c>
      <c r="R67" s="476">
        <v>1.6725015397561422E-3</v>
      </c>
      <c r="S67" s="476">
        <v>1.3240424534483508E-2</v>
      </c>
      <c r="T67" s="476">
        <v>2.7218683644746201E-2</v>
      </c>
      <c r="U67" s="476"/>
      <c r="V67" s="476"/>
      <c r="X67" s="475"/>
      <c r="Y67" s="475"/>
      <c r="Z67" s="475"/>
      <c r="AA67" s="475"/>
      <c r="AB67" s="475"/>
      <c r="AC67" s="475"/>
      <c r="AD67" s="475"/>
      <c r="AE67" s="469"/>
      <c r="AF67" s="475"/>
      <c r="AG67" s="475"/>
      <c r="AH67" s="475"/>
      <c r="AI67" s="475"/>
      <c r="AJ67" s="469"/>
      <c r="AK67" s="469"/>
      <c r="AL67" s="469"/>
      <c r="AM67" s="469"/>
      <c r="AN67" s="469"/>
      <c r="AO67" s="469"/>
      <c r="AP67" s="469"/>
      <c r="AQ67" s="469"/>
      <c r="AR67" s="469"/>
      <c r="AS67" s="475"/>
      <c r="AT67" s="475"/>
      <c r="AU67" s="475"/>
      <c r="AV67" s="475"/>
      <c r="AW67" s="475"/>
      <c r="AX67" s="469"/>
      <c r="AY67" s="469"/>
      <c r="AZ67" s="469"/>
      <c r="BA67" s="163"/>
      <c r="BB67"/>
      <c r="BC67"/>
      <c r="BD67"/>
      <c r="BE67" s="469"/>
    </row>
    <row r="68" spans="1:57">
      <c r="B68" s="468">
        <v>8</v>
      </c>
      <c r="E68" s="477">
        <v>0.08</v>
      </c>
      <c r="F68" s="477">
        <v>6.4461301768564461E-2</v>
      </c>
      <c r="G68" s="462">
        <v>5.9998522196566428E-2</v>
      </c>
      <c r="H68" s="477">
        <v>6.5306346086682954E-2</v>
      </c>
      <c r="I68" s="477">
        <v>-8.8821845518303189E-3</v>
      </c>
      <c r="K68" s="474">
        <v>6.2556389912772126E-2</v>
      </c>
      <c r="M68" s="477">
        <v>7.252780277262093E-3</v>
      </c>
      <c r="N68" s="477">
        <v>-1.193357082211625E-3</v>
      </c>
      <c r="O68" s="477">
        <v>8.7151892854519571E-3</v>
      </c>
      <c r="P68" s="477">
        <v>1.4118537918571933E-2</v>
      </c>
      <c r="Q68" s="477">
        <v>-2.6098760893174737E-3</v>
      </c>
      <c r="R68" s="477">
        <v>2.0156958357507027E-3</v>
      </c>
      <c r="S68" s="477">
        <v>9.5121756015774297E-3</v>
      </c>
      <c r="T68" s="477">
        <v>2.404027993216204E-2</v>
      </c>
      <c r="U68" s="476"/>
      <c r="V68" s="476"/>
      <c r="X68" s="475"/>
      <c r="Y68" s="475"/>
      <c r="Z68" s="475"/>
      <c r="AA68" s="475"/>
      <c r="AB68" s="475"/>
      <c r="AC68" s="475"/>
      <c r="AD68" s="475"/>
      <c r="AE68" s="469"/>
      <c r="AF68" s="475"/>
      <c r="AG68" s="475"/>
      <c r="AH68" s="475"/>
      <c r="AI68" s="475"/>
      <c r="AJ68" s="469"/>
      <c r="AK68" s="469"/>
      <c r="AL68" s="469"/>
      <c r="AM68" s="469"/>
      <c r="AN68" s="469"/>
      <c r="AO68" s="469"/>
      <c r="AP68" s="469"/>
      <c r="AQ68" s="469"/>
      <c r="AR68" s="469"/>
      <c r="AS68" s="475"/>
      <c r="AT68" s="475"/>
      <c r="AU68" s="475"/>
      <c r="AV68" s="475"/>
      <c r="AW68" s="475"/>
      <c r="AX68" s="469"/>
      <c r="AY68" s="469"/>
      <c r="AZ68" s="469"/>
      <c r="BA68" s="163"/>
      <c r="BB68"/>
      <c r="BC68"/>
      <c r="BD68"/>
      <c r="BE68" s="469"/>
    </row>
    <row r="69" spans="1:57">
      <c r="B69" s="468">
        <v>9</v>
      </c>
      <c r="D69" s="468">
        <v>9</v>
      </c>
      <c r="E69" s="471">
        <v>0.08</v>
      </c>
      <c r="F69" s="462">
        <v>5.9247435025859163E-2</v>
      </c>
      <c r="G69" s="462">
        <v>5.6870089921373213E-2</v>
      </c>
      <c r="H69" s="462">
        <v>6.5306346086682954E-2</v>
      </c>
      <c r="I69" s="462">
        <v>-1.3619300594880368E-4</v>
      </c>
      <c r="K69" s="474">
        <v>2.3202882695025018E-2</v>
      </c>
      <c r="M69" s="462">
        <v>4.3951683466837265E-3</v>
      </c>
      <c r="N69" s="462">
        <v>-4.3310336412364986E-3</v>
      </c>
      <c r="O69" s="462">
        <v>9.0737239739047577E-3</v>
      </c>
      <c r="P69" s="462">
        <v>1.2890019022854068E-2</v>
      </c>
      <c r="Q69" s="462">
        <v>-3.5304449254487057E-3</v>
      </c>
      <c r="R69" s="462">
        <v>2.3686547937619195E-3</v>
      </c>
      <c r="S69" s="462">
        <v>8.6538790364656601E-3</v>
      </c>
      <c r="T69" s="462">
        <v>2.6197023493425547E-2</v>
      </c>
      <c r="U69" s="476"/>
      <c r="V69" s="476"/>
      <c r="X69" s="475"/>
      <c r="Y69" s="475"/>
      <c r="Z69" s="475"/>
      <c r="AA69" s="475"/>
      <c r="AB69" s="475"/>
      <c r="AC69" s="475"/>
      <c r="AD69" s="475"/>
      <c r="AE69" s="469"/>
      <c r="AF69" s="475"/>
      <c r="AG69" s="475"/>
      <c r="AH69" s="475"/>
      <c r="AI69" s="475"/>
      <c r="AJ69" s="469"/>
      <c r="AK69" s="469"/>
      <c r="AL69" s="469"/>
      <c r="AM69" s="469"/>
      <c r="AN69" s="469"/>
      <c r="AO69" s="469"/>
      <c r="AP69" s="469"/>
      <c r="AQ69" s="469"/>
      <c r="AR69" s="469"/>
      <c r="AS69" s="475"/>
      <c r="AT69" s="475"/>
      <c r="AU69" s="475"/>
      <c r="AV69" s="475"/>
      <c r="AW69" s="475"/>
      <c r="AX69" s="469"/>
      <c r="AY69" s="469"/>
      <c r="AZ69" s="469"/>
      <c r="BA69" s="163"/>
      <c r="BB69"/>
      <c r="BC69"/>
      <c r="BD69"/>
      <c r="BE69" s="469"/>
    </row>
    <row r="70" spans="1:57">
      <c r="B70" s="468">
        <v>10</v>
      </c>
      <c r="E70" s="471">
        <v>0.08</v>
      </c>
      <c r="F70" s="462">
        <v>6.8174821404141772E-2</v>
      </c>
      <c r="G70" s="462">
        <v>6.2798962627032884E-2</v>
      </c>
      <c r="H70" s="462">
        <v>6.9056655385373089E-2</v>
      </c>
      <c r="I70" s="462">
        <v>1.2204466251321433E-2</v>
      </c>
      <c r="K70" s="474">
        <v>6.2639153082546972E-2</v>
      </c>
      <c r="M70" s="462">
        <v>7.8671218863450073E-3</v>
      </c>
      <c r="N70" s="462">
        <v>-2.5376425231848974E-3</v>
      </c>
      <c r="O70" s="462">
        <v>1.2234145908415487E-2</v>
      </c>
      <c r="P70" s="462">
        <v>1.4771390316380563E-2</v>
      </c>
      <c r="Q70" s="462">
        <v>-2.8918166509444361E-3</v>
      </c>
      <c r="R70" s="462">
        <v>2.3598176115275926E-3</v>
      </c>
      <c r="S70" s="462">
        <v>8.6840420581896956E-3</v>
      </c>
      <c r="T70" s="462">
        <v>2.4795946146468462E-2</v>
      </c>
      <c r="U70" s="477"/>
      <c r="V70" s="477"/>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163"/>
      <c r="BB70" s="163"/>
      <c r="BC70"/>
      <c r="BD70"/>
      <c r="BE70" s="469"/>
    </row>
    <row r="71" spans="1:57">
      <c r="B71" s="468">
        <v>11</v>
      </c>
      <c r="E71" s="471">
        <v>0.08</v>
      </c>
      <c r="F71" s="462">
        <v>9.2914618251904946E-2</v>
      </c>
      <c r="G71" s="462">
        <v>8.0661332203150193E-2</v>
      </c>
      <c r="H71" s="462">
        <v>8.9194195029013823E-2</v>
      </c>
      <c r="I71" s="462">
        <v>2.2453216089786343E-2</v>
      </c>
      <c r="K71" s="474">
        <v>0.11692399350299354</v>
      </c>
      <c r="M71" s="462">
        <v>1.2951003146322672E-2</v>
      </c>
      <c r="N71" s="462">
        <v>-1.1557283915950682E-3</v>
      </c>
      <c r="O71" s="462">
        <v>1.4959368977124845E-2</v>
      </c>
      <c r="P71" s="462">
        <v>2.1869169410157759E-2</v>
      </c>
      <c r="Q71" s="462">
        <v>-1.9955894570152003E-3</v>
      </c>
      <c r="R71" s="462">
        <v>2.3614507411883418E-3</v>
      </c>
      <c r="S71" s="462">
        <v>1.4926085579568064E-2</v>
      </c>
      <c r="T71" s="462">
        <v>2.7003268789138529E-2</v>
      </c>
      <c r="U71" s="462"/>
      <c r="V71" s="462"/>
      <c r="X71" s="469"/>
      <c r="Y71" s="469"/>
      <c r="Z71" s="469"/>
      <c r="AA71" s="469"/>
      <c r="AB71" s="469"/>
      <c r="AC71" s="469"/>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c r="BB71"/>
      <c r="BC71"/>
      <c r="BD71"/>
      <c r="BE71" s="469"/>
    </row>
    <row r="72" spans="1:57">
      <c r="B72" s="468">
        <v>12</v>
      </c>
      <c r="D72" s="468">
        <v>12</v>
      </c>
      <c r="E72" s="462">
        <v>0.08</v>
      </c>
      <c r="F72" s="462">
        <v>9.6657399469244121E-2</v>
      </c>
      <c r="G72" s="462">
        <v>8.1324306010331027E-2</v>
      </c>
      <c r="H72" s="462">
        <v>8.9612545278115352E-2</v>
      </c>
      <c r="I72" s="462">
        <v>6.6528931891645104E-3</v>
      </c>
      <c r="K72" s="476">
        <v>0.14258633753316707</v>
      </c>
      <c r="M72" s="462">
        <v>1.6753170167707169E-2</v>
      </c>
      <c r="N72" s="462">
        <v>-2.0297004427454377E-3</v>
      </c>
      <c r="O72" s="476">
        <v>1.3248686343690403E-2</v>
      </c>
      <c r="P72" s="462">
        <v>2.3622609509578799E-2</v>
      </c>
      <c r="Q72" s="462">
        <v>-2.8845375656574284E-3</v>
      </c>
      <c r="R72" s="462">
        <v>2.3538776382410875E-3</v>
      </c>
      <c r="S72" s="462">
        <v>1.4693749541812405E-2</v>
      </c>
      <c r="T72" s="476">
        <v>2.8015006710962676E-2</v>
      </c>
      <c r="U72" s="462"/>
      <c r="V72" s="462"/>
      <c r="X72" s="469"/>
      <c r="Y72" s="469"/>
      <c r="Z72" s="469"/>
      <c r="AA72" s="469"/>
      <c r="AB72" s="469"/>
      <c r="AC72" s="469"/>
      <c r="AD72" s="469"/>
      <c r="AE72" s="469"/>
      <c r="AF72" s="469"/>
      <c r="AG72" s="469"/>
      <c r="AH72" s="469"/>
      <c r="AI72" s="469"/>
      <c r="AJ72" s="469"/>
      <c r="AK72" s="469"/>
      <c r="AL72" s="469"/>
      <c r="AM72" s="469"/>
      <c r="AN72" s="469"/>
      <c r="AO72" s="469"/>
      <c r="AP72" s="469"/>
      <c r="AQ72" s="469"/>
      <c r="AR72" s="469"/>
      <c r="AS72" s="469"/>
      <c r="AT72" s="469"/>
      <c r="AU72" s="469"/>
      <c r="AV72" s="469"/>
      <c r="AW72"/>
      <c r="AX72" s="469"/>
      <c r="AY72" s="469"/>
      <c r="AZ72" s="469"/>
      <c r="BA72"/>
      <c r="BB72"/>
      <c r="BC72"/>
      <c r="BD72"/>
      <c r="BE72" s="469"/>
    </row>
    <row r="73" spans="1:57">
      <c r="A73" s="468">
        <v>2019</v>
      </c>
      <c r="B73" s="468">
        <v>1</v>
      </c>
      <c r="C73" s="468">
        <v>2019</v>
      </c>
      <c r="E73" s="476">
        <v>0.08</v>
      </c>
      <c r="F73" s="476">
        <v>8.1165183495044424E-2</v>
      </c>
      <c r="G73" s="462">
        <v>7.2824577370836474E-2</v>
      </c>
      <c r="H73" s="476">
        <v>6.6516857754660874E-2</v>
      </c>
      <c r="I73" s="476">
        <v>2.6353628501696313E-3</v>
      </c>
      <c r="K73" s="476">
        <v>0.17671428439166226</v>
      </c>
      <c r="M73" s="476">
        <v>2.1051060155056943E-2</v>
      </c>
      <c r="N73" s="476">
        <v>-1.2000959609860223E-3</v>
      </c>
      <c r="O73" s="476">
        <v>6.5557211479415458E-3</v>
      </c>
      <c r="P73" s="476">
        <v>1.3032320419919318E-2</v>
      </c>
      <c r="Q73" s="476">
        <v>-2.8363136798172841E-3</v>
      </c>
      <c r="R73" s="476">
        <v>2.3145253594357802E-3</v>
      </c>
      <c r="S73" s="476">
        <v>1.4661205730889599E-2</v>
      </c>
      <c r="T73" s="476">
        <v>2.4750446642787239E-2</v>
      </c>
      <c r="U73" s="462"/>
      <c r="V73" s="462"/>
      <c r="X73" s="469"/>
      <c r="Y73" s="469"/>
      <c r="Z73" s="469"/>
      <c r="AA73" s="469"/>
      <c r="AB73" s="469"/>
      <c r="AC73" s="469"/>
      <c r="AD73" s="469"/>
      <c r="AE73" s="469"/>
      <c r="AF73" s="469"/>
      <c r="AG73" s="469"/>
      <c r="AH73" s="469"/>
      <c r="AI73" s="469"/>
      <c r="AJ73" s="469"/>
      <c r="AK73" s="469"/>
      <c r="AL73" s="469"/>
      <c r="AM73" s="469"/>
      <c r="AN73" s="469"/>
      <c r="AO73" s="469"/>
      <c r="AP73" s="469"/>
      <c r="AQ73" s="469"/>
      <c r="AR73" s="469"/>
      <c r="AS73" s="469"/>
      <c r="AT73" s="469"/>
      <c r="AU73" s="469"/>
      <c r="AV73" s="469"/>
      <c r="AW73"/>
      <c r="AX73" s="469"/>
      <c r="AY73" s="469"/>
      <c r="AZ73" s="469"/>
      <c r="BA73"/>
      <c r="BB73" s="163"/>
      <c r="BC73"/>
      <c r="BD73"/>
      <c r="BE73" s="469"/>
    </row>
    <row r="74" spans="1:57">
      <c r="B74" s="468">
        <v>2</v>
      </c>
      <c r="E74" s="476">
        <v>0.08</v>
      </c>
      <c r="F74" s="476">
        <v>7.8514381845889769E-2</v>
      </c>
      <c r="G74" s="462">
        <v>6.8731023241096034E-2</v>
      </c>
      <c r="H74" s="476">
        <v>7.1779791819684968E-2</v>
      </c>
      <c r="I74" s="476">
        <v>4.6053443441544939E-3</v>
      </c>
      <c r="K74" s="476">
        <v>0.11985971833645803</v>
      </c>
      <c r="M74" s="476">
        <v>1.6247267700116714E-2</v>
      </c>
      <c r="N74" s="476">
        <v>-1.087445248971347E-3</v>
      </c>
      <c r="O74" s="476">
        <v>5.925985117162913E-3</v>
      </c>
      <c r="P74" s="476">
        <v>1.2940771059632161E-2</v>
      </c>
      <c r="Q74" s="476">
        <v>-2.8163891618040757E-3</v>
      </c>
      <c r="R74" s="476">
        <v>2.298266296644408E-3</v>
      </c>
      <c r="S74" s="476">
        <v>1.8103269244879702E-2</v>
      </c>
      <c r="T74" s="476">
        <v>2.4086267676425317E-2</v>
      </c>
      <c r="U74" s="476"/>
      <c r="V74" s="476"/>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c r="AX74" s="469"/>
      <c r="AY74" s="469"/>
      <c r="AZ74" s="469"/>
      <c r="BA74"/>
      <c r="BB74"/>
      <c r="BC74" s="469"/>
      <c r="BD74" s="469"/>
      <c r="BE74" s="469"/>
    </row>
    <row r="75" spans="1:57">
      <c r="B75" s="468">
        <v>3</v>
      </c>
      <c r="D75" s="468">
        <v>3</v>
      </c>
      <c r="E75" s="476">
        <v>0.08</v>
      </c>
      <c r="F75" s="476">
        <v>7.461023273325873E-2</v>
      </c>
      <c r="G75" s="462">
        <v>6.6756424619326848E-2</v>
      </c>
      <c r="H75" s="476">
        <v>7.1034600733144604E-2</v>
      </c>
      <c r="I75" s="476">
        <v>8.1413733621409357E-3</v>
      </c>
      <c r="K75" s="476">
        <v>9.5429148285951282E-2</v>
      </c>
      <c r="M75" s="476">
        <v>1.4551471173162026E-2</v>
      </c>
      <c r="N75" s="476">
        <v>-1.434225364905106E-3</v>
      </c>
      <c r="O75" s="476">
        <v>5.2684718546244713E-3</v>
      </c>
      <c r="P75" s="476">
        <v>9.0071891894211529E-3</v>
      </c>
      <c r="Q75" s="476">
        <v>-1.2534269571042511E-3</v>
      </c>
      <c r="R75" s="476">
        <v>2.271453973232025E-3</v>
      </c>
      <c r="S75" s="476">
        <v>2.1840922380989541E-2</v>
      </c>
      <c r="T75" s="476">
        <v>2.3104949526734725E-2</v>
      </c>
      <c r="U75" s="476"/>
      <c r="V75" s="476"/>
      <c r="X75" s="469"/>
      <c r="Y75" s="469"/>
      <c r="Z75" s="469"/>
      <c r="AA75" s="469"/>
      <c r="AB75" s="469"/>
      <c r="AC75" s="469"/>
      <c r="AD75" s="469"/>
      <c r="AE75" s="469"/>
      <c r="AF75" s="469"/>
      <c r="AG75" s="469"/>
      <c r="AH75" s="469"/>
      <c r="AI75" s="469"/>
      <c r="AJ75" s="469"/>
      <c r="AK75" s="469"/>
      <c r="AL75" s="469"/>
      <c r="AM75" s="469"/>
      <c r="AN75" s="469"/>
      <c r="AO75" s="469"/>
      <c r="AP75" s="469"/>
      <c r="AQ75" s="469"/>
      <c r="AR75" s="469"/>
      <c r="AS75" s="469"/>
      <c r="AT75" s="469"/>
      <c r="AU75" s="469"/>
      <c r="AV75" s="469"/>
      <c r="AW75"/>
      <c r="AX75" s="469"/>
      <c r="AY75" s="469"/>
      <c r="AZ75" s="469"/>
      <c r="BA75"/>
      <c r="BB75"/>
      <c r="BD75" s="469"/>
      <c r="BE75" s="469"/>
    </row>
    <row r="76" spans="1:57">
      <c r="B76" s="468">
        <v>4</v>
      </c>
      <c r="E76" s="476">
        <v>0.08</v>
      </c>
      <c r="F76" s="476">
        <v>7.8388947719530755E-2</v>
      </c>
      <c r="G76" s="462">
        <v>7.0124106230146088E-2</v>
      </c>
      <c r="H76" s="476">
        <v>7.6160699233241536E-2</v>
      </c>
      <c r="I76" s="476">
        <v>9.3807417129985193E-3</v>
      </c>
      <c r="K76" s="476">
        <v>9.0679960055660258E-2</v>
      </c>
      <c r="M76" s="476">
        <v>1.4107935975164519E-2</v>
      </c>
      <c r="N76" s="476">
        <v>-2.4743296645207355E-4</v>
      </c>
      <c r="O76" s="476">
        <v>6.0900648083444583E-3</v>
      </c>
      <c r="P76" s="476">
        <v>8.6510672154717777E-3</v>
      </c>
      <c r="Q76" s="476">
        <v>-5.7347482637746952E-4</v>
      </c>
      <c r="R76" s="476">
        <v>2.2582570935407559E-3</v>
      </c>
      <c r="S76" s="476">
        <v>2.5931541287831879E-2</v>
      </c>
      <c r="T76" s="476">
        <v>2.1597514305629451E-2</v>
      </c>
      <c r="U76" s="476"/>
      <c r="V76" s="476"/>
      <c r="X76" s="469"/>
      <c r="Y76" s="469"/>
      <c r="Z76" s="469"/>
      <c r="AA76" s="469"/>
      <c r="AB76" s="469"/>
      <c r="AC76" s="469"/>
      <c r="AD76" s="469"/>
      <c r="AE76" s="469"/>
      <c r="AF76" s="469"/>
      <c r="AG76" s="469"/>
      <c r="AH76" s="469"/>
      <c r="AI76" s="469"/>
      <c r="AJ76" s="469"/>
      <c r="AK76" s="469"/>
      <c r="AL76" s="469"/>
      <c r="AM76" s="469"/>
      <c r="AN76" s="469"/>
      <c r="AO76" s="469"/>
      <c r="AP76" s="469"/>
      <c r="AQ76" s="469"/>
      <c r="AR76" s="469"/>
      <c r="AS76" s="469"/>
      <c r="AT76" s="469"/>
      <c r="AU76" s="469"/>
      <c r="AV76" s="469"/>
      <c r="AW76"/>
      <c r="AX76" s="469"/>
      <c r="AY76" s="469"/>
      <c r="AZ76" s="469"/>
      <c r="BA76"/>
      <c r="BB76"/>
      <c r="BD76" s="469"/>
      <c r="BE76" s="469"/>
    </row>
    <row r="77" spans="1:57">
      <c r="B77" s="468">
        <v>5</v>
      </c>
      <c r="E77" s="476">
        <v>0.08</v>
      </c>
      <c r="F77" s="476">
        <v>8.9163195546823948E-2</v>
      </c>
      <c r="G77" s="462">
        <v>7.9810635998761148E-2</v>
      </c>
      <c r="H77" s="476">
        <v>7.8611487424218751E-2</v>
      </c>
      <c r="I77" s="476">
        <v>1.5211481460585929E-2</v>
      </c>
      <c r="K77" s="476">
        <v>0.14654670683910465</v>
      </c>
      <c r="M77" s="476">
        <v>2.3723283374313855E-2</v>
      </c>
      <c r="N77" s="476">
        <v>-4.6843167829956273E-4</v>
      </c>
      <c r="O77" s="476">
        <v>6.824688660097957E-3</v>
      </c>
      <c r="P77" s="476">
        <v>9.2510363787258951E-3</v>
      </c>
      <c r="Q77" s="476">
        <v>-3.1580978154179162E-3</v>
      </c>
      <c r="R77" s="476">
        <v>2.2466446799741355E-3</v>
      </c>
      <c r="S77" s="476">
        <v>2.5192600676027917E-2</v>
      </c>
      <c r="T77" s="476">
        <v>2.239337345598362E-2</v>
      </c>
      <c r="U77" s="476"/>
      <c r="V77" s="476"/>
      <c r="X77" s="469"/>
      <c r="Y77" s="469"/>
      <c r="Z77" s="469"/>
      <c r="AA77" s="469"/>
      <c r="AB77" s="469"/>
      <c r="AC77" s="469"/>
      <c r="AD77" s="469"/>
      <c r="AE77" s="469"/>
      <c r="AF77" s="469"/>
      <c r="AG77" s="469"/>
      <c r="AH77" s="469"/>
      <c r="AI77" s="469"/>
      <c r="AJ77" s="469"/>
      <c r="AK77" s="469"/>
      <c r="AL77" s="469"/>
      <c r="AM77" s="469"/>
      <c r="AN77" s="469"/>
      <c r="AO77" s="469"/>
      <c r="AP77" s="469"/>
      <c r="AQ77" s="469"/>
      <c r="AR77" s="469"/>
      <c r="AS77" s="469"/>
      <c r="AT77" s="469"/>
      <c r="AU77" s="469"/>
      <c r="AV77" s="469"/>
      <c r="AW77"/>
      <c r="AX77" s="469"/>
      <c r="AY77" s="469"/>
      <c r="AZ77" s="469"/>
      <c r="BA77"/>
      <c r="BB77"/>
      <c r="BD77" s="469"/>
      <c r="BE77" s="469"/>
    </row>
    <row r="78" spans="1:57">
      <c r="B78" s="468">
        <v>6</v>
      </c>
      <c r="D78" s="468">
        <v>6</v>
      </c>
      <c r="E78" s="476">
        <v>0.08</v>
      </c>
      <c r="F78" s="476">
        <v>9.823940405821685E-2</v>
      </c>
      <c r="G78" s="462">
        <v>8.3046338586776347E-2</v>
      </c>
      <c r="H78" s="476">
        <v>8.5444767746596817E-2</v>
      </c>
      <c r="I78" s="476">
        <v>1.5200740060492324E-2</v>
      </c>
      <c r="K78" s="476">
        <v>0.1664103574837934</v>
      </c>
      <c r="M78" s="476">
        <v>2.9586077602245263E-2</v>
      </c>
      <c r="N78" s="476">
        <v>-2.8183678018117581E-3</v>
      </c>
      <c r="O78" s="476">
        <v>6.4653638885899551E-3</v>
      </c>
      <c r="P78" s="476">
        <v>8.7513488340443604E-3</v>
      </c>
      <c r="Q78" s="476">
        <v>-3.1367341772033071E-3</v>
      </c>
      <c r="R78" s="476">
        <v>6.3148182576284973E-3</v>
      </c>
      <c r="S78" s="476">
        <v>2.6972009962638231E-2</v>
      </c>
      <c r="T78" s="476">
        <v>2.2968153314882351E-2</v>
      </c>
      <c r="U78" s="476"/>
      <c r="V78" s="476"/>
      <c r="X78" s="469"/>
      <c r="Y78" s="469"/>
      <c r="Z78" s="469"/>
      <c r="AA78" s="469"/>
      <c r="AB78" s="469"/>
      <c r="AC78" s="469"/>
      <c r="AD78" s="469"/>
      <c r="AE78" s="469"/>
      <c r="AF78" s="469"/>
      <c r="AG78" s="469"/>
      <c r="AH78" s="469"/>
      <c r="AI78" s="469"/>
      <c r="AJ78" s="469"/>
      <c r="AK78" s="469"/>
      <c r="AL78" s="469"/>
      <c r="AM78" s="469"/>
      <c r="AN78" s="469"/>
      <c r="AO78" s="469"/>
      <c r="AP78" s="469"/>
      <c r="AQ78" s="469"/>
      <c r="AR78" s="469"/>
      <c r="AS78" s="469"/>
      <c r="AT78" s="469"/>
      <c r="AU78" s="469"/>
      <c r="AV78" s="469"/>
      <c r="AW78"/>
      <c r="AX78" s="469"/>
      <c r="AY78" s="469"/>
      <c r="AZ78" s="469"/>
      <c r="BA78"/>
      <c r="BB78"/>
      <c r="BD78" s="469"/>
      <c r="BE78" s="469"/>
    </row>
    <row r="79" spans="1:57">
      <c r="B79" s="468">
        <v>7</v>
      </c>
      <c r="E79" s="476">
        <v>0.08</v>
      </c>
      <c r="F79" s="476">
        <v>9.0475061146852775E-2</v>
      </c>
      <c r="G79" s="462">
        <v>7.6850499058821242E-2</v>
      </c>
      <c r="H79" s="476">
        <v>8.0922075734581433E-2</v>
      </c>
      <c r="I79" s="476">
        <v>-1.5019778641789383E-4</v>
      </c>
      <c r="K79" s="476">
        <v>0.14131591995737525</v>
      </c>
      <c r="M79" s="476">
        <v>2.7503317471410101E-2</v>
      </c>
      <c r="N79" s="476">
        <v>-4.9873849920547579E-3</v>
      </c>
      <c r="O79" s="476">
        <v>2.5999335954597171E-3</v>
      </c>
      <c r="P79" s="476">
        <v>9.0433426729238844E-3</v>
      </c>
      <c r="Q79" s="476">
        <v>-3.1945370111864774E-3</v>
      </c>
      <c r="R79" s="476">
        <v>5.9319223163177724E-3</v>
      </c>
      <c r="S79" s="476">
        <v>2.6853288018697803E-2</v>
      </c>
      <c r="T79" s="476">
        <v>2.3530642064098377E-2</v>
      </c>
      <c r="U79" s="476"/>
      <c r="V79" s="476"/>
      <c r="X79" s="469"/>
      <c r="Y79" s="469"/>
      <c r="Z79" s="469"/>
      <c r="AA79" s="469"/>
      <c r="AB79" s="469"/>
      <c r="AC79" s="469"/>
      <c r="AD79" s="469"/>
      <c r="AE79" s="469"/>
      <c r="AF79" s="469"/>
      <c r="AG79" s="469"/>
      <c r="AH79" s="469"/>
      <c r="AI79" s="469"/>
      <c r="AJ79" s="469"/>
      <c r="AK79" s="469"/>
      <c r="AL79" s="469"/>
      <c r="AM79" s="469"/>
      <c r="AN79" s="469"/>
      <c r="AO79" s="469"/>
      <c r="AP79" s="469"/>
      <c r="AQ79" s="469"/>
      <c r="AR79" s="469"/>
      <c r="AS79" s="469"/>
      <c r="AT79" s="469"/>
      <c r="AU79" s="469"/>
      <c r="AV79" s="469"/>
      <c r="AW79"/>
      <c r="AX79" s="469"/>
      <c r="AY79" s="469"/>
      <c r="AZ79" s="469"/>
      <c r="BA79"/>
      <c r="BB79"/>
      <c r="BD79" s="469"/>
      <c r="BE79" s="469"/>
    </row>
    <row r="80" spans="1:57">
      <c r="B80" s="468">
        <v>8</v>
      </c>
      <c r="E80" s="476">
        <v>0.08</v>
      </c>
      <c r="F80" s="476">
        <v>0.10464280588263164</v>
      </c>
      <c r="G80" s="462">
        <v>8.9412289400866651E-2</v>
      </c>
      <c r="H80" s="476">
        <v>8.4694092252265429E-2</v>
      </c>
      <c r="I80" s="476">
        <v>3.9946841750753137E-3</v>
      </c>
      <c r="K80" s="476">
        <v>0.22062505609673244</v>
      </c>
      <c r="M80" s="476">
        <v>2.9854710693600864E-2</v>
      </c>
      <c r="N80" s="476">
        <v>2.398452832037812E-3</v>
      </c>
      <c r="O80" s="476">
        <v>2.618652510377505E-3</v>
      </c>
      <c r="P80" s="476">
        <v>9.1243871636336304E-3</v>
      </c>
      <c r="Q80" s="476">
        <v>-1.643853331698512E-3</v>
      </c>
      <c r="R80" s="476">
        <v>5.6428498606446286E-3</v>
      </c>
      <c r="S80" s="476">
        <v>3.0677208997463998E-2</v>
      </c>
      <c r="T80" s="476">
        <v>2.4326543824873214E-2</v>
      </c>
      <c r="U80" s="476"/>
      <c r="V80" s="476"/>
      <c r="X80" s="469"/>
      <c r="Y80" s="469"/>
      <c r="Z80" s="469"/>
      <c r="AA80" s="469"/>
      <c r="AB80" s="469"/>
      <c r="AC80" s="469"/>
      <c r="AD80" s="469"/>
      <c r="AE80" s="469"/>
      <c r="AF80" s="469"/>
      <c r="AG80" s="469"/>
      <c r="AH80" s="469"/>
      <c r="AI80" s="469"/>
      <c r="AJ80" s="469"/>
      <c r="AK80" s="469"/>
      <c r="AL80" s="469"/>
      <c r="AM80" s="469"/>
      <c r="AN80" s="469"/>
      <c r="AO80" s="469"/>
      <c r="AP80" s="469"/>
      <c r="AQ80" s="469"/>
      <c r="AR80" s="469"/>
      <c r="AS80" s="469"/>
      <c r="AT80" s="469"/>
      <c r="AU80" s="469"/>
      <c r="AV80" s="469"/>
      <c r="AW80"/>
      <c r="AX80" s="469"/>
      <c r="AY80" s="469"/>
      <c r="AZ80" s="469"/>
      <c r="BA80"/>
      <c r="BB80"/>
      <c r="BD80" s="469"/>
      <c r="BE80" s="469"/>
    </row>
    <row r="81" spans="1:57">
      <c r="B81" s="468">
        <v>9</v>
      </c>
      <c r="D81" s="468">
        <v>9</v>
      </c>
      <c r="E81" s="476">
        <v>0.08</v>
      </c>
      <c r="F81" s="476">
        <v>0.10477467571642629</v>
      </c>
      <c r="G81" s="462">
        <v>8.9943493167324418E-2</v>
      </c>
      <c r="H81" s="476">
        <v>7.68060604249865E-2</v>
      </c>
      <c r="I81" s="476">
        <v>-1.6831459081823041E-5</v>
      </c>
      <c r="K81" s="476">
        <v>0.27800694035319062</v>
      </c>
      <c r="M81" s="476">
        <v>3.4161549946921173E-2</v>
      </c>
      <c r="N81" s="476">
        <v>4.2834068468279663E-3</v>
      </c>
      <c r="O81" s="476">
        <v>2.2413434309596705E-3</v>
      </c>
      <c r="P81" s="476">
        <v>8.1161357491901127E-3</v>
      </c>
      <c r="Q81" s="476">
        <v>-1.644077243520319E-3</v>
      </c>
      <c r="R81" s="476">
        <v>5.3013387991185813E-3</v>
      </c>
      <c r="S81" s="476">
        <v>2.919921324526023E-2</v>
      </c>
      <c r="T81" s="476">
        <v>2.1471687698148466E-2</v>
      </c>
      <c r="U81" s="476"/>
      <c r="V81" s="476"/>
      <c r="X81" s="469"/>
      <c r="Y81" s="469"/>
      <c r="Z81" s="469"/>
      <c r="AA81" s="469"/>
      <c r="AB81" s="469"/>
      <c r="AC81" s="469"/>
      <c r="AD81" s="469"/>
      <c r="AE81" s="469"/>
      <c r="AF81" s="469"/>
      <c r="AG81" s="469"/>
      <c r="AH81" s="469"/>
      <c r="AI81" s="469"/>
      <c r="AJ81" s="469"/>
      <c r="AK81" s="469"/>
      <c r="AL81" s="469"/>
      <c r="AM81" s="469"/>
      <c r="AN81" s="469"/>
      <c r="AO81" s="469"/>
      <c r="AP81" s="469"/>
      <c r="AQ81" s="469"/>
      <c r="AR81" s="469"/>
      <c r="AS81" s="469"/>
      <c r="AT81" s="469"/>
      <c r="AU81" s="469"/>
      <c r="AV81" s="469"/>
      <c r="AW81"/>
      <c r="AX81" s="469"/>
      <c r="AY81" s="469"/>
      <c r="AZ81" s="469"/>
      <c r="BA81"/>
      <c r="BB81"/>
      <c r="BD81" s="469"/>
      <c r="BE81" s="469"/>
    </row>
    <row r="82" spans="1:57">
      <c r="B82" s="468">
        <v>10</v>
      </c>
      <c r="E82" s="476">
        <v>0.08</v>
      </c>
      <c r="F82" s="476">
        <v>8.464596387090273E-2</v>
      </c>
      <c r="G82" s="462">
        <v>7.5952464937249609E-2</v>
      </c>
      <c r="H82" s="476">
        <v>6.0388477674135688E-2</v>
      </c>
      <c r="I82" s="476">
        <v>-6.2376400693293643E-3</v>
      </c>
      <c r="K82" s="476">
        <v>0.23784073125561389</v>
      </c>
      <c r="M82" s="476">
        <v>2.9191777665814551E-2</v>
      </c>
      <c r="N82" s="476">
        <v>2.4139619362105605E-3</v>
      </c>
      <c r="O82" s="476">
        <v>-6.8248306057112993E-4</v>
      </c>
      <c r="P82" s="476">
        <v>3.7761334247106391E-3</v>
      </c>
      <c r="Q82" s="476">
        <v>-2.41199983969361E-3</v>
      </c>
      <c r="R82" s="476">
        <v>4.3920371230469551E-3</v>
      </c>
      <c r="S82" s="476">
        <v>2.4778506001425109E-2</v>
      </c>
      <c r="T82" s="476">
        <v>2.077603078026603E-2</v>
      </c>
      <c r="U82" s="476"/>
      <c r="V82" s="476"/>
      <c r="X82" s="469"/>
      <c r="Y82" s="469"/>
      <c r="Z82" s="469"/>
      <c r="AA82" s="469"/>
      <c r="AB82" s="469"/>
      <c r="AC82" s="469"/>
      <c r="AD82" s="469"/>
      <c r="AE82" s="469"/>
      <c r="AF82" s="469"/>
      <c r="AG82" s="469"/>
      <c r="AH82" s="469"/>
      <c r="AI82" s="469"/>
      <c r="AJ82" s="469"/>
      <c r="AK82" s="469"/>
      <c r="AL82" s="469"/>
      <c r="AM82" s="469"/>
      <c r="AN82" s="469"/>
      <c r="AO82" s="469"/>
      <c r="AP82" s="469"/>
      <c r="AQ82" s="469"/>
      <c r="AR82" s="469"/>
      <c r="AS82" s="469"/>
      <c r="AT82" s="469"/>
      <c r="AU82" s="469"/>
      <c r="AV82" s="469"/>
      <c r="AW82"/>
      <c r="AX82" s="469"/>
      <c r="AY82" s="469"/>
      <c r="AZ82" s="469"/>
      <c r="BA82"/>
      <c r="BB82"/>
      <c r="BD82" s="469"/>
      <c r="BE82" s="469"/>
    </row>
    <row r="83" spans="1:57">
      <c r="B83" s="468">
        <v>11</v>
      </c>
      <c r="E83" s="476">
        <v>0.08</v>
      </c>
      <c r="F83" s="476">
        <v>5.0292447594843193E-2</v>
      </c>
      <c r="G83" s="462">
        <v>5.2277873849990941E-2</v>
      </c>
      <c r="H83" s="476">
        <v>3.9582634478660284E-2</v>
      </c>
      <c r="I83" s="476">
        <v>-9.9304965412874147E-3</v>
      </c>
      <c r="K83" s="476">
        <v>0.117691238093107</v>
      </c>
      <c r="M83" s="476">
        <v>1.6548451869917047E-2</v>
      </c>
      <c r="N83" s="476">
        <v>3.3160965663240537E-4</v>
      </c>
      <c r="O83" s="476">
        <v>-3.0978453900874173E-3</v>
      </c>
      <c r="P83" s="476">
        <v>-2.7917956998147705E-3</v>
      </c>
      <c r="Q83" s="476">
        <v>-2.3590319847767E-3</v>
      </c>
      <c r="R83" s="476">
        <v>4.2955873715607449E-3</v>
      </c>
      <c r="S83" s="476">
        <v>1.7695402025549596E-2</v>
      </c>
      <c r="T83" s="476">
        <v>1.7311037761085685E-2</v>
      </c>
      <c r="U83" s="476"/>
      <c r="V83" s="476"/>
      <c r="X83" s="469"/>
      <c r="Y83" s="469"/>
      <c r="Z83" s="469"/>
      <c r="AA83" s="469"/>
      <c r="AB83" s="469"/>
      <c r="AC83" s="469"/>
      <c r="AD83" s="469"/>
      <c r="AE83" s="469"/>
      <c r="AF83" s="469"/>
      <c r="AG83" s="469"/>
      <c r="AH83" s="469"/>
      <c r="AI83" s="469"/>
      <c r="AJ83" s="469"/>
      <c r="AK83" s="469"/>
      <c r="AL83" s="469"/>
      <c r="AM83" s="469"/>
      <c r="AN83" s="469"/>
      <c r="AO83" s="469"/>
      <c r="AP83" s="469"/>
      <c r="AQ83" s="469"/>
      <c r="AR83" s="469"/>
      <c r="AS83" s="469"/>
      <c r="AT83" s="469"/>
      <c r="AU83" s="469"/>
      <c r="AV83" s="469"/>
      <c r="AW83"/>
      <c r="AX83" s="469"/>
      <c r="AY83" s="469"/>
      <c r="AZ83" s="469"/>
      <c r="BA83"/>
      <c r="BB83"/>
      <c r="BD83" s="469"/>
      <c r="BE83" s="469"/>
    </row>
    <row r="84" spans="1:57">
      <c r="B84" s="468">
        <v>12</v>
      </c>
      <c r="D84" s="468">
        <v>12</v>
      </c>
      <c r="E84" s="476">
        <v>0.08</v>
      </c>
      <c r="F84" s="476">
        <v>5.0071517419120415E-2</v>
      </c>
      <c r="G84" s="462">
        <v>5.2310703097043998E-2</v>
      </c>
      <c r="H84" s="476">
        <v>4.2463521264983761E-2</v>
      </c>
      <c r="I84" s="476">
        <v>6.4411426418826689E-3</v>
      </c>
      <c r="K84" s="476">
        <v>9.7372237014981877E-2</v>
      </c>
      <c r="M84" s="476">
        <v>1.1864765951014608E-2</v>
      </c>
      <c r="N84" s="476">
        <v>1.0323423366887707E-3</v>
      </c>
      <c r="O84" s="476">
        <v>-1.3999648538963543E-3</v>
      </c>
      <c r="P84" s="476">
        <v>-4.4361923102737713E-3</v>
      </c>
      <c r="Q84" s="476">
        <v>-2.3434413199798E-3</v>
      </c>
      <c r="R84" s="476">
        <v>4.267198157998568E-3</v>
      </c>
      <c r="S84" s="476">
        <v>1.9140605360310772E-2</v>
      </c>
      <c r="T84" s="476">
        <v>1.9602762777277766E-2</v>
      </c>
      <c r="U84" s="476"/>
      <c r="V84" s="476"/>
      <c r="X84" s="469"/>
      <c r="Y84" s="469"/>
      <c r="Z84" s="469"/>
      <c r="AA84" s="469"/>
      <c r="AB84" s="469"/>
      <c r="AC84" s="469"/>
      <c r="AD84" s="469"/>
      <c r="AE84" s="469"/>
      <c r="AF84" s="469"/>
      <c r="AG84" s="469"/>
      <c r="AH84" s="469"/>
      <c r="AI84" s="469"/>
      <c r="AJ84" s="469"/>
      <c r="AK84" s="469"/>
      <c r="AL84" s="469"/>
      <c r="AM84" s="469"/>
      <c r="AN84" s="469"/>
      <c r="AO84" s="469"/>
      <c r="AP84" s="469"/>
      <c r="AQ84" s="469"/>
      <c r="AR84" s="469"/>
      <c r="AS84" s="469"/>
      <c r="AT84" s="469"/>
      <c r="AU84" s="469"/>
      <c r="AV84" s="469"/>
      <c r="AW84"/>
      <c r="AX84" s="469"/>
      <c r="AY84" s="469"/>
      <c r="AZ84" s="469"/>
      <c r="BA84"/>
      <c r="BB84"/>
      <c r="BD84" s="469"/>
      <c r="BE84" s="469"/>
    </row>
    <row r="85" spans="1:57">
      <c r="A85" s="468">
        <v>2020</v>
      </c>
      <c r="B85" s="468">
        <v>1</v>
      </c>
      <c r="C85" s="468">
        <v>2020</v>
      </c>
      <c r="E85" s="476">
        <v>0.08</v>
      </c>
      <c r="F85" s="476">
        <v>6.0010561954667807E-2</v>
      </c>
      <c r="G85" s="462">
        <v>5.5857441077042047E-2</v>
      </c>
      <c r="H85" s="476">
        <v>5.0332403289129246E-2</v>
      </c>
      <c r="I85" s="476">
        <v>1.2125418869187499E-2</v>
      </c>
      <c r="K85" s="476">
        <v>0.11722795315885204</v>
      </c>
      <c r="M85" s="476">
        <v>1.5985784764581346E-2</v>
      </c>
      <c r="N85" s="476">
        <v>1.8105109509166724E-3</v>
      </c>
      <c r="O85" s="476">
        <v>2.7500113272391782E-3</v>
      </c>
      <c r="P85" s="476">
        <v>-3.8511689131815092E-4</v>
      </c>
      <c r="Q85" s="476">
        <v>-2.3372817345262494E-3</v>
      </c>
      <c r="R85" s="476">
        <v>4.2559821008789356E-3</v>
      </c>
      <c r="S85" s="476">
        <v>1.7796042325852759E-2</v>
      </c>
      <c r="T85" s="476">
        <v>1.7797347376517062E-2</v>
      </c>
      <c r="U85" s="476"/>
      <c r="V85" s="476"/>
      <c r="X85" s="469"/>
      <c r="Y85" s="469"/>
      <c r="Z85" s="469"/>
      <c r="AA85" s="469"/>
      <c r="AB85" s="469"/>
      <c r="AC85" s="469"/>
      <c r="AD85" s="469"/>
      <c r="AE85" s="469"/>
      <c r="AF85" s="469"/>
      <c r="AG85" s="469"/>
      <c r="AH85" s="469"/>
      <c r="AI85" s="469"/>
      <c r="AJ85" s="469"/>
      <c r="AK85" s="469"/>
      <c r="AL85" s="469"/>
      <c r="AM85" s="469"/>
      <c r="AN85" s="469"/>
      <c r="AO85" s="469"/>
      <c r="AP85" s="469"/>
      <c r="AQ85" s="469"/>
      <c r="AR85" s="469"/>
      <c r="AS85" s="469"/>
      <c r="AT85" s="469"/>
      <c r="AU85" s="469"/>
      <c r="AV85" s="469"/>
      <c r="AW85"/>
      <c r="AX85" s="469"/>
      <c r="AY85" s="469"/>
      <c r="AZ85" s="469"/>
      <c r="BA85"/>
      <c r="BB85"/>
      <c r="BD85" s="469"/>
      <c r="BE85" s="469"/>
    </row>
    <row r="86" spans="1:57">
      <c r="B86" s="468">
        <v>2</v>
      </c>
      <c r="D86" s="468">
        <v>2</v>
      </c>
      <c r="E86" s="476">
        <v>0.08</v>
      </c>
      <c r="F86" s="476">
        <v>6.9305548140761397E-2</v>
      </c>
      <c r="G86" s="462">
        <v>6.3527064615065409E-2</v>
      </c>
      <c r="H86" s="476">
        <v>5.1253062975713748E-2</v>
      </c>
      <c r="I86" s="476">
        <v>1.3414495057649134E-2</v>
      </c>
      <c r="K86" s="476">
        <v>0.17537597235956293</v>
      </c>
      <c r="M86" s="476">
        <v>2.3160668189126783E-2</v>
      </c>
      <c r="N86" s="476">
        <v>2.5884797219144677E-3</v>
      </c>
      <c r="O86" s="476">
        <v>2.950547415360267E-3</v>
      </c>
      <c r="P86" s="476">
        <v>-3.8335142599661383E-4</v>
      </c>
      <c r="Q86" s="476">
        <v>-1.4249662809140153E-3</v>
      </c>
      <c r="R86" s="476">
        <v>4.236471689942488E-3</v>
      </c>
      <c r="S86" s="476">
        <v>1.8938976502816389E-2</v>
      </c>
      <c r="T86" s="476">
        <v>1.7813756047597516E-2</v>
      </c>
      <c r="U86" s="476"/>
      <c r="V86" s="476"/>
      <c r="X86" s="469"/>
      <c r="Y86" s="469"/>
      <c r="Z86" s="469"/>
      <c r="AA86" s="469"/>
      <c r="AB86" s="469"/>
      <c r="AC86" s="469"/>
      <c r="AD86" s="469"/>
      <c r="AE86" s="469"/>
      <c r="AF86" s="469"/>
      <c r="AG86" s="469"/>
      <c r="AH86" s="469"/>
      <c r="AI86" s="469"/>
      <c r="AJ86" s="469"/>
      <c r="AK86" s="469"/>
      <c r="AL86" s="469"/>
      <c r="AM86" s="469"/>
      <c r="AN86" s="469"/>
      <c r="AO86" s="469"/>
      <c r="AP86" s="469"/>
      <c r="AQ86" s="469"/>
      <c r="AR86" s="469"/>
      <c r="AS86" s="469"/>
      <c r="AT86" s="469"/>
      <c r="AU86" s="469"/>
      <c r="AV86" s="469"/>
      <c r="AW86"/>
      <c r="AX86" s="469"/>
      <c r="AY86" s="469"/>
      <c r="AZ86" s="469"/>
      <c r="BA86"/>
      <c r="BB86"/>
      <c r="BD86" s="469"/>
      <c r="BE86" s="469"/>
    </row>
    <row r="87" spans="1:57">
      <c r="E87" s="476"/>
      <c r="F87" s="476"/>
      <c r="G87" s="462"/>
      <c r="H87" s="476"/>
      <c r="I87" s="476"/>
      <c r="K87" s="476"/>
      <c r="M87" s="476"/>
      <c r="N87" s="476"/>
      <c r="O87" s="476"/>
      <c r="P87" s="476"/>
      <c r="Q87" s="476"/>
      <c r="R87" s="476"/>
      <c r="S87" s="476"/>
      <c r="T87" s="476"/>
      <c r="U87" s="476"/>
      <c r="V87" s="476"/>
      <c r="X87" s="469"/>
      <c r="Y87" s="469"/>
      <c r="Z87" s="469"/>
      <c r="AA87" s="469"/>
      <c r="AB87" s="469"/>
      <c r="AC87" s="469"/>
      <c r="AD87" s="469"/>
      <c r="AE87" s="469"/>
      <c r="AF87" s="469"/>
      <c r="AG87" s="469"/>
      <c r="AH87" s="469"/>
      <c r="AI87" s="469"/>
      <c r="AJ87" s="469"/>
      <c r="AK87" s="469"/>
      <c r="AL87" s="469"/>
      <c r="AM87" s="469"/>
      <c r="AN87" s="469"/>
      <c r="AO87" s="469"/>
      <c r="AP87" s="469"/>
      <c r="AQ87" s="469"/>
      <c r="AR87" s="469"/>
      <c r="AS87" s="469"/>
      <c r="AT87" s="469"/>
      <c r="AU87" s="469"/>
      <c r="AV87" s="469"/>
      <c r="AW87"/>
      <c r="AX87" s="469"/>
      <c r="AY87" s="469"/>
      <c r="AZ87" s="469"/>
      <c r="BA87"/>
      <c r="BB87"/>
      <c r="BD87" s="469"/>
      <c r="BE87" s="469"/>
    </row>
    <row r="88" spans="1:57">
      <c r="E88" s="476"/>
      <c r="F88" s="476"/>
      <c r="G88" s="462"/>
      <c r="H88" s="476"/>
      <c r="I88" s="476"/>
      <c r="K88" s="476"/>
      <c r="M88" s="476"/>
      <c r="N88" s="476"/>
      <c r="O88" s="476"/>
      <c r="P88" s="476"/>
      <c r="Q88" s="476"/>
      <c r="R88" s="476"/>
      <c r="S88" s="476"/>
      <c r="T88" s="476"/>
      <c r="U88" s="476"/>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c r="BB88" s="163"/>
      <c r="BC88" s="469"/>
      <c r="BE88" s="469"/>
    </row>
  </sheetData>
  <mergeCells count="2">
    <mergeCell ref="E1:I1"/>
    <mergeCell ref="M1:T1"/>
  </mergeCells>
  <pageMargins left="0.7" right="0.7" top="0.75" bottom="0.75" header="0.3" footer="0.3"/>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8">
    <tabColor theme="4"/>
  </sheetPr>
  <dimension ref="A1"/>
  <sheetViews>
    <sheetView view="pageBreakPreview" zoomScale="220" zoomScaleNormal="55" zoomScaleSheetLayoutView="220" workbookViewId="0">
      <selection activeCell="G11" sqref="G11"/>
    </sheetView>
  </sheetViews>
  <sheetFormatPr defaultRowHeight="14.4"/>
  <sheetData/>
  <customSheetViews>
    <customSheetView guid="{54FD4859-4825-49C8-AF88-E7B792413D64}" scale="55" topLeftCell="A9">
      <selection activeCell="AE28" sqref="AE28"/>
      <pageMargins left="0.7" right="0.7" top="0.75" bottom="0.75" header="0.3" footer="0.3"/>
    </customSheetView>
    <customSheetView guid="{5B55F06F-38A3-4953-A2E1-A01BECB01CAC}" scale="55" topLeftCell="A9">
      <selection activeCell="AE28" sqref="AE28"/>
      <pageMargins left="0.7" right="0.7" top="0.75" bottom="0.75" header="0.3" footer="0.3"/>
    </customSheetView>
    <customSheetView guid="{DC707E39-0569-4FAA-B5FD-B85110680DF5}" scale="55">
      <selection activeCell="AF34" sqref="AF34"/>
      <pageMargins left="0.7" right="0.7" top="0.75" bottom="0.75" header="0.3" footer="0.3"/>
    </customSheetView>
    <customSheetView guid="{254DF0CF-5342-436C-8392-04866B911B72}">
      <pageMargins left="0.7" right="0.7" top="0.75" bottom="0.75" header="0.3" footer="0.3"/>
    </customSheetView>
    <customSheetView guid="{83D4AEBA-9C92-42A7-8C70-A480F50C01E3}">
      <selection activeCell="AF34" sqref="AF34"/>
      <pageMargins left="0.7" right="0.7" top="0.75" bottom="0.75" header="0.3" footer="0.3"/>
    </customSheetView>
    <customSheetView guid="{A510ACF3-DF9A-47BB-87AF-862EA6359570}" scale="55" topLeftCell="A9">
      <selection activeCell="AE28" sqref="AE28"/>
      <pageMargins left="0.7" right="0.7" top="0.75" bottom="0.75" header="0.3" footer="0.3"/>
    </customSheetView>
    <customSheetView guid="{B6000075-C6E9-470D-8855-6E4C41B43187}" scale="55" topLeftCell="A9">
      <selection activeCell="AE28" sqref="AE28"/>
      <pageMargins left="0.7" right="0.7" top="0.75" bottom="0.75" header="0.3" footer="0.3"/>
    </customSheetView>
    <customSheetView guid="{8D4EA38E-ED42-44A9-9431-B3D4F6087B53}" scale="55" topLeftCell="A6">
      <selection activeCell="AH53" sqref="AH53"/>
      <pageMargins left="0.7" right="0.7" top="0.75" bottom="0.75" header="0.3" footer="0.3"/>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9">
    <tabColor theme="4"/>
  </sheetPr>
  <dimension ref="A1"/>
  <sheetViews>
    <sheetView view="pageBreakPreview" zoomScale="145" zoomScaleNormal="70" zoomScaleSheetLayoutView="145" workbookViewId="0">
      <selection activeCell="G6" sqref="G6"/>
    </sheetView>
  </sheetViews>
  <sheetFormatPr defaultRowHeight="14.4"/>
  <sheetData/>
  <customSheetViews>
    <customSheetView guid="{54FD4859-4825-49C8-AF88-E7B792413D64}" scale="70">
      <selection activeCell="N19" sqref="N19"/>
      <pageMargins left="0.7" right="0.7" top="0.75" bottom="0.75" header="0.3" footer="0.3"/>
    </customSheetView>
    <customSheetView guid="{5B55F06F-38A3-4953-A2E1-A01BECB01CAC}" scale="70">
      <selection activeCell="N19" sqref="N19"/>
      <pageMargins left="0.7" right="0.7" top="0.75" bottom="0.75" header="0.3" footer="0.3"/>
    </customSheetView>
    <customSheetView guid="{DC707E39-0569-4FAA-B5FD-B85110680DF5}" scale="70" topLeftCell="A7">
      <selection activeCell="W13" sqref="W13"/>
      <pageMargins left="0.7" right="0.7" top="0.75" bottom="0.75" header="0.3" footer="0.3"/>
    </customSheetView>
    <customSheetView guid="{254DF0CF-5342-436C-8392-04866B911B72}">
      <pageMargins left="0.7" right="0.7" top="0.75" bottom="0.75" header="0.3" footer="0.3"/>
    </customSheetView>
    <customSheetView guid="{83D4AEBA-9C92-42A7-8C70-A480F50C01E3}">
      <selection activeCell="W13" sqref="W13"/>
      <pageMargins left="0.7" right="0.7" top="0.75" bottom="0.75" header="0.3" footer="0.3"/>
    </customSheetView>
    <customSheetView guid="{A510ACF3-DF9A-47BB-87AF-862EA6359570}" scale="70">
      <selection activeCell="N19" sqref="N19"/>
      <pageMargins left="0.7" right="0.7" top="0.75" bottom="0.75" header="0.3" footer="0.3"/>
    </customSheetView>
    <customSheetView guid="{B6000075-C6E9-470D-8855-6E4C41B43187}" scale="70">
      <selection activeCell="N19" sqref="N19"/>
      <pageMargins left="0.7" right="0.7" top="0.75" bottom="0.75" header="0.3" footer="0.3"/>
    </customSheetView>
    <customSheetView guid="{8D4EA38E-ED42-44A9-9431-B3D4F6087B53}" scale="115">
      <selection activeCell="R16" sqref="R16"/>
      <pageMargins left="0.7" right="0.7" top="0.75" bottom="0.75" header="0.3" footer="0.3"/>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1">
    <tabColor theme="4"/>
  </sheetPr>
  <dimension ref="A1"/>
  <sheetViews>
    <sheetView showGridLines="0" view="pageBreakPreview" topLeftCell="A4" zoomScaleNormal="100" zoomScaleSheetLayoutView="100" workbookViewId="0">
      <selection activeCell="S17" sqref="S17"/>
    </sheetView>
  </sheetViews>
  <sheetFormatPr defaultColWidth="9.33203125" defaultRowHeight="14.4"/>
  <cols>
    <col min="1" max="16384" width="9.33203125" style="44"/>
  </cols>
  <sheetData/>
  <customSheetViews>
    <customSheetView guid="{54FD4859-4825-49C8-AF88-E7B792413D64}" scale="70" showPageBreaks="1" showGridLines="0" printArea="1" view="pageBreakPreview" topLeftCell="B1">
      <selection activeCell="AA4" sqref="AA4"/>
      <pageMargins left="0.7" right="0.7" top="0.75" bottom="0.75" header="0.3" footer="0.3"/>
    </customSheetView>
    <customSheetView guid="{5B55F06F-38A3-4953-A2E1-A01BECB01CAC}" scale="70" showPageBreaks="1" showGridLines="0" view="pageBreakPreview" topLeftCell="B1">
      <selection activeCell="AA4" sqref="AA4"/>
      <pageMargins left="0.7" right="0.7" top="0.75" bottom="0.75" header="0.3" footer="0.3"/>
    </customSheetView>
    <customSheetView guid="{DC707E39-0569-4FAA-B5FD-B85110680DF5}" scale="60" showPageBreaks="1" showGridLines="0" printArea="1" view="pageBreakPreview">
      <selection activeCell="U32" sqref="U32"/>
      <pageMargins left="0.7" right="0.7" top="0.75" bottom="0.75" header="0.3" footer="0.3"/>
    </customSheetView>
    <customSheetView guid="{254DF0CF-5342-436C-8392-04866B911B72}" scale="60" showPageBreaks="1" showGridLines="0" view="pageBreakPreview">
      <selection activeCell="AR53" sqref="AR53"/>
      <pageMargins left="0.7" right="0.7" top="0.75" bottom="0.75" header="0.3" footer="0.3"/>
    </customSheetView>
    <customSheetView guid="{83D4AEBA-9C92-42A7-8C70-A480F50C01E3}" scale="60" showPageBreaks="1" showGridLines="0" view="pageBreakPreview">
      <selection activeCell="AR53" sqref="AR53"/>
      <pageMargins left="0.7" right="0.7" top="0.75" bottom="0.75" header="0.3" footer="0.3"/>
    </customSheetView>
    <customSheetView guid="{A510ACF3-DF9A-47BB-87AF-862EA6359570}" scale="70" showPageBreaks="1" showGridLines="0" view="pageBreakPreview" topLeftCell="B1">
      <selection activeCell="AA4" sqref="AA4"/>
      <pageMargins left="0.7" right="0.7" top="0.75" bottom="0.75" header="0.3" footer="0.3"/>
    </customSheetView>
    <customSheetView guid="{B6000075-C6E9-470D-8855-6E4C41B43187}" scale="70" showPageBreaks="1" showGridLines="0" view="pageBreakPreview" topLeftCell="B1">
      <selection activeCell="AA4" sqref="AA4"/>
      <pageMargins left="0.7" right="0.7" top="0.75" bottom="0.75" header="0.3" footer="0.3"/>
    </customSheetView>
    <customSheetView guid="{8D4EA38E-ED42-44A9-9431-B3D4F6087B53}" scale="70" showPageBreaks="1" showGridLines="0" view="pageBreakPreview" topLeftCell="B1">
      <selection activeCell="AC36" sqref="AC36"/>
      <pageMargins left="0.7" right="0.7" top="0.75" bottom="0.75" header="0.3" footer="0.3"/>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
  <sheetViews>
    <sheetView view="pageBreakPreview" zoomScaleNormal="100" zoomScaleSheetLayoutView="100" workbookViewId="0">
      <selection activeCell="L17" sqref="L17"/>
    </sheetView>
  </sheetViews>
  <sheetFormatPr defaultRowHeight="14.4"/>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4" tint="-0.499984740745262"/>
  </sheetPr>
  <dimension ref="A1:BW36"/>
  <sheetViews>
    <sheetView showGridLines="0" zoomScale="70" zoomScaleNormal="70" workbookViewId="0">
      <pane xSplit="1" topLeftCell="AO1" activePane="topRight" state="frozen"/>
      <selection pane="topRight" activeCell="BV5" sqref="BV5"/>
    </sheetView>
  </sheetViews>
  <sheetFormatPr defaultColWidth="9.33203125" defaultRowHeight="14.4"/>
  <cols>
    <col min="1" max="1" width="32" style="44" customWidth="1"/>
    <col min="2" max="4" width="9.33203125" style="44"/>
    <col min="5" max="5" width="9.33203125" style="44" customWidth="1"/>
    <col min="6" max="16384" width="9.33203125" style="44"/>
  </cols>
  <sheetData>
    <row r="1" spans="1:75">
      <c r="A1" s="42" t="s">
        <v>157</v>
      </c>
      <c r="B1" s="530">
        <v>2014</v>
      </c>
      <c r="C1" s="530"/>
      <c r="D1" s="530"/>
      <c r="E1" s="530"/>
      <c r="F1" s="530"/>
      <c r="G1" s="530"/>
      <c r="H1" s="530"/>
      <c r="I1" s="530"/>
      <c r="J1" s="530"/>
      <c r="K1" s="530"/>
      <c r="L1" s="530"/>
      <c r="M1" s="530"/>
      <c r="N1" s="530">
        <v>2015</v>
      </c>
      <c r="O1" s="530"/>
      <c r="P1" s="530"/>
      <c r="Q1" s="530"/>
      <c r="R1" s="530"/>
      <c r="S1" s="530"/>
      <c r="T1" s="530"/>
      <c r="U1" s="530"/>
      <c r="V1" s="530"/>
      <c r="W1" s="530"/>
      <c r="X1" s="530"/>
      <c r="Y1" s="530"/>
      <c r="Z1" s="530">
        <v>2016</v>
      </c>
      <c r="AA1" s="530"/>
      <c r="AB1" s="530"/>
      <c r="AC1" s="530"/>
      <c r="AD1" s="530"/>
      <c r="AE1" s="530"/>
      <c r="AF1" s="530"/>
      <c r="AG1" s="530"/>
      <c r="AH1" s="530"/>
      <c r="AI1" s="530"/>
      <c r="AJ1" s="530"/>
      <c r="AK1" s="530"/>
      <c r="AL1" s="530">
        <v>2017</v>
      </c>
      <c r="AM1" s="530"/>
      <c r="AN1" s="530"/>
      <c r="AO1" s="530"/>
      <c r="AP1" s="530"/>
      <c r="AQ1" s="530"/>
      <c r="AR1" s="530"/>
      <c r="AS1" s="530"/>
      <c r="AT1" s="530"/>
      <c r="AU1" s="530"/>
      <c r="AV1" s="530"/>
      <c r="AW1" s="530"/>
      <c r="AX1" s="531">
        <v>2018</v>
      </c>
      <c r="AY1" s="531"/>
      <c r="AZ1" s="531"/>
      <c r="BA1" s="531"/>
      <c r="BB1" s="531"/>
      <c r="BC1" s="531"/>
      <c r="BD1" s="531"/>
      <c r="BE1" s="531"/>
      <c r="BF1" s="531"/>
      <c r="BG1" s="531"/>
      <c r="BH1" s="531"/>
      <c r="BI1" s="531"/>
      <c r="BJ1" s="44">
        <v>2019</v>
      </c>
      <c r="BV1" s="44">
        <v>2020</v>
      </c>
    </row>
    <row r="2" spans="1:75">
      <c r="A2" s="42" t="s">
        <v>174</v>
      </c>
      <c r="B2" s="45"/>
      <c r="C2" s="45"/>
      <c r="D2" s="45">
        <v>3</v>
      </c>
      <c r="E2" s="45"/>
      <c r="F2" s="45"/>
      <c r="G2" s="45">
        <v>6</v>
      </c>
      <c r="H2" s="45"/>
      <c r="I2" s="45"/>
      <c r="J2" s="45">
        <v>9</v>
      </c>
      <c r="K2" s="45"/>
      <c r="L2" s="45"/>
      <c r="M2" s="45">
        <v>12</v>
      </c>
      <c r="N2" s="43"/>
      <c r="O2" s="43"/>
      <c r="P2" s="45">
        <v>3</v>
      </c>
      <c r="Q2" s="43"/>
      <c r="R2" s="43"/>
      <c r="S2" s="43">
        <v>6</v>
      </c>
      <c r="T2" s="43"/>
      <c r="U2" s="43"/>
      <c r="V2" s="43">
        <v>9</v>
      </c>
      <c r="W2" s="43"/>
      <c r="X2" s="43"/>
      <c r="Y2" s="43">
        <v>12</v>
      </c>
      <c r="Z2" s="43"/>
      <c r="AA2" s="43"/>
      <c r="AB2" s="43">
        <v>3</v>
      </c>
      <c r="AC2" s="43"/>
      <c r="AD2" s="43"/>
      <c r="AE2" s="43">
        <v>6</v>
      </c>
      <c r="AF2" s="43"/>
      <c r="AG2" s="43"/>
      <c r="AH2" s="43">
        <v>9</v>
      </c>
      <c r="AI2" s="43"/>
      <c r="AJ2" s="43"/>
      <c r="AK2" s="43">
        <v>12</v>
      </c>
      <c r="AL2" s="43"/>
      <c r="AM2" s="43"/>
      <c r="AN2" s="43">
        <v>3</v>
      </c>
      <c r="AO2" s="43"/>
      <c r="AP2" s="43"/>
      <c r="AQ2" s="43">
        <v>6</v>
      </c>
      <c r="AR2" s="43"/>
      <c r="AS2" s="43"/>
      <c r="AT2" s="43">
        <v>9</v>
      </c>
      <c r="AW2" s="44">
        <v>12</v>
      </c>
      <c r="AZ2" s="44">
        <v>3</v>
      </c>
      <c r="BC2" s="44">
        <v>6</v>
      </c>
      <c r="BF2" s="44">
        <v>9</v>
      </c>
      <c r="BI2" s="44">
        <v>12</v>
      </c>
      <c r="BL2" s="44">
        <v>3</v>
      </c>
      <c r="BO2" s="44">
        <v>6</v>
      </c>
      <c r="BR2" s="44">
        <v>9</v>
      </c>
      <c r="BT2" s="44">
        <v>11</v>
      </c>
      <c r="BW2" s="44">
        <v>2</v>
      </c>
    </row>
    <row r="3" spans="1:75">
      <c r="A3" s="46" t="s">
        <v>371</v>
      </c>
      <c r="B3" s="45"/>
      <c r="C3" s="45"/>
      <c r="D3" s="45"/>
      <c r="E3" s="45"/>
      <c r="F3" s="45"/>
      <c r="G3" s="45"/>
      <c r="H3" s="45"/>
      <c r="I3" s="45"/>
      <c r="J3" s="45"/>
      <c r="K3" s="45"/>
      <c r="L3" s="45"/>
      <c r="M3" s="45"/>
      <c r="N3" s="43"/>
      <c r="O3" s="43"/>
      <c r="P3" s="45"/>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row>
    <row r="4" spans="1:75">
      <c r="A4" s="532" t="s">
        <v>175</v>
      </c>
      <c r="B4" s="47">
        <f t="shared" ref="B4:AF4" si="0">B25+2</f>
        <v>12.5</v>
      </c>
      <c r="C4" s="47">
        <f t="shared" si="0"/>
        <v>12.5</v>
      </c>
      <c r="D4" s="47">
        <f t="shared" si="0"/>
        <v>12.5</v>
      </c>
      <c r="E4" s="47">
        <f t="shared" si="0"/>
        <v>12.5</v>
      </c>
      <c r="F4" s="47">
        <f t="shared" si="0"/>
        <v>12.5</v>
      </c>
      <c r="G4" s="47">
        <f t="shared" si="0"/>
        <v>12.5</v>
      </c>
      <c r="H4" s="47">
        <f t="shared" si="0"/>
        <v>14</v>
      </c>
      <c r="I4" s="47">
        <f t="shared" si="0"/>
        <v>14</v>
      </c>
      <c r="J4" s="47">
        <f t="shared" si="0"/>
        <v>14</v>
      </c>
      <c r="K4" s="47">
        <f t="shared" si="0"/>
        <v>14</v>
      </c>
      <c r="L4" s="47">
        <f t="shared" si="0"/>
        <v>14</v>
      </c>
      <c r="M4" s="47">
        <f t="shared" si="0"/>
        <v>14</v>
      </c>
      <c r="N4" s="47">
        <f t="shared" si="0"/>
        <v>15</v>
      </c>
      <c r="O4" s="47">
        <f t="shared" si="0"/>
        <v>15</v>
      </c>
      <c r="P4" s="47">
        <f t="shared" si="0"/>
        <v>15</v>
      </c>
      <c r="Q4" s="47">
        <f t="shared" si="0"/>
        <v>15</v>
      </c>
      <c r="R4" s="47">
        <f t="shared" si="0"/>
        <v>15</v>
      </c>
      <c r="S4" s="47">
        <f t="shared" si="0"/>
        <v>15</v>
      </c>
      <c r="T4" s="47">
        <f t="shared" si="0"/>
        <v>15</v>
      </c>
      <c r="U4" s="47">
        <f t="shared" si="0"/>
        <v>15</v>
      </c>
      <c r="V4" s="47">
        <f t="shared" si="0"/>
        <v>15</v>
      </c>
      <c r="W4" s="47">
        <f t="shared" si="0"/>
        <v>15</v>
      </c>
      <c r="X4" s="47">
        <f t="shared" si="0"/>
        <v>15</v>
      </c>
      <c r="Y4" s="47">
        <f t="shared" si="0"/>
        <v>15</v>
      </c>
      <c r="Z4" s="47">
        <f t="shared" si="0"/>
        <v>14</v>
      </c>
      <c r="AA4" s="47">
        <f t="shared" si="0"/>
        <v>14</v>
      </c>
      <c r="AB4" s="47">
        <f t="shared" si="0"/>
        <v>14</v>
      </c>
      <c r="AC4" s="47">
        <f t="shared" si="0"/>
        <v>14</v>
      </c>
      <c r="AD4" s="47">
        <f t="shared" si="0"/>
        <v>12.5</v>
      </c>
      <c r="AE4" s="47">
        <f t="shared" si="0"/>
        <v>12.5</v>
      </c>
      <c r="AF4" s="47">
        <f t="shared" si="0"/>
        <v>12.5</v>
      </c>
      <c r="AG4" s="47">
        <f t="shared" ref="AG4:AP4" si="1">AG25+3</f>
        <v>18</v>
      </c>
      <c r="AH4" s="47">
        <f t="shared" si="1"/>
        <v>18</v>
      </c>
      <c r="AI4" s="47">
        <f t="shared" si="1"/>
        <v>18</v>
      </c>
      <c r="AJ4" s="47">
        <f t="shared" si="1"/>
        <v>18</v>
      </c>
      <c r="AK4" s="47">
        <f t="shared" si="1"/>
        <v>17</v>
      </c>
      <c r="AL4" s="47">
        <f t="shared" si="1"/>
        <v>17</v>
      </c>
      <c r="AM4" s="47">
        <f t="shared" si="1"/>
        <v>17</v>
      </c>
      <c r="AN4" s="47">
        <f t="shared" si="1"/>
        <v>17</v>
      </c>
      <c r="AO4" s="47">
        <f t="shared" si="1"/>
        <v>17</v>
      </c>
      <c r="AP4" s="47">
        <f t="shared" si="1"/>
        <v>17</v>
      </c>
      <c r="AQ4" s="47">
        <f t="shared" ref="AQ4:BE4" si="2">AQ25+2</f>
        <v>14</v>
      </c>
      <c r="AR4" s="47">
        <f t="shared" si="2"/>
        <v>14</v>
      </c>
      <c r="AS4" s="47">
        <f t="shared" si="2"/>
        <v>14</v>
      </c>
      <c r="AT4" s="47">
        <f t="shared" si="2"/>
        <v>14</v>
      </c>
      <c r="AU4" s="47">
        <f t="shared" si="2"/>
        <v>14</v>
      </c>
      <c r="AV4" s="47">
        <f t="shared" si="2"/>
        <v>14</v>
      </c>
      <c r="AW4" s="47">
        <f t="shared" si="2"/>
        <v>13</v>
      </c>
      <c r="AX4" s="47">
        <f t="shared" si="2"/>
        <v>13</v>
      </c>
      <c r="AY4" s="47">
        <f t="shared" si="2"/>
        <v>13</v>
      </c>
      <c r="AZ4" s="47">
        <f t="shared" si="2"/>
        <v>12</v>
      </c>
      <c r="BA4" s="47">
        <f t="shared" si="2"/>
        <v>12</v>
      </c>
      <c r="BB4" s="47">
        <f t="shared" si="2"/>
        <v>12</v>
      </c>
      <c r="BC4" s="47">
        <f t="shared" si="2"/>
        <v>12</v>
      </c>
      <c r="BD4" s="47">
        <f t="shared" si="2"/>
        <v>12</v>
      </c>
      <c r="BE4" s="47">
        <f t="shared" si="2"/>
        <v>12</v>
      </c>
      <c r="BF4" s="47">
        <f t="shared" ref="BF4:BO4" si="3">BF25+2</f>
        <v>12</v>
      </c>
      <c r="BG4" s="47">
        <f t="shared" si="3"/>
        <v>12</v>
      </c>
      <c r="BH4" s="47">
        <f t="shared" si="3"/>
        <v>13</v>
      </c>
      <c r="BI4" s="47">
        <f t="shared" si="3"/>
        <v>13</v>
      </c>
      <c r="BJ4" s="47">
        <f t="shared" si="3"/>
        <v>13</v>
      </c>
      <c r="BK4" s="47">
        <f t="shared" si="3"/>
        <v>13</v>
      </c>
      <c r="BL4" s="47">
        <f t="shared" si="3"/>
        <v>13</v>
      </c>
      <c r="BM4" s="47">
        <f t="shared" si="3"/>
        <v>13</v>
      </c>
      <c r="BN4" s="47">
        <f t="shared" si="3"/>
        <v>13</v>
      </c>
      <c r="BO4" s="47">
        <f t="shared" si="3"/>
        <v>13</v>
      </c>
      <c r="BP4" s="47">
        <f>BP25+2</f>
        <v>13</v>
      </c>
      <c r="BQ4" s="47">
        <f t="shared" ref="BQ4:BR4" si="4">BQ25+2</f>
        <v>13</v>
      </c>
      <c r="BR4" s="47">
        <f t="shared" si="4"/>
        <v>13</v>
      </c>
      <c r="BS4" s="47">
        <f>BS25+2</f>
        <v>13</v>
      </c>
      <c r="BT4" s="47">
        <f t="shared" ref="BT4:BU4" si="5">BT25+2</f>
        <v>13</v>
      </c>
      <c r="BU4" s="47">
        <f t="shared" si="5"/>
        <v>13</v>
      </c>
      <c r="BV4" s="47">
        <f>BV25+2</f>
        <v>13</v>
      </c>
      <c r="BW4" s="47">
        <f>BW25+2</f>
        <v>13</v>
      </c>
    </row>
    <row r="5" spans="1:75">
      <c r="A5" s="532"/>
      <c r="B5" s="47">
        <f t="shared" ref="B5:AF5" si="6">B25-2</f>
        <v>8.5</v>
      </c>
      <c r="C5" s="47">
        <f t="shared" si="6"/>
        <v>8.5</v>
      </c>
      <c r="D5" s="47">
        <f t="shared" si="6"/>
        <v>8.5</v>
      </c>
      <c r="E5" s="47">
        <f t="shared" si="6"/>
        <v>8.5</v>
      </c>
      <c r="F5" s="47">
        <f t="shared" si="6"/>
        <v>8.5</v>
      </c>
      <c r="G5" s="47">
        <f t="shared" si="6"/>
        <v>8.5</v>
      </c>
      <c r="H5" s="47">
        <f t="shared" si="6"/>
        <v>10</v>
      </c>
      <c r="I5" s="47">
        <f t="shared" si="6"/>
        <v>10</v>
      </c>
      <c r="J5" s="47">
        <f t="shared" si="6"/>
        <v>10</v>
      </c>
      <c r="K5" s="47">
        <f t="shared" si="6"/>
        <v>10</v>
      </c>
      <c r="L5" s="47">
        <f t="shared" si="6"/>
        <v>10</v>
      </c>
      <c r="M5" s="47">
        <f t="shared" si="6"/>
        <v>10</v>
      </c>
      <c r="N5" s="47">
        <f t="shared" si="6"/>
        <v>11</v>
      </c>
      <c r="O5" s="47">
        <f t="shared" si="6"/>
        <v>11</v>
      </c>
      <c r="P5" s="47">
        <f t="shared" si="6"/>
        <v>11</v>
      </c>
      <c r="Q5" s="47">
        <f t="shared" si="6"/>
        <v>11</v>
      </c>
      <c r="R5" s="47">
        <f t="shared" si="6"/>
        <v>11</v>
      </c>
      <c r="S5" s="47">
        <f t="shared" si="6"/>
        <v>11</v>
      </c>
      <c r="T5" s="47">
        <f t="shared" si="6"/>
        <v>11</v>
      </c>
      <c r="U5" s="47">
        <f t="shared" si="6"/>
        <v>11</v>
      </c>
      <c r="V5" s="47">
        <f t="shared" si="6"/>
        <v>11</v>
      </c>
      <c r="W5" s="47">
        <f t="shared" si="6"/>
        <v>11</v>
      </c>
      <c r="X5" s="47">
        <f t="shared" si="6"/>
        <v>11</v>
      </c>
      <c r="Y5" s="47">
        <f t="shared" si="6"/>
        <v>11</v>
      </c>
      <c r="Z5" s="47">
        <f t="shared" si="6"/>
        <v>10</v>
      </c>
      <c r="AA5" s="47">
        <f t="shared" si="6"/>
        <v>10</v>
      </c>
      <c r="AB5" s="47">
        <f t="shared" si="6"/>
        <v>10</v>
      </c>
      <c r="AC5" s="47">
        <f t="shared" si="6"/>
        <v>10</v>
      </c>
      <c r="AD5" s="47">
        <f t="shared" si="6"/>
        <v>8.5</v>
      </c>
      <c r="AE5" s="47">
        <f t="shared" si="6"/>
        <v>8.5</v>
      </c>
      <c r="AF5" s="47">
        <f t="shared" si="6"/>
        <v>8.5</v>
      </c>
      <c r="AG5" s="47">
        <f t="shared" ref="AG5:AP5" si="7">AG25-1</f>
        <v>14</v>
      </c>
      <c r="AH5" s="47">
        <f t="shared" si="7"/>
        <v>14</v>
      </c>
      <c r="AI5" s="47">
        <f t="shared" si="7"/>
        <v>14</v>
      </c>
      <c r="AJ5" s="47">
        <f t="shared" si="7"/>
        <v>14</v>
      </c>
      <c r="AK5" s="47">
        <f t="shared" si="7"/>
        <v>13</v>
      </c>
      <c r="AL5" s="47">
        <f t="shared" si="7"/>
        <v>13</v>
      </c>
      <c r="AM5" s="47">
        <f t="shared" si="7"/>
        <v>13</v>
      </c>
      <c r="AN5" s="47">
        <f t="shared" si="7"/>
        <v>13</v>
      </c>
      <c r="AO5" s="47">
        <f t="shared" si="7"/>
        <v>13</v>
      </c>
      <c r="AP5" s="47">
        <f t="shared" si="7"/>
        <v>13</v>
      </c>
      <c r="AQ5" s="47">
        <f t="shared" ref="AQ5:BE5" si="8">AQ25-2</f>
        <v>10</v>
      </c>
      <c r="AR5" s="47">
        <f t="shared" si="8"/>
        <v>10</v>
      </c>
      <c r="AS5" s="47">
        <f t="shared" si="8"/>
        <v>10</v>
      </c>
      <c r="AT5" s="47">
        <f t="shared" si="8"/>
        <v>10</v>
      </c>
      <c r="AU5" s="47">
        <f t="shared" si="8"/>
        <v>10</v>
      </c>
      <c r="AV5" s="47">
        <f t="shared" si="8"/>
        <v>10</v>
      </c>
      <c r="AW5" s="47">
        <f t="shared" si="8"/>
        <v>9</v>
      </c>
      <c r="AX5" s="47">
        <f t="shared" si="8"/>
        <v>9</v>
      </c>
      <c r="AY5" s="47">
        <f t="shared" si="8"/>
        <v>9</v>
      </c>
      <c r="AZ5" s="47">
        <f t="shared" si="8"/>
        <v>8</v>
      </c>
      <c r="BA5" s="47">
        <f t="shared" si="8"/>
        <v>8</v>
      </c>
      <c r="BB5" s="47">
        <f t="shared" si="8"/>
        <v>8</v>
      </c>
      <c r="BC5" s="47">
        <f t="shared" si="8"/>
        <v>8</v>
      </c>
      <c r="BD5" s="47">
        <f t="shared" si="8"/>
        <v>8</v>
      </c>
      <c r="BE5" s="47">
        <f t="shared" si="8"/>
        <v>8</v>
      </c>
      <c r="BF5" s="47">
        <f t="shared" ref="BF5:BO5" si="9">BF25-2</f>
        <v>8</v>
      </c>
      <c r="BG5" s="47">
        <f t="shared" si="9"/>
        <v>8</v>
      </c>
      <c r="BH5" s="47">
        <f t="shared" si="9"/>
        <v>9</v>
      </c>
      <c r="BI5" s="47">
        <f t="shared" si="9"/>
        <v>9</v>
      </c>
      <c r="BJ5" s="47">
        <f t="shared" si="9"/>
        <v>9</v>
      </c>
      <c r="BK5" s="47">
        <f t="shared" si="9"/>
        <v>9</v>
      </c>
      <c r="BL5" s="47">
        <f t="shared" si="9"/>
        <v>9</v>
      </c>
      <c r="BM5" s="47">
        <f t="shared" si="9"/>
        <v>9</v>
      </c>
      <c r="BN5" s="47">
        <f t="shared" si="9"/>
        <v>9</v>
      </c>
      <c r="BO5" s="47">
        <f t="shared" si="9"/>
        <v>9</v>
      </c>
      <c r="BP5" s="47">
        <f>BP25-2</f>
        <v>9</v>
      </c>
      <c r="BQ5" s="47">
        <f t="shared" ref="BQ5:BR5" si="10">BQ25-2</f>
        <v>9</v>
      </c>
      <c r="BR5" s="47">
        <f t="shared" si="10"/>
        <v>9</v>
      </c>
      <c r="BS5" s="47">
        <f>BS25-2</f>
        <v>9</v>
      </c>
      <c r="BT5" s="47">
        <f t="shared" ref="BT5:BU5" si="11">BT25-2</f>
        <v>9</v>
      </c>
      <c r="BU5" s="47">
        <f t="shared" si="11"/>
        <v>9</v>
      </c>
      <c r="BV5" s="47">
        <f>BV25-2</f>
        <v>9</v>
      </c>
      <c r="BW5" s="47">
        <f>BW25-2</f>
        <v>9</v>
      </c>
    </row>
    <row r="6" spans="1:75" ht="23.25" customHeight="1">
      <c r="A6" s="48" t="s">
        <v>176</v>
      </c>
      <c r="B6" s="264">
        <v>9.48</v>
      </c>
      <c r="C6" s="264">
        <v>9.7799999999999994</v>
      </c>
      <c r="D6" s="264">
        <v>9.35</v>
      </c>
      <c r="E6" s="264">
        <v>9.58</v>
      </c>
      <c r="F6" s="264">
        <v>10.28</v>
      </c>
      <c r="G6" s="264">
        <v>10.39</v>
      </c>
      <c r="H6" s="264">
        <v>10.78</v>
      </c>
      <c r="I6" s="264">
        <v>12.39</v>
      </c>
      <c r="J6" s="264">
        <v>12.41</v>
      </c>
      <c r="K6" s="264">
        <v>12.67</v>
      </c>
      <c r="L6" s="211">
        <v>12.44</v>
      </c>
      <c r="M6" s="264">
        <v>12.199</v>
      </c>
      <c r="N6" s="211">
        <v>12.579000000000001</v>
      </c>
      <c r="O6" s="211">
        <v>13.082000000000001</v>
      </c>
      <c r="P6" s="211">
        <v>13.183</v>
      </c>
      <c r="Q6" s="211">
        <v>13.84</v>
      </c>
      <c r="R6" s="211">
        <v>13.57</v>
      </c>
      <c r="S6" s="211">
        <v>13.24</v>
      </c>
      <c r="T6" s="211">
        <v>13.34</v>
      </c>
      <c r="U6" s="211">
        <v>13.74</v>
      </c>
      <c r="V6" s="211">
        <v>13.1</v>
      </c>
      <c r="W6" s="211">
        <v>13.41</v>
      </c>
      <c r="X6" s="211">
        <v>11.78</v>
      </c>
      <c r="Y6" s="211">
        <v>11.84</v>
      </c>
      <c r="Z6" s="211">
        <v>11.8</v>
      </c>
      <c r="AA6" s="211">
        <v>11.42</v>
      </c>
      <c r="AB6" s="211">
        <v>12.55</v>
      </c>
      <c r="AC6" s="211">
        <v>12.67</v>
      </c>
      <c r="AD6" s="211">
        <v>12.29</v>
      </c>
      <c r="AE6" s="211">
        <v>11.33</v>
      </c>
      <c r="AF6" s="211">
        <v>10.91</v>
      </c>
      <c r="AG6" s="211">
        <v>13.69</v>
      </c>
      <c r="AH6" s="211">
        <v>15.87</v>
      </c>
      <c r="AI6" s="211">
        <v>15.51</v>
      </c>
      <c r="AJ6" s="211">
        <v>15.96</v>
      </c>
      <c r="AK6" s="211">
        <v>15.51</v>
      </c>
      <c r="AL6" s="211">
        <v>14.54</v>
      </c>
      <c r="AM6" s="211">
        <v>14.85</v>
      </c>
      <c r="AN6" s="211">
        <v>14.97</v>
      </c>
      <c r="AO6" s="211">
        <v>14.99</v>
      </c>
      <c r="AP6" s="211">
        <v>14.7</v>
      </c>
      <c r="AQ6" s="211">
        <v>13.1</v>
      </c>
      <c r="AR6" s="211">
        <v>12.27</v>
      </c>
      <c r="AS6" s="211">
        <v>12.17</v>
      </c>
      <c r="AT6" s="211">
        <v>12.05</v>
      </c>
      <c r="AU6" s="211">
        <v>12.05</v>
      </c>
      <c r="AV6" s="211">
        <v>11.96</v>
      </c>
      <c r="AW6" s="211">
        <v>11.66</v>
      </c>
      <c r="AX6" s="211">
        <v>10.76</v>
      </c>
      <c r="AY6" s="211">
        <v>10.98</v>
      </c>
      <c r="AZ6" s="211">
        <v>10.66</v>
      </c>
      <c r="BA6" s="211">
        <v>9.9499999999999993</v>
      </c>
      <c r="BB6" s="211">
        <v>9.9600000000000009</v>
      </c>
      <c r="BC6" s="211">
        <v>10.050000000000001</v>
      </c>
      <c r="BD6" s="211">
        <v>9.76</v>
      </c>
      <c r="BE6" s="211">
        <v>9.99</v>
      </c>
      <c r="BF6" s="211">
        <v>10.039996462494083</v>
      </c>
      <c r="BG6" s="211">
        <v>10.039999999999999</v>
      </c>
      <c r="BH6" s="211">
        <v>10.18</v>
      </c>
      <c r="BI6" s="211">
        <v>10.8</v>
      </c>
      <c r="BJ6" s="211">
        <v>11.120320850040809</v>
      </c>
      <c r="BK6" s="44">
        <v>11.01</v>
      </c>
      <c r="BL6" s="44">
        <v>10.94</v>
      </c>
      <c r="BM6" s="44">
        <v>11.02</v>
      </c>
      <c r="BN6" s="44">
        <v>11.03</v>
      </c>
      <c r="BO6" s="211">
        <v>11.13</v>
      </c>
      <c r="BP6" s="211">
        <v>10.99</v>
      </c>
      <c r="BQ6" s="211">
        <v>11.260126744303591</v>
      </c>
      <c r="BR6" s="211">
        <v>11.12</v>
      </c>
      <c r="BS6" s="211">
        <v>11.064393423142832</v>
      </c>
      <c r="BT6" s="211">
        <v>11.200810519915644</v>
      </c>
      <c r="BU6" s="211">
        <v>11.019156654702048</v>
      </c>
      <c r="BV6" s="211">
        <v>10.858213967164311</v>
      </c>
      <c r="BW6" s="44">
        <v>10.950667764785241</v>
      </c>
    </row>
    <row r="7" spans="1:75" ht="21" customHeight="1">
      <c r="A7" s="48" t="s">
        <v>177</v>
      </c>
      <c r="B7" s="211">
        <v>8.58</v>
      </c>
      <c r="C7" s="211">
        <v>8.52</v>
      </c>
      <c r="D7" s="211">
        <v>8.1999999999999993</v>
      </c>
      <c r="E7" s="211">
        <v>8.24</v>
      </c>
      <c r="F7" s="211">
        <v>9.3000000000000007</v>
      </c>
      <c r="G7" s="211">
        <v>9.1300000000000008</v>
      </c>
      <c r="H7" s="211">
        <v>11.35</v>
      </c>
      <c r="I7" s="211">
        <v>12.55</v>
      </c>
      <c r="J7" s="211">
        <v>12.41</v>
      </c>
      <c r="K7" s="211">
        <v>12.86</v>
      </c>
      <c r="L7" s="211">
        <v>12.18</v>
      </c>
      <c r="M7" s="211">
        <v>12.04</v>
      </c>
      <c r="N7" s="211">
        <v>14.7</v>
      </c>
      <c r="O7" s="211">
        <v>12.94</v>
      </c>
      <c r="P7" s="211">
        <v>12.99</v>
      </c>
      <c r="Q7" s="211">
        <v>14.52</v>
      </c>
      <c r="R7" s="211">
        <v>14.51</v>
      </c>
      <c r="S7" s="211">
        <v>13.68</v>
      </c>
      <c r="T7" s="211">
        <v>13.73</v>
      </c>
      <c r="U7" s="211">
        <v>13.59</v>
      </c>
      <c r="V7" s="211">
        <v>11.92</v>
      </c>
      <c r="W7" s="211">
        <v>13.88</v>
      </c>
      <c r="X7" s="211">
        <v>13</v>
      </c>
      <c r="Y7" s="211">
        <v>13</v>
      </c>
      <c r="Z7" s="211">
        <v>13</v>
      </c>
      <c r="AA7" s="265">
        <v>12.63</v>
      </c>
      <c r="AB7" s="265">
        <v>13.34</v>
      </c>
      <c r="AC7" s="211">
        <v>13.98</v>
      </c>
      <c r="AD7" s="211">
        <v>10.5</v>
      </c>
      <c r="AE7" s="211">
        <v>11.88</v>
      </c>
      <c r="AF7" s="211">
        <v>11.23</v>
      </c>
      <c r="AG7" s="211">
        <v>15.53</v>
      </c>
      <c r="AH7" s="211">
        <v>15.98</v>
      </c>
      <c r="AI7" s="211">
        <v>14.67</v>
      </c>
      <c r="AJ7" s="211">
        <v>15.5</v>
      </c>
      <c r="AK7" s="211">
        <v>14.81</v>
      </c>
      <c r="AL7" s="211">
        <v>15.73</v>
      </c>
      <c r="AM7" s="211">
        <v>15.18</v>
      </c>
      <c r="AN7" s="211">
        <v>14.08</v>
      </c>
      <c r="AO7" s="211">
        <v>14.55</v>
      </c>
      <c r="AP7" s="211">
        <v>14</v>
      </c>
      <c r="AQ7" s="211">
        <v>13.5</v>
      </c>
      <c r="AR7" s="211">
        <v>12</v>
      </c>
      <c r="AS7" s="211">
        <v>12.77</v>
      </c>
      <c r="AT7" s="211">
        <v>12.45</v>
      </c>
      <c r="AU7" s="211">
        <v>12.8</v>
      </c>
      <c r="AV7" s="211">
        <v>12.33</v>
      </c>
      <c r="AW7" s="211">
        <v>12.22</v>
      </c>
      <c r="AX7" s="211">
        <v>11.44</v>
      </c>
      <c r="AY7" s="211">
        <v>11.06</v>
      </c>
      <c r="AZ7" s="211">
        <v>9.82</v>
      </c>
      <c r="BA7" s="211">
        <v>9.57</v>
      </c>
      <c r="BB7" s="211">
        <v>9.81</v>
      </c>
      <c r="BC7" s="211">
        <v>10.97</v>
      </c>
      <c r="BD7" s="211">
        <v>10.07</v>
      </c>
      <c r="BE7" s="211">
        <v>10.14</v>
      </c>
      <c r="BF7" s="211">
        <v>10.097796981038742</v>
      </c>
      <c r="BG7" s="211">
        <v>10.51</v>
      </c>
      <c r="BH7" s="211">
        <v>10.79</v>
      </c>
      <c r="BI7" s="211">
        <v>11.13</v>
      </c>
      <c r="BJ7" s="211">
        <v>10.003376737414108</v>
      </c>
      <c r="BK7" s="360">
        <v>10.81</v>
      </c>
      <c r="BL7" s="360">
        <v>10.31</v>
      </c>
      <c r="BM7" s="360">
        <v>11.25</v>
      </c>
      <c r="BN7" s="211">
        <v>11.2</v>
      </c>
      <c r="BO7" s="211">
        <v>11.15</v>
      </c>
      <c r="BP7" s="211">
        <v>10.7</v>
      </c>
      <c r="BQ7" s="211">
        <v>11.375891121192481</v>
      </c>
      <c r="BR7" s="211">
        <v>11.94</v>
      </c>
      <c r="BS7" s="211">
        <v>10.803274083636975</v>
      </c>
      <c r="BT7" s="211">
        <v>12.126075499550911</v>
      </c>
      <c r="BU7" s="211">
        <v>11.602145238980512</v>
      </c>
      <c r="BV7" s="211">
        <v>12.111111111111111</v>
      </c>
      <c r="BW7" s="44">
        <v>11.914566967388948</v>
      </c>
    </row>
    <row r="8" spans="1:75" ht="21.75" customHeight="1">
      <c r="A8" s="48" t="s">
        <v>178</v>
      </c>
      <c r="B8" s="47">
        <v>10.5</v>
      </c>
      <c r="C8" s="47">
        <v>10.53</v>
      </c>
      <c r="D8" s="47">
        <v>10.64</v>
      </c>
      <c r="E8" s="47">
        <v>10.5</v>
      </c>
      <c r="F8" s="47">
        <v>10.8</v>
      </c>
      <c r="G8" s="47">
        <v>10.51</v>
      </c>
      <c r="H8" s="47">
        <v>10.58</v>
      </c>
      <c r="I8" s="47">
        <v>12.02</v>
      </c>
      <c r="J8" s="47">
        <v>11.96</v>
      </c>
      <c r="K8" s="47">
        <v>12.03</v>
      </c>
      <c r="L8" s="47">
        <v>12.07</v>
      </c>
      <c r="M8" s="47">
        <v>12.02</v>
      </c>
      <c r="N8" s="47">
        <v>12.59</v>
      </c>
      <c r="O8" s="47">
        <v>13.08</v>
      </c>
      <c r="P8" s="47">
        <v>13.01</v>
      </c>
      <c r="Q8" s="47">
        <v>13.01</v>
      </c>
      <c r="R8" s="47">
        <v>13</v>
      </c>
      <c r="S8" s="47">
        <v>13.07</v>
      </c>
      <c r="T8" s="47">
        <v>13.23</v>
      </c>
      <c r="U8" s="47">
        <v>13.06</v>
      </c>
      <c r="V8" s="47">
        <v>13.12</v>
      </c>
      <c r="W8" s="47">
        <v>13.34</v>
      </c>
      <c r="X8" s="47">
        <v>13.22</v>
      </c>
      <c r="Y8" s="47">
        <v>13.34</v>
      </c>
      <c r="Z8" s="47">
        <v>12.93</v>
      </c>
      <c r="AA8" s="47">
        <v>12.94</v>
      </c>
      <c r="AB8" s="47">
        <v>13.11</v>
      </c>
      <c r="AC8" s="47">
        <v>12.7</v>
      </c>
      <c r="AD8" s="47">
        <v>11.76</v>
      </c>
      <c r="AE8" s="47">
        <v>11.03</v>
      </c>
      <c r="AF8" s="47">
        <v>10.85</v>
      </c>
      <c r="AG8" s="47">
        <v>13.8</v>
      </c>
      <c r="AH8" s="47">
        <v>15.52</v>
      </c>
      <c r="AI8" s="47">
        <v>15.85</v>
      </c>
      <c r="AJ8" s="47">
        <v>15.56</v>
      </c>
      <c r="AK8" s="47">
        <v>15.57</v>
      </c>
      <c r="AL8" s="47">
        <v>14.84</v>
      </c>
      <c r="AM8" s="47">
        <v>14.37</v>
      </c>
      <c r="AN8" s="47">
        <v>14.33</v>
      </c>
      <c r="AO8" s="47">
        <v>14.4</v>
      </c>
      <c r="AP8" s="47">
        <v>14.5</v>
      </c>
      <c r="AQ8" s="47">
        <v>13</v>
      </c>
      <c r="AR8" s="47">
        <v>11.78</v>
      </c>
      <c r="AS8" s="47">
        <v>12.01</v>
      </c>
      <c r="AT8" s="47">
        <v>12.303867403314918</v>
      </c>
      <c r="AU8" s="73">
        <v>12.23</v>
      </c>
      <c r="AV8" s="73">
        <v>12.14</v>
      </c>
      <c r="AW8" s="73">
        <v>11.58</v>
      </c>
      <c r="AX8" s="73">
        <v>11.06</v>
      </c>
      <c r="AY8" s="73">
        <v>11.18</v>
      </c>
      <c r="AZ8" s="73">
        <v>10.68</v>
      </c>
      <c r="BA8" s="44">
        <v>10.02</v>
      </c>
      <c r="BB8" s="44">
        <v>9.9499999999999993</v>
      </c>
      <c r="BC8" s="44">
        <v>10.02</v>
      </c>
      <c r="BD8" s="211">
        <v>10.039999999999999</v>
      </c>
      <c r="BE8" s="211">
        <v>10</v>
      </c>
      <c r="BF8" s="211">
        <v>10.076060406251244</v>
      </c>
      <c r="BG8" s="211">
        <v>9.9700000000000006</v>
      </c>
      <c r="BH8" s="211">
        <v>10.199999999999999</v>
      </c>
      <c r="BI8" s="211">
        <v>10.54</v>
      </c>
      <c r="BJ8" s="211">
        <v>11.160305539755239</v>
      </c>
      <c r="BK8" s="360">
        <v>11.14</v>
      </c>
      <c r="BL8" s="360">
        <v>11.09</v>
      </c>
      <c r="BM8" s="360">
        <v>11.06</v>
      </c>
      <c r="BN8" s="211">
        <v>11.02</v>
      </c>
      <c r="BO8" s="211">
        <v>11.11</v>
      </c>
      <c r="BP8" s="211">
        <v>10.97</v>
      </c>
      <c r="BQ8" s="211">
        <v>11.096007637488499</v>
      </c>
      <c r="BR8" s="211">
        <v>11.1</v>
      </c>
      <c r="BS8" s="211">
        <v>11.09987540215131</v>
      </c>
      <c r="BT8" s="211">
        <v>11.132581925189397</v>
      </c>
      <c r="BU8" s="211">
        <v>10.915288067229953</v>
      </c>
      <c r="BV8" s="211">
        <v>10.633386169924517</v>
      </c>
      <c r="BW8" s="44">
        <v>11</v>
      </c>
    </row>
    <row r="9" spans="1:75" ht="18.75" customHeight="1">
      <c r="A9" s="48" t="s">
        <v>179</v>
      </c>
      <c r="B9" s="50">
        <v>10.5</v>
      </c>
      <c r="C9" s="50">
        <v>10.5</v>
      </c>
      <c r="D9" s="50">
        <v>10.5</v>
      </c>
      <c r="E9" s="51">
        <v>10.5</v>
      </c>
      <c r="F9" s="51">
        <v>10.5</v>
      </c>
      <c r="G9" s="51">
        <v>10.5</v>
      </c>
      <c r="H9" s="51">
        <v>12</v>
      </c>
      <c r="I9" s="51">
        <v>12</v>
      </c>
      <c r="J9" s="51">
        <v>12</v>
      </c>
      <c r="K9" s="51">
        <v>12</v>
      </c>
      <c r="L9" s="51">
        <v>12</v>
      </c>
      <c r="M9" s="51">
        <v>12</v>
      </c>
      <c r="N9" s="47">
        <v>13</v>
      </c>
      <c r="O9" s="47">
        <v>13</v>
      </c>
      <c r="P9" s="47">
        <v>13</v>
      </c>
      <c r="Q9" s="47">
        <v>13</v>
      </c>
      <c r="R9" s="47">
        <v>13</v>
      </c>
      <c r="S9" s="47">
        <v>13</v>
      </c>
      <c r="T9" s="47">
        <v>13</v>
      </c>
      <c r="U9" s="47">
        <v>13</v>
      </c>
      <c r="V9" s="47">
        <v>13</v>
      </c>
      <c r="W9" s="47">
        <v>13</v>
      </c>
      <c r="X9" s="47">
        <v>13</v>
      </c>
      <c r="Y9" s="47">
        <v>13</v>
      </c>
      <c r="Z9" s="47">
        <v>12</v>
      </c>
      <c r="AA9" s="47">
        <v>12</v>
      </c>
      <c r="AB9" s="47">
        <v>12</v>
      </c>
      <c r="AC9" s="47">
        <v>12</v>
      </c>
      <c r="AD9" s="47">
        <v>10.5</v>
      </c>
      <c r="AE9" s="47">
        <v>10.5</v>
      </c>
      <c r="AF9" s="47">
        <v>10.5</v>
      </c>
      <c r="AG9" s="47">
        <v>15</v>
      </c>
      <c r="AH9" s="47">
        <v>15</v>
      </c>
      <c r="AI9" s="47">
        <v>15</v>
      </c>
      <c r="AJ9" s="47">
        <v>15</v>
      </c>
      <c r="AK9" s="47">
        <v>14</v>
      </c>
      <c r="AL9" s="47">
        <v>14</v>
      </c>
      <c r="AM9" s="47">
        <v>14</v>
      </c>
      <c r="AN9" s="47">
        <v>14</v>
      </c>
      <c r="AO9" s="47">
        <v>14</v>
      </c>
      <c r="AP9" s="47">
        <v>14</v>
      </c>
      <c r="AQ9" s="47">
        <v>12</v>
      </c>
      <c r="AR9" s="47">
        <v>12</v>
      </c>
      <c r="AS9" s="47">
        <v>12</v>
      </c>
      <c r="AT9" s="47">
        <v>12</v>
      </c>
      <c r="AU9" s="73">
        <v>12</v>
      </c>
      <c r="AV9" s="73">
        <v>12</v>
      </c>
      <c r="AW9" s="73">
        <v>11</v>
      </c>
      <c r="AX9" s="73">
        <v>11</v>
      </c>
      <c r="AY9" s="73">
        <v>11</v>
      </c>
      <c r="AZ9" s="73">
        <v>10</v>
      </c>
      <c r="BA9" s="44">
        <v>10</v>
      </c>
      <c r="BB9" s="44">
        <v>10</v>
      </c>
      <c r="BC9" s="44">
        <v>10</v>
      </c>
      <c r="BD9" s="44">
        <v>10</v>
      </c>
      <c r="BE9" s="44">
        <v>10</v>
      </c>
      <c r="BF9" s="44">
        <v>10</v>
      </c>
      <c r="BG9" s="211">
        <v>10</v>
      </c>
      <c r="BH9" s="211">
        <v>11</v>
      </c>
      <c r="BI9" s="211">
        <v>11</v>
      </c>
      <c r="BJ9" s="211">
        <v>11</v>
      </c>
      <c r="BK9" s="360">
        <v>11</v>
      </c>
      <c r="BL9" s="360">
        <v>11</v>
      </c>
      <c r="BM9" s="360">
        <v>11</v>
      </c>
      <c r="BN9" s="360">
        <v>11</v>
      </c>
      <c r="BO9" s="360">
        <v>11</v>
      </c>
      <c r="BP9" s="360">
        <v>11</v>
      </c>
      <c r="BQ9" s="360">
        <v>11</v>
      </c>
      <c r="BR9" s="360">
        <v>11</v>
      </c>
      <c r="BS9" s="360">
        <v>11</v>
      </c>
      <c r="BT9" s="360">
        <v>11</v>
      </c>
      <c r="BU9" s="360">
        <v>11</v>
      </c>
      <c r="BV9" s="360">
        <v>11</v>
      </c>
      <c r="BW9" s="44">
        <v>11</v>
      </c>
    </row>
    <row r="10" spans="1:75" ht="18.75" customHeight="1">
      <c r="A10" s="46" t="s">
        <v>372</v>
      </c>
      <c r="B10" s="50"/>
      <c r="C10" s="50"/>
      <c r="D10" s="50"/>
      <c r="E10" s="51"/>
      <c r="F10" s="51"/>
      <c r="G10" s="51"/>
      <c r="H10" s="51"/>
      <c r="I10" s="51"/>
      <c r="J10" s="51"/>
      <c r="K10" s="51"/>
      <c r="L10" s="51"/>
      <c r="M10" s="51"/>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row>
    <row r="11" spans="1:75" ht="18.75" customHeight="1">
      <c r="A11" s="42"/>
      <c r="B11" s="50">
        <v>2016.12</v>
      </c>
      <c r="C11" s="52">
        <v>2017.3</v>
      </c>
      <c r="D11" s="52">
        <v>2017.6</v>
      </c>
      <c r="E11" s="53" t="s">
        <v>180</v>
      </c>
      <c r="F11" s="53">
        <v>2017.9</v>
      </c>
      <c r="G11" s="53" t="s">
        <v>181</v>
      </c>
      <c r="H11" s="51" t="s">
        <v>253</v>
      </c>
      <c r="I11" s="51"/>
      <c r="J11" s="51"/>
      <c r="K11" s="51"/>
      <c r="L11" s="51"/>
      <c r="M11" s="51"/>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row>
    <row r="12" spans="1:75" ht="18.75" customHeight="1">
      <c r="A12" s="42" t="s">
        <v>182</v>
      </c>
      <c r="B12" s="50">
        <v>17.625</v>
      </c>
      <c r="C12" s="50">
        <v>16.875</v>
      </c>
      <c r="D12" s="50">
        <v>11.6</v>
      </c>
      <c r="E12" s="51">
        <v>12.55</v>
      </c>
      <c r="F12" s="51">
        <v>11.795</v>
      </c>
      <c r="G12" s="51">
        <v>11.88</v>
      </c>
      <c r="H12" s="51">
        <v>12.03</v>
      </c>
      <c r="I12" s="51"/>
      <c r="J12" s="51"/>
      <c r="K12" s="51"/>
      <c r="L12" s="51"/>
      <c r="M12" s="51"/>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row>
    <row r="13" spans="1:75" ht="18.75" customHeight="1">
      <c r="A13" s="42" t="s">
        <v>183</v>
      </c>
      <c r="B13" s="50">
        <v>17.498000000000001</v>
      </c>
      <c r="C13" s="50">
        <v>17.274999999999999</v>
      </c>
      <c r="D13" s="50">
        <v>11.8</v>
      </c>
      <c r="E13" s="51">
        <v>11.9</v>
      </c>
      <c r="F13" s="51">
        <v>11.81</v>
      </c>
      <c r="G13" s="51">
        <v>11.91</v>
      </c>
      <c r="H13" s="51"/>
      <c r="I13" s="51"/>
      <c r="J13" s="51"/>
      <c r="K13" s="51"/>
      <c r="L13" s="51"/>
      <c r="M13" s="51"/>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row>
    <row r="14" spans="1:75" ht="18.75" customHeight="1">
      <c r="A14" s="42" t="s">
        <v>184</v>
      </c>
      <c r="B14" s="50">
        <v>17.523</v>
      </c>
      <c r="C14" s="50">
        <v>17.613</v>
      </c>
      <c r="D14" s="50">
        <v>13.5</v>
      </c>
      <c r="E14" s="51">
        <v>16</v>
      </c>
      <c r="F14" s="51">
        <v>11.8</v>
      </c>
      <c r="G14" s="51">
        <v>11.82</v>
      </c>
      <c r="H14" s="51"/>
      <c r="I14" s="51"/>
      <c r="J14" s="51"/>
      <c r="K14" s="51"/>
      <c r="L14" s="51"/>
      <c r="M14" s="51"/>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row>
    <row r="15" spans="1:75" ht="18.75" customHeight="1">
      <c r="A15" s="42" t="s">
        <v>185</v>
      </c>
      <c r="B15" s="50">
        <v>15.8</v>
      </c>
      <c r="C15" s="50">
        <v>15.8</v>
      </c>
      <c r="D15" s="50">
        <v>15.1</v>
      </c>
      <c r="E15" s="51">
        <v>16.7</v>
      </c>
      <c r="F15" s="51">
        <v>13.97</v>
      </c>
      <c r="G15" s="51">
        <v>13.87</v>
      </c>
      <c r="H15" s="51"/>
      <c r="I15" s="51"/>
      <c r="J15" s="51"/>
      <c r="K15" s="51"/>
      <c r="L15" s="51"/>
      <c r="M15" s="51"/>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row>
    <row r="16" spans="1:75" ht="18.75" customHeight="1">
      <c r="A16" s="42" t="s">
        <v>186</v>
      </c>
      <c r="B16" s="50">
        <v>14.75</v>
      </c>
      <c r="C16" s="50">
        <v>14.75</v>
      </c>
      <c r="D16" s="50">
        <v>14.75</v>
      </c>
      <c r="E16" s="51"/>
      <c r="F16" s="51">
        <v>14.75</v>
      </c>
      <c r="G16" s="51"/>
      <c r="H16" s="51"/>
      <c r="I16" s="51"/>
      <c r="J16" s="51"/>
      <c r="K16" s="51"/>
      <c r="L16" s="51"/>
      <c r="M16" s="51"/>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row>
    <row r="17" spans="1:75" ht="18.75" customHeight="1">
      <c r="A17" s="48" t="s">
        <v>187</v>
      </c>
      <c r="B17" s="50">
        <v>17.5</v>
      </c>
      <c r="C17" s="50">
        <v>17.5</v>
      </c>
      <c r="D17" s="50">
        <v>17.5</v>
      </c>
      <c r="E17" s="51"/>
      <c r="F17" s="51">
        <v>17.5</v>
      </c>
      <c r="G17" s="51"/>
      <c r="H17" s="51"/>
      <c r="I17" s="51"/>
      <c r="J17" s="51"/>
      <c r="K17" s="51"/>
      <c r="L17" s="51"/>
      <c r="M17" s="51"/>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row>
    <row r="18" spans="1:75" ht="18.75" customHeight="1">
      <c r="A18" s="46" t="s">
        <v>372</v>
      </c>
      <c r="B18" s="50"/>
      <c r="C18" s="50"/>
      <c r="D18" s="50"/>
      <c r="E18" s="51"/>
      <c r="F18" s="51"/>
      <c r="G18" s="51"/>
      <c r="H18" s="51"/>
      <c r="I18" s="51"/>
      <c r="J18" s="51"/>
      <c r="K18" s="51"/>
      <c r="L18" s="51"/>
      <c r="M18" s="51"/>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row>
    <row r="19" spans="1:75">
      <c r="A19" s="532" t="s">
        <v>188</v>
      </c>
      <c r="B19" s="47">
        <f t="shared" ref="B19:AV19" si="12">B21</f>
        <v>17</v>
      </c>
      <c r="C19" s="47">
        <f t="shared" si="12"/>
        <v>16.399999999999999</v>
      </c>
      <c r="D19" s="47">
        <f t="shared" si="12"/>
        <v>17.8</v>
      </c>
      <c r="E19" s="47">
        <f t="shared" si="12"/>
        <v>17.600000000000001</v>
      </c>
      <c r="F19" s="47">
        <f t="shared" si="12"/>
        <v>17.2</v>
      </c>
      <c r="G19" s="47">
        <f t="shared" si="12"/>
        <v>17.3</v>
      </c>
      <c r="H19" s="47">
        <f t="shared" si="12"/>
        <v>17.5</v>
      </c>
      <c r="I19" s="47">
        <f t="shared" si="12"/>
        <v>17.637041970408941</v>
      </c>
      <c r="J19" s="47">
        <f t="shared" si="12"/>
        <v>16.266361866593208</v>
      </c>
      <c r="K19" s="47">
        <f t="shared" si="12"/>
        <v>16.917403821711787</v>
      </c>
      <c r="L19" s="47">
        <f t="shared" si="12"/>
        <v>17.103386605863712</v>
      </c>
      <c r="M19" s="47">
        <f t="shared" si="12"/>
        <v>16.898918211348683</v>
      </c>
      <c r="N19" s="47">
        <f t="shared" si="12"/>
        <v>16.87036274237575</v>
      </c>
      <c r="O19" s="47">
        <f t="shared" si="12"/>
        <v>17.999006910249321</v>
      </c>
      <c r="P19" s="47">
        <f t="shared" si="12"/>
        <v>17.57369384902735</v>
      </c>
      <c r="Q19" s="47">
        <f t="shared" si="12"/>
        <v>18.600000000000001</v>
      </c>
      <c r="R19" s="47">
        <f t="shared" si="12"/>
        <v>18.399999999999999</v>
      </c>
      <c r="S19" s="47">
        <f t="shared" si="12"/>
        <v>18.2</v>
      </c>
      <c r="T19" s="47">
        <f t="shared" si="12"/>
        <v>18.403214466823613</v>
      </c>
      <c r="U19" s="47">
        <f t="shared" si="12"/>
        <v>19.130335658420169</v>
      </c>
      <c r="V19" s="47">
        <f t="shared" si="12"/>
        <v>17.640297187037731</v>
      </c>
      <c r="W19" s="47">
        <f t="shared" si="12"/>
        <v>18.608623499002565</v>
      </c>
      <c r="X19" s="47">
        <f t="shared" si="12"/>
        <v>18.464480186440834</v>
      </c>
      <c r="Y19" s="47">
        <f t="shared" si="12"/>
        <v>18.334516752900551</v>
      </c>
      <c r="Z19" s="47">
        <f t="shared" si="12"/>
        <v>19.0536866085599</v>
      </c>
      <c r="AA19" s="47">
        <f t="shared" si="12"/>
        <v>19.059818824589872</v>
      </c>
      <c r="AB19" s="47">
        <f t="shared" si="12"/>
        <v>17.888251412070684</v>
      </c>
      <c r="AC19" s="47">
        <f t="shared" si="12"/>
        <v>17.452547839929718</v>
      </c>
      <c r="AD19" s="47">
        <f t="shared" si="12"/>
        <v>17.184166905458127</v>
      </c>
      <c r="AE19" s="47">
        <f t="shared" si="12"/>
        <v>16.880182208695608</v>
      </c>
      <c r="AF19" s="47">
        <f t="shared" si="12"/>
        <v>17.2720292650312</v>
      </c>
      <c r="AG19" s="47">
        <f t="shared" si="12"/>
        <v>18.40459922544699</v>
      </c>
      <c r="AH19" s="47">
        <f t="shared" si="12"/>
        <v>19.399999999999999</v>
      </c>
      <c r="AI19" s="47">
        <f t="shared" si="12"/>
        <v>19.712931321637644</v>
      </c>
      <c r="AJ19" s="47">
        <f t="shared" si="12"/>
        <v>19.730341539886538</v>
      </c>
      <c r="AK19" s="47">
        <f t="shared" si="12"/>
        <v>19.114413063363603</v>
      </c>
      <c r="AL19" s="47">
        <f t="shared" si="12"/>
        <v>19.583686207827785</v>
      </c>
      <c r="AM19" s="47">
        <f t="shared" si="12"/>
        <v>19.141050220680416</v>
      </c>
      <c r="AN19" s="47">
        <f t="shared" si="12"/>
        <v>19.346563247674496</v>
      </c>
      <c r="AO19" s="47">
        <f t="shared" si="12"/>
        <v>19.441735979349563</v>
      </c>
      <c r="AP19" s="47">
        <f t="shared" si="12"/>
        <v>19.8</v>
      </c>
      <c r="AQ19" s="47">
        <f t="shared" si="12"/>
        <v>19.899999999999999</v>
      </c>
      <c r="AR19" s="47">
        <f t="shared" si="12"/>
        <v>19.697326824689135</v>
      </c>
      <c r="AS19" s="47">
        <f t="shared" si="12"/>
        <v>19.777663995321582</v>
      </c>
      <c r="AT19" s="47">
        <f t="shared" si="12"/>
        <v>19.735597470192818</v>
      </c>
      <c r="AU19" s="47">
        <f t="shared" si="12"/>
        <v>19.706733944112962</v>
      </c>
      <c r="AV19" s="47">
        <f t="shared" si="12"/>
        <v>19.413139844121197</v>
      </c>
      <c r="AW19" s="47">
        <f t="shared" ref="AW19:BL19" si="13">AW21</f>
        <v>18.649930791578743</v>
      </c>
      <c r="AX19" s="47">
        <f t="shared" si="13"/>
        <v>19.225069245456048</v>
      </c>
      <c r="AY19" s="47">
        <f t="shared" si="13"/>
        <v>18.942324253903049</v>
      </c>
      <c r="AZ19" s="47">
        <f t="shared" si="13"/>
        <v>18.904731561477959</v>
      </c>
      <c r="BA19" s="47">
        <f t="shared" si="13"/>
        <v>19.09</v>
      </c>
      <c r="BB19" s="47">
        <f t="shared" si="13"/>
        <v>18.5</v>
      </c>
      <c r="BC19" s="47">
        <f t="shared" si="13"/>
        <v>17.739999999999998</v>
      </c>
      <c r="BD19" s="47">
        <f t="shared" si="13"/>
        <v>17.635857473206748</v>
      </c>
      <c r="BE19" s="47">
        <f t="shared" si="13"/>
        <v>17.999806462636645</v>
      </c>
      <c r="BF19" s="47">
        <f t="shared" si="13"/>
        <v>17.600000000000001</v>
      </c>
      <c r="BG19" s="47">
        <f t="shared" si="13"/>
        <v>17.530066793800632</v>
      </c>
      <c r="BH19" s="47">
        <f t="shared" si="13"/>
        <v>16.988692330621689</v>
      </c>
      <c r="BI19" s="47">
        <f t="shared" si="13"/>
        <v>16.7</v>
      </c>
      <c r="BJ19" s="47">
        <f t="shared" si="13"/>
        <v>17.100000000000001</v>
      </c>
      <c r="BK19" s="47">
        <f t="shared" si="13"/>
        <v>17.010808942074192</v>
      </c>
      <c r="BL19" s="47">
        <f t="shared" si="13"/>
        <v>17.066568928765601</v>
      </c>
      <c r="BM19" s="47">
        <f>BM21</f>
        <v>17.2805208970113</v>
      </c>
      <c r="BN19" s="47">
        <f t="shared" ref="BN19:BO19" si="14">BN21</f>
        <v>17.100000000000001</v>
      </c>
      <c r="BO19" s="47">
        <f t="shared" si="14"/>
        <v>16.88</v>
      </c>
      <c r="BP19" s="47">
        <f>BP21</f>
        <v>16.969403321993962</v>
      </c>
      <c r="BQ19" s="47">
        <f t="shared" ref="BQ19:BR19" si="15">BQ21</f>
        <v>16.897533779012999</v>
      </c>
      <c r="BR19" s="47">
        <f t="shared" si="15"/>
        <v>16.67870808243012</v>
      </c>
      <c r="BS19" s="47">
        <f>BS21</f>
        <v>16.685835885023209</v>
      </c>
      <c r="BT19" s="47">
        <f t="shared" ref="BT19:BV19" si="16">BT21</f>
        <v>16.810765883603835</v>
      </c>
      <c r="BU19" s="47">
        <f t="shared" si="16"/>
        <v>16.58164717339471</v>
      </c>
      <c r="BV19" s="47">
        <f t="shared" si="16"/>
        <v>16.812325244365361</v>
      </c>
      <c r="BW19" s="47">
        <f t="shared" ref="BW19" si="17">BW21</f>
        <v>16.647337796537446</v>
      </c>
    </row>
    <row r="20" spans="1:75" ht="14.25" customHeight="1">
      <c r="A20" s="532"/>
      <c r="B20" s="47">
        <f t="shared" ref="B20:AW20" si="18">B23</f>
        <v>12.2</v>
      </c>
      <c r="C20" s="47">
        <f t="shared" si="18"/>
        <v>12.2</v>
      </c>
      <c r="D20" s="47">
        <f t="shared" si="18"/>
        <v>12.2</v>
      </c>
      <c r="E20" s="47">
        <f t="shared" si="18"/>
        <v>12.2</v>
      </c>
      <c r="F20" s="47">
        <f t="shared" si="18"/>
        <v>12.229012383776205</v>
      </c>
      <c r="G20" s="47">
        <f t="shared" si="18"/>
        <v>12.237958261978287</v>
      </c>
      <c r="H20" s="47">
        <f t="shared" si="18"/>
        <v>12.196217473693935</v>
      </c>
      <c r="I20" s="47">
        <f t="shared" si="18"/>
        <v>12.199324976856701</v>
      </c>
      <c r="J20" s="47">
        <f t="shared" si="18"/>
        <v>12.291231676337402</v>
      </c>
      <c r="K20" s="47">
        <f t="shared" si="18"/>
        <v>12.643109328135997</v>
      </c>
      <c r="L20" s="47">
        <f t="shared" si="18"/>
        <v>12.7</v>
      </c>
      <c r="M20" s="47">
        <f t="shared" si="18"/>
        <v>12.503646939850137</v>
      </c>
      <c r="N20" s="47">
        <f t="shared" si="18"/>
        <v>12.729274576762213</v>
      </c>
      <c r="O20" s="47">
        <f t="shared" si="18"/>
        <v>12.791643570581989</v>
      </c>
      <c r="P20" s="47">
        <f t="shared" si="18"/>
        <v>12.850201106422404</v>
      </c>
      <c r="Q20" s="47">
        <f t="shared" si="18"/>
        <v>12.9</v>
      </c>
      <c r="R20" s="47">
        <f t="shared" si="18"/>
        <v>12.8</v>
      </c>
      <c r="S20" s="47">
        <f t="shared" si="18"/>
        <v>12.9</v>
      </c>
      <c r="T20" s="47">
        <f t="shared" si="18"/>
        <v>12.882457822253494</v>
      </c>
      <c r="U20" s="47">
        <f t="shared" si="18"/>
        <v>13.01413109661376</v>
      </c>
      <c r="V20" s="47">
        <f t="shared" si="18"/>
        <v>13.084703179461936</v>
      </c>
      <c r="W20" s="47">
        <f t="shared" si="18"/>
        <v>13.255329589852744</v>
      </c>
      <c r="X20" s="47">
        <f t="shared" si="18"/>
        <v>13.257627863300593</v>
      </c>
      <c r="Y20" s="47">
        <f t="shared" si="18"/>
        <v>13.3</v>
      </c>
      <c r="Z20" s="47">
        <f t="shared" si="18"/>
        <v>13.467420393327824</v>
      </c>
      <c r="AA20" s="47">
        <f t="shared" si="18"/>
        <v>13.508084310473444</v>
      </c>
      <c r="AB20" s="47">
        <f t="shared" si="18"/>
        <v>13.3</v>
      </c>
      <c r="AC20" s="47">
        <f t="shared" si="18"/>
        <v>13.4</v>
      </c>
      <c r="AD20" s="47">
        <f t="shared" si="18"/>
        <v>13.246844355659634</v>
      </c>
      <c r="AE20" s="47">
        <f t="shared" si="18"/>
        <v>13.250864153297057</v>
      </c>
      <c r="AF20" s="47">
        <f t="shared" si="18"/>
        <v>13.169735451554828</v>
      </c>
      <c r="AG20" s="47">
        <f t="shared" si="18"/>
        <v>13.119784441802079</v>
      </c>
      <c r="AH20" s="47">
        <f t="shared" si="18"/>
        <v>13.173413221009588</v>
      </c>
      <c r="AI20" s="47">
        <f t="shared" si="18"/>
        <v>13.278251287690924</v>
      </c>
      <c r="AJ20" s="47">
        <f t="shared" si="18"/>
        <v>13.276404127504966</v>
      </c>
      <c r="AK20" s="47">
        <f t="shared" si="18"/>
        <v>13.069642365809299</v>
      </c>
      <c r="AL20" s="47">
        <f t="shared" si="18"/>
        <v>13.399156904329805</v>
      </c>
      <c r="AM20" s="47">
        <f t="shared" si="18"/>
        <v>13.276189570439819</v>
      </c>
      <c r="AN20" s="47">
        <f t="shared" si="18"/>
        <v>12.985589437541757</v>
      </c>
      <c r="AO20" s="47">
        <f t="shared" si="18"/>
        <v>12.973505597808282</v>
      </c>
      <c r="AP20" s="47">
        <f t="shared" si="18"/>
        <v>12.8</v>
      </c>
      <c r="AQ20" s="47">
        <f t="shared" si="18"/>
        <v>12.896835379866003</v>
      </c>
      <c r="AR20" s="47">
        <f t="shared" si="18"/>
        <v>12.756111171732188</v>
      </c>
      <c r="AS20" s="47">
        <f t="shared" si="18"/>
        <v>12.544523471470763</v>
      </c>
      <c r="AT20" s="47">
        <f t="shared" si="18"/>
        <v>12.950915472120297</v>
      </c>
      <c r="AU20" s="47">
        <f t="shared" si="18"/>
        <v>13.058052144769155</v>
      </c>
      <c r="AV20" s="47">
        <f t="shared" si="18"/>
        <v>12.990985519650957</v>
      </c>
      <c r="AW20" s="47">
        <f t="shared" si="18"/>
        <v>12.874834154072996</v>
      </c>
      <c r="AX20" s="47">
        <f t="shared" ref="AX20:BE20" si="19">AX23</f>
        <v>12.61116131802936</v>
      </c>
      <c r="AY20" s="47">
        <f t="shared" si="19"/>
        <v>12.918823039238392</v>
      </c>
      <c r="AZ20" s="47">
        <f t="shared" si="19"/>
        <v>12.756460454827854</v>
      </c>
      <c r="BA20" s="47">
        <f t="shared" si="19"/>
        <v>12.76</v>
      </c>
      <c r="BB20" s="47">
        <f t="shared" si="19"/>
        <v>12.58</v>
      </c>
      <c r="BC20" s="47">
        <f t="shared" si="19"/>
        <v>12.28</v>
      </c>
      <c r="BD20" s="47">
        <f t="shared" si="19"/>
        <v>12.260044245949329</v>
      </c>
      <c r="BE20" s="47">
        <f t="shared" si="19"/>
        <v>12.287918273325726</v>
      </c>
      <c r="BF20" s="47">
        <f t="shared" ref="BF20:BL20" si="20">BF23</f>
        <v>12.3</v>
      </c>
      <c r="BG20" s="47">
        <f t="shared" si="20"/>
        <v>12.271400068913259</v>
      </c>
      <c r="BH20" s="47">
        <f t="shared" si="20"/>
        <v>12.2</v>
      </c>
      <c r="BI20" s="47">
        <f t="shared" si="20"/>
        <v>12</v>
      </c>
      <c r="BJ20" s="47">
        <f t="shared" si="20"/>
        <v>12.1</v>
      </c>
      <c r="BK20" s="47">
        <f t="shared" si="20"/>
        <v>12.013396290546366</v>
      </c>
      <c r="BL20" s="47">
        <f t="shared" si="20"/>
        <v>12.06460778754284</v>
      </c>
      <c r="BM20" s="47">
        <f>BM23</f>
        <v>11.83</v>
      </c>
      <c r="BN20" s="47">
        <f t="shared" ref="BN20:BO20" si="21">BN23</f>
        <v>11.6</v>
      </c>
      <c r="BO20" s="47">
        <f t="shared" si="21"/>
        <v>11.48</v>
      </c>
      <c r="BP20" s="47">
        <f>BP23</f>
        <v>11.438379501512316</v>
      </c>
      <c r="BQ20" s="47">
        <f t="shared" ref="BQ20:BS20" si="22">BQ23</f>
        <v>11.417857369998725</v>
      </c>
      <c r="BR20" s="47">
        <f t="shared" si="22"/>
        <v>11.372405656222959</v>
      </c>
      <c r="BS20" s="47">
        <f t="shared" si="22"/>
        <v>11.4848357628705</v>
      </c>
      <c r="BT20" s="47">
        <f>BT23</f>
        <v>11.490062825169003</v>
      </c>
      <c r="BU20" s="47">
        <f t="shared" ref="BU20:BV20" si="23">BU23</f>
        <v>11.290838247587219</v>
      </c>
      <c r="BV20" s="47">
        <f t="shared" si="23"/>
        <v>11.422138461547911</v>
      </c>
      <c r="BW20" s="47">
        <f t="shared" ref="BW20" si="24">BW23</f>
        <v>11.331517736779096</v>
      </c>
    </row>
    <row r="21" spans="1:75" ht="16.5" customHeight="1">
      <c r="A21" s="48" t="s">
        <v>189</v>
      </c>
      <c r="B21" s="49">
        <v>17</v>
      </c>
      <c r="C21" s="51">
        <v>16.399999999999999</v>
      </c>
      <c r="D21" s="49">
        <v>17.8</v>
      </c>
      <c r="E21" s="49">
        <v>17.600000000000001</v>
      </c>
      <c r="F21" s="49">
        <v>17.2</v>
      </c>
      <c r="G21" s="49">
        <v>17.3</v>
      </c>
      <c r="H21" s="49">
        <v>17.5</v>
      </c>
      <c r="I21" s="49">
        <v>17.637041970408941</v>
      </c>
      <c r="J21" s="49">
        <v>16.266361866593208</v>
      </c>
      <c r="K21" s="49">
        <v>16.917403821711787</v>
      </c>
      <c r="L21" s="49">
        <v>17.103386605863712</v>
      </c>
      <c r="M21" s="49">
        <v>16.898918211348683</v>
      </c>
      <c r="N21" s="47">
        <v>16.87036274237575</v>
      </c>
      <c r="O21" s="47">
        <v>17.999006910249321</v>
      </c>
      <c r="P21" s="47">
        <v>17.57369384902735</v>
      </c>
      <c r="Q21" s="47">
        <v>18.600000000000001</v>
      </c>
      <c r="R21" s="47">
        <v>18.399999999999999</v>
      </c>
      <c r="S21" s="47">
        <v>18.2</v>
      </c>
      <c r="T21" s="47">
        <v>18.403214466823613</v>
      </c>
      <c r="U21" s="47">
        <v>19.130335658420169</v>
      </c>
      <c r="V21" s="47">
        <v>17.640297187037731</v>
      </c>
      <c r="W21" s="47">
        <v>18.608623499002565</v>
      </c>
      <c r="X21" s="54">
        <v>18.464480186440834</v>
      </c>
      <c r="Y21" s="54">
        <v>18.334516752900551</v>
      </c>
      <c r="Z21" s="54">
        <v>19.0536866085599</v>
      </c>
      <c r="AA21" s="54">
        <v>19.059818824589872</v>
      </c>
      <c r="AB21" s="54">
        <v>17.888251412070684</v>
      </c>
      <c r="AC21" s="54">
        <v>17.452547839929718</v>
      </c>
      <c r="AD21" s="54">
        <v>17.184166905458127</v>
      </c>
      <c r="AE21" s="54">
        <v>16.880182208695608</v>
      </c>
      <c r="AF21" s="47">
        <v>17.2720292650312</v>
      </c>
      <c r="AG21" s="47">
        <v>18.40459922544699</v>
      </c>
      <c r="AH21" s="47">
        <v>19.399999999999999</v>
      </c>
      <c r="AI21" s="47">
        <v>19.712931321637644</v>
      </c>
      <c r="AJ21" s="47">
        <v>19.730341539886538</v>
      </c>
      <c r="AK21" s="47">
        <v>19.114413063363603</v>
      </c>
      <c r="AL21" s="47">
        <v>19.583686207827785</v>
      </c>
      <c r="AM21" s="47">
        <v>19.141050220680416</v>
      </c>
      <c r="AN21" s="47">
        <v>19.346563247674496</v>
      </c>
      <c r="AO21" s="47">
        <v>19.441735979349563</v>
      </c>
      <c r="AP21" s="47">
        <v>19.8</v>
      </c>
      <c r="AQ21" s="47">
        <v>19.899999999999999</v>
      </c>
      <c r="AR21" s="47">
        <v>19.697326824689135</v>
      </c>
      <c r="AS21" s="47">
        <v>19.777663995321582</v>
      </c>
      <c r="AT21" s="47">
        <v>19.735597470192818</v>
      </c>
      <c r="AU21" s="47">
        <v>19.706733944112962</v>
      </c>
      <c r="AV21" s="47">
        <v>19.413139844121197</v>
      </c>
      <c r="AW21" s="47">
        <v>18.649930791578743</v>
      </c>
      <c r="AX21" s="47">
        <v>19.225069245456048</v>
      </c>
      <c r="AY21" s="47">
        <v>18.942324253903049</v>
      </c>
      <c r="AZ21" s="47">
        <v>18.904731561477959</v>
      </c>
      <c r="BA21" s="44">
        <v>19.09</v>
      </c>
      <c r="BB21" s="44">
        <v>18.5</v>
      </c>
      <c r="BC21" s="44">
        <v>17.739999999999998</v>
      </c>
      <c r="BD21" s="211">
        <v>17.635857473206748</v>
      </c>
      <c r="BE21" s="211">
        <v>17.999806462636645</v>
      </c>
      <c r="BF21" s="211">
        <v>17.600000000000001</v>
      </c>
      <c r="BG21" s="211">
        <v>17.530066793800632</v>
      </c>
      <c r="BH21" s="211">
        <v>16.988692330621689</v>
      </c>
      <c r="BI21" s="211">
        <v>16.7</v>
      </c>
      <c r="BJ21" s="211">
        <v>17.100000000000001</v>
      </c>
      <c r="BK21" s="360">
        <v>17.010808942074192</v>
      </c>
      <c r="BL21" s="360">
        <v>17.066568928765601</v>
      </c>
      <c r="BM21" s="360">
        <v>17.2805208970113</v>
      </c>
      <c r="BN21" s="211">
        <v>17.100000000000001</v>
      </c>
      <c r="BO21" s="211">
        <v>16.88</v>
      </c>
      <c r="BP21" s="211">
        <v>16.969403321993962</v>
      </c>
      <c r="BQ21" s="211">
        <v>16.897533779012999</v>
      </c>
      <c r="BR21" s="211">
        <v>16.67870808243012</v>
      </c>
      <c r="BS21" s="211">
        <v>16.685835885023209</v>
      </c>
      <c r="BT21" s="44">
        <v>16.810765883603835</v>
      </c>
      <c r="BU21" s="44">
        <v>16.58164717339471</v>
      </c>
      <c r="BV21" s="44">
        <v>16.812325244365361</v>
      </c>
      <c r="BW21" s="44">
        <v>16.647337796537446</v>
      </c>
    </row>
    <row r="22" spans="1:75" ht="15.75" customHeight="1">
      <c r="A22" s="48" t="s">
        <v>190</v>
      </c>
      <c r="B22" s="49">
        <v>12.4</v>
      </c>
      <c r="C22" s="49">
        <v>13.8</v>
      </c>
      <c r="D22" s="51">
        <v>12.7</v>
      </c>
      <c r="E22" s="49">
        <v>12.1</v>
      </c>
      <c r="F22" s="49">
        <v>12.1</v>
      </c>
      <c r="G22" s="49">
        <v>12.4</v>
      </c>
      <c r="H22" s="49">
        <v>13.3</v>
      </c>
      <c r="I22" s="49">
        <v>13.5</v>
      </c>
      <c r="J22" s="49">
        <v>13.7506311500611</v>
      </c>
      <c r="K22" s="49">
        <v>12.486296031864576</v>
      </c>
      <c r="L22" s="49">
        <v>12.689517396055166</v>
      </c>
      <c r="M22" s="49">
        <v>12.944104192283628</v>
      </c>
      <c r="N22" s="49">
        <v>13.633587323905175</v>
      </c>
      <c r="O22" s="49">
        <v>14.172822257227899</v>
      </c>
      <c r="P22" s="49">
        <v>11.676559899122886</v>
      </c>
      <c r="Q22" s="47">
        <v>12.9</v>
      </c>
      <c r="R22" s="47">
        <v>12.9</v>
      </c>
      <c r="S22" s="47">
        <v>11.8</v>
      </c>
      <c r="T22" s="47">
        <v>12.569463665895883</v>
      </c>
      <c r="U22" s="47">
        <v>12.247853075186224</v>
      </c>
      <c r="V22" s="47">
        <v>10.480780002100232</v>
      </c>
      <c r="W22" s="47">
        <v>11.403283500551147</v>
      </c>
      <c r="X22" s="47">
        <v>12.061619716318258</v>
      </c>
      <c r="Y22" s="47">
        <v>11.954793891854511</v>
      </c>
      <c r="Z22" s="47">
        <v>12.263641827328097</v>
      </c>
      <c r="AA22" s="47">
        <v>12.578475153146986</v>
      </c>
      <c r="AB22" s="47">
        <v>12.355389570709438</v>
      </c>
      <c r="AC22" s="47">
        <v>11.199670430106782</v>
      </c>
      <c r="AD22" s="47">
        <v>11.673477767815623</v>
      </c>
      <c r="AE22" s="47">
        <v>10.708762240793543</v>
      </c>
      <c r="AF22" s="47">
        <v>13.158243479245201</v>
      </c>
      <c r="AG22" s="47">
        <v>13.333745399132138</v>
      </c>
      <c r="AH22" s="47">
        <v>12.5</v>
      </c>
      <c r="AI22" s="47">
        <v>12.518867049673171</v>
      </c>
      <c r="AJ22" s="47">
        <v>12.814290214008086</v>
      </c>
      <c r="AK22" s="47">
        <v>12.958629114579347</v>
      </c>
      <c r="AL22" s="47">
        <v>12.274172153940974</v>
      </c>
      <c r="AM22" s="47">
        <v>11.431874842029634</v>
      </c>
      <c r="AN22" s="47">
        <v>11.128324778736413</v>
      </c>
      <c r="AO22" s="47">
        <v>13.053382459566135</v>
      </c>
      <c r="AP22" s="47">
        <v>12.1</v>
      </c>
      <c r="AQ22" s="47">
        <v>12.5</v>
      </c>
      <c r="AR22" s="47">
        <v>11.746129181736404</v>
      </c>
      <c r="AS22" s="47">
        <v>11.6544802546646</v>
      </c>
      <c r="AT22" s="47">
        <v>11.573309141263563</v>
      </c>
      <c r="AU22" s="47">
        <v>9.7669768919927282</v>
      </c>
      <c r="AV22" s="47">
        <v>11.765048638147618</v>
      </c>
      <c r="AW22" s="47">
        <v>11.619881970790066</v>
      </c>
      <c r="AX22" s="47">
        <v>10.809663006763818</v>
      </c>
      <c r="AY22" s="47">
        <v>11.484796351557694</v>
      </c>
      <c r="AZ22" s="47">
        <v>11.307896238235086</v>
      </c>
      <c r="BA22" s="44">
        <v>10.25</v>
      </c>
      <c r="BB22" s="44">
        <v>10.11</v>
      </c>
      <c r="BC22" s="44">
        <v>10.18</v>
      </c>
      <c r="BD22" s="211">
        <v>10.435388920460165</v>
      </c>
      <c r="BE22" s="211">
        <v>10.207485369103184</v>
      </c>
      <c r="BF22" s="211">
        <v>9.8000000000000007</v>
      </c>
      <c r="BG22" s="211">
        <v>10.020766445157252</v>
      </c>
      <c r="BH22" s="211">
        <v>10.502462911637945</v>
      </c>
      <c r="BI22" s="211">
        <v>8.8000000000000007</v>
      </c>
      <c r="BJ22" s="211">
        <v>9.6</v>
      </c>
      <c r="BK22" s="360">
        <v>11.062696573777206</v>
      </c>
      <c r="BL22" s="360">
        <v>10.3</v>
      </c>
      <c r="BM22" s="360">
        <v>9.4524404553225363</v>
      </c>
      <c r="BN22" s="211">
        <v>10.1</v>
      </c>
      <c r="BO22" s="211">
        <v>10.87</v>
      </c>
      <c r="BP22" s="211">
        <v>9.8184029355660094</v>
      </c>
      <c r="BQ22" s="211">
        <v>10.384636386725104</v>
      </c>
      <c r="BR22" s="211">
        <v>9.8628914249801305</v>
      </c>
      <c r="BS22" s="211">
        <v>8.9000784455969164</v>
      </c>
      <c r="BT22" s="44">
        <v>10.658827995015994</v>
      </c>
      <c r="BU22" s="44">
        <v>8.696774706359335</v>
      </c>
      <c r="BV22" s="44">
        <v>9.913061926797246</v>
      </c>
      <c r="BW22" s="44">
        <v>10.320735838110934</v>
      </c>
    </row>
    <row r="23" spans="1:75" ht="18.75" customHeight="1">
      <c r="A23" s="48" t="s">
        <v>448</v>
      </c>
      <c r="B23" s="49">
        <v>12.2</v>
      </c>
      <c r="C23" s="49">
        <v>12.2</v>
      </c>
      <c r="D23" s="49">
        <v>12.2</v>
      </c>
      <c r="E23" s="49">
        <v>12.2</v>
      </c>
      <c r="F23" s="49">
        <v>12.229012383776205</v>
      </c>
      <c r="G23" s="49">
        <v>12.237958261978287</v>
      </c>
      <c r="H23" s="49">
        <v>12.196217473693935</v>
      </c>
      <c r="I23" s="49">
        <v>12.199324976856701</v>
      </c>
      <c r="J23" s="49">
        <v>12.291231676337402</v>
      </c>
      <c r="K23" s="49">
        <v>12.643109328135997</v>
      </c>
      <c r="L23" s="47">
        <v>12.7</v>
      </c>
      <c r="M23" s="49">
        <v>12.503646939850137</v>
      </c>
      <c r="N23" s="47">
        <v>12.729274576762213</v>
      </c>
      <c r="O23" s="47">
        <v>12.791643570581989</v>
      </c>
      <c r="P23" s="47">
        <v>12.850201106422404</v>
      </c>
      <c r="Q23" s="47">
        <v>12.9</v>
      </c>
      <c r="R23" s="47">
        <v>12.8</v>
      </c>
      <c r="S23" s="47">
        <v>12.9</v>
      </c>
      <c r="T23" s="47">
        <v>12.882457822253494</v>
      </c>
      <c r="U23" s="47">
        <v>13.01413109661376</v>
      </c>
      <c r="V23" s="47">
        <v>13.084703179461936</v>
      </c>
      <c r="W23" s="47">
        <v>13.255329589852744</v>
      </c>
      <c r="X23" s="47">
        <v>13.257627863300593</v>
      </c>
      <c r="Y23" s="47">
        <v>13.3</v>
      </c>
      <c r="Z23" s="47">
        <v>13.467420393327824</v>
      </c>
      <c r="AA23" s="47">
        <v>13.508084310473444</v>
      </c>
      <c r="AB23" s="47">
        <v>13.3</v>
      </c>
      <c r="AC23" s="47">
        <v>13.4</v>
      </c>
      <c r="AD23" s="47">
        <v>13.246844355659634</v>
      </c>
      <c r="AE23" s="47">
        <v>13.250864153297057</v>
      </c>
      <c r="AF23" s="47">
        <v>13.169735451554828</v>
      </c>
      <c r="AG23" s="47">
        <v>13.119784441802079</v>
      </c>
      <c r="AH23" s="47">
        <v>13.173413221009588</v>
      </c>
      <c r="AI23" s="47">
        <v>13.278251287690924</v>
      </c>
      <c r="AJ23" s="47">
        <v>13.276404127504966</v>
      </c>
      <c r="AK23" s="47">
        <v>13.069642365809299</v>
      </c>
      <c r="AL23" s="47">
        <v>13.399156904329805</v>
      </c>
      <c r="AM23" s="47">
        <v>13.276189570439819</v>
      </c>
      <c r="AN23" s="47">
        <v>12.985589437541757</v>
      </c>
      <c r="AO23" s="47">
        <v>12.973505597808282</v>
      </c>
      <c r="AP23" s="47">
        <v>12.8</v>
      </c>
      <c r="AQ23" s="47">
        <v>12.896835379866003</v>
      </c>
      <c r="AR23" s="47">
        <v>12.756111171732188</v>
      </c>
      <c r="AS23" s="47">
        <v>12.544523471470763</v>
      </c>
      <c r="AT23" s="47">
        <v>12.950915472120297</v>
      </c>
      <c r="AU23" s="47">
        <v>13.058052144769155</v>
      </c>
      <c r="AV23" s="47">
        <v>12.990985519650957</v>
      </c>
      <c r="AW23" s="47">
        <v>12.874834154072996</v>
      </c>
      <c r="AX23" s="47">
        <v>12.61116131802936</v>
      </c>
      <c r="AY23" s="47">
        <v>12.918823039238392</v>
      </c>
      <c r="AZ23" s="47">
        <v>12.756460454827854</v>
      </c>
      <c r="BA23" s="44">
        <v>12.76</v>
      </c>
      <c r="BB23" s="44">
        <v>12.58</v>
      </c>
      <c r="BC23" s="44">
        <v>12.28</v>
      </c>
      <c r="BD23" s="212">
        <v>12.260044245949329</v>
      </c>
      <c r="BE23" s="211">
        <v>12.287918273325726</v>
      </c>
      <c r="BF23" s="211">
        <v>12.3</v>
      </c>
      <c r="BG23" s="211">
        <v>12.271400068913259</v>
      </c>
      <c r="BH23" s="211">
        <v>12.2</v>
      </c>
      <c r="BI23" s="211">
        <v>12</v>
      </c>
      <c r="BJ23" s="211">
        <v>12.1</v>
      </c>
      <c r="BK23" s="360">
        <v>12.013396290546366</v>
      </c>
      <c r="BL23" s="360">
        <v>12.06460778754284</v>
      </c>
      <c r="BM23" s="360">
        <v>11.83</v>
      </c>
      <c r="BN23" s="211">
        <v>11.6</v>
      </c>
      <c r="BO23" s="211">
        <v>11.48</v>
      </c>
      <c r="BP23" s="211">
        <v>11.438379501512316</v>
      </c>
      <c r="BQ23" s="211">
        <v>11.417857369998725</v>
      </c>
      <c r="BR23" s="211">
        <v>11.372405656222959</v>
      </c>
      <c r="BS23" s="211">
        <v>11.4848357628705</v>
      </c>
      <c r="BT23" s="44">
        <v>11.490062825169003</v>
      </c>
      <c r="BU23" s="44">
        <v>11.290838247587219</v>
      </c>
      <c r="BV23" s="44">
        <v>11.422138461547911</v>
      </c>
      <c r="BW23" s="44">
        <v>11.331517736779096</v>
      </c>
    </row>
    <row r="24" spans="1:75" ht="17.25" customHeight="1">
      <c r="A24" s="48" t="s">
        <v>449</v>
      </c>
      <c r="B24" s="49">
        <v>18.899999999999999</v>
      </c>
      <c r="C24" s="49">
        <v>18.399999999999999</v>
      </c>
      <c r="D24" s="49">
        <v>19.7</v>
      </c>
      <c r="E24" s="49">
        <v>19.399999999999999</v>
      </c>
      <c r="F24" s="49">
        <v>19.100000000000001</v>
      </c>
      <c r="G24" s="49">
        <v>18.8</v>
      </c>
      <c r="H24" s="51">
        <v>19.2</v>
      </c>
      <c r="I24" s="49">
        <v>19.558527822122766</v>
      </c>
      <c r="J24" s="49">
        <v>18.260310726599201</v>
      </c>
      <c r="K24" s="49">
        <v>18.915747031712002</v>
      </c>
      <c r="L24" s="49">
        <v>18.63074391119509</v>
      </c>
      <c r="M24" s="49">
        <v>19.540148679052592</v>
      </c>
      <c r="N24" s="47">
        <v>20.035671739866153</v>
      </c>
      <c r="O24" s="47">
        <v>19.002466516539812</v>
      </c>
      <c r="P24" s="47">
        <v>19.095220851704266</v>
      </c>
      <c r="Q24" s="47">
        <v>20.243330201321182</v>
      </c>
      <c r="R24" s="47">
        <v>19.752278943627143</v>
      </c>
      <c r="S24" s="47">
        <v>19.81791257594023</v>
      </c>
      <c r="T24" s="47">
        <v>19.412835985330219</v>
      </c>
      <c r="U24" s="47">
        <v>20.054014079364901</v>
      </c>
      <c r="V24" s="47">
        <v>18.702669156813215</v>
      </c>
      <c r="W24" s="47">
        <v>20.024393199944335</v>
      </c>
      <c r="X24" s="47">
        <v>19.523747558985526</v>
      </c>
      <c r="Y24" s="47">
        <v>19.088129164495047</v>
      </c>
      <c r="Z24" s="47">
        <v>19.673765726725417</v>
      </c>
      <c r="AA24" s="47">
        <v>20.13040558907953</v>
      </c>
      <c r="AB24" s="47">
        <v>19.707915254181373</v>
      </c>
      <c r="AC24" s="47">
        <v>20.048386191563132</v>
      </c>
      <c r="AD24" s="47">
        <v>19.083203617581809</v>
      </c>
      <c r="AE24" s="47">
        <v>19.146014890964715</v>
      </c>
      <c r="AF24" s="47">
        <v>19.155074244205199</v>
      </c>
      <c r="AG24" s="47">
        <v>19.383461238119072</v>
      </c>
      <c r="AH24" s="47">
        <v>20.087753008122206</v>
      </c>
      <c r="AI24" s="47">
        <v>20.222260175996151</v>
      </c>
      <c r="AJ24" s="47">
        <v>20.59879802858055</v>
      </c>
      <c r="AK24" s="47">
        <v>19.661344491891935</v>
      </c>
      <c r="AL24" s="47">
        <v>20.175628587870754</v>
      </c>
      <c r="AM24" s="47">
        <v>20.090415869255903</v>
      </c>
      <c r="AN24" s="47">
        <v>20.158505221238251</v>
      </c>
      <c r="AO24" s="47">
        <v>19.985685786477287</v>
      </c>
      <c r="AP24" s="47">
        <v>20.399999999999999</v>
      </c>
      <c r="AQ24" s="47">
        <v>20.3</v>
      </c>
      <c r="AR24" s="47">
        <v>20.051382053697175</v>
      </c>
      <c r="AS24" s="47">
        <v>20.108407282721377</v>
      </c>
      <c r="AT24" s="47">
        <v>20.023937638929102</v>
      </c>
      <c r="AU24" s="47">
        <v>20.073105793221615</v>
      </c>
      <c r="AV24" s="47">
        <v>19.756096718759103</v>
      </c>
      <c r="AW24" s="47">
        <v>18.986233184642799</v>
      </c>
      <c r="AX24" s="47">
        <v>19.417674961701923</v>
      </c>
      <c r="AY24" s="47">
        <v>19.087221235829073</v>
      </c>
      <c r="AZ24" s="47">
        <v>19.121843935778799</v>
      </c>
      <c r="BA24" s="44">
        <v>19.27</v>
      </c>
      <c r="BB24" s="44">
        <v>18.7</v>
      </c>
      <c r="BC24" s="44">
        <v>18</v>
      </c>
      <c r="BD24" s="212">
        <v>17.762615042550827</v>
      </c>
      <c r="BE24" s="211">
        <v>18.127382193239296</v>
      </c>
      <c r="BF24" s="211">
        <v>17.7</v>
      </c>
      <c r="BG24" s="211">
        <v>17.601164147558602</v>
      </c>
      <c r="BH24" s="211">
        <v>17.198006857783447</v>
      </c>
      <c r="BI24" s="211">
        <v>16.899999999999999</v>
      </c>
      <c r="BJ24" s="211">
        <v>17.2</v>
      </c>
      <c r="BK24" s="360">
        <v>17.071080657285087</v>
      </c>
      <c r="BL24" s="360">
        <v>17.100000000000001</v>
      </c>
      <c r="BM24" s="360">
        <v>17.450155957984872</v>
      </c>
      <c r="BN24" s="211">
        <v>17.3</v>
      </c>
      <c r="BO24" s="211">
        <v>17.02</v>
      </c>
      <c r="BP24" s="211">
        <v>17.130116140843366</v>
      </c>
      <c r="BQ24" s="211">
        <v>17.04647330634889</v>
      </c>
      <c r="BR24" s="211">
        <v>16.877694490653603</v>
      </c>
      <c r="BS24" s="211">
        <v>16.820307313670405</v>
      </c>
      <c r="BT24" s="44">
        <v>16.986852518585557</v>
      </c>
      <c r="BU24" s="44">
        <v>16.891787392077848</v>
      </c>
      <c r="BV24" s="44">
        <v>16.938143791691971</v>
      </c>
      <c r="BW24" s="44">
        <v>16.779121317259271</v>
      </c>
    </row>
    <row r="25" spans="1:75" ht="18.75" customHeight="1">
      <c r="A25" s="48" t="s">
        <v>179</v>
      </c>
      <c r="B25" s="50">
        <v>10.5</v>
      </c>
      <c r="C25" s="50">
        <v>10.5</v>
      </c>
      <c r="D25" s="50">
        <v>10.5</v>
      </c>
      <c r="E25" s="51">
        <v>10.5</v>
      </c>
      <c r="F25" s="51">
        <v>10.5</v>
      </c>
      <c r="G25" s="51">
        <v>10.5</v>
      </c>
      <c r="H25" s="51">
        <v>12</v>
      </c>
      <c r="I25" s="51">
        <v>12</v>
      </c>
      <c r="J25" s="51">
        <v>12</v>
      </c>
      <c r="K25" s="51">
        <v>12</v>
      </c>
      <c r="L25" s="51">
        <v>12</v>
      </c>
      <c r="M25" s="51">
        <v>12</v>
      </c>
      <c r="N25" s="47">
        <v>13</v>
      </c>
      <c r="O25" s="47">
        <v>13</v>
      </c>
      <c r="P25" s="47">
        <v>13</v>
      </c>
      <c r="Q25" s="47">
        <v>13</v>
      </c>
      <c r="R25" s="47">
        <v>13</v>
      </c>
      <c r="S25" s="47">
        <v>13</v>
      </c>
      <c r="T25" s="47">
        <v>13</v>
      </c>
      <c r="U25" s="47">
        <v>13</v>
      </c>
      <c r="V25" s="47">
        <v>13</v>
      </c>
      <c r="W25" s="47">
        <v>13</v>
      </c>
      <c r="X25" s="47">
        <v>13</v>
      </c>
      <c r="Y25" s="47">
        <v>13</v>
      </c>
      <c r="Z25" s="47">
        <v>12</v>
      </c>
      <c r="AA25" s="47">
        <v>12</v>
      </c>
      <c r="AB25" s="47">
        <v>12</v>
      </c>
      <c r="AC25" s="47">
        <v>12</v>
      </c>
      <c r="AD25" s="47">
        <v>10.5</v>
      </c>
      <c r="AE25" s="47">
        <v>10.5</v>
      </c>
      <c r="AF25" s="47">
        <v>10.5</v>
      </c>
      <c r="AG25" s="47">
        <v>15</v>
      </c>
      <c r="AH25" s="47">
        <v>15</v>
      </c>
      <c r="AI25" s="47">
        <v>15</v>
      </c>
      <c r="AJ25" s="47">
        <v>15</v>
      </c>
      <c r="AK25" s="47">
        <v>14</v>
      </c>
      <c r="AL25" s="47">
        <v>14</v>
      </c>
      <c r="AM25" s="47">
        <v>14</v>
      </c>
      <c r="AN25" s="47">
        <v>14</v>
      </c>
      <c r="AO25" s="47">
        <v>14</v>
      </c>
      <c r="AP25" s="47">
        <v>14</v>
      </c>
      <c r="AQ25" s="47">
        <v>12</v>
      </c>
      <c r="AR25" s="47">
        <v>12</v>
      </c>
      <c r="AS25" s="47">
        <v>12</v>
      </c>
      <c r="AT25" s="47">
        <v>12</v>
      </c>
      <c r="AU25" s="47">
        <v>12</v>
      </c>
      <c r="AV25" s="47">
        <v>12</v>
      </c>
      <c r="AW25" s="47">
        <v>11</v>
      </c>
      <c r="AX25" s="47">
        <v>11</v>
      </c>
      <c r="AY25" s="47">
        <v>11</v>
      </c>
      <c r="AZ25" s="47">
        <v>10</v>
      </c>
      <c r="BA25" s="44">
        <v>10</v>
      </c>
      <c r="BB25" s="44">
        <v>10</v>
      </c>
      <c r="BC25" s="44">
        <v>10</v>
      </c>
      <c r="BD25" s="44">
        <v>10</v>
      </c>
      <c r="BE25" s="44">
        <v>10</v>
      </c>
      <c r="BF25" s="262">
        <f t="shared" ref="BF25:BS25" si="25">+BF9</f>
        <v>10</v>
      </c>
      <c r="BG25" s="263">
        <f t="shared" si="25"/>
        <v>10</v>
      </c>
      <c r="BH25" s="263">
        <f t="shared" si="25"/>
        <v>11</v>
      </c>
      <c r="BI25" s="262">
        <f t="shared" si="25"/>
        <v>11</v>
      </c>
      <c r="BJ25" s="263">
        <f t="shared" si="25"/>
        <v>11</v>
      </c>
      <c r="BK25" s="263">
        <f t="shared" si="25"/>
        <v>11</v>
      </c>
      <c r="BL25" s="263">
        <f t="shared" si="25"/>
        <v>11</v>
      </c>
      <c r="BM25" s="263">
        <f t="shared" si="25"/>
        <v>11</v>
      </c>
      <c r="BN25" s="263">
        <f t="shared" si="25"/>
        <v>11</v>
      </c>
      <c r="BO25" s="263">
        <f t="shared" si="25"/>
        <v>11</v>
      </c>
      <c r="BP25" s="263">
        <f t="shared" si="25"/>
        <v>11</v>
      </c>
      <c r="BQ25" s="263">
        <f t="shared" si="25"/>
        <v>11</v>
      </c>
      <c r="BR25" s="263">
        <f t="shared" si="25"/>
        <v>11</v>
      </c>
      <c r="BS25" s="263">
        <f t="shared" si="25"/>
        <v>11</v>
      </c>
      <c r="BT25" s="44">
        <v>11</v>
      </c>
      <c r="BU25" s="44">
        <v>11</v>
      </c>
      <c r="BV25" s="44">
        <v>11</v>
      </c>
      <c r="BW25" s="44">
        <v>11</v>
      </c>
    </row>
    <row r="26" spans="1:75" ht="18.75" customHeight="1">
      <c r="A26" s="46"/>
      <c r="B26" s="50"/>
      <c r="C26" s="50"/>
      <c r="D26" s="50"/>
      <c r="E26" s="51"/>
      <c r="F26" s="51"/>
      <c r="G26" s="51"/>
      <c r="H26" s="51"/>
      <c r="I26" s="51"/>
      <c r="J26" s="51"/>
      <c r="K26" s="51"/>
      <c r="L26" s="51"/>
      <c r="M26" s="51"/>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row>
    <row r="27" spans="1:75" ht="18.75" customHeight="1">
      <c r="A27" s="46" t="s">
        <v>373</v>
      </c>
      <c r="B27" s="50"/>
      <c r="C27" s="50"/>
      <c r="D27" s="50"/>
      <c r="E27" s="51"/>
      <c r="F27" s="51"/>
      <c r="G27" s="51"/>
      <c r="H27" s="51"/>
      <c r="I27" s="51"/>
      <c r="J27" s="51"/>
      <c r="K27" s="51"/>
      <c r="L27" s="51"/>
      <c r="M27" s="51"/>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row>
    <row r="28" spans="1:75" ht="18.75" customHeight="1">
      <c r="A28" s="48" t="s">
        <v>374</v>
      </c>
      <c r="B28" s="50">
        <v>-1.8120142123385654</v>
      </c>
      <c r="C28" s="50">
        <v>-1.645279012518525</v>
      </c>
      <c r="D28" s="50">
        <v>-0.59864221337963097</v>
      </c>
      <c r="E28" s="50">
        <v>-9.1249147537996622E-2</v>
      </c>
      <c r="F28" s="50">
        <v>-1.0723410630610777</v>
      </c>
      <c r="G28" s="50">
        <v>-8.3819232421764089E-2</v>
      </c>
      <c r="H28" s="50">
        <v>-0.50246010813005437</v>
      </c>
      <c r="I28" s="44">
        <v>-0.42635317422428903</v>
      </c>
      <c r="J28" s="44">
        <v>1.9811068652460453</v>
      </c>
      <c r="K28" s="44">
        <v>-0.18699459773500832</v>
      </c>
      <c r="L28" s="44">
        <v>-1.0317177000476077</v>
      </c>
      <c r="M28" s="44">
        <v>0.3897709395098452</v>
      </c>
      <c r="N28" s="44">
        <v>-2.0729888361787245</v>
      </c>
      <c r="O28" s="44">
        <v>-0.9338580678435966</v>
      </c>
      <c r="P28" s="44">
        <v>-0.67569316426512116</v>
      </c>
      <c r="Q28" s="44">
        <v>1.0981041878543152</v>
      </c>
      <c r="R28" s="44">
        <v>2.3998555037629812</v>
      </c>
      <c r="S28" s="44">
        <v>2.403996976072039</v>
      </c>
      <c r="T28" s="44">
        <v>-3.3937669297359596</v>
      </c>
      <c r="U28" s="44">
        <v>-5.9471839724677844E-2</v>
      </c>
      <c r="V28" s="44">
        <v>0.38414766008993662</v>
      </c>
      <c r="W28" s="44">
        <v>0.57157881124831078</v>
      </c>
      <c r="X28" s="44">
        <v>0.56306733618320148</v>
      </c>
      <c r="Y28" s="44">
        <v>0.4108096241658038</v>
      </c>
      <c r="Z28" s="44">
        <v>0.19603696253432357</v>
      </c>
      <c r="AA28" s="44">
        <v>-0.4782871718320939</v>
      </c>
      <c r="AB28" s="44">
        <v>-0.5332996073607924</v>
      </c>
      <c r="AC28" s="44">
        <v>2.2540273593139064</v>
      </c>
      <c r="AD28" s="44">
        <v>0.86462309910879542</v>
      </c>
      <c r="AE28" s="44">
        <v>2.6257085280829728</v>
      </c>
      <c r="AF28" s="44">
        <v>-2.8344053251681229</v>
      </c>
      <c r="AG28" s="44">
        <v>-3.7064752459337038</v>
      </c>
      <c r="AH28" s="44">
        <v>0.61173626230881273</v>
      </c>
      <c r="AI28" s="44">
        <v>-2.2530694349402172</v>
      </c>
      <c r="AJ28" s="44">
        <v>-4.8797106327851703</v>
      </c>
      <c r="AK28" s="44">
        <v>-1.3927332937726793</v>
      </c>
      <c r="AL28" s="44">
        <v>0.38478567175292716</v>
      </c>
      <c r="AM28" s="44">
        <v>1.0116677608722604</v>
      </c>
      <c r="AN28" s="44">
        <v>1.3252137962112427</v>
      </c>
      <c r="AO28" s="44">
        <v>2.1299456793557865</v>
      </c>
      <c r="AP28" s="44">
        <v>0.94613502204484701</v>
      </c>
      <c r="AQ28" s="44">
        <v>2.478309061998031</v>
      </c>
      <c r="AR28" s="44">
        <v>-1.1450695199347036</v>
      </c>
      <c r="AS28" s="44">
        <v>-0.82671517046559151</v>
      </c>
      <c r="AT28" s="44">
        <v>0.18948753013263747</v>
      </c>
      <c r="AU28" s="44">
        <v>0.47729484139420691</v>
      </c>
      <c r="AV28" s="44">
        <v>1.0158914690470262</v>
      </c>
      <c r="AW28" s="44">
        <v>1.250990967647915</v>
      </c>
      <c r="AX28" s="44">
        <v>0.88234416664021853</v>
      </c>
      <c r="AY28" s="44">
        <v>1.5866542563486534</v>
      </c>
      <c r="AZ28" s="44">
        <v>0.93936004000477835</v>
      </c>
      <c r="BA28" s="44">
        <v>0.65406769995926983</v>
      </c>
      <c r="BB28" s="44">
        <v>0.17226527828069504</v>
      </c>
      <c r="BC28" s="44">
        <v>-0.53930901113947849</v>
      </c>
      <c r="BD28" s="44">
        <v>-0.66877552570136234</v>
      </c>
      <c r="BE28" s="44">
        <v>0.54516645398050989</v>
      </c>
      <c r="BF28" s="44">
        <v>-1.0153327957037304</v>
      </c>
      <c r="BG28" s="44">
        <v>-1.8566728807670954</v>
      </c>
      <c r="BH28" s="44">
        <v>-0.11684989899149234</v>
      </c>
      <c r="BI28" s="44">
        <v>-1.5901011407708021</v>
      </c>
      <c r="BJ28" s="44">
        <v>0.13248525982520781</v>
      </c>
      <c r="BK28" s="44">
        <v>1.176475913040899</v>
      </c>
      <c r="BL28" s="44">
        <v>0.62745383219461748</v>
      </c>
      <c r="BM28" s="44">
        <v>0.48137638176370517</v>
      </c>
      <c r="BN28" s="44">
        <v>0.16748381877023027</v>
      </c>
      <c r="BO28" s="44">
        <v>0.19220308034296102</v>
      </c>
      <c r="BP28" s="44">
        <v>0.27189189716105738</v>
      </c>
      <c r="BQ28" s="44">
        <v>0.19767024082261136</v>
      </c>
      <c r="BR28" s="44">
        <v>0.56765075491722983</v>
      </c>
      <c r="BS28" s="44">
        <v>0.2437492767106601</v>
      </c>
      <c r="BT28" s="44">
        <v>-0.46055367090655791</v>
      </c>
      <c r="BU28" s="44">
        <v>-0.27140090470074246</v>
      </c>
      <c r="BV28" s="44">
        <v>-6.7673054183012726E-2</v>
      </c>
      <c r="BW28" s="44">
        <v>0.10963700213015265</v>
      </c>
    </row>
    <row r="29" spans="1:75" ht="18.75" customHeight="1">
      <c r="A29" s="48" t="s">
        <v>375</v>
      </c>
      <c r="B29" s="266">
        <v>1714.26</v>
      </c>
      <c r="C29" s="266">
        <v>1752.1785</v>
      </c>
      <c r="D29" s="266">
        <v>1772.304761904762</v>
      </c>
      <c r="E29" s="266">
        <v>1784.1127272727279</v>
      </c>
      <c r="F29" s="266">
        <v>1813.0822727272725</v>
      </c>
      <c r="G29" s="266">
        <v>1824.6352380952376</v>
      </c>
      <c r="H29" s="266">
        <v>1844.066</v>
      </c>
      <c r="I29" s="266">
        <v>1862.17</v>
      </c>
      <c r="J29" s="266">
        <v>1835.7450000000003</v>
      </c>
      <c r="K29" s="266">
        <v>1849.94</v>
      </c>
      <c r="L29" s="266">
        <v>1879.77</v>
      </c>
      <c r="M29" s="266">
        <v>1883</v>
      </c>
      <c r="N29" s="266">
        <v>1932.7</v>
      </c>
      <c r="O29" s="266">
        <v>1961.75</v>
      </c>
      <c r="P29" s="266">
        <v>1986.22</v>
      </c>
      <c r="Q29" s="266">
        <v>1975.83</v>
      </c>
      <c r="R29" s="266">
        <v>1939.28</v>
      </c>
      <c r="S29" s="266">
        <v>1903.29</v>
      </c>
      <c r="T29" s="266">
        <v>1978.28</v>
      </c>
      <c r="U29" s="266">
        <v>1990.48</v>
      </c>
      <c r="V29" s="266">
        <v>1993.79</v>
      </c>
      <c r="W29" s="266">
        <v>1993.35</v>
      </c>
      <c r="X29" s="266">
        <v>1992.9</v>
      </c>
      <c r="Y29" s="266">
        <v>1995.84</v>
      </c>
      <c r="Z29" s="266">
        <v>2003.22</v>
      </c>
      <c r="AA29" s="266">
        <v>2024.2494444444446</v>
      </c>
      <c r="AB29" s="266">
        <v>2046.346818181818</v>
      </c>
      <c r="AC29" s="266">
        <v>2011.9880952380956</v>
      </c>
      <c r="AD29" s="266">
        <v>2005.96</v>
      </c>
      <c r="AE29" s="266">
        <v>1964.93</v>
      </c>
      <c r="AF29" s="266">
        <v>2031.9</v>
      </c>
      <c r="AG29" s="267">
        <v>2245.2800000000002</v>
      </c>
      <c r="AH29" s="266">
        <v>2243.9750000000004</v>
      </c>
      <c r="AI29" s="266">
        <v>2307.8000000000002</v>
      </c>
      <c r="AJ29" s="266">
        <v>2434.3180952380949</v>
      </c>
      <c r="AK29" s="266">
        <v>2482.5724999999998</v>
      </c>
      <c r="AL29" s="266">
        <v>2488.3760869565217</v>
      </c>
      <c r="AM29" s="266">
        <v>2478.29</v>
      </c>
      <c r="AN29" s="266">
        <v>2459.5538095238089</v>
      </c>
      <c r="AO29" s="266">
        <v>2421.8465000000006</v>
      </c>
      <c r="AP29" s="266">
        <v>2413.06</v>
      </c>
      <c r="AQ29" s="266">
        <v>2367.9299999999998</v>
      </c>
      <c r="AR29" s="266">
        <v>2409.4106249999995</v>
      </c>
      <c r="AS29" s="266">
        <v>2443.5295652173918</v>
      </c>
      <c r="AT29" s="266">
        <v>2454.287142857143</v>
      </c>
      <c r="AU29" s="266">
        <v>2458.69</v>
      </c>
      <c r="AV29" s="266">
        <v>2448.86</v>
      </c>
      <c r="AW29" s="266">
        <v>2433.4894999999992</v>
      </c>
      <c r="AX29" s="266">
        <v>2425.7700000000004</v>
      </c>
      <c r="AY29" s="266">
        <v>2402.9015789473688</v>
      </c>
      <c r="AZ29" s="268">
        <v>2395.3723809523799</v>
      </c>
      <c r="BA29" s="266">
        <v>2394.6452380952383</v>
      </c>
      <c r="BB29" s="266">
        <v>2405.1913043478262</v>
      </c>
      <c r="BC29" s="266">
        <v>2432.2980000000002</v>
      </c>
      <c r="BD29" s="269">
        <v>2462.83</v>
      </c>
      <c r="BE29" s="266">
        <v>2464.1178260869569</v>
      </c>
      <c r="BF29" s="266">
        <v>2503.3054999999995</v>
      </c>
      <c r="BG29" s="266">
        <v>2564.14</v>
      </c>
      <c r="BH29" s="266">
        <v>2581.88</v>
      </c>
      <c r="BI29" s="266">
        <v>2637.35</v>
      </c>
      <c r="BJ29" s="266">
        <v>2649.68</v>
      </c>
      <c r="BK29" s="44">
        <v>2633.3741176470594</v>
      </c>
      <c r="BL29" s="44">
        <v>2632.5065000000004</v>
      </c>
      <c r="BM29" s="44">
        <v>2634.9272727272728</v>
      </c>
      <c r="BN29" s="266">
        <v>2645.16</v>
      </c>
      <c r="BO29" s="266">
        <v>2654.47</v>
      </c>
      <c r="BP29" s="266">
        <v>2661.55</v>
      </c>
      <c r="BQ29" s="266">
        <v>2670.54</v>
      </c>
      <c r="BR29" s="266">
        <v>2669.6833333333334</v>
      </c>
      <c r="BS29" s="266">
        <v>2678.0056521739134</v>
      </c>
      <c r="BT29" s="44">
        <v>2705.2594736842107</v>
      </c>
      <c r="BU29" s="44">
        <v>2727.3418181818179</v>
      </c>
      <c r="BV29" s="44">
        <v>2744.3822727272732</v>
      </c>
      <c r="BW29" s="44">
        <v>2756.5188235294117</v>
      </c>
    </row>
    <row r="30" spans="1:75" ht="18.75" customHeight="1">
      <c r="A30" s="46"/>
      <c r="B30" s="50"/>
      <c r="C30" s="50"/>
      <c r="D30" s="50"/>
      <c r="E30" s="51"/>
      <c r="F30" s="51"/>
      <c r="G30" s="51"/>
      <c r="H30" s="51"/>
      <c r="I30" s="51"/>
      <c r="J30" s="51"/>
      <c r="K30" s="51"/>
      <c r="L30" s="51"/>
      <c r="M30" s="51"/>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row>
    <row r="31" spans="1:75" ht="18.75" customHeight="1">
      <c r="A31" s="46"/>
      <c r="B31" s="50"/>
      <c r="C31" s="50"/>
      <c r="D31" s="50"/>
      <c r="E31" s="51"/>
      <c r="F31" s="51"/>
      <c r="G31" s="51"/>
      <c r="H31" s="51"/>
      <c r="I31" s="51"/>
      <c r="J31" s="51"/>
      <c r="K31" s="51"/>
      <c r="L31" s="51"/>
      <c r="M31" s="51"/>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row>
    <row r="32" spans="1:75" ht="18.75" customHeight="1">
      <c r="A32" s="46"/>
      <c r="B32" s="50"/>
      <c r="C32" s="50"/>
      <c r="D32" s="50"/>
      <c r="E32" s="51"/>
      <c r="F32" s="51"/>
      <c r="G32" s="51"/>
      <c r="H32" s="51"/>
      <c r="I32" s="51"/>
      <c r="J32" s="51"/>
      <c r="K32" s="51"/>
      <c r="L32" s="51"/>
      <c r="M32" s="51"/>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row>
    <row r="33" spans="1:46" ht="18.75" customHeight="1">
      <c r="A33" s="46"/>
      <c r="B33" s="50"/>
      <c r="C33" s="50"/>
      <c r="D33" s="50"/>
      <c r="E33" s="51"/>
      <c r="F33" s="51"/>
      <c r="G33" s="51"/>
      <c r="H33" s="51"/>
      <c r="I33" s="51"/>
      <c r="J33" s="51"/>
      <c r="K33" s="51"/>
      <c r="L33" s="51"/>
      <c r="M33" s="51"/>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row>
    <row r="34" spans="1:46" ht="18.75" customHeight="1">
      <c r="A34" s="46"/>
      <c r="B34" s="50"/>
      <c r="C34" s="50"/>
      <c r="D34" s="50"/>
      <c r="E34" s="51"/>
      <c r="F34" s="51"/>
      <c r="G34" s="51"/>
      <c r="H34" s="51"/>
      <c r="I34" s="51"/>
      <c r="J34" s="51"/>
      <c r="K34" s="51"/>
      <c r="L34" s="51"/>
      <c r="M34" s="51"/>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row>
    <row r="35" spans="1:46" ht="18.75" customHeight="1">
      <c r="A35" s="46"/>
      <c r="B35" s="50"/>
      <c r="C35" s="50"/>
      <c r="D35" s="50"/>
      <c r="E35" s="51"/>
      <c r="F35" s="51"/>
      <c r="G35" s="51"/>
      <c r="H35" s="51"/>
      <c r="I35" s="51"/>
      <c r="J35" s="51"/>
      <c r="K35" s="51"/>
      <c r="L35" s="51"/>
      <c r="M35" s="51"/>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row>
    <row r="36" spans="1:46" ht="18.75" customHeight="1">
      <c r="A36" s="48"/>
      <c r="B36" s="50"/>
      <c r="C36" s="50"/>
      <c r="D36" s="50"/>
      <c r="E36" s="51"/>
      <c r="F36" s="51"/>
      <c r="G36" s="51"/>
      <c r="H36" s="51"/>
      <c r="I36" s="51"/>
      <c r="J36" s="51"/>
      <c r="K36" s="51"/>
      <c r="L36" s="51"/>
      <c r="M36" s="51"/>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row>
  </sheetData>
  <customSheetViews>
    <customSheetView guid="{54FD4859-4825-49C8-AF88-E7B792413D64}" scale="70" showGridLines="0">
      <pane xSplit="1" topLeftCell="AN1" activePane="topRight" state="frozen"/>
      <selection pane="topRight" activeCell="AQ14" sqref="AQ14"/>
      <pageMargins left="0.7" right="0.7" top="0.75" bottom="0.75" header="0.3" footer="0.3"/>
    </customSheetView>
    <customSheetView guid="{5B55F06F-38A3-4953-A2E1-A01BECB01CAC}" scale="70" showGridLines="0">
      <pane xSplit="1" topLeftCell="AN1" activePane="topRight" state="frozen"/>
      <selection pane="topRight" activeCell="BC23" sqref="BC23"/>
      <pageMargins left="0.7" right="0.7" top="0.75" bottom="0.75" header="0.3" footer="0.3"/>
    </customSheetView>
    <customSheetView guid="{DC707E39-0569-4FAA-B5FD-B85110680DF5}" scale="70" showGridLines="0">
      <pane xSplit="1" topLeftCell="AK1" activePane="topRight" state="frozen"/>
      <selection pane="topRight" activeCell="J17" sqref="J17"/>
      <pageMargins left="0.7" right="0.7" top="0.75" bottom="0.75" header="0.3" footer="0.3"/>
    </customSheetView>
    <customSheetView guid="{254DF0CF-5342-436C-8392-04866B911B72}" showGridLines="0" topLeftCell="A7">
      <pane xSplit="1" topLeftCell="B1" activePane="topRight" state="frozen"/>
      <selection pane="topRight" activeCell="AR53" sqref="AR53"/>
      <pageMargins left="0.7" right="0.7" top="0.75" bottom="0.75" header="0.3" footer="0.3"/>
    </customSheetView>
    <customSheetView guid="{83D4AEBA-9C92-42A7-8C70-A480F50C01E3}" showGridLines="0" topLeftCell="A7">
      <pane xSplit="1" topLeftCell="B1" activePane="topRight" state="frozen"/>
      <selection pane="topRight" activeCell="AR53" sqref="AR53"/>
      <pageMargins left="0.7" right="0.7" top="0.75" bottom="0.75" header="0.3" footer="0.3"/>
    </customSheetView>
    <customSheetView guid="{A510ACF3-DF9A-47BB-87AF-862EA6359570}" scale="70" showGridLines="0">
      <pane xSplit="1" topLeftCell="AN1" activePane="topRight" state="frozen"/>
      <selection pane="topRight" activeCell="BC23" sqref="BC23"/>
      <pageMargins left="0.7" right="0.7" top="0.75" bottom="0.75" header="0.3" footer="0.3"/>
    </customSheetView>
    <customSheetView guid="{B6000075-C6E9-470D-8855-6E4C41B43187}" scale="70" showGridLines="0">
      <pane xSplit="1" topLeftCell="AN1" activePane="topRight" state="frozen"/>
      <selection pane="topRight" activeCell="AQ14" sqref="AQ14"/>
      <pageMargins left="0.7" right="0.7" top="0.75" bottom="0.75" header="0.3" footer="0.3"/>
    </customSheetView>
    <customSheetView guid="{8D4EA38E-ED42-44A9-9431-B3D4F6087B53}" scale="70" showGridLines="0" topLeftCell="A7">
      <pane xSplit="1" topLeftCell="AN1" activePane="topRight" state="frozen"/>
      <selection pane="topRight" activeCell="BJ32" sqref="BJ32"/>
      <pageMargins left="0.7" right="0.7" top="0.75" bottom="0.75" header="0.3" footer="0.3"/>
    </customSheetView>
  </customSheetViews>
  <mergeCells count="7">
    <mergeCell ref="AL1:AW1"/>
    <mergeCell ref="AX1:BI1"/>
    <mergeCell ref="A4:A5"/>
    <mergeCell ref="A19:A20"/>
    <mergeCell ref="B1:M1"/>
    <mergeCell ref="N1:Y1"/>
    <mergeCell ref="Z1:AK1"/>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2">
    <tabColor theme="4"/>
  </sheetPr>
  <dimension ref="A2"/>
  <sheetViews>
    <sheetView view="pageBreakPreview" zoomScale="115" zoomScaleNormal="40" zoomScaleSheetLayoutView="115" workbookViewId="0">
      <selection activeCell="O9" sqref="O9"/>
    </sheetView>
  </sheetViews>
  <sheetFormatPr defaultRowHeight="14.4"/>
  <sheetData>
    <row r="2" spans="1:1">
      <c r="A2" s="270"/>
    </row>
  </sheetData>
  <customSheetViews>
    <customSheetView guid="{54FD4859-4825-49C8-AF88-E7B792413D64}" scale="60" showPageBreaks="1" view="pageBreakPreview" topLeftCell="A11">
      <selection activeCell="F44" sqref="F44"/>
      <pageMargins left="0.7" right="0.7" top="0.75" bottom="0.75" header="0.3" footer="0.3"/>
    </customSheetView>
    <customSheetView guid="{5B55F06F-38A3-4953-A2E1-A01BECB01CAC}" scale="60" showPageBreaks="1" view="pageBreakPreview">
      <selection activeCell="O24" sqref="O24"/>
      <pageMargins left="0.7" right="0.7" top="0.75" bottom="0.75" header="0.3" footer="0.3"/>
    </customSheetView>
    <customSheetView guid="{DC707E39-0569-4FAA-B5FD-B85110680DF5}" scale="70">
      <selection activeCell="Q22" sqref="Q22"/>
      <pageMargins left="0.7" right="0.7" top="0.75" bottom="0.75" header="0.3" footer="0.3"/>
    </customSheetView>
    <customSheetView guid="{254DF0CF-5342-436C-8392-04866B911B72}">
      <pageMargins left="0.7" right="0.7" top="0.75" bottom="0.75" header="0.3" footer="0.3"/>
    </customSheetView>
    <customSheetView guid="{83D4AEBA-9C92-42A7-8C70-A480F50C01E3}">
      <selection activeCell="Q22" sqref="Q22"/>
      <pageMargins left="0.7" right="0.7" top="0.75" bottom="0.75" header="0.3" footer="0.3"/>
    </customSheetView>
    <customSheetView guid="{A510ACF3-DF9A-47BB-87AF-862EA6359570}" scale="60" showPageBreaks="1" view="pageBreakPreview">
      <selection activeCell="O24" sqref="O24"/>
      <pageMargins left="0.7" right="0.7" top="0.75" bottom="0.75" header="0.3" footer="0.3"/>
    </customSheetView>
    <customSheetView guid="{B6000075-C6E9-470D-8855-6E4C41B43187}" scale="60" showPageBreaks="1" view="pageBreakPreview" topLeftCell="A11">
      <selection activeCell="F44" sqref="F44"/>
      <pageMargins left="0.7" right="0.7" top="0.75" bottom="0.75" header="0.3" footer="0.3"/>
    </customSheetView>
    <customSheetView guid="{8D4EA38E-ED42-44A9-9431-B3D4F6087B53}" scale="60" showPageBreaks="1" view="pageBreakPreview">
      <selection activeCell="A3" sqref="A3"/>
      <pageMargins left="0.7" right="0.7" top="0.75" bottom="0.75" header="0.3" footer="0.3"/>
    </customSheetView>
  </customSheetView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3">
    <tabColor theme="4"/>
  </sheetPr>
  <dimension ref="A1"/>
  <sheetViews>
    <sheetView view="pageBreakPreview" topLeftCell="A7" zoomScale="85" zoomScaleNormal="40" zoomScaleSheetLayoutView="85" workbookViewId="0">
      <selection activeCell="R24" sqref="R24"/>
    </sheetView>
  </sheetViews>
  <sheetFormatPr defaultRowHeight="14.4"/>
  <sheetData/>
  <customSheetViews>
    <customSheetView guid="{54FD4859-4825-49C8-AF88-E7B792413D64}" scale="60" showPageBreaks="1" view="pageBreakPreview" topLeftCell="A7">
      <selection activeCell="L40" sqref="L40"/>
      <pageMargins left="0.7" right="0.7" top="0.75" bottom="0.75" header="0.3" footer="0.3"/>
    </customSheetView>
    <customSheetView guid="{5B55F06F-38A3-4953-A2E1-A01BECB01CAC}" scale="60" showPageBreaks="1" view="pageBreakPreview">
      <selection activeCell="Q44" sqref="Q44"/>
      <pageMargins left="0.7" right="0.7" top="0.75" bottom="0.75" header="0.3" footer="0.3"/>
    </customSheetView>
    <customSheetView guid="{DC707E39-0569-4FAA-B5FD-B85110680DF5}" topLeftCell="A10">
      <pageMargins left="0.7" right="0.7" top="0.75" bottom="0.75" header="0.3" footer="0.3"/>
    </customSheetView>
    <customSheetView guid="{254DF0CF-5342-436C-8392-04866B911B72}">
      <pageMargins left="0.7" right="0.7" top="0.75" bottom="0.75" header="0.3" footer="0.3"/>
    </customSheetView>
    <customSheetView guid="{83D4AEBA-9C92-42A7-8C70-A480F50C01E3}">
      <pageMargins left="0.7" right="0.7" top="0.75" bottom="0.75" header="0.3" footer="0.3"/>
    </customSheetView>
    <customSheetView guid="{A510ACF3-DF9A-47BB-87AF-862EA6359570}" scale="60" showPageBreaks="1" view="pageBreakPreview">
      <selection activeCell="Q44" sqref="Q44"/>
      <pageMargins left="0.7" right="0.7" top="0.75" bottom="0.75" header="0.3" footer="0.3"/>
    </customSheetView>
    <customSheetView guid="{B6000075-C6E9-470D-8855-6E4C41B43187}" scale="60" showPageBreaks="1" view="pageBreakPreview" topLeftCell="A7">
      <selection activeCell="L40" sqref="L40"/>
      <pageMargins left="0.7" right="0.7" top="0.75" bottom="0.75" header="0.3" footer="0.3"/>
    </customSheetView>
    <customSheetView guid="{8D4EA38E-ED42-44A9-9431-B3D4F6087B53}" scale="60" showPageBreaks="1" view="pageBreakPreview">
      <selection activeCell="B2" sqref="B2"/>
      <pageMargins left="0.7" right="0.7" top="0.75" bottom="0.75" header="0.3" footer="0.3"/>
    </customSheetView>
  </customSheetView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4">
    <tabColor theme="4"/>
  </sheetPr>
  <dimension ref="A1"/>
  <sheetViews>
    <sheetView view="pageBreakPreview" zoomScale="96" zoomScaleNormal="40" zoomScaleSheetLayoutView="96" workbookViewId="0">
      <selection activeCell="R23" sqref="R23"/>
    </sheetView>
  </sheetViews>
  <sheetFormatPr defaultRowHeight="14.4"/>
  <sheetData/>
  <customSheetViews>
    <customSheetView guid="{54FD4859-4825-49C8-AF88-E7B792413D64}" scale="60" showPageBreaks="1" view="pageBreakPreview">
      <selection activeCell="R18" sqref="R18"/>
      <pageMargins left="0.7" right="0.7" top="0.75" bottom="0.75" header="0.3" footer="0.3"/>
    </customSheetView>
    <customSheetView guid="{5B55F06F-38A3-4953-A2E1-A01BECB01CAC}" scale="40" showPageBreaks="1" view="pageBreakPreview">
      <selection activeCell="H24" sqref="H24"/>
      <pageMargins left="0.7" right="0.7" top="0.75" bottom="0.75" header="0.3" footer="0.3"/>
    </customSheetView>
    <customSheetView guid="{DC707E39-0569-4FAA-B5FD-B85110680DF5}" topLeftCell="A4">
      <pageMargins left="0.7" right="0.7" top="0.75" bottom="0.75" header="0.3" footer="0.3"/>
    </customSheetView>
    <customSheetView guid="{254DF0CF-5342-436C-8392-04866B911B72}">
      <pageMargins left="0.7" right="0.7" top="0.75" bottom="0.75" header="0.3" footer="0.3"/>
    </customSheetView>
    <customSheetView guid="{83D4AEBA-9C92-42A7-8C70-A480F50C01E3}">
      <pageMargins left="0.7" right="0.7" top="0.75" bottom="0.75" header="0.3" footer="0.3"/>
    </customSheetView>
    <customSheetView guid="{A510ACF3-DF9A-47BB-87AF-862EA6359570}" scale="60" showPageBreaks="1" view="pageBreakPreview">
      <selection activeCell="H24" sqref="H24"/>
      <pageMargins left="0.7" right="0.7" top="0.75" bottom="0.75" header="0.3" footer="0.3"/>
    </customSheetView>
    <customSheetView guid="{B6000075-C6E9-470D-8855-6E4C41B43187}" scale="60" showPageBreaks="1" view="pageBreakPreview">
      <selection activeCell="R18" sqref="R18"/>
      <pageMargins left="0.7" right="0.7" top="0.75" bottom="0.75" header="0.3" footer="0.3"/>
    </customSheetView>
    <customSheetView guid="{8D4EA38E-ED42-44A9-9431-B3D4F6087B53}" showPageBreaks="1" view="pageBreakPreview">
      <selection activeCell="B1" sqref="B1"/>
      <pageMargins left="0.7" right="0.7" top="0.75" bottom="0.75" header="0.3" footer="0.3"/>
    </customSheetView>
  </customSheetView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3">
    <tabColor rgb="FF002060"/>
  </sheetPr>
  <dimension ref="A1:BNO81"/>
  <sheetViews>
    <sheetView showGridLines="0" view="pageBreakPreview" zoomScale="55" zoomScaleNormal="55" zoomScaleSheetLayoutView="55" workbookViewId="0">
      <pane xSplit="1" ySplit="1" topLeftCell="UQ2" activePane="bottomRight" state="frozen"/>
      <selection pane="topRight" activeCell="B1" sqref="B1"/>
      <selection pane="bottomLeft" activeCell="A2" sqref="A2"/>
      <selection pane="bottomRight" activeCell="VA54" sqref="VA54"/>
    </sheetView>
  </sheetViews>
  <sheetFormatPr defaultColWidth="9.33203125" defaultRowHeight="13.8"/>
  <cols>
    <col min="1" max="497" width="43.33203125" style="56" customWidth="1"/>
    <col min="498" max="498" width="11.6640625" style="56" customWidth="1"/>
    <col min="499" max="510" width="9.33203125" style="56" bestFit="1" customWidth="1"/>
    <col min="511" max="511" width="12.33203125" style="56" customWidth="1"/>
    <col min="512" max="518" width="9.33203125" style="56" bestFit="1" customWidth="1"/>
    <col min="519" max="520" width="11.33203125" style="56" customWidth="1"/>
    <col min="521" max="562" width="9.33203125" style="56" bestFit="1" customWidth="1"/>
    <col min="563" max="568" width="9.33203125" style="56" customWidth="1"/>
    <col min="569" max="593" width="9.33203125" style="56" bestFit="1" customWidth="1"/>
    <col min="594" max="594" width="10.44140625" style="56" customWidth="1"/>
    <col min="595" max="595" width="10.5546875" style="56" customWidth="1"/>
    <col min="596" max="596" width="11" style="56" customWidth="1"/>
    <col min="597" max="649" width="9.33203125" style="56" bestFit="1" customWidth="1"/>
    <col min="650" max="650" width="10.109375" style="56" customWidth="1"/>
    <col min="651" max="651" width="10.88671875" style="56" customWidth="1"/>
    <col min="652" max="652" width="10.6640625" style="56" customWidth="1"/>
    <col min="653" max="653" width="10.5546875" style="56" customWidth="1"/>
    <col min="654" max="694" width="9.33203125" style="56" bestFit="1" customWidth="1"/>
    <col min="695" max="710" width="10.33203125" style="56" bestFit="1" customWidth="1"/>
    <col min="711" max="715" width="9.33203125" style="56" bestFit="1" customWidth="1"/>
    <col min="716" max="716" width="10.33203125" style="56" bestFit="1" customWidth="1"/>
    <col min="717" max="717" width="11.33203125" style="56" customWidth="1"/>
    <col min="718" max="728" width="10.6640625" style="56" bestFit="1" customWidth="1"/>
    <col min="729" max="730" width="10.33203125" style="56" bestFit="1" customWidth="1"/>
    <col min="731" max="733" width="9.6640625" style="56" bestFit="1" customWidth="1"/>
    <col min="734" max="749" width="10.6640625" style="56" bestFit="1" customWidth="1"/>
    <col min="750" max="752" width="10.33203125" style="56" bestFit="1" customWidth="1"/>
    <col min="753" max="755" width="9.44140625" style="56" bestFit="1" customWidth="1"/>
    <col min="756" max="760" width="9.6640625" style="56" bestFit="1" customWidth="1"/>
    <col min="761" max="761" width="13.44140625" style="56" customWidth="1"/>
    <col min="762" max="771" width="9.6640625" style="56" bestFit="1" customWidth="1"/>
    <col min="772" max="774" width="9.44140625" style="56" bestFit="1" customWidth="1"/>
    <col min="775" max="775" width="9.6640625" style="56" bestFit="1" customWidth="1"/>
    <col min="776" max="781" width="9.33203125" style="56" bestFit="1" customWidth="1"/>
    <col min="782" max="782" width="9.6640625" style="56" customWidth="1"/>
    <col min="783" max="790" width="9.33203125" style="56" bestFit="1" customWidth="1"/>
    <col min="791" max="791" width="11.109375" style="56" customWidth="1"/>
    <col min="792" max="845" width="9.33203125" style="56" bestFit="1" customWidth="1"/>
    <col min="846" max="846" width="10" style="56" customWidth="1"/>
    <col min="847" max="904" width="9.33203125" style="56" bestFit="1" customWidth="1"/>
    <col min="905" max="905" width="10.44140625" style="56" customWidth="1"/>
    <col min="906" max="947" width="9.33203125" style="56" bestFit="1" customWidth="1"/>
    <col min="948" max="962" width="10.33203125" style="56" bestFit="1" customWidth="1"/>
    <col min="963" max="968" width="9.33203125" style="56" bestFit="1" customWidth="1"/>
    <col min="969" max="970" width="10.33203125" style="56" bestFit="1" customWidth="1"/>
    <col min="971" max="971" width="11" style="56" customWidth="1"/>
    <col min="972" max="982" width="10.33203125" style="56" bestFit="1" customWidth="1"/>
    <col min="983" max="989" width="9.33203125" style="56" bestFit="1" customWidth="1"/>
    <col min="990" max="1004" width="10.33203125" style="56" bestFit="1" customWidth="1"/>
    <col min="1005" max="1019" width="9.33203125" style="56" bestFit="1" customWidth="1"/>
    <col min="1020" max="1020" width="10.5546875" style="56" customWidth="1"/>
    <col min="1021" max="1021" width="11.109375" style="56" customWidth="1"/>
    <col min="1022" max="1072" width="9.33203125" style="56" bestFit="1" customWidth="1"/>
    <col min="1073" max="1073" width="11.109375" style="56" customWidth="1"/>
    <col min="1074" max="1074" width="10.5546875" style="56" customWidth="1"/>
    <col min="1075" max="1075" width="10.6640625" style="56" customWidth="1"/>
    <col min="1076" max="1076" width="10.44140625" style="56" customWidth="1"/>
    <col min="1077" max="1077" width="10.88671875" style="56" customWidth="1"/>
    <col min="1078" max="1079" width="10.5546875" style="56" customWidth="1"/>
    <col min="1080" max="1080" width="11.44140625" style="56" customWidth="1"/>
    <col min="1081" max="1081" width="10.6640625" style="56" customWidth="1"/>
    <col min="1082" max="1095" width="9.33203125" style="56" bestFit="1" customWidth="1"/>
    <col min="1096" max="1097" width="10.6640625" style="56" customWidth="1"/>
    <col min="1098" max="1098" width="11.33203125" style="56" customWidth="1"/>
    <col min="1099" max="1101" width="9.33203125" style="56" bestFit="1" customWidth="1"/>
    <col min="1102" max="1103" width="10.6640625" style="56" customWidth="1"/>
    <col min="1104" max="1104" width="10.44140625" style="56" customWidth="1"/>
    <col min="1105" max="1105" width="11.44140625" style="56" customWidth="1"/>
    <col min="1106" max="1106" width="11.109375" style="56" customWidth="1"/>
    <col min="1107" max="1107" width="12.109375" style="56" customWidth="1"/>
    <col min="1108" max="1117" width="9.33203125" style="56" bestFit="1" customWidth="1"/>
    <col min="1118" max="1118" width="9.6640625" style="56" customWidth="1"/>
    <col min="1119" max="1157" width="9.33203125" style="56" bestFit="1" customWidth="1"/>
    <col min="1158" max="1158" width="12.6640625" style="56" customWidth="1"/>
    <col min="1159" max="1159" width="11.44140625" style="56" customWidth="1"/>
    <col min="1160" max="1160" width="12.109375" style="56" customWidth="1"/>
    <col min="1161" max="1161" width="10.88671875" style="56" customWidth="1"/>
    <col min="1162" max="1162" width="10.109375" style="56" customWidth="1"/>
    <col min="1163" max="1163" width="11.109375" style="56" customWidth="1"/>
    <col min="1164" max="1164" width="12" style="56" customWidth="1"/>
    <col min="1165" max="1165" width="11.5546875" style="56" customWidth="1"/>
    <col min="1166" max="1167" width="10.6640625" style="56" customWidth="1"/>
    <col min="1168" max="1169" width="9.33203125" style="56" bestFit="1" customWidth="1"/>
    <col min="1170" max="1170" width="10.5546875" style="56" customWidth="1"/>
    <col min="1171" max="1184" width="9.33203125" style="56" bestFit="1" customWidth="1"/>
    <col min="1185" max="1185" width="9.6640625" style="56" customWidth="1"/>
    <col min="1186" max="1186" width="9.33203125" style="56" bestFit="1" customWidth="1"/>
    <col min="1187" max="1187" width="10.5546875" style="56" customWidth="1"/>
    <col min="1188" max="1193" width="9.33203125" style="56" bestFit="1" customWidth="1"/>
    <col min="1194" max="1207" width="10.33203125" style="56" bestFit="1" customWidth="1"/>
    <col min="1208" max="1208" width="12.33203125" style="56" customWidth="1"/>
    <col min="1209" max="1209" width="11.44140625" style="56" customWidth="1"/>
    <col min="1210" max="1214" width="9.33203125" style="56" bestFit="1" customWidth="1"/>
    <col min="1215" max="1215" width="11.33203125" style="56" customWidth="1"/>
    <col min="1216" max="1222" width="10.33203125" style="56" bestFit="1" customWidth="1"/>
    <col min="1223" max="1223" width="12" style="56" customWidth="1"/>
    <col min="1224" max="1224" width="11.6640625" style="56" customWidth="1"/>
    <col min="1225" max="1226" width="11.33203125" style="56" customWidth="1"/>
    <col min="1227" max="1227" width="11.44140625" style="56" customWidth="1"/>
    <col min="1228" max="1228" width="11.6640625" style="56" customWidth="1"/>
    <col min="1229" max="1229" width="11.109375" style="56" customWidth="1"/>
    <col min="1230" max="1230" width="11.44140625" style="56" customWidth="1"/>
    <col min="1231" max="1231" width="10.88671875" style="56" customWidth="1"/>
    <col min="1232" max="1232" width="11.33203125" style="56" customWidth="1"/>
    <col min="1233" max="1234" width="11.109375" style="56" customWidth="1"/>
    <col min="1235" max="1235" width="9.33203125" style="56" customWidth="1"/>
    <col min="1236" max="1237" width="10.33203125" style="56" bestFit="1" customWidth="1"/>
    <col min="1238" max="1238" width="12.44140625" style="56" customWidth="1"/>
    <col min="1239" max="1239" width="11.109375" style="56" customWidth="1"/>
    <col min="1240" max="1240" width="13.33203125" style="56" customWidth="1"/>
    <col min="1241" max="1248" width="10.33203125" style="56" bestFit="1" customWidth="1"/>
    <col min="1249" max="1268" width="9.33203125" style="56" bestFit="1" customWidth="1"/>
    <col min="1269" max="1269" width="10" style="56" customWidth="1"/>
    <col min="1270" max="1270" width="10.5546875" style="56" customWidth="1"/>
    <col min="1271" max="1273" width="9.33203125" style="56" bestFit="1" customWidth="1"/>
    <col min="1274" max="1274" width="10.44140625" style="56" customWidth="1"/>
    <col min="1275" max="1275" width="10.6640625" style="56" customWidth="1"/>
    <col min="1276" max="1276" width="9.33203125" style="56" bestFit="1" customWidth="1"/>
    <col min="1277" max="1277" width="13.44140625" style="56" customWidth="1"/>
    <col min="1278" max="1278" width="9.33203125" style="56" bestFit="1" customWidth="1"/>
    <col min="1279" max="1279" width="10.6640625" style="56" customWidth="1"/>
    <col min="1280" max="1285" width="9.33203125" style="56" bestFit="1" customWidth="1"/>
    <col min="1286" max="1286" width="13.44140625" style="56" customWidth="1"/>
    <col min="1287" max="1287" width="11.33203125" style="56" customWidth="1"/>
    <col min="1288" max="1293" width="9.33203125" style="56" bestFit="1" customWidth="1"/>
    <col min="1294" max="1294" width="12.6640625" style="56" customWidth="1"/>
    <col min="1295" max="1295" width="10.88671875" style="56" customWidth="1"/>
    <col min="1296" max="1296" width="9.33203125" style="56" bestFit="1" customWidth="1"/>
    <col min="1297" max="1297" width="11.109375" style="56" customWidth="1"/>
    <col min="1298" max="1301" width="9.33203125" style="56" bestFit="1" customWidth="1"/>
    <col min="1302" max="1302" width="11.109375" style="56" customWidth="1"/>
    <col min="1303" max="1313" width="9.33203125" style="56" bestFit="1" customWidth="1"/>
    <col min="1314" max="1314" width="11.6640625" style="56" customWidth="1"/>
    <col min="1315" max="1315" width="12" style="56" customWidth="1"/>
    <col min="1316" max="1328" width="9.33203125" style="56" bestFit="1" customWidth="1"/>
    <col min="1329" max="1329" width="10.44140625" style="56" customWidth="1"/>
    <col min="1330" max="1344" width="9.33203125" style="56" bestFit="1" customWidth="1"/>
    <col min="1345" max="1345" width="11.33203125" style="56" customWidth="1"/>
    <col min="1346" max="1346" width="11.5546875" style="56" customWidth="1"/>
    <col min="1347" max="1347" width="13.33203125" style="56" customWidth="1"/>
    <col min="1348" max="1348" width="16.6640625" style="56" customWidth="1"/>
    <col min="1349" max="1349" width="12.33203125" style="56" customWidth="1"/>
    <col min="1350" max="1350" width="13.5546875" style="56" customWidth="1"/>
    <col min="1351" max="1440" width="9.33203125" style="56" bestFit="1" customWidth="1"/>
    <col min="1441" max="1456" width="10.33203125" style="56" bestFit="1" customWidth="1"/>
    <col min="1457" max="1463" width="9.33203125" style="56" bestFit="1" customWidth="1"/>
    <col min="1464" max="1477" width="10.33203125" style="56" bestFit="1" customWidth="1"/>
    <col min="1478" max="1478" width="11.33203125" style="56" customWidth="1"/>
    <col min="1479" max="1520" width="10.33203125" style="56" bestFit="1" customWidth="1"/>
    <col min="1521" max="1521" width="13.6640625" style="56" customWidth="1"/>
    <col min="1522" max="1600" width="10.33203125" style="56" bestFit="1" customWidth="1"/>
    <col min="1601" max="1662" width="9.33203125" style="56"/>
    <col min="1663" max="1663" width="9.33203125" style="56" customWidth="1"/>
    <col min="1664" max="1731" width="9.6640625" style="56" bestFit="1" customWidth="1"/>
    <col min="1732" max="16384" width="9.33203125" style="56"/>
  </cols>
  <sheetData>
    <row r="1" spans="1:1731">
      <c r="A1" s="55" t="s">
        <v>191</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c r="LG1" s="55"/>
      <c r="LH1" s="55"/>
      <c r="LI1" s="55"/>
      <c r="LJ1" s="55"/>
      <c r="LK1" s="55"/>
      <c r="LL1" s="55"/>
      <c r="LM1" s="55"/>
      <c r="LN1" s="55"/>
      <c r="LO1" s="55"/>
      <c r="LP1" s="55"/>
      <c r="LQ1" s="55"/>
      <c r="LR1" s="55"/>
      <c r="LS1" s="55"/>
      <c r="LT1" s="55"/>
      <c r="LU1" s="55"/>
      <c r="LV1" s="55"/>
      <c r="LW1" s="55"/>
      <c r="LX1" s="55"/>
      <c r="LY1" s="55"/>
      <c r="LZ1" s="55"/>
      <c r="MA1" s="55"/>
      <c r="MB1" s="55"/>
      <c r="MC1" s="55"/>
      <c r="MD1" s="55"/>
      <c r="ME1" s="55"/>
      <c r="MF1" s="55"/>
      <c r="MG1" s="55"/>
      <c r="MH1" s="55"/>
      <c r="MI1" s="55"/>
      <c r="MJ1" s="55"/>
      <c r="MK1" s="55"/>
      <c r="ML1" s="55"/>
      <c r="MM1" s="55"/>
      <c r="MN1" s="55"/>
      <c r="MO1" s="55"/>
      <c r="MP1" s="55"/>
      <c r="MQ1" s="55"/>
      <c r="MR1" s="55"/>
      <c r="MS1" s="55"/>
      <c r="MT1" s="55"/>
      <c r="MU1" s="55"/>
      <c r="MV1" s="55"/>
      <c r="MW1" s="55"/>
      <c r="MX1" s="55"/>
      <c r="MY1" s="55"/>
      <c r="MZ1" s="55"/>
      <c r="NA1" s="55"/>
      <c r="NB1" s="55"/>
      <c r="NC1" s="55"/>
      <c r="ND1" s="55"/>
      <c r="NE1" s="55"/>
      <c r="NF1" s="55"/>
      <c r="NG1" s="55"/>
      <c r="NH1" s="55"/>
      <c r="NI1" s="55"/>
      <c r="NJ1" s="55"/>
      <c r="NK1" s="55"/>
      <c r="NL1" s="55"/>
      <c r="NM1" s="55"/>
      <c r="NN1" s="55"/>
      <c r="NO1" s="55"/>
      <c r="NP1" s="55"/>
      <c r="NQ1" s="55"/>
      <c r="NR1" s="55"/>
      <c r="NS1" s="55"/>
      <c r="NT1" s="55"/>
      <c r="NU1" s="55"/>
      <c r="NV1" s="55"/>
      <c r="NW1" s="55"/>
      <c r="NX1" s="55"/>
      <c r="NY1" s="55"/>
      <c r="NZ1" s="55"/>
      <c r="OA1" s="55"/>
      <c r="OB1" s="55"/>
      <c r="OC1" s="55"/>
      <c r="OD1" s="55"/>
      <c r="OE1" s="55"/>
      <c r="OF1" s="55"/>
      <c r="OG1" s="55"/>
      <c r="OH1" s="55"/>
      <c r="OI1" s="55"/>
      <c r="OJ1" s="55"/>
      <c r="OK1" s="55"/>
      <c r="OL1" s="55"/>
      <c r="OM1" s="55"/>
      <c r="ON1" s="55"/>
      <c r="OO1" s="55"/>
      <c r="OP1" s="55"/>
      <c r="OQ1" s="55"/>
      <c r="OR1" s="55"/>
      <c r="OS1" s="55"/>
      <c r="OT1" s="55"/>
      <c r="OU1" s="55"/>
      <c r="OV1" s="55"/>
      <c r="OW1" s="55"/>
      <c r="OX1" s="55"/>
      <c r="OY1" s="55"/>
      <c r="OZ1" s="55"/>
      <c r="PA1" s="55"/>
      <c r="PB1" s="55"/>
      <c r="PC1" s="55"/>
      <c r="PD1" s="55"/>
      <c r="PE1" s="55"/>
      <c r="PF1" s="55"/>
      <c r="PG1" s="55"/>
      <c r="PH1" s="55"/>
      <c r="PI1" s="55"/>
      <c r="PJ1" s="55"/>
      <c r="PK1" s="55"/>
      <c r="PL1" s="55"/>
      <c r="PM1" s="55"/>
      <c r="PN1" s="55"/>
      <c r="PO1" s="55"/>
      <c r="PP1" s="55"/>
      <c r="PQ1" s="55"/>
      <c r="PR1" s="55"/>
      <c r="PS1" s="55"/>
      <c r="PT1" s="55"/>
      <c r="PU1" s="55"/>
      <c r="PV1" s="55"/>
      <c r="PW1" s="55"/>
      <c r="PX1" s="55"/>
      <c r="PY1" s="55"/>
      <c r="PZ1" s="55"/>
      <c r="QA1" s="55"/>
      <c r="QB1" s="55"/>
      <c r="QC1" s="55"/>
      <c r="QD1" s="55"/>
      <c r="QE1" s="55"/>
      <c r="QF1" s="55"/>
      <c r="QG1" s="55"/>
      <c r="QH1" s="55"/>
      <c r="QI1" s="55"/>
      <c r="QJ1" s="55"/>
      <c r="QK1" s="55"/>
      <c r="QL1" s="55"/>
      <c r="QM1" s="55"/>
      <c r="QN1" s="55"/>
      <c r="QO1" s="55"/>
      <c r="QP1" s="55"/>
      <c r="QQ1" s="55"/>
      <c r="QR1" s="55"/>
      <c r="QS1" s="55"/>
      <c r="QT1" s="55"/>
      <c r="QU1" s="55"/>
      <c r="QV1" s="55"/>
      <c r="QW1" s="55"/>
      <c r="QX1" s="55"/>
      <c r="QY1" s="55"/>
      <c r="QZ1" s="55"/>
      <c r="RA1" s="55"/>
      <c r="RB1" s="55"/>
      <c r="RC1" s="55"/>
      <c r="RD1" s="55"/>
      <c r="RE1" s="55"/>
      <c r="RF1" s="55"/>
      <c r="RG1" s="55"/>
      <c r="RH1" s="55"/>
      <c r="RI1" s="55"/>
      <c r="RJ1" s="55"/>
      <c r="RK1" s="55"/>
      <c r="RL1" s="55"/>
      <c r="RM1" s="55"/>
      <c r="RN1" s="55"/>
      <c r="RO1" s="55"/>
      <c r="RP1" s="55"/>
      <c r="RQ1" s="55"/>
      <c r="RR1" s="55"/>
      <c r="RS1" s="55"/>
      <c r="RT1" s="55"/>
      <c r="RU1" s="55"/>
      <c r="RV1" s="55"/>
      <c r="RW1" s="55"/>
      <c r="RX1" s="55"/>
      <c r="RY1" s="55"/>
      <c r="RZ1" s="55"/>
      <c r="SA1" s="55"/>
      <c r="SB1" s="55"/>
      <c r="SC1" s="55"/>
      <c r="ALQ1" s="56">
        <v>2019</v>
      </c>
    </row>
    <row r="2" spans="1:1731">
      <c r="A2" s="56" t="s">
        <v>192</v>
      </c>
      <c r="B2" s="505">
        <v>42009</v>
      </c>
      <c r="C2" s="505">
        <v>42010</v>
      </c>
      <c r="D2" s="505">
        <v>42011</v>
      </c>
      <c r="E2" s="505">
        <v>42012</v>
      </c>
      <c r="F2" s="505">
        <v>42013</v>
      </c>
      <c r="G2" s="505">
        <v>42014</v>
      </c>
      <c r="H2" s="505">
        <v>42016</v>
      </c>
      <c r="I2" s="505">
        <v>42017</v>
      </c>
      <c r="J2" s="505">
        <v>42018</v>
      </c>
      <c r="K2" s="505">
        <v>42019</v>
      </c>
      <c r="L2" s="505">
        <v>42020</v>
      </c>
      <c r="M2" s="505">
        <v>42023</v>
      </c>
      <c r="N2" s="505">
        <v>42024</v>
      </c>
      <c r="O2" s="505">
        <v>42025</v>
      </c>
      <c r="P2" s="505">
        <v>42026</v>
      </c>
      <c r="Q2" s="505">
        <v>42027</v>
      </c>
      <c r="R2" s="505">
        <v>42030</v>
      </c>
      <c r="S2" s="505">
        <v>42031</v>
      </c>
      <c r="T2" s="505">
        <v>42032</v>
      </c>
      <c r="U2" s="505">
        <v>42033</v>
      </c>
      <c r="V2" s="505">
        <v>42034</v>
      </c>
      <c r="W2" s="153">
        <v>42037</v>
      </c>
      <c r="X2" s="153">
        <v>42038</v>
      </c>
      <c r="Y2" s="153">
        <v>42039</v>
      </c>
      <c r="Z2" s="153">
        <v>42040</v>
      </c>
      <c r="AA2" s="153">
        <v>42041</v>
      </c>
      <c r="AB2" s="153">
        <v>42044</v>
      </c>
      <c r="AC2" s="153">
        <v>42045</v>
      </c>
      <c r="AD2" s="153">
        <v>42046</v>
      </c>
      <c r="AE2" s="153">
        <v>42047</v>
      </c>
      <c r="AF2" s="153">
        <v>42048</v>
      </c>
      <c r="AG2" s="153">
        <v>42051</v>
      </c>
      <c r="AH2" s="153">
        <v>42052</v>
      </c>
      <c r="AI2" s="153">
        <v>42053</v>
      </c>
      <c r="AJ2" s="153">
        <v>42058</v>
      </c>
      <c r="AK2" s="153">
        <v>42059</v>
      </c>
      <c r="AL2" s="153">
        <v>42060</v>
      </c>
      <c r="AM2" s="153">
        <v>42061</v>
      </c>
      <c r="AN2" s="153">
        <v>42062</v>
      </c>
      <c r="AO2" s="505">
        <v>42065</v>
      </c>
      <c r="AP2" s="505">
        <v>42066</v>
      </c>
      <c r="AQ2" s="505">
        <v>42067</v>
      </c>
      <c r="AR2" s="505">
        <v>42068</v>
      </c>
      <c r="AS2" s="505">
        <v>42069</v>
      </c>
      <c r="AT2" s="505">
        <v>42072</v>
      </c>
      <c r="AU2" s="505">
        <v>42073</v>
      </c>
      <c r="AV2" s="505">
        <v>42074</v>
      </c>
      <c r="AW2" s="505">
        <v>42075</v>
      </c>
      <c r="AX2" s="505">
        <v>42076</v>
      </c>
      <c r="AY2" s="505">
        <v>42079</v>
      </c>
      <c r="AZ2" s="505">
        <v>42080</v>
      </c>
      <c r="BA2" s="505">
        <v>42081</v>
      </c>
      <c r="BB2" s="505">
        <v>42082</v>
      </c>
      <c r="BC2" s="505">
        <v>42083</v>
      </c>
      <c r="BD2" s="505">
        <v>42086</v>
      </c>
      <c r="BE2" s="505">
        <v>42087</v>
      </c>
      <c r="BF2" s="505">
        <v>42088</v>
      </c>
      <c r="BG2" s="505">
        <v>42089</v>
      </c>
      <c r="BH2" s="505">
        <v>42090</v>
      </c>
      <c r="BI2" s="505">
        <v>42093</v>
      </c>
      <c r="BJ2" s="505">
        <v>42094</v>
      </c>
      <c r="BK2" s="153">
        <v>42095</v>
      </c>
      <c r="BL2" s="153">
        <v>42096</v>
      </c>
      <c r="BM2" s="153">
        <v>42097</v>
      </c>
      <c r="BN2" s="153">
        <v>42100</v>
      </c>
      <c r="BO2" s="153">
        <v>42101</v>
      </c>
      <c r="BP2" s="153">
        <v>42102</v>
      </c>
      <c r="BQ2" s="153">
        <v>42103</v>
      </c>
      <c r="BR2" s="153">
        <v>42104</v>
      </c>
      <c r="BS2" s="153">
        <v>42107</v>
      </c>
      <c r="BT2" s="153">
        <v>42108</v>
      </c>
      <c r="BU2" s="153">
        <v>42109</v>
      </c>
      <c r="BV2" s="153">
        <v>42110</v>
      </c>
      <c r="BW2" s="153">
        <v>42111</v>
      </c>
      <c r="BX2" s="153">
        <v>42114</v>
      </c>
      <c r="BY2" s="153">
        <v>42115</v>
      </c>
      <c r="BZ2" s="153">
        <v>42116</v>
      </c>
      <c r="CA2" s="153">
        <v>42117</v>
      </c>
      <c r="CB2" s="153">
        <v>42118</v>
      </c>
      <c r="CC2" s="153">
        <v>42121</v>
      </c>
      <c r="CD2" s="153">
        <v>42122</v>
      </c>
      <c r="CE2" s="153">
        <v>42123</v>
      </c>
      <c r="CF2" s="153">
        <v>42124</v>
      </c>
      <c r="CG2" s="505">
        <v>42125</v>
      </c>
      <c r="CH2" s="505">
        <v>42128</v>
      </c>
      <c r="CI2" s="505">
        <v>42129</v>
      </c>
      <c r="CJ2" s="505">
        <v>42130</v>
      </c>
      <c r="CK2" s="505">
        <v>42131</v>
      </c>
      <c r="CL2" s="505">
        <v>42132</v>
      </c>
      <c r="CM2" s="505">
        <v>42135</v>
      </c>
      <c r="CN2" s="505">
        <v>42136</v>
      </c>
      <c r="CO2" s="505">
        <v>42137</v>
      </c>
      <c r="CP2" s="505">
        <v>42138</v>
      </c>
      <c r="CQ2" s="505">
        <v>42139</v>
      </c>
      <c r="CR2" s="505">
        <v>42142</v>
      </c>
      <c r="CS2" s="505">
        <v>42143</v>
      </c>
      <c r="CT2" s="505">
        <v>42144</v>
      </c>
      <c r="CU2" s="505">
        <v>42145</v>
      </c>
      <c r="CV2" s="505">
        <v>42146</v>
      </c>
      <c r="CW2" s="505">
        <v>42149</v>
      </c>
      <c r="CX2" s="505">
        <v>42150</v>
      </c>
      <c r="CY2" s="505">
        <v>42151</v>
      </c>
      <c r="CZ2" s="505">
        <v>42152</v>
      </c>
      <c r="DA2" s="505">
        <v>42153</v>
      </c>
      <c r="DB2" s="153">
        <v>42157</v>
      </c>
      <c r="DC2" s="153">
        <v>42158</v>
      </c>
      <c r="DD2" s="153">
        <v>42159</v>
      </c>
      <c r="DE2" s="153">
        <v>42160</v>
      </c>
      <c r="DF2" s="153">
        <v>42163</v>
      </c>
      <c r="DG2" s="153">
        <v>42164</v>
      </c>
      <c r="DH2" s="153">
        <v>42165</v>
      </c>
      <c r="DI2" s="153">
        <v>42166</v>
      </c>
      <c r="DJ2" s="153">
        <v>42167</v>
      </c>
      <c r="DK2" s="153">
        <v>42170</v>
      </c>
      <c r="DL2" s="153">
        <v>42171</v>
      </c>
      <c r="DM2" s="153">
        <v>42172</v>
      </c>
      <c r="DN2" s="153">
        <v>42173</v>
      </c>
      <c r="DO2" s="153">
        <v>42174</v>
      </c>
      <c r="DP2" s="153">
        <v>42177</v>
      </c>
      <c r="DQ2" s="153">
        <v>42178</v>
      </c>
      <c r="DR2" s="153">
        <v>42179</v>
      </c>
      <c r="DS2" s="153">
        <v>42180</v>
      </c>
      <c r="DT2" s="153">
        <v>42181</v>
      </c>
      <c r="DU2" s="153">
        <v>42184</v>
      </c>
      <c r="DV2" s="153">
        <v>42185</v>
      </c>
      <c r="DW2" s="505">
        <v>42186</v>
      </c>
      <c r="DX2" s="505">
        <v>42187</v>
      </c>
      <c r="DY2" s="505">
        <v>42188</v>
      </c>
      <c r="DZ2" s="505">
        <v>42191</v>
      </c>
      <c r="EA2" s="505">
        <v>42192</v>
      </c>
      <c r="EB2" s="505">
        <v>42193</v>
      </c>
      <c r="EC2" s="505">
        <v>42194</v>
      </c>
      <c r="ED2" s="505">
        <v>42195</v>
      </c>
      <c r="EE2" s="505">
        <v>42201</v>
      </c>
      <c r="EF2" s="505">
        <v>42202</v>
      </c>
      <c r="EG2" s="505">
        <v>42205</v>
      </c>
      <c r="EH2" s="505">
        <v>42206</v>
      </c>
      <c r="EI2" s="505">
        <v>42207</v>
      </c>
      <c r="EJ2" s="505">
        <v>42208</v>
      </c>
      <c r="EK2" s="505">
        <v>42209</v>
      </c>
      <c r="EL2" s="505">
        <v>42212</v>
      </c>
      <c r="EM2" s="505">
        <v>42213</v>
      </c>
      <c r="EN2" s="505">
        <v>42214</v>
      </c>
      <c r="EO2" s="505">
        <v>42215</v>
      </c>
      <c r="EP2" s="505">
        <v>42216</v>
      </c>
      <c r="EQ2" s="153">
        <v>42219</v>
      </c>
      <c r="ER2" s="153">
        <v>42220</v>
      </c>
      <c r="ES2" s="153">
        <v>42221</v>
      </c>
      <c r="ET2" s="153">
        <v>42222</v>
      </c>
      <c r="EU2" s="153">
        <v>42223</v>
      </c>
      <c r="EV2" s="153">
        <v>42226</v>
      </c>
      <c r="EW2" s="153">
        <v>42227</v>
      </c>
      <c r="EX2" s="153">
        <v>42228</v>
      </c>
      <c r="EY2" s="153">
        <v>42229</v>
      </c>
      <c r="EZ2" s="153">
        <v>42230</v>
      </c>
      <c r="FA2" s="153">
        <v>42233</v>
      </c>
      <c r="FB2" s="153">
        <v>42234</v>
      </c>
      <c r="FC2" s="153">
        <v>42235</v>
      </c>
      <c r="FD2" s="153">
        <v>42236</v>
      </c>
      <c r="FE2" s="153">
        <v>42237</v>
      </c>
      <c r="FF2" s="153">
        <v>42240</v>
      </c>
      <c r="FG2" s="153">
        <v>42241</v>
      </c>
      <c r="FH2" s="153">
        <v>42242</v>
      </c>
      <c r="FI2" s="153">
        <v>42243</v>
      </c>
      <c r="FJ2" s="153">
        <v>42244</v>
      </c>
      <c r="FK2" s="153">
        <v>42247</v>
      </c>
      <c r="FL2" s="505">
        <v>42248</v>
      </c>
      <c r="FM2" s="505">
        <v>42249</v>
      </c>
      <c r="FN2" s="505">
        <v>42250</v>
      </c>
      <c r="FO2" s="505">
        <v>42251</v>
      </c>
      <c r="FP2" s="505">
        <v>42254</v>
      </c>
      <c r="FQ2" s="505">
        <v>42255</v>
      </c>
      <c r="FR2" s="505">
        <v>42256</v>
      </c>
      <c r="FS2" s="505">
        <v>42257</v>
      </c>
      <c r="FT2" s="505">
        <v>42258</v>
      </c>
      <c r="FU2" s="505">
        <v>42261</v>
      </c>
      <c r="FV2" s="505">
        <v>42262</v>
      </c>
      <c r="FW2" s="505">
        <v>42263</v>
      </c>
      <c r="FX2" s="505">
        <v>42264</v>
      </c>
      <c r="FY2" s="505">
        <v>42265</v>
      </c>
      <c r="FZ2" s="505">
        <v>42268</v>
      </c>
      <c r="GA2" s="505">
        <v>42269</v>
      </c>
      <c r="GB2" s="505">
        <v>42270</v>
      </c>
      <c r="GC2" s="505">
        <v>42271</v>
      </c>
      <c r="GD2" s="505">
        <v>42272</v>
      </c>
      <c r="GE2" s="505">
        <v>42275</v>
      </c>
      <c r="GF2" s="505">
        <v>42276</v>
      </c>
      <c r="GG2" s="505">
        <v>42277</v>
      </c>
      <c r="GH2" s="153">
        <v>42278</v>
      </c>
      <c r="GI2" s="153">
        <v>42279</v>
      </c>
      <c r="GJ2" s="153">
        <v>42282</v>
      </c>
      <c r="GK2" s="153">
        <v>42283</v>
      </c>
      <c r="GL2" s="153">
        <v>42284</v>
      </c>
      <c r="GM2" s="153">
        <v>42285</v>
      </c>
      <c r="GN2" s="153">
        <v>42286</v>
      </c>
      <c r="GO2" s="153">
        <v>42289</v>
      </c>
      <c r="GP2" s="153">
        <v>42290</v>
      </c>
      <c r="GQ2" s="153">
        <v>42291</v>
      </c>
      <c r="GR2" s="153">
        <v>42292</v>
      </c>
      <c r="GS2" s="153">
        <v>42293</v>
      </c>
      <c r="GT2" s="153">
        <v>42296</v>
      </c>
      <c r="GU2" s="153">
        <v>42297</v>
      </c>
      <c r="GV2" s="153">
        <v>42298</v>
      </c>
      <c r="GW2" s="153">
        <v>42299</v>
      </c>
      <c r="GX2" s="153">
        <v>42300</v>
      </c>
      <c r="GY2" s="153">
        <v>42303</v>
      </c>
      <c r="GZ2" s="153">
        <v>42304</v>
      </c>
      <c r="HA2" s="153">
        <v>42305</v>
      </c>
      <c r="HB2" s="153">
        <v>42306</v>
      </c>
      <c r="HC2" s="153">
        <v>42307</v>
      </c>
      <c r="HD2" s="505">
        <v>42310</v>
      </c>
      <c r="HE2" s="505">
        <v>42311</v>
      </c>
      <c r="HF2" s="505">
        <v>42312</v>
      </c>
      <c r="HG2" s="505">
        <v>42313</v>
      </c>
      <c r="HH2" s="505">
        <v>42314</v>
      </c>
      <c r="HI2" s="505">
        <v>42317</v>
      </c>
      <c r="HJ2" s="505">
        <v>42318</v>
      </c>
      <c r="HK2" s="505">
        <v>42319</v>
      </c>
      <c r="HL2" s="505">
        <v>42321</v>
      </c>
      <c r="HM2" s="505">
        <v>42324</v>
      </c>
      <c r="HN2" s="505">
        <v>42325</v>
      </c>
      <c r="HO2" s="505">
        <v>42326</v>
      </c>
      <c r="HP2" s="505">
        <v>42327</v>
      </c>
      <c r="HQ2" s="505">
        <v>42328</v>
      </c>
      <c r="HR2" s="505">
        <v>42331</v>
      </c>
      <c r="HS2" s="505">
        <v>42332</v>
      </c>
      <c r="HT2" s="505">
        <v>42333</v>
      </c>
      <c r="HU2" s="505">
        <v>42334</v>
      </c>
      <c r="HV2" s="505">
        <v>42335</v>
      </c>
      <c r="HW2" s="505">
        <v>42338</v>
      </c>
      <c r="HX2" s="153">
        <v>42339</v>
      </c>
      <c r="HY2" s="153">
        <v>42340</v>
      </c>
      <c r="HZ2" s="153">
        <v>42341</v>
      </c>
      <c r="IA2" s="153">
        <v>42342</v>
      </c>
      <c r="IB2" s="153">
        <v>42345</v>
      </c>
      <c r="IC2" s="153">
        <v>42346</v>
      </c>
      <c r="ID2" s="153">
        <v>42347</v>
      </c>
      <c r="IE2" s="153">
        <v>42348</v>
      </c>
      <c r="IF2" s="153">
        <v>42349</v>
      </c>
      <c r="IG2" s="153">
        <v>42352</v>
      </c>
      <c r="IH2" s="153">
        <v>42353</v>
      </c>
      <c r="II2" s="153">
        <v>42354</v>
      </c>
      <c r="IJ2" s="153">
        <v>42355</v>
      </c>
      <c r="IK2" s="153">
        <v>42356</v>
      </c>
      <c r="IL2" s="153">
        <v>42359</v>
      </c>
      <c r="IM2" s="153">
        <v>42360</v>
      </c>
      <c r="IN2" s="153">
        <v>42361</v>
      </c>
      <c r="IO2" s="153">
        <v>42362</v>
      </c>
      <c r="IP2" s="153">
        <v>42363</v>
      </c>
      <c r="IQ2" s="153">
        <v>42366</v>
      </c>
      <c r="IR2" s="153">
        <v>42368</v>
      </c>
      <c r="IS2" s="153">
        <v>42369</v>
      </c>
      <c r="IT2" s="505">
        <v>42373</v>
      </c>
      <c r="IU2" s="505">
        <v>42374</v>
      </c>
      <c r="IV2" s="505">
        <v>42375</v>
      </c>
      <c r="IW2" s="505">
        <v>42376</v>
      </c>
      <c r="IX2" s="505">
        <v>42377</v>
      </c>
      <c r="IY2" s="505">
        <v>42380</v>
      </c>
      <c r="IZ2" s="505">
        <v>42381</v>
      </c>
      <c r="JA2" s="505">
        <v>42382</v>
      </c>
      <c r="JB2" s="505">
        <v>42383</v>
      </c>
      <c r="JC2" s="505">
        <v>42384</v>
      </c>
      <c r="JD2" s="505">
        <v>42387</v>
      </c>
      <c r="JE2" s="505">
        <v>42388</v>
      </c>
      <c r="JF2" s="505">
        <v>42389</v>
      </c>
      <c r="JG2" s="505">
        <v>42390</v>
      </c>
      <c r="JH2" s="505">
        <v>42391</v>
      </c>
      <c r="JI2" s="505">
        <v>42394</v>
      </c>
      <c r="JJ2" s="505">
        <v>42395</v>
      </c>
      <c r="JK2" s="505">
        <v>42396</v>
      </c>
      <c r="JL2" s="505">
        <v>42397</v>
      </c>
      <c r="JM2" s="505">
        <v>42398</v>
      </c>
      <c r="JN2" s="153">
        <v>42401</v>
      </c>
      <c r="JO2" s="153">
        <v>42402</v>
      </c>
      <c r="JP2" s="153">
        <v>42403</v>
      </c>
      <c r="JQ2" s="153">
        <v>42404</v>
      </c>
      <c r="JR2" s="153">
        <v>42405</v>
      </c>
      <c r="JS2" s="153">
        <v>42408</v>
      </c>
      <c r="JT2" s="153">
        <v>42412</v>
      </c>
      <c r="JU2" s="153">
        <v>42415</v>
      </c>
      <c r="JV2" s="153">
        <v>42416</v>
      </c>
      <c r="JW2" s="153">
        <v>42417</v>
      </c>
      <c r="JX2" s="153">
        <v>42418</v>
      </c>
      <c r="JY2" s="153">
        <v>42419</v>
      </c>
      <c r="JZ2" s="153">
        <v>42422</v>
      </c>
      <c r="KA2" s="153">
        <v>42423</v>
      </c>
      <c r="KB2" s="153">
        <v>42424</v>
      </c>
      <c r="KC2" s="153">
        <v>42425</v>
      </c>
      <c r="KD2" s="153">
        <v>42426</v>
      </c>
      <c r="KE2" s="153">
        <v>42429</v>
      </c>
      <c r="KF2" s="505">
        <v>42430</v>
      </c>
      <c r="KG2" s="505">
        <v>42431</v>
      </c>
      <c r="KH2" s="505">
        <v>42432</v>
      </c>
      <c r="KI2" s="505">
        <v>42433</v>
      </c>
      <c r="KJ2" s="505">
        <v>42436</v>
      </c>
      <c r="KK2" s="505">
        <v>42438</v>
      </c>
      <c r="KL2" s="505">
        <v>42439</v>
      </c>
      <c r="KM2" s="505">
        <v>42440</v>
      </c>
      <c r="KN2" s="505">
        <v>42443</v>
      </c>
      <c r="KO2" s="505">
        <v>42444</v>
      </c>
      <c r="KP2" s="505">
        <v>42445</v>
      </c>
      <c r="KQ2" s="505">
        <v>42446</v>
      </c>
      <c r="KR2" s="505">
        <v>42447</v>
      </c>
      <c r="KS2" s="505">
        <v>42450</v>
      </c>
      <c r="KT2" s="505">
        <v>42451</v>
      </c>
      <c r="KU2" s="505">
        <v>42452</v>
      </c>
      <c r="KV2" s="505">
        <v>42453</v>
      </c>
      <c r="KW2" s="505">
        <v>42454</v>
      </c>
      <c r="KX2" s="505">
        <v>42457</v>
      </c>
      <c r="KY2" s="505">
        <v>42458</v>
      </c>
      <c r="KZ2" s="505">
        <v>42459</v>
      </c>
      <c r="LA2" s="505">
        <v>42460</v>
      </c>
      <c r="LB2" s="153">
        <v>42461</v>
      </c>
      <c r="LC2" s="153">
        <v>42464</v>
      </c>
      <c r="LD2" s="153">
        <v>42465</v>
      </c>
      <c r="LE2" s="153">
        <v>42466</v>
      </c>
      <c r="LF2" s="153">
        <v>42467</v>
      </c>
      <c r="LG2" s="153">
        <v>42468</v>
      </c>
      <c r="LH2" s="153">
        <v>42471</v>
      </c>
      <c r="LI2" s="153">
        <v>42472</v>
      </c>
      <c r="LJ2" s="153">
        <v>42473</v>
      </c>
      <c r="LK2" s="153">
        <v>42474</v>
      </c>
      <c r="LL2" s="153">
        <v>42475</v>
      </c>
      <c r="LM2" s="153">
        <v>42478</v>
      </c>
      <c r="LN2" s="153">
        <v>42479</v>
      </c>
      <c r="LO2" s="153">
        <v>42480</v>
      </c>
      <c r="LP2" s="153">
        <v>42481</v>
      </c>
      <c r="LQ2" s="153">
        <v>42481</v>
      </c>
      <c r="LR2" s="153">
        <v>42485</v>
      </c>
      <c r="LS2" s="153">
        <v>42486</v>
      </c>
      <c r="LT2" s="153">
        <v>42487</v>
      </c>
      <c r="LU2" s="153">
        <v>42488</v>
      </c>
      <c r="LV2" s="153">
        <v>42489</v>
      </c>
      <c r="LW2" s="505">
        <v>42492</v>
      </c>
      <c r="LX2" s="505">
        <v>42493</v>
      </c>
      <c r="LY2" s="505">
        <v>42494</v>
      </c>
      <c r="LZ2" s="505">
        <v>42495</v>
      </c>
      <c r="MA2" s="505">
        <v>42496</v>
      </c>
      <c r="MB2" s="505">
        <v>42499</v>
      </c>
      <c r="MC2" s="505">
        <v>42500</v>
      </c>
      <c r="MD2" s="505">
        <v>42501</v>
      </c>
      <c r="ME2" s="505">
        <v>42502</v>
      </c>
      <c r="MF2" s="505">
        <v>42503</v>
      </c>
      <c r="MG2" s="505">
        <v>42506</v>
      </c>
      <c r="MH2" s="505">
        <v>42507</v>
      </c>
      <c r="MI2" s="505">
        <v>42508</v>
      </c>
      <c r="MJ2" s="505">
        <v>42509</v>
      </c>
      <c r="MK2" s="505">
        <v>42510</v>
      </c>
      <c r="ML2" s="505">
        <v>42513</v>
      </c>
      <c r="MM2" s="505">
        <v>42514</v>
      </c>
      <c r="MN2" s="505">
        <v>42515</v>
      </c>
      <c r="MO2" s="505">
        <v>42516</v>
      </c>
      <c r="MP2" s="505">
        <v>42517</v>
      </c>
      <c r="MQ2" s="505">
        <v>42520</v>
      </c>
      <c r="MR2" s="505">
        <v>42521</v>
      </c>
      <c r="MS2" s="153">
        <v>42523</v>
      </c>
      <c r="MT2" s="153">
        <v>42524</v>
      </c>
      <c r="MU2" s="153">
        <v>42527</v>
      </c>
      <c r="MV2" s="153">
        <v>42528</v>
      </c>
      <c r="MW2" s="153">
        <v>42529</v>
      </c>
      <c r="MX2" s="153">
        <v>42530</v>
      </c>
      <c r="MY2" s="153">
        <v>42531</v>
      </c>
      <c r="MZ2" s="153">
        <v>42534</v>
      </c>
      <c r="NA2" s="153">
        <v>42535</v>
      </c>
      <c r="NB2" s="153">
        <v>42536</v>
      </c>
      <c r="NC2" s="153">
        <v>42537</v>
      </c>
      <c r="ND2" s="153">
        <v>42538</v>
      </c>
      <c r="NE2" s="153">
        <v>42541</v>
      </c>
      <c r="NF2" s="153">
        <v>42542</v>
      </c>
      <c r="NG2" s="153">
        <v>42543</v>
      </c>
      <c r="NH2" s="153">
        <v>42544</v>
      </c>
      <c r="NI2" s="153">
        <v>42545</v>
      </c>
      <c r="NJ2" s="153">
        <v>42548</v>
      </c>
      <c r="NK2" s="153">
        <v>42549</v>
      </c>
      <c r="NL2" s="153">
        <v>42551</v>
      </c>
      <c r="NM2" s="505">
        <v>42552</v>
      </c>
      <c r="NN2" s="505">
        <v>42555</v>
      </c>
      <c r="NO2" s="505">
        <v>42556</v>
      </c>
      <c r="NP2" s="505">
        <v>42557</v>
      </c>
      <c r="NQ2" s="505">
        <v>42558</v>
      </c>
      <c r="NR2" s="505">
        <v>42559</v>
      </c>
      <c r="NS2" s="505">
        <v>42569</v>
      </c>
      <c r="NT2" s="505">
        <v>42570</v>
      </c>
      <c r="NU2" s="505">
        <v>42571</v>
      </c>
      <c r="NV2" s="505">
        <v>42572</v>
      </c>
      <c r="NW2" s="505">
        <v>42573</v>
      </c>
      <c r="NX2" s="505">
        <v>42576</v>
      </c>
      <c r="NY2" s="505">
        <v>42577</v>
      </c>
      <c r="NZ2" s="505">
        <v>42578</v>
      </c>
      <c r="OA2" s="505">
        <v>42579</v>
      </c>
      <c r="OB2" s="505">
        <v>42580</v>
      </c>
      <c r="OC2" s="153">
        <v>42583</v>
      </c>
      <c r="OD2" s="153">
        <v>42584</v>
      </c>
      <c r="OE2" s="153">
        <v>42585</v>
      </c>
      <c r="OF2" s="153">
        <v>42586</v>
      </c>
      <c r="OG2" s="153">
        <v>42587</v>
      </c>
      <c r="OH2" s="153">
        <v>42590</v>
      </c>
      <c r="OI2" s="153">
        <v>42591</v>
      </c>
      <c r="OJ2" s="153">
        <v>42592</v>
      </c>
      <c r="OK2" s="153">
        <v>42593</v>
      </c>
      <c r="OL2" s="153">
        <v>42594</v>
      </c>
      <c r="OM2" s="153">
        <v>42597</v>
      </c>
      <c r="ON2" s="153">
        <v>42598</v>
      </c>
      <c r="OO2" s="153">
        <v>42599</v>
      </c>
      <c r="OP2" s="153">
        <v>42600</v>
      </c>
      <c r="OQ2" s="153">
        <v>42601</v>
      </c>
      <c r="OR2" s="153">
        <v>42604</v>
      </c>
      <c r="OS2" s="153">
        <v>42605</v>
      </c>
      <c r="OT2" s="153">
        <v>42606</v>
      </c>
      <c r="OU2" s="153">
        <v>42607</v>
      </c>
      <c r="OV2" s="153">
        <v>42608</v>
      </c>
      <c r="OW2" s="153">
        <v>42611</v>
      </c>
      <c r="OX2" s="153">
        <v>42612</v>
      </c>
      <c r="OY2" s="153">
        <v>42613</v>
      </c>
      <c r="OZ2" s="153">
        <v>42614</v>
      </c>
      <c r="PA2" s="153">
        <v>42615</v>
      </c>
      <c r="PB2" s="153">
        <v>42618</v>
      </c>
      <c r="PC2" s="153">
        <v>42619</v>
      </c>
      <c r="PD2" s="153">
        <v>42620</v>
      </c>
      <c r="PE2" s="153">
        <v>42621</v>
      </c>
      <c r="PF2" s="153">
        <v>42622</v>
      </c>
      <c r="PG2" s="153">
        <v>42625</v>
      </c>
      <c r="PH2" s="153">
        <v>42626</v>
      </c>
      <c r="PI2" s="153">
        <v>42627</v>
      </c>
      <c r="PJ2" s="153">
        <v>42628</v>
      </c>
      <c r="PK2" s="153">
        <v>42629</v>
      </c>
      <c r="PL2" s="153">
        <v>42632</v>
      </c>
      <c r="PM2" s="153">
        <v>42633</v>
      </c>
      <c r="PN2" s="153">
        <v>42634</v>
      </c>
      <c r="PO2" s="153">
        <v>42635</v>
      </c>
      <c r="PP2" s="153">
        <v>42636</v>
      </c>
      <c r="PQ2" s="153">
        <v>42639</v>
      </c>
      <c r="PR2" s="153">
        <v>42640</v>
      </c>
      <c r="PS2" s="153">
        <v>42641</v>
      </c>
      <c r="PT2" s="153">
        <v>42642</v>
      </c>
      <c r="PU2" s="153">
        <v>42643</v>
      </c>
      <c r="PV2" s="153">
        <v>42646</v>
      </c>
      <c r="PW2" s="153">
        <v>42647</v>
      </c>
      <c r="PX2" s="153">
        <v>42648</v>
      </c>
      <c r="PY2" s="153">
        <v>42649</v>
      </c>
      <c r="PZ2" s="153">
        <v>42650</v>
      </c>
      <c r="QA2" s="153">
        <v>42653</v>
      </c>
      <c r="QB2" s="153">
        <v>42654</v>
      </c>
      <c r="QC2" s="153">
        <v>42655</v>
      </c>
      <c r="QD2" s="153">
        <v>42656</v>
      </c>
      <c r="QE2" s="153">
        <v>42657</v>
      </c>
      <c r="QF2" s="153">
        <v>42660</v>
      </c>
      <c r="QG2" s="153">
        <v>42661</v>
      </c>
      <c r="QH2" s="153">
        <v>42663</v>
      </c>
      <c r="QI2" s="153">
        <v>42664</v>
      </c>
      <c r="QJ2" s="153">
        <v>42667</v>
      </c>
      <c r="QK2" s="153">
        <v>42668</v>
      </c>
      <c r="QL2" s="153">
        <v>42669</v>
      </c>
      <c r="QM2" s="153">
        <v>42670</v>
      </c>
      <c r="QN2" s="153">
        <v>42671</v>
      </c>
      <c r="QO2" s="153">
        <v>42675</v>
      </c>
      <c r="QP2" s="153">
        <v>42676</v>
      </c>
      <c r="QQ2" s="153">
        <v>42677</v>
      </c>
      <c r="QR2" s="153">
        <v>42678</v>
      </c>
      <c r="QS2" s="153">
        <v>42681</v>
      </c>
      <c r="QT2" s="153">
        <v>42682</v>
      </c>
      <c r="QU2" s="153">
        <v>42683</v>
      </c>
      <c r="QV2" s="153">
        <v>42684</v>
      </c>
      <c r="QW2" s="153">
        <v>42685</v>
      </c>
      <c r="QX2" s="153">
        <v>42688</v>
      </c>
      <c r="QY2" s="153">
        <v>42689</v>
      </c>
      <c r="QZ2" s="153">
        <v>42690</v>
      </c>
      <c r="RA2" s="153">
        <v>42691</v>
      </c>
      <c r="RB2" s="153">
        <v>42692</v>
      </c>
      <c r="RC2" s="153">
        <v>42695</v>
      </c>
      <c r="RD2" s="153">
        <v>42696</v>
      </c>
      <c r="RE2" s="153">
        <v>42697</v>
      </c>
      <c r="RF2" s="153">
        <v>42698</v>
      </c>
      <c r="RG2" s="153">
        <v>42702</v>
      </c>
      <c r="RH2" s="153">
        <v>42703</v>
      </c>
      <c r="RI2" s="153">
        <v>42704</v>
      </c>
      <c r="RJ2" s="153">
        <v>42705</v>
      </c>
      <c r="RK2" s="153">
        <v>42706</v>
      </c>
      <c r="RL2" s="153">
        <v>42709</v>
      </c>
      <c r="RM2" s="153">
        <v>42710</v>
      </c>
      <c r="RN2" s="153">
        <v>42711</v>
      </c>
      <c r="RO2" s="153">
        <v>42712</v>
      </c>
      <c r="RP2" s="153">
        <v>42713</v>
      </c>
      <c r="RQ2" s="153">
        <v>42716</v>
      </c>
      <c r="RR2" s="153">
        <v>42717</v>
      </c>
      <c r="RS2" s="153">
        <v>42718</v>
      </c>
      <c r="RT2" s="153">
        <v>42719</v>
      </c>
      <c r="RU2" s="153">
        <v>42720</v>
      </c>
      <c r="RV2" s="153">
        <v>42723</v>
      </c>
      <c r="RW2" s="153">
        <v>42724</v>
      </c>
      <c r="RX2" s="153">
        <v>42725</v>
      </c>
      <c r="RY2" s="153">
        <v>42726</v>
      </c>
      <c r="RZ2" s="153">
        <v>42727</v>
      </c>
      <c r="SA2" s="153">
        <v>42730</v>
      </c>
      <c r="SB2" s="153">
        <v>42731</v>
      </c>
      <c r="SC2" s="153">
        <v>42732</v>
      </c>
      <c r="SD2" s="114">
        <v>42737</v>
      </c>
      <c r="SE2" s="114">
        <v>42738</v>
      </c>
      <c r="SF2" s="114">
        <v>42739</v>
      </c>
      <c r="SG2" s="114">
        <v>42740</v>
      </c>
      <c r="SH2" s="114">
        <v>42741</v>
      </c>
      <c r="SI2" s="114">
        <v>42742</v>
      </c>
      <c r="SJ2" s="114">
        <v>42744</v>
      </c>
      <c r="SK2" s="114">
        <v>42745</v>
      </c>
      <c r="SL2" s="114">
        <v>42746</v>
      </c>
      <c r="SM2" s="114">
        <v>42747</v>
      </c>
      <c r="SN2" s="114">
        <v>42748</v>
      </c>
      <c r="SO2" s="114">
        <v>42751</v>
      </c>
      <c r="SP2" s="114">
        <v>42752</v>
      </c>
      <c r="SQ2" s="114">
        <v>42753</v>
      </c>
      <c r="SR2" s="114">
        <v>42754</v>
      </c>
      <c r="SS2" s="114">
        <v>42755</v>
      </c>
      <c r="ST2" s="114">
        <v>42758</v>
      </c>
      <c r="SU2" s="114">
        <v>42759</v>
      </c>
      <c r="SV2" s="114">
        <v>42760</v>
      </c>
      <c r="SW2" s="114">
        <v>42761</v>
      </c>
      <c r="SX2" s="114">
        <v>42762</v>
      </c>
      <c r="SY2" s="114">
        <v>42765</v>
      </c>
      <c r="SZ2" s="114">
        <v>42766</v>
      </c>
      <c r="TA2" s="114">
        <v>42767</v>
      </c>
      <c r="TB2" s="114">
        <v>42768</v>
      </c>
      <c r="TC2" s="114">
        <v>42769</v>
      </c>
      <c r="TD2" s="114">
        <v>42772</v>
      </c>
      <c r="TE2" s="114">
        <v>42773</v>
      </c>
      <c r="TF2" s="114">
        <v>42774</v>
      </c>
      <c r="TG2" s="114">
        <v>42775</v>
      </c>
      <c r="TH2" s="114">
        <v>42776</v>
      </c>
      <c r="TI2" s="114">
        <v>42779</v>
      </c>
      <c r="TJ2" s="114">
        <v>42780</v>
      </c>
      <c r="TK2" s="114">
        <v>42781</v>
      </c>
      <c r="TL2" s="114">
        <v>42782</v>
      </c>
      <c r="TM2" s="114">
        <v>42783</v>
      </c>
      <c r="TN2" s="114">
        <v>42786</v>
      </c>
      <c r="TO2" s="114">
        <v>42787</v>
      </c>
      <c r="TP2" s="114">
        <v>42788</v>
      </c>
      <c r="TQ2" s="114">
        <v>42789</v>
      </c>
      <c r="TR2" s="114">
        <v>42790</v>
      </c>
      <c r="TS2" s="114">
        <v>42796</v>
      </c>
      <c r="TT2" s="114">
        <v>42797</v>
      </c>
      <c r="TU2" s="114">
        <v>42800</v>
      </c>
      <c r="TV2" s="114">
        <v>42801</v>
      </c>
      <c r="TW2" s="114">
        <v>42803</v>
      </c>
      <c r="TX2" s="114">
        <v>42804</v>
      </c>
      <c r="TY2" s="114">
        <v>42807</v>
      </c>
      <c r="TZ2" s="114">
        <v>42808</v>
      </c>
      <c r="UA2" s="114">
        <v>42809</v>
      </c>
      <c r="UB2" s="114">
        <v>42810</v>
      </c>
      <c r="UC2" s="114">
        <v>42811</v>
      </c>
      <c r="UD2" s="114">
        <v>42814</v>
      </c>
      <c r="UE2" s="114">
        <v>42815</v>
      </c>
      <c r="UF2" s="114">
        <v>42816</v>
      </c>
      <c r="UG2" s="114">
        <v>42817</v>
      </c>
      <c r="UH2" s="114">
        <v>42818</v>
      </c>
      <c r="UI2" s="114">
        <v>42821</v>
      </c>
      <c r="UJ2" s="114">
        <v>42822</v>
      </c>
      <c r="UK2" s="114">
        <v>42823</v>
      </c>
      <c r="UL2" s="114">
        <v>42824</v>
      </c>
      <c r="UM2" s="114">
        <v>42825</v>
      </c>
      <c r="UN2" s="114">
        <v>42828</v>
      </c>
      <c r="UO2" s="114">
        <v>42829</v>
      </c>
      <c r="UP2" s="114">
        <v>42830</v>
      </c>
      <c r="UQ2" s="114">
        <v>42831</v>
      </c>
      <c r="UR2" s="114">
        <v>42832</v>
      </c>
      <c r="US2" s="114">
        <v>42835</v>
      </c>
      <c r="UT2" s="114">
        <v>42836</v>
      </c>
      <c r="UU2" s="114">
        <v>42837</v>
      </c>
      <c r="UV2" s="114">
        <v>42838</v>
      </c>
      <c r="UW2" s="114">
        <v>42839</v>
      </c>
      <c r="UX2" s="114">
        <v>42842</v>
      </c>
      <c r="UY2" s="114">
        <v>42843</v>
      </c>
      <c r="UZ2" s="114">
        <v>42844</v>
      </c>
      <c r="VA2" s="114">
        <v>42845</v>
      </c>
      <c r="VB2" s="114">
        <v>42846</v>
      </c>
      <c r="VC2" s="114">
        <v>42849</v>
      </c>
      <c r="VD2" s="114">
        <v>42850</v>
      </c>
      <c r="VE2" s="114">
        <v>42851</v>
      </c>
      <c r="VF2" s="114">
        <v>42852</v>
      </c>
      <c r="VG2" s="114">
        <v>42853</v>
      </c>
      <c r="VH2" s="114">
        <v>42856</v>
      </c>
      <c r="VI2" s="114">
        <v>42857</v>
      </c>
      <c r="VJ2" s="114">
        <v>42858</v>
      </c>
      <c r="VK2" s="114">
        <v>42859</v>
      </c>
      <c r="VL2" s="114">
        <v>42860</v>
      </c>
      <c r="VM2" s="114">
        <v>42863</v>
      </c>
      <c r="VN2" s="114">
        <v>42864</v>
      </c>
      <c r="VO2" s="114">
        <v>42865</v>
      </c>
      <c r="VP2" s="114">
        <v>42866</v>
      </c>
      <c r="VQ2" s="114">
        <v>42867</v>
      </c>
      <c r="VR2" s="114">
        <v>42870</v>
      </c>
      <c r="VS2" s="114">
        <v>42871</v>
      </c>
      <c r="VT2" s="114">
        <v>42872</v>
      </c>
      <c r="VU2" s="114">
        <v>42873</v>
      </c>
      <c r="VV2" s="114">
        <v>42874</v>
      </c>
      <c r="VW2" s="114">
        <v>42877</v>
      </c>
      <c r="VX2" s="114">
        <v>42878</v>
      </c>
      <c r="VY2" s="114">
        <v>42879</v>
      </c>
      <c r="VZ2" s="114">
        <v>42880</v>
      </c>
      <c r="WA2" s="114">
        <v>42881</v>
      </c>
      <c r="WB2" s="114">
        <v>42884</v>
      </c>
      <c r="WC2" s="114">
        <v>42885</v>
      </c>
      <c r="WD2" s="114">
        <v>42886</v>
      </c>
      <c r="WE2" s="114">
        <v>42888</v>
      </c>
      <c r="WF2" s="114">
        <v>42891</v>
      </c>
      <c r="WG2" s="114">
        <v>42892</v>
      </c>
      <c r="WH2" s="114">
        <v>42893</v>
      </c>
      <c r="WI2" s="114">
        <v>42894</v>
      </c>
      <c r="WJ2" s="114">
        <v>42895</v>
      </c>
      <c r="WK2" s="114">
        <v>42898</v>
      </c>
      <c r="WL2" s="114">
        <v>42899</v>
      </c>
      <c r="WM2" s="114">
        <v>42900</v>
      </c>
      <c r="WN2" s="114">
        <v>42901</v>
      </c>
      <c r="WO2" s="114">
        <v>42902</v>
      </c>
      <c r="WP2" s="114">
        <v>42905</v>
      </c>
      <c r="WQ2" s="114">
        <v>42906</v>
      </c>
      <c r="WR2" s="114">
        <v>42907</v>
      </c>
      <c r="WS2" s="114">
        <v>42908</v>
      </c>
      <c r="WT2" s="114">
        <v>42909</v>
      </c>
      <c r="WU2" s="114">
        <v>42913</v>
      </c>
      <c r="WV2" s="114">
        <v>42914</v>
      </c>
      <c r="WW2" s="114">
        <v>42915</v>
      </c>
      <c r="WX2" s="114">
        <v>42916</v>
      </c>
      <c r="WY2" s="114">
        <v>42919</v>
      </c>
      <c r="WZ2" s="114">
        <v>42920</v>
      </c>
      <c r="XA2" s="114">
        <v>42921</v>
      </c>
      <c r="XB2" s="114">
        <v>42922</v>
      </c>
      <c r="XC2" s="114">
        <v>42932</v>
      </c>
      <c r="XD2" s="114">
        <v>42933</v>
      </c>
      <c r="XE2" s="114">
        <v>42934</v>
      </c>
      <c r="XF2" s="114">
        <v>42935</v>
      </c>
      <c r="XG2" s="114">
        <v>42936</v>
      </c>
      <c r="XH2" s="114">
        <v>42937</v>
      </c>
      <c r="XI2" s="114">
        <v>42940</v>
      </c>
      <c r="XJ2" s="114">
        <v>42941</v>
      </c>
      <c r="XK2" s="114">
        <v>42942</v>
      </c>
      <c r="XL2" s="114">
        <v>42943</v>
      </c>
      <c r="XM2" s="114">
        <v>42944</v>
      </c>
      <c r="XN2" s="114">
        <v>42947</v>
      </c>
      <c r="XO2" s="114">
        <v>42948</v>
      </c>
      <c r="XP2" s="114">
        <v>42949</v>
      </c>
      <c r="XQ2" s="114">
        <v>42950</v>
      </c>
      <c r="XR2" s="114">
        <v>42951</v>
      </c>
      <c r="XS2" s="114">
        <v>42954</v>
      </c>
      <c r="XT2" s="114">
        <v>42955</v>
      </c>
      <c r="XU2" s="114">
        <v>42956</v>
      </c>
      <c r="XV2" s="114">
        <v>42957</v>
      </c>
      <c r="XW2" s="114">
        <v>42958</v>
      </c>
      <c r="XX2" s="114">
        <v>42961</v>
      </c>
      <c r="XY2" s="114">
        <v>42962</v>
      </c>
      <c r="XZ2" s="114">
        <v>42963</v>
      </c>
      <c r="YA2" s="114">
        <v>42964</v>
      </c>
      <c r="YB2" s="114">
        <v>42965</v>
      </c>
      <c r="YC2" s="114">
        <v>42968</v>
      </c>
      <c r="YD2" s="114">
        <v>42969</v>
      </c>
      <c r="YE2" s="114">
        <v>42970</v>
      </c>
      <c r="YF2" s="114">
        <v>42971</v>
      </c>
      <c r="YG2" s="114">
        <v>42972</v>
      </c>
      <c r="YH2" s="114">
        <v>42975</v>
      </c>
      <c r="YI2" s="114">
        <v>42976</v>
      </c>
      <c r="YJ2" s="114">
        <v>42977</v>
      </c>
      <c r="YK2" s="114">
        <v>42978</v>
      </c>
      <c r="YL2" s="114">
        <v>42979</v>
      </c>
      <c r="YM2" s="114">
        <v>42982</v>
      </c>
      <c r="YN2" s="114">
        <v>42983</v>
      </c>
      <c r="YO2" s="114">
        <v>42984</v>
      </c>
      <c r="YP2" s="114">
        <v>42985</v>
      </c>
      <c r="YQ2" s="114">
        <v>42986</v>
      </c>
      <c r="YR2" s="114">
        <v>42989</v>
      </c>
      <c r="YS2" s="114">
        <v>42990</v>
      </c>
      <c r="YT2" s="114">
        <v>42990</v>
      </c>
      <c r="YU2" s="114">
        <v>42991</v>
      </c>
      <c r="YV2" s="114">
        <v>42992</v>
      </c>
      <c r="YW2" s="114">
        <v>42993</v>
      </c>
      <c r="YX2" s="114">
        <v>42996</v>
      </c>
      <c r="YY2" s="114">
        <v>42997</v>
      </c>
      <c r="YZ2" s="114">
        <v>42998</v>
      </c>
      <c r="ZA2" s="114">
        <v>42999</v>
      </c>
      <c r="ZB2" s="114">
        <v>43000</v>
      </c>
      <c r="ZC2" s="114">
        <v>43003</v>
      </c>
      <c r="ZD2" s="114">
        <v>43004</v>
      </c>
      <c r="ZE2" s="114">
        <v>43005</v>
      </c>
      <c r="ZF2" s="114">
        <v>43006</v>
      </c>
      <c r="ZG2" s="114">
        <v>43007</v>
      </c>
      <c r="ZH2" s="114">
        <v>43010</v>
      </c>
      <c r="ZI2" s="114">
        <v>43011</v>
      </c>
      <c r="ZJ2" s="114">
        <v>43012</v>
      </c>
      <c r="ZK2" s="114">
        <v>43013</v>
      </c>
      <c r="ZL2" s="114">
        <v>43014</v>
      </c>
      <c r="ZM2" s="114">
        <v>43017</v>
      </c>
      <c r="ZN2" s="114">
        <v>43018</v>
      </c>
      <c r="ZO2" s="114">
        <v>43019</v>
      </c>
      <c r="ZP2" s="114">
        <v>43020</v>
      </c>
      <c r="ZQ2" s="114">
        <v>43021</v>
      </c>
      <c r="ZR2" s="114">
        <v>43024</v>
      </c>
      <c r="ZS2" s="114">
        <v>43025</v>
      </c>
      <c r="ZT2" s="114">
        <v>43026</v>
      </c>
      <c r="ZU2" s="114">
        <v>43027</v>
      </c>
      <c r="ZV2" s="114">
        <v>43028</v>
      </c>
      <c r="ZW2" s="114">
        <v>43031</v>
      </c>
      <c r="ZX2" s="114">
        <v>43032</v>
      </c>
      <c r="ZY2" s="114">
        <v>43033</v>
      </c>
      <c r="ZZ2" s="114">
        <v>43034</v>
      </c>
      <c r="AAA2" s="114">
        <v>43035</v>
      </c>
      <c r="AAB2" s="114">
        <v>43038</v>
      </c>
      <c r="AAC2" s="114">
        <v>43039</v>
      </c>
      <c r="AAD2" s="114">
        <v>43040</v>
      </c>
      <c r="AAE2" s="114">
        <v>43041</v>
      </c>
      <c r="AAF2" s="114">
        <v>43042</v>
      </c>
      <c r="AAG2" s="114">
        <v>43045</v>
      </c>
      <c r="AAH2" s="114">
        <v>43046</v>
      </c>
      <c r="AAI2" s="114">
        <v>43047</v>
      </c>
      <c r="AAJ2" s="114">
        <v>43048</v>
      </c>
      <c r="AAK2" s="114">
        <v>43049</v>
      </c>
      <c r="AAL2" s="114">
        <v>43052</v>
      </c>
      <c r="AAM2" s="114">
        <v>43053</v>
      </c>
      <c r="AAN2" s="114">
        <v>43054</v>
      </c>
      <c r="AAO2" s="114">
        <v>43055</v>
      </c>
      <c r="AAP2" s="114">
        <v>43056</v>
      </c>
      <c r="AAQ2" s="114">
        <v>43059</v>
      </c>
      <c r="AAR2" s="114">
        <v>43060</v>
      </c>
      <c r="AAS2" s="114">
        <v>43061</v>
      </c>
      <c r="AAT2" s="114">
        <v>43062</v>
      </c>
      <c r="AAU2" s="114">
        <v>43063</v>
      </c>
      <c r="AAV2" s="114">
        <v>43066</v>
      </c>
      <c r="AAW2" s="114">
        <v>43067</v>
      </c>
      <c r="AAX2" s="114">
        <v>43068</v>
      </c>
      <c r="AAY2" s="115">
        <v>43069</v>
      </c>
      <c r="AAZ2" s="115">
        <v>43070</v>
      </c>
      <c r="ABA2" s="115">
        <v>43073</v>
      </c>
      <c r="ABB2" s="115">
        <v>43074</v>
      </c>
      <c r="ABC2" s="115">
        <v>43075</v>
      </c>
      <c r="ABD2" s="115">
        <v>43076</v>
      </c>
      <c r="ABE2" s="115">
        <v>43077</v>
      </c>
      <c r="ABF2" s="115">
        <v>43080</v>
      </c>
      <c r="ABG2" s="115">
        <v>43081</v>
      </c>
      <c r="ABH2" s="115">
        <v>43082</v>
      </c>
      <c r="ABI2" s="115">
        <v>43083</v>
      </c>
      <c r="ABJ2" s="115">
        <v>43084</v>
      </c>
      <c r="ABK2" s="115">
        <v>43087</v>
      </c>
      <c r="ABL2" s="115">
        <v>43088</v>
      </c>
      <c r="ABM2" s="115">
        <v>43089</v>
      </c>
      <c r="ABN2" s="115">
        <v>43090</v>
      </c>
      <c r="ABO2" s="115">
        <v>43091</v>
      </c>
      <c r="ABP2" s="115">
        <v>43094</v>
      </c>
      <c r="ABQ2" s="115">
        <v>43095</v>
      </c>
      <c r="ABR2" s="115">
        <v>43096</v>
      </c>
      <c r="ABS2" s="115">
        <v>43097</v>
      </c>
      <c r="ABT2" s="115">
        <v>43102</v>
      </c>
      <c r="ABU2" s="115">
        <v>43103</v>
      </c>
      <c r="ABV2" s="115">
        <v>43104</v>
      </c>
      <c r="ABW2" s="115">
        <v>43105</v>
      </c>
      <c r="ABX2" s="115">
        <v>43108</v>
      </c>
      <c r="ABY2" s="115">
        <v>43109</v>
      </c>
      <c r="ABZ2" s="115">
        <v>43109</v>
      </c>
      <c r="ACA2" s="115">
        <v>43110</v>
      </c>
      <c r="ACB2" s="115">
        <v>43111</v>
      </c>
      <c r="ACC2" s="115">
        <v>43112</v>
      </c>
      <c r="ACD2" s="115">
        <v>43115</v>
      </c>
      <c r="ACE2" s="115">
        <v>43116</v>
      </c>
      <c r="ACF2" s="115">
        <v>43117</v>
      </c>
      <c r="ACG2" s="115">
        <v>43118</v>
      </c>
      <c r="ACH2" s="115">
        <v>43119</v>
      </c>
      <c r="ACI2" s="115">
        <v>43122</v>
      </c>
      <c r="ACJ2" s="115">
        <v>43123</v>
      </c>
      <c r="ACK2" s="115">
        <v>43124</v>
      </c>
      <c r="ACL2" s="115">
        <v>43125</v>
      </c>
      <c r="ACM2" s="115">
        <v>43126</v>
      </c>
      <c r="ACN2" s="115">
        <v>43129</v>
      </c>
      <c r="ACO2" s="115">
        <v>43130</v>
      </c>
      <c r="ACP2" s="115">
        <v>43131</v>
      </c>
      <c r="ACQ2" s="115">
        <v>43132</v>
      </c>
      <c r="ACR2" s="115">
        <v>43133</v>
      </c>
      <c r="ACS2" s="115">
        <v>43136</v>
      </c>
      <c r="ACT2" s="115">
        <v>43137</v>
      </c>
      <c r="ACU2" s="115">
        <v>43138</v>
      </c>
      <c r="ACV2" s="115">
        <v>43139</v>
      </c>
      <c r="ACW2" s="115">
        <v>43140</v>
      </c>
      <c r="ACX2" s="115">
        <v>43143</v>
      </c>
      <c r="ACY2" s="115">
        <v>43144</v>
      </c>
      <c r="ACZ2" s="115">
        <v>43145</v>
      </c>
      <c r="ADA2" s="115">
        <v>43146</v>
      </c>
      <c r="ADB2" s="115">
        <v>43150</v>
      </c>
      <c r="ADC2" s="115">
        <v>43151</v>
      </c>
      <c r="ADD2" s="115">
        <v>43152</v>
      </c>
      <c r="ADE2" s="115">
        <v>43153</v>
      </c>
      <c r="ADF2" s="115">
        <v>43154</v>
      </c>
      <c r="ADG2" s="115">
        <v>43157</v>
      </c>
      <c r="ADH2" s="115">
        <v>43158</v>
      </c>
      <c r="ADI2" s="115">
        <v>43159</v>
      </c>
      <c r="ADJ2" s="115">
        <v>43160</v>
      </c>
      <c r="ADK2" s="115">
        <v>43161</v>
      </c>
      <c r="ADL2" s="115">
        <v>43164</v>
      </c>
      <c r="ADM2" s="115">
        <v>43165</v>
      </c>
      <c r="ADN2" s="115">
        <v>43166</v>
      </c>
      <c r="ADO2" s="115">
        <v>43168</v>
      </c>
      <c r="ADP2" s="115">
        <v>43171</v>
      </c>
      <c r="ADQ2" s="115">
        <v>43172</v>
      </c>
      <c r="ADR2" s="115">
        <v>43173</v>
      </c>
      <c r="ADS2" s="115">
        <v>43174</v>
      </c>
      <c r="ADT2" s="115">
        <v>43175</v>
      </c>
      <c r="ADU2" s="115">
        <v>43178</v>
      </c>
      <c r="ADV2" s="115">
        <v>43179</v>
      </c>
      <c r="ADW2" s="115">
        <v>43180</v>
      </c>
      <c r="ADX2" s="115">
        <v>43181</v>
      </c>
      <c r="ADY2" s="115">
        <v>43182</v>
      </c>
      <c r="ADZ2" s="115">
        <v>43185</v>
      </c>
      <c r="AEA2" s="115">
        <v>43186</v>
      </c>
      <c r="AEB2" s="115">
        <v>43187</v>
      </c>
      <c r="AEC2" s="115">
        <v>43188</v>
      </c>
      <c r="AED2" s="115">
        <v>43189</v>
      </c>
      <c r="AEE2" s="115">
        <v>43192</v>
      </c>
      <c r="AEF2" s="115">
        <v>43193</v>
      </c>
      <c r="AEG2" s="115">
        <v>43194</v>
      </c>
      <c r="AEH2" s="115">
        <v>43195</v>
      </c>
      <c r="AEI2" s="115">
        <v>43196</v>
      </c>
      <c r="AEJ2" s="115">
        <v>43199</v>
      </c>
      <c r="AEK2" s="115">
        <v>43200</v>
      </c>
      <c r="AEL2" s="115">
        <v>43201</v>
      </c>
      <c r="AEM2" s="115">
        <v>43202</v>
      </c>
      <c r="AEN2" s="115">
        <v>43203</v>
      </c>
      <c r="AEO2" s="115">
        <v>43206</v>
      </c>
      <c r="AEP2" s="115">
        <v>43207</v>
      </c>
      <c r="AEQ2" s="115">
        <v>43208</v>
      </c>
      <c r="AER2" s="115">
        <v>43209</v>
      </c>
      <c r="AES2" s="115">
        <v>43210</v>
      </c>
      <c r="AET2" s="115">
        <v>43213</v>
      </c>
      <c r="AEU2" s="115">
        <v>43214</v>
      </c>
      <c r="AEV2" s="115">
        <v>43215</v>
      </c>
      <c r="AEW2" s="115">
        <v>43216</v>
      </c>
      <c r="AEX2" s="115">
        <v>43217</v>
      </c>
      <c r="AEY2" s="115">
        <v>43220</v>
      </c>
      <c r="AEZ2" s="115">
        <v>43221</v>
      </c>
      <c r="AFA2" s="115">
        <v>43222</v>
      </c>
      <c r="AFB2" s="115">
        <v>43223</v>
      </c>
      <c r="AFC2" s="115">
        <v>43224</v>
      </c>
      <c r="AFD2" s="115">
        <v>43227</v>
      </c>
      <c r="AFE2" s="115">
        <v>43228</v>
      </c>
      <c r="AFF2" s="115">
        <v>43229</v>
      </c>
      <c r="AFG2" s="115">
        <v>43230</v>
      </c>
      <c r="AFH2" s="115">
        <v>43231</v>
      </c>
      <c r="AFI2" s="115">
        <v>43234</v>
      </c>
      <c r="AFJ2" s="115">
        <v>43235</v>
      </c>
      <c r="AFK2" s="115">
        <v>43236</v>
      </c>
      <c r="AFL2" s="115">
        <v>43237</v>
      </c>
      <c r="AFM2" s="115">
        <v>43238</v>
      </c>
      <c r="AFN2" s="115">
        <v>43241</v>
      </c>
      <c r="AFO2" s="115">
        <v>43242</v>
      </c>
      <c r="AFP2" s="115">
        <v>43243</v>
      </c>
      <c r="AFQ2" s="115">
        <v>43244</v>
      </c>
      <c r="AFR2" s="153">
        <v>43245</v>
      </c>
      <c r="AFS2" s="153">
        <v>43248</v>
      </c>
      <c r="AFT2" s="153">
        <v>43249</v>
      </c>
      <c r="AFU2" s="153">
        <v>43250</v>
      </c>
      <c r="AFV2" s="153">
        <v>43251</v>
      </c>
      <c r="AFW2" s="153">
        <v>43255</v>
      </c>
      <c r="AFX2" s="153">
        <v>43256</v>
      </c>
      <c r="AFY2" s="153">
        <v>43257</v>
      </c>
      <c r="AFZ2" s="153">
        <v>43258</v>
      </c>
      <c r="AGA2" s="153">
        <v>43259</v>
      </c>
      <c r="AGB2" s="153">
        <v>43262</v>
      </c>
      <c r="AGC2" s="153">
        <v>43263</v>
      </c>
      <c r="AGD2" s="153">
        <v>43264</v>
      </c>
      <c r="AGE2" s="153">
        <v>43265</v>
      </c>
      <c r="AGF2" s="153">
        <v>43266</v>
      </c>
      <c r="AGG2" s="153">
        <v>43269</v>
      </c>
      <c r="AGH2" s="153">
        <v>43270</v>
      </c>
      <c r="AGI2" s="153">
        <v>43271</v>
      </c>
      <c r="AGJ2" s="153">
        <v>43272</v>
      </c>
      <c r="AGK2" s="153">
        <v>43273</v>
      </c>
      <c r="AGL2" s="153">
        <v>43276</v>
      </c>
      <c r="AGM2" s="153">
        <v>43277</v>
      </c>
      <c r="AGN2" s="153">
        <v>43278</v>
      </c>
      <c r="AGO2" s="153">
        <v>43279</v>
      </c>
      <c r="AGP2" s="153">
        <v>43280</v>
      </c>
      <c r="AGQ2" s="153">
        <v>43283</v>
      </c>
      <c r="AGR2" s="153">
        <v>43284</v>
      </c>
      <c r="AGS2" s="153">
        <v>43285</v>
      </c>
      <c r="AGT2" s="153">
        <v>43286</v>
      </c>
      <c r="AGU2" s="153">
        <v>43287</v>
      </c>
      <c r="AGV2" s="153">
        <v>43290</v>
      </c>
      <c r="AGW2" s="153">
        <v>43291</v>
      </c>
      <c r="AGX2" s="153">
        <v>43297</v>
      </c>
      <c r="AGY2" s="153">
        <v>43298</v>
      </c>
      <c r="AGZ2" s="153">
        <v>43299</v>
      </c>
      <c r="AHA2" s="153">
        <v>43300</v>
      </c>
      <c r="AHB2" s="153">
        <v>43301</v>
      </c>
      <c r="AHC2" s="154">
        <v>43304</v>
      </c>
      <c r="AHD2" s="154">
        <v>43305</v>
      </c>
      <c r="AHE2" s="154">
        <v>43306</v>
      </c>
      <c r="AHF2" s="154">
        <v>43307</v>
      </c>
      <c r="AHG2" s="154">
        <v>43308</v>
      </c>
      <c r="AHH2" s="154">
        <v>43311</v>
      </c>
      <c r="AHI2" s="154">
        <v>43312</v>
      </c>
      <c r="AHJ2" s="154">
        <v>43313</v>
      </c>
      <c r="AHK2" s="154">
        <v>43314</v>
      </c>
      <c r="AHL2" s="154">
        <v>43315</v>
      </c>
      <c r="AHM2" s="154">
        <v>43318</v>
      </c>
      <c r="AHN2" s="153">
        <v>43319</v>
      </c>
      <c r="AHO2" s="153">
        <v>43320</v>
      </c>
      <c r="AHP2" s="153">
        <v>43321</v>
      </c>
      <c r="AHQ2" s="153">
        <v>43322</v>
      </c>
      <c r="AHR2" s="153">
        <v>43323</v>
      </c>
      <c r="AHS2" s="153">
        <v>43324</v>
      </c>
      <c r="AHT2" s="153">
        <v>43325</v>
      </c>
      <c r="AHU2" s="153">
        <v>43326</v>
      </c>
      <c r="AHV2" s="153">
        <v>43327</v>
      </c>
      <c r="AHW2" s="153">
        <v>43328</v>
      </c>
      <c r="AHX2" s="153">
        <v>43329</v>
      </c>
      <c r="AHY2" s="153">
        <v>43330</v>
      </c>
      <c r="AHZ2" s="153">
        <v>43331</v>
      </c>
      <c r="AIA2" s="153">
        <v>43332</v>
      </c>
      <c r="AIB2" s="153">
        <v>43333</v>
      </c>
      <c r="AIC2" s="153">
        <v>43334</v>
      </c>
      <c r="AID2" s="153">
        <v>43334</v>
      </c>
      <c r="AIE2" s="153">
        <v>43336</v>
      </c>
      <c r="AIF2" s="153">
        <v>43339</v>
      </c>
      <c r="AIG2" s="153">
        <v>43340</v>
      </c>
      <c r="AIH2" s="153">
        <v>43341</v>
      </c>
      <c r="AII2" s="153">
        <v>43342</v>
      </c>
      <c r="AIJ2" s="153">
        <v>43343</v>
      </c>
      <c r="AIK2" s="153">
        <v>43346</v>
      </c>
      <c r="AIL2" s="153">
        <v>43347</v>
      </c>
      <c r="AIM2" s="153">
        <v>43348</v>
      </c>
      <c r="AIN2" s="153">
        <v>43349</v>
      </c>
      <c r="AIO2" s="153">
        <v>43350</v>
      </c>
      <c r="AIP2" s="153">
        <v>43353</v>
      </c>
      <c r="AIQ2" s="153">
        <v>43354</v>
      </c>
      <c r="AIR2" s="153">
        <v>43355</v>
      </c>
      <c r="AIS2" s="153">
        <v>43356</v>
      </c>
      <c r="AIT2" s="153">
        <v>43357</v>
      </c>
      <c r="AIU2" s="153">
        <v>43360</v>
      </c>
      <c r="AIV2" s="153">
        <v>43361</v>
      </c>
      <c r="AIW2" s="153">
        <v>43362</v>
      </c>
      <c r="AIX2" s="153">
        <v>43363</v>
      </c>
      <c r="AIY2" s="153">
        <v>43364</v>
      </c>
      <c r="AIZ2" s="153">
        <v>43367</v>
      </c>
      <c r="AJA2" s="153">
        <v>43368</v>
      </c>
      <c r="AJB2" s="153">
        <v>43369</v>
      </c>
      <c r="AJC2" s="153">
        <v>43370</v>
      </c>
      <c r="AJD2" s="153">
        <v>43371</v>
      </c>
      <c r="AJE2" s="153">
        <v>43374</v>
      </c>
      <c r="AJF2" s="153">
        <v>43375</v>
      </c>
      <c r="AJG2" s="153">
        <v>43376</v>
      </c>
      <c r="AJH2" s="153">
        <v>43377</v>
      </c>
      <c r="AJI2" s="153">
        <v>43378</v>
      </c>
      <c r="AJJ2" s="153">
        <v>43381</v>
      </c>
      <c r="AJK2" s="153">
        <v>43382</v>
      </c>
      <c r="AJL2" s="153">
        <v>43383</v>
      </c>
      <c r="AJM2" s="153">
        <v>43384</v>
      </c>
      <c r="AJN2" s="153">
        <v>43385</v>
      </c>
      <c r="AJO2" s="153">
        <v>43388</v>
      </c>
      <c r="AJP2" s="153">
        <v>43389</v>
      </c>
      <c r="AJQ2" s="153">
        <v>43390</v>
      </c>
      <c r="AJR2" s="153">
        <v>43391</v>
      </c>
      <c r="AJS2" s="153">
        <v>43392</v>
      </c>
      <c r="AJT2" s="153">
        <v>43395</v>
      </c>
      <c r="AJU2" s="153">
        <v>43396</v>
      </c>
      <c r="AJV2" s="153">
        <v>43397</v>
      </c>
      <c r="AJW2" s="153">
        <v>43398</v>
      </c>
      <c r="AJX2" s="153">
        <v>43399</v>
      </c>
      <c r="AJY2" s="153">
        <v>43402</v>
      </c>
      <c r="AJZ2" s="153">
        <v>43403</v>
      </c>
      <c r="AKA2" s="153">
        <v>43404</v>
      </c>
      <c r="AKB2" s="153">
        <v>43405</v>
      </c>
      <c r="AKC2" s="153">
        <v>43406</v>
      </c>
      <c r="AKD2" s="153">
        <v>43409</v>
      </c>
      <c r="AKE2" s="153">
        <v>43410</v>
      </c>
      <c r="AKF2" s="153">
        <v>43411</v>
      </c>
      <c r="AKG2" s="153">
        <v>43416</v>
      </c>
      <c r="AKH2" s="153">
        <v>43417</v>
      </c>
      <c r="AKI2" s="153">
        <v>43418</v>
      </c>
      <c r="AKJ2" s="153">
        <v>43419</v>
      </c>
      <c r="AKK2" s="153">
        <v>43420</v>
      </c>
      <c r="AKL2" s="153">
        <v>43421</v>
      </c>
      <c r="AKM2" s="153">
        <v>43423</v>
      </c>
      <c r="AKN2" s="153">
        <v>43424</v>
      </c>
      <c r="AKO2" s="153">
        <v>43425</v>
      </c>
      <c r="AKP2" s="153">
        <v>43426</v>
      </c>
      <c r="AKQ2" s="153">
        <v>43427</v>
      </c>
      <c r="AKR2" s="153">
        <v>43431</v>
      </c>
      <c r="AKS2" s="153">
        <v>43432</v>
      </c>
      <c r="AKT2" s="153">
        <v>43433</v>
      </c>
      <c r="AKU2" s="153">
        <v>43434</v>
      </c>
      <c r="AKV2" s="153">
        <v>43437</v>
      </c>
      <c r="AKW2" s="153">
        <v>43438</v>
      </c>
      <c r="AKX2" s="153">
        <v>43439</v>
      </c>
      <c r="AKY2" s="153">
        <v>43440</v>
      </c>
      <c r="AKZ2" s="153">
        <v>43441</v>
      </c>
      <c r="ALA2" s="153">
        <v>43444</v>
      </c>
      <c r="ALB2" s="153">
        <v>43445</v>
      </c>
      <c r="ALC2" s="153">
        <v>43446</v>
      </c>
      <c r="ALD2" s="153">
        <v>43447</v>
      </c>
      <c r="ALE2" s="153">
        <v>43448</v>
      </c>
      <c r="ALF2" s="153">
        <v>43451</v>
      </c>
      <c r="ALG2" s="153">
        <v>43452</v>
      </c>
      <c r="ALH2" s="153">
        <v>43453</v>
      </c>
      <c r="ALI2" s="153">
        <v>43454</v>
      </c>
      <c r="ALJ2" s="153">
        <v>43455</v>
      </c>
      <c r="ALK2" s="153">
        <v>43458</v>
      </c>
      <c r="ALL2" s="153">
        <v>43459</v>
      </c>
      <c r="ALM2" s="153">
        <v>43460</v>
      </c>
      <c r="ALN2" s="153">
        <v>43461</v>
      </c>
      <c r="ALO2" s="153">
        <v>43462</v>
      </c>
      <c r="ALP2" s="153">
        <v>43465</v>
      </c>
      <c r="ALQ2" s="153">
        <v>43467</v>
      </c>
      <c r="ALR2" s="153">
        <v>43468</v>
      </c>
      <c r="ALS2" s="153">
        <v>43469</v>
      </c>
      <c r="ALT2" s="153">
        <v>43472</v>
      </c>
      <c r="ALU2" s="153">
        <v>43473</v>
      </c>
      <c r="ALV2" s="153">
        <v>43474</v>
      </c>
      <c r="ALW2" s="153">
        <v>43475</v>
      </c>
      <c r="ALX2" s="153">
        <v>43476</v>
      </c>
      <c r="ALY2" s="153">
        <v>43479</v>
      </c>
      <c r="ALZ2" s="153">
        <v>43480</v>
      </c>
      <c r="AMA2" s="153">
        <v>43481</v>
      </c>
      <c r="AMB2" s="153">
        <v>43482</v>
      </c>
      <c r="AMC2" s="153">
        <v>43483</v>
      </c>
      <c r="AMD2" s="153">
        <v>43486</v>
      </c>
      <c r="AME2" s="153">
        <v>43487</v>
      </c>
      <c r="AMF2" s="153">
        <v>43488</v>
      </c>
      <c r="AMG2" s="153">
        <v>43489</v>
      </c>
      <c r="AMH2" s="153">
        <v>43490</v>
      </c>
      <c r="AMI2" s="153">
        <v>43493</v>
      </c>
      <c r="AMJ2" s="153">
        <v>43494</v>
      </c>
      <c r="AMK2" s="153">
        <v>43495</v>
      </c>
      <c r="AML2" s="153">
        <v>43496</v>
      </c>
      <c r="AMM2" s="153">
        <v>43497</v>
      </c>
      <c r="AMN2" s="153">
        <v>43498</v>
      </c>
      <c r="AMO2" s="153">
        <v>43500</v>
      </c>
      <c r="AMP2" s="153">
        <v>43507</v>
      </c>
      <c r="AMQ2" s="336">
        <v>43508</v>
      </c>
      <c r="AMR2" s="336">
        <v>43509</v>
      </c>
      <c r="AMS2" s="336">
        <v>43510</v>
      </c>
      <c r="AMT2" s="336">
        <v>43511</v>
      </c>
      <c r="AMU2" s="336">
        <v>43514</v>
      </c>
      <c r="AMV2" s="336">
        <v>43515</v>
      </c>
      <c r="AMW2" s="336">
        <v>43516</v>
      </c>
      <c r="AMX2" s="336">
        <v>43517</v>
      </c>
      <c r="AMY2" s="336">
        <v>43518</v>
      </c>
      <c r="AMZ2" s="336">
        <v>43521</v>
      </c>
      <c r="ANA2" s="336">
        <v>43522</v>
      </c>
      <c r="ANB2" s="336">
        <v>43523</v>
      </c>
      <c r="ANC2" s="336">
        <v>43524</v>
      </c>
      <c r="AND2" s="336">
        <v>43525</v>
      </c>
      <c r="ANE2" s="336">
        <v>43528</v>
      </c>
      <c r="ANF2" s="336">
        <v>43529</v>
      </c>
      <c r="ANG2" s="336">
        <v>43530</v>
      </c>
      <c r="ANH2" s="336">
        <v>43531</v>
      </c>
      <c r="ANI2" s="336">
        <v>43535</v>
      </c>
      <c r="ANJ2" s="336">
        <v>43536</v>
      </c>
      <c r="ANK2" s="336">
        <v>43537</v>
      </c>
      <c r="ANL2" s="336">
        <v>43538</v>
      </c>
      <c r="ANM2" s="336">
        <v>43539</v>
      </c>
      <c r="ANN2" s="336">
        <v>43542</v>
      </c>
      <c r="ANO2" s="336">
        <v>43543</v>
      </c>
      <c r="ANP2" s="336">
        <v>43544</v>
      </c>
      <c r="ANQ2" s="336">
        <v>43545</v>
      </c>
      <c r="ANR2" s="336">
        <v>43546</v>
      </c>
      <c r="ANS2" s="336">
        <v>43549</v>
      </c>
      <c r="ANT2" s="336">
        <v>43550</v>
      </c>
      <c r="ANU2" s="336">
        <v>43550</v>
      </c>
      <c r="ANV2" s="336">
        <v>43552</v>
      </c>
      <c r="ANW2" s="336">
        <v>43553</v>
      </c>
      <c r="ANX2" s="336">
        <v>43556</v>
      </c>
      <c r="ANY2" s="336">
        <v>43557</v>
      </c>
      <c r="ANZ2" s="336">
        <v>43558</v>
      </c>
      <c r="AOA2" s="336">
        <v>43559</v>
      </c>
      <c r="AOB2" s="336">
        <v>43560</v>
      </c>
      <c r="AOC2" s="336">
        <v>43563</v>
      </c>
      <c r="AOD2" s="336">
        <v>43564</v>
      </c>
      <c r="AOE2" s="336">
        <v>43565</v>
      </c>
      <c r="AOF2" s="336">
        <v>43566</v>
      </c>
      <c r="AOG2" s="336">
        <v>43567</v>
      </c>
      <c r="AOH2" s="336">
        <v>43570</v>
      </c>
      <c r="AOI2" s="336">
        <v>43571</v>
      </c>
      <c r="AOJ2" s="336">
        <v>43572</v>
      </c>
      <c r="AOK2" s="336">
        <v>43573</v>
      </c>
      <c r="AOL2" s="336">
        <v>43574</v>
      </c>
      <c r="AOM2" s="336">
        <v>43577</v>
      </c>
      <c r="AON2" s="336">
        <v>43578</v>
      </c>
      <c r="AOO2" s="336">
        <v>43579</v>
      </c>
      <c r="AOP2" s="336">
        <v>43580</v>
      </c>
      <c r="AOQ2" s="336">
        <v>43581</v>
      </c>
      <c r="AOR2" s="336">
        <v>43584</v>
      </c>
      <c r="AOS2" s="336">
        <v>43585</v>
      </c>
      <c r="AOT2" s="336">
        <v>43586</v>
      </c>
      <c r="AOU2" s="336">
        <v>43587</v>
      </c>
      <c r="AOV2" s="336">
        <v>43588</v>
      </c>
      <c r="AOW2" s="336">
        <v>43591</v>
      </c>
      <c r="AOX2" s="336">
        <v>43592</v>
      </c>
      <c r="AOY2" s="336">
        <v>43593</v>
      </c>
      <c r="AOZ2" s="336">
        <v>43594</v>
      </c>
      <c r="APA2" s="336">
        <v>43595</v>
      </c>
      <c r="APB2" s="336">
        <v>43598</v>
      </c>
      <c r="APC2" s="336">
        <v>43599</v>
      </c>
      <c r="APD2" s="336">
        <v>43600</v>
      </c>
      <c r="APE2" s="336">
        <v>43601</v>
      </c>
      <c r="APF2" s="336">
        <v>43602</v>
      </c>
      <c r="APG2" s="336">
        <v>43605</v>
      </c>
      <c r="APH2" s="336">
        <v>43606</v>
      </c>
      <c r="API2" s="336">
        <v>43607</v>
      </c>
      <c r="APJ2" s="336">
        <v>43608</v>
      </c>
      <c r="APK2" s="336">
        <v>43609</v>
      </c>
      <c r="APL2" s="336">
        <v>43612</v>
      </c>
      <c r="APM2" s="336">
        <v>43613</v>
      </c>
      <c r="APN2" s="336">
        <v>43614</v>
      </c>
      <c r="APO2" s="336">
        <v>43615</v>
      </c>
      <c r="APP2" s="336">
        <v>43616</v>
      </c>
      <c r="APQ2" s="336">
        <v>43619</v>
      </c>
      <c r="APR2" s="336">
        <v>43620</v>
      </c>
      <c r="APS2" s="336">
        <v>43621</v>
      </c>
      <c r="APT2" s="336">
        <v>43622</v>
      </c>
      <c r="APU2" s="336">
        <v>43623</v>
      </c>
      <c r="APV2" s="336">
        <v>43626</v>
      </c>
      <c r="APW2" s="336">
        <v>43627</v>
      </c>
      <c r="APX2" s="336">
        <v>43628</v>
      </c>
      <c r="APY2" s="336">
        <v>43629</v>
      </c>
      <c r="APZ2" s="336">
        <v>43630</v>
      </c>
      <c r="AQA2" s="336">
        <v>43633</v>
      </c>
      <c r="AQB2" s="336">
        <v>43634</v>
      </c>
      <c r="AQC2" s="336">
        <v>43635</v>
      </c>
      <c r="AQD2" s="336">
        <v>43636</v>
      </c>
      <c r="AQE2" s="336">
        <v>43637</v>
      </c>
      <c r="AQF2" s="336">
        <v>43640</v>
      </c>
      <c r="AQG2" s="336">
        <v>43641</v>
      </c>
      <c r="AQH2" s="336">
        <v>43642</v>
      </c>
      <c r="AQI2" s="336">
        <v>43643</v>
      </c>
      <c r="AQJ2" s="336">
        <v>43644</v>
      </c>
      <c r="AQK2" s="336">
        <v>43647</v>
      </c>
      <c r="AQL2" s="336">
        <v>43648</v>
      </c>
      <c r="AQM2" s="336">
        <v>43649</v>
      </c>
      <c r="AQN2" s="336">
        <v>43650</v>
      </c>
      <c r="AQO2" s="336">
        <v>43651</v>
      </c>
      <c r="AQP2" s="336">
        <v>43654</v>
      </c>
      <c r="AQQ2" s="336">
        <v>43655</v>
      </c>
      <c r="AQR2" s="336">
        <v>43656</v>
      </c>
      <c r="AQS2" s="336">
        <v>43662</v>
      </c>
      <c r="AQT2" s="336">
        <v>43663</v>
      </c>
      <c r="AQU2" s="336">
        <v>43664</v>
      </c>
      <c r="AQV2" s="336">
        <v>43665</v>
      </c>
      <c r="AQW2" s="336">
        <v>43668</v>
      </c>
      <c r="AQX2" s="336">
        <v>43669</v>
      </c>
      <c r="AQY2" s="336">
        <v>43670</v>
      </c>
      <c r="AQZ2" s="336">
        <v>43671</v>
      </c>
      <c r="ARA2" s="336">
        <v>43672</v>
      </c>
      <c r="ARB2" s="336">
        <v>43675</v>
      </c>
      <c r="ARC2" s="336">
        <v>43676</v>
      </c>
      <c r="ARD2" s="336">
        <v>43677</v>
      </c>
      <c r="ARE2" s="336">
        <v>43678</v>
      </c>
      <c r="ARF2" s="336">
        <v>43679</v>
      </c>
      <c r="ARG2" s="336">
        <v>43682</v>
      </c>
      <c r="ARH2" s="336">
        <v>43683</v>
      </c>
      <c r="ARI2" s="336">
        <v>43684</v>
      </c>
      <c r="ARJ2" s="336">
        <v>43685</v>
      </c>
      <c r="ARK2" s="336">
        <v>43686</v>
      </c>
      <c r="ARL2" s="336">
        <v>43689</v>
      </c>
      <c r="ARM2" s="336">
        <v>43690</v>
      </c>
      <c r="ARN2" s="336">
        <v>43691</v>
      </c>
      <c r="ARO2" s="336">
        <v>43692</v>
      </c>
      <c r="ARP2" s="336">
        <v>43693</v>
      </c>
      <c r="ARQ2" s="336">
        <v>43696</v>
      </c>
      <c r="ARR2" s="336">
        <v>43697</v>
      </c>
      <c r="ARS2" s="336">
        <v>43698</v>
      </c>
      <c r="ART2" s="336">
        <v>43699</v>
      </c>
      <c r="ARU2" s="336">
        <v>43700</v>
      </c>
      <c r="ARV2" s="336">
        <v>43703</v>
      </c>
      <c r="ARW2" s="336">
        <v>43704</v>
      </c>
      <c r="ARX2" s="336">
        <v>43705</v>
      </c>
      <c r="ARY2" s="336">
        <v>43706</v>
      </c>
      <c r="ARZ2" s="336">
        <v>43707</v>
      </c>
      <c r="ASA2" s="336">
        <v>43710</v>
      </c>
      <c r="ASB2" s="336">
        <v>43712</v>
      </c>
      <c r="ASC2" s="336">
        <v>43713</v>
      </c>
      <c r="ASD2" s="336">
        <v>43714</v>
      </c>
      <c r="ASE2" s="336">
        <v>43715</v>
      </c>
      <c r="ASF2" s="336">
        <v>43717</v>
      </c>
      <c r="ASG2" s="336">
        <v>43718</v>
      </c>
      <c r="ASH2" s="336">
        <v>43719</v>
      </c>
      <c r="ASI2" s="336">
        <v>43720</v>
      </c>
      <c r="ASJ2" s="336">
        <v>43721</v>
      </c>
      <c r="ASK2" s="336">
        <v>43724</v>
      </c>
      <c r="ASL2" s="336">
        <v>43725</v>
      </c>
      <c r="ASM2" s="336">
        <v>43726</v>
      </c>
      <c r="ASN2" s="336">
        <v>43727</v>
      </c>
      <c r="ASO2" s="336">
        <v>43728</v>
      </c>
      <c r="ASP2" s="336">
        <v>43731</v>
      </c>
      <c r="ASQ2" s="336">
        <v>43732</v>
      </c>
      <c r="ASR2" s="336">
        <v>43733</v>
      </c>
      <c r="ASS2" s="336">
        <v>43734</v>
      </c>
      <c r="AST2" s="336">
        <v>43735</v>
      </c>
      <c r="ASU2" s="336">
        <v>43738</v>
      </c>
      <c r="ASV2" s="336">
        <v>43739</v>
      </c>
      <c r="ASW2" s="336">
        <v>43740</v>
      </c>
      <c r="ASX2" s="336">
        <v>43741</v>
      </c>
      <c r="ASY2" s="336">
        <v>43742</v>
      </c>
      <c r="ASZ2" s="336">
        <v>43745</v>
      </c>
      <c r="ATA2" s="336">
        <v>43746</v>
      </c>
      <c r="ATB2" s="336">
        <v>43747</v>
      </c>
      <c r="ATC2" s="336">
        <v>43748</v>
      </c>
      <c r="ATD2" s="336">
        <v>43749</v>
      </c>
      <c r="ATE2" s="336">
        <v>43752</v>
      </c>
      <c r="ATF2" s="336">
        <v>43753</v>
      </c>
      <c r="ATG2" s="336">
        <v>43754</v>
      </c>
      <c r="ATH2" s="336">
        <v>43755</v>
      </c>
      <c r="ATI2" s="336">
        <v>43756</v>
      </c>
      <c r="ATJ2" s="336">
        <v>43759</v>
      </c>
      <c r="ATK2" s="336">
        <v>43760</v>
      </c>
      <c r="ATL2" s="336">
        <v>43761</v>
      </c>
      <c r="ATM2" s="336">
        <v>43762</v>
      </c>
      <c r="ATN2" s="336">
        <v>43763</v>
      </c>
      <c r="ATO2" s="336">
        <v>43766</v>
      </c>
      <c r="ATP2" s="336">
        <v>43767</v>
      </c>
      <c r="ATQ2" s="336">
        <v>43768</v>
      </c>
      <c r="ATR2" s="336">
        <v>43769</v>
      </c>
      <c r="ATS2" s="153">
        <v>43770</v>
      </c>
      <c r="ATT2" s="153">
        <v>43773</v>
      </c>
      <c r="ATU2" s="153">
        <v>43774</v>
      </c>
      <c r="ATV2" s="153">
        <v>43775</v>
      </c>
      <c r="ATW2" s="153">
        <v>43776</v>
      </c>
      <c r="ATX2" s="153">
        <v>43777</v>
      </c>
      <c r="ATY2" s="153">
        <v>43780</v>
      </c>
      <c r="ATZ2" s="153">
        <v>43781</v>
      </c>
      <c r="AUA2" s="153">
        <v>43782</v>
      </c>
      <c r="AUB2" s="153">
        <v>43783</v>
      </c>
      <c r="AUC2" s="153">
        <v>43784</v>
      </c>
      <c r="AUD2" s="153">
        <v>43787</v>
      </c>
      <c r="AUE2" s="153">
        <v>43788</v>
      </c>
      <c r="AUF2" s="153">
        <v>43789</v>
      </c>
      <c r="AUG2" s="153">
        <v>43790</v>
      </c>
      <c r="AUH2" s="153">
        <v>43791</v>
      </c>
      <c r="AUI2" s="153">
        <v>43794</v>
      </c>
      <c r="AUJ2" s="153">
        <v>43797</v>
      </c>
      <c r="AUK2" s="153">
        <v>43798</v>
      </c>
      <c r="AUL2" s="153">
        <v>43801</v>
      </c>
      <c r="AUM2" s="153">
        <v>43802</v>
      </c>
      <c r="AUN2" s="153">
        <v>43803</v>
      </c>
      <c r="AUO2" s="153">
        <v>43804</v>
      </c>
      <c r="AUP2" s="153">
        <v>43805</v>
      </c>
      <c r="AUQ2" s="153">
        <v>43808</v>
      </c>
      <c r="AUR2" s="153">
        <v>43809</v>
      </c>
      <c r="AUS2" s="153">
        <v>43810</v>
      </c>
      <c r="AUT2" s="153">
        <v>43811</v>
      </c>
      <c r="AUU2" s="153">
        <v>43812</v>
      </c>
      <c r="AUV2" s="153">
        <v>43815</v>
      </c>
      <c r="AUW2" s="153">
        <v>43816</v>
      </c>
      <c r="AUX2" s="153">
        <v>43817</v>
      </c>
      <c r="AUY2" s="153">
        <v>43818</v>
      </c>
      <c r="AUZ2" s="153">
        <v>43819</v>
      </c>
      <c r="AVA2" s="153">
        <v>43822</v>
      </c>
      <c r="AVB2" s="153">
        <v>43823</v>
      </c>
      <c r="AVC2" s="153">
        <v>43824</v>
      </c>
      <c r="AVD2" s="153">
        <v>43825</v>
      </c>
      <c r="AVE2" s="153">
        <v>43826</v>
      </c>
      <c r="AVF2" s="153">
        <v>43829</v>
      </c>
      <c r="AVG2" s="153">
        <v>43830</v>
      </c>
      <c r="AVH2" s="153">
        <v>43832</v>
      </c>
      <c r="AVI2" s="153">
        <v>43833</v>
      </c>
      <c r="AVJ2" s="153">
        <v>43836</v>
      </c>
      <c r="AVK2" s="153">
        <v>43837</v>
      </c>
      <c r="AVL2" s="153">
        <v>43838</v>
      </c>
      <c r="AVM2" s="153">
        <v>43839</v>
      </c>
      <c r="AVN2" s="153">
        <v>43840</v>
      </c>
      <c r="AVO2" s="153">
        <v>43843</v>
      </c>
      <c r="AVP2" s="153">
        <v>43844</v>
      </c>
      <c r="AVQ2" s="153">
        <v>43845</v>
      </c>
      <c r="AVR2" s="153">
        <v>43846</v>
      </c>
      <c r="AVS2" s="153">
        <v>43847</v>
      </c>
      <c r="AVT2" s="153">
        <v>43850</v>
      </c>
      <c r="AVU2" s="153">
        <v>43851</v>
      </c>
      <c r="AVV2" s="153">
        <v>43852</v>
      </c>
      <c r="AVW2" s="153">
        <v>43853</v>
      </c>
      <c r="AVX2" s="153">
        <v>43854</v>
      </c>
      <c r="AVY2" s="153">
        <v>43857</v>
      </c>
      <c r="AVZ2" s="153">
        <v>43858</v>
      </c>
      <c r="AWA2" s="153">
        <v>43859</v>
      </c>
      <c r="AWB2" s="153">
        <v>43860</v>
      </c>
      <c r="AWC2" s="153">
        <v>43861</v>
      </c>
      <c r="AWD2" s="153">
        <v>43864</v>
      </c>
      <c r="AWE2" s="153">
        <v>43865</v>
      </c>
      <c r="AWF2" s="153">
        <v>43866</v>
      </c>
      <c r="AWG2" s="153">
        <v>43867</v>
      </c>
      <c r="AWH2" s="153">
        <v>43868</v>
      </c>
      <c r="AWI2" s="153">
        <v>43871</v>
      </c>
      <c r="AWJ2" s="153">
        <v>43872</v>
      </c>
      <c r="AWK2" s="153">
        <v>43873</v>
      </c>
      <c r="AWL2" s="153">
        <v>43874</v>
      </c>
      <c r="AWM2" s="153">
        <v>43875</v>
      </c>
      <c r="AWN2" s="153">
        <v>43878</v>
      </c>
      <c r="AWO2" s="153">
        <v>43879</v>
      </c>
      <c r="AWP2" s="153">
        <v>43880</v>
      </c>
      <c r="AWQ2" s="153">
        <v>43881</v>
      </c>
      <c r="AWR2" s="153">
        <v>43882</v>
      </c>
      <c r="AWS2" s="153">
        <v>43888</v>
      </c>
      <c r="AWT2" s="153">
        <v>43889</v>
      </c>
      <c r="AWU2" s="153">
        <v>43892</v>
      </c>
      <c r="AWV2" s="153">
        <v>43893</v>
      </c>
      <c r="AWW2" s="153">
        <v>43894</v>
      </c>
      <c r="AWX2" s="153">
        <v>43895</v>
      </c>
      <c r="AWY2" s="153">
        <v>43896</v>
      </c>
      <c r="AWZ2" s="153">
        <v>43899</v>
      </c>
      <c r="AXA2" s="153">
        <v>43900</v>
      </c>
      <c r="AXB2" s="153">
        <v>43901</v>
      </c>
      <c r="AXC2" s="153">
        <v>43902</v>
      </c>
      <c r="AXD2" s="153">
        <v>43903</v>
      </c>
      <c r="AXE2" s="153">
        <v>43906</v>
      </c>
      <c r="AXF2" s="153">
        <v>43907</v>
      </c>
      <c r="AXG2" s="153">
        <v>43908</v>
      </c>
      <c r="AXH2" s="153">
        <v>43909</v>
      </c>
      <c r="AXI2" s="153">
        <v>43910</v>
      </c>
      <c r="AXJ2" s="153">
        <v>43913</v>
      </c>
      <c r="AXK2" s="153">
        <v>43914</v>
      </c>
      <c r="AXL2" s="153">
        <v>43915</v>
      </c>
      <c r="AXM2" s="153">
        <v>43916</v>
      </c>
      <c r="AXN2" s="153">
        <v>43917</v>
      </c>
      <c r="AXO2" s="153">
        <v>43920</v>
      </c>
    </row>
    <row r="3" spans="1:1731">
      <c r="B3" s="56">
        <v>2015</v>
      </c>
      <c r="IT3" s="56">
        <v>2016</v>
      </c>
      <c r="SD3" s="191">
        <v>2017</v>
      </c>
      <c r="SE3" s="189"/>
      <c r="SF3" s="189"/>
      <c r="SG3" s="189"/>
      <c r="SH3" s="189"/>
      <c r="SI3" s="189"/>
      <c r="SJ3" s="189"/>
      <c r="SK3" s="189"/>
      <c r="SL3" s="189"/>
      <c r="SM3" s="189"/>
      <c r="SN3" s="189"/>
      <c r="SO3" s="189"/>
      <c r="SP3" s="189"/>
      <c r="SQ3" s="189"/>
      <c r="SR3" s="189"/>
      <c r="SS3" s="189"/>
      <c r="ST3" s="189"/>
      <c r="SU3" s="189"/>
      <c r="SV3" s="189"/>
      <c r="SW3" s="189"/>
      <c r="SX3" s="189"/>
      <c r="SY3" s="189"/>
      <c r="SZ3" s="189"/>
      <c r="TA3" s="189"/>
      <c r="TB3" s="189"/>
      <c r="TC3" s="189"/>
      <c r="TD3" s="189"/>
      <c r="TE3" s="189"/>
      <c r="TF3" s="189"/>
      <c r="TG3" s="189"/>
      <c r="TH3" s="189"/>
      <c r="TI3" s="189"/>
      <c r="TJ3" s="189"/>
      <c r="TK3" s="189"/>
      <c r="TL3" s="189"/>
      <c r="TM3" s="189"/>
      <c r="TN3" s="189"/>
      <c r="TO3" s="189"/>
      <c r="TP3" s="189"/>
      <c r="TQ3" s="189"/>
      <c r="TR3" s="189"/>
      <c r="TS3" s="189"/>
      <c r="TT3" s="189"/>
      <c r="TU3" s="189"/>
      <c r="TV3" s="189"/>
      <c r="TW3" s="189"/>
      <c r="TX3" s="189"/>
      <c r="TY3" s="189"/>
      <c r="TZ3" s="189"/>
      <c r="UA3" s="189"/>
      <c r="UB3" s="189"/>
      <c r="UC3" s="189"/>
      <c r="UD3" s="189"/>
      <c r="UE3" s="189"/>
      <c r="UF3" s="189"/>
      <c r="UG3" s="189"/>
      <c r="UH3" s="189"/>
      <c r="UI3" s="189"/>
      <c r="UJ3" s="189"/>
      <c r="UK3" s="189"/>
      <c r="UL3" s="189"/>
      <c r="UM3" s="189"/>
      <c r="UN3" s="190"/>
      <c r="UO3" s="190"/>
      <c r="UP3" s="190"/>
      <c r="UQ3" s="190"/>
      <c r="UR3" s="190"/>
      <c r="US3" s="190"/>
      <c r="UT3" s="190"/>
      <c r="UU3" s="190"/>
      <c r="UV3" s="190"/>
      <c r="UW3" s="190"/>
      <c r="UX3" s="190"/>
      <c r="UY3" s="190"/>
      <c r="UZ3" s="190"/>
      <c r="VA3" s="190"/>
      <c r="VB3" s="190"/>
      <c r="VC3" s="190"/>
      <c r="VD3" s="190"/>
      <c r="VE3" s="190"/>
      <c r="VF3" s="190"/>
      <c r="VG3" s="192"/>
      <c r="VH3" s="192"/>
      <c r="VI3" s="192"/>
      <c r="VJ3" s="192"/>
      <c r="VK3" s="192"/>
      <c r="VL3" s="192"/>
      <c r="VM3" s="192"/>
      <c r="VN3" s="192"/>
      <c r="VO3" s="192"/>
      <c r="VP3" s="192"/>
      <c r="VQ3" s="192"/>
      <c r="VR3" s="192"/>
      <c r="VS3" s="192"/>
      <c r="VT3" s="192"/>
      <c r="VU3" s="192"/>
      <c r="VV3" s="192"/>
      <c r="VW3" s="192"/>
      <c r="VX3" s="192"/>
      <c r="VY3" s="192"/>
      <c r="VZ3" s="192"/>
      <c r="WA3" s="192"/>
      <c r="WB3" s="192"/>
      <c r="WC3" s="192"/>
      <c r="WD3" s="192"/>
      <c r="WE3" s="192"/>
      <c r="WF3" s="192"/>
      <c r="WG3" s="192"/>
      <c r="WH3" s="192"/>
      <c r="WI3" s="192"/>
      <c r="WJ3" s="192"/>
      <c r="WK3" s="192"/>
      <c r="WL3" s="192"/>
      <c r="WM3" s="192"/>
      <c r="WN3" s="192"/>
      <c r="WO3" s="192"/>
      <c r="WP3" s="192"/>
      <c r="WQ3" s="192"/>
      <c r="WR3" s="192"/>
      <c r="WS3" s="192"/>
      <c r="WT3" s="192"/>
      <c r="WU3" s="192"/>
      <c r="WV3" s="192"/>
      <c r="WW3" s="192"/>
      <c r="WX3" s="192"/>
      <c r="WY3" s="192"/>
      <c r="WZ3" s="192"/>
      <c r="XA3" s="192"/>
      <c r="XB3" s="192"/>
      <c r="XC3" s="192"/>
      <c r="XD3" s="192"/>
      <c r="XE3" s="192"/>
      <c r="XF3" s="192"/>
      <c r="XG3" s="192"/>
      <c r="XH3" s="192"/>
      <c r="XI3" s="192"/>
      <c r="XJ3" s="192"/>
      <c r="XK3" s="192"/>
      <c r="XL3" s="192"/>
      <c r="XM3" s="192"/>
      <c r="XN3" s="192"/>
      <c r="XO3" s="192"/>
      <c r="XP3" s="192"/>
      <c r="XQ3" s="192"/>
      <c r="XR3" s="192"/>
      <c r="XS3" s="192"/>
      <c r="XT3" s="192"/>
      <c r="XU3" s="192"/>
      <c r="XV3" s="192"/>
      <c r="XW3" s="192"/>
      <c r="XX3" s="192"/>
      <c r="XY3" s="192"/>
      <c r="XZ3" s="192"/>
      <c r="YA3" s="192"/>
      <c r="YB3" s="192"/>
      <c r="YC3" s="192"/>
      <c r="YD3" s="192"/>
      <c r="YE3" s="192"/>
      <c r="YF3" s="192"/>
      <c r="YG3" s="192"/>
      <c r="YH3" s="192"/>
      <c r="YI3" s="192"/>
      <c r="YJ3" s="192"/>
      <c r="YK3" s="192"/>
      <c r="YL3" s="192"/>
      <c r="YM3" s="192"/>
      <c r="YN3" s="192"/>
      <c r="YO3" s="192"/>
      <c r="YP3" s="192"/>
      <c r="YQ3" s="192"/>
      <c r="YR3" s="192"/>
      <c r="YS3" s="192"/>
      <c r="YT3" s="192"/>
      <c r="YU3" s="192"/>
      <c r="YV3" s="192"/>
      <c r="YW3" s="192"/>
      <c r="YX3" s="192"/>
      <c r="YY3" s="192"/>
      <c r="YZ3" s="192"/>
      <c r="ZA3" s="192"/>
      <c r="ZB3" s="192"/>
      <c r="ZC3" s="192"/>
      <c r="ZD3" s="192"/>
      <c r="ZE3" s="192"/>
      <c r="ZF3" s="192"/>
      <c r="ZG3" s="192"/>
      <c r="ZH3" s="192"/>
      <c r="ZI3" s="192"/>
      <c r="ZJ3" s="192"/>
      <c r="ZK3" s="192"/>
      <c r="ZL3" s="192"/>
      <c r="ZM3" s="192"/>
      <c r="ZN3" s="192"/>
      <c r="ZO3" s="192"/>
      <c r="ZP3" s="192"/>
      <c r="ZQ3" s="192"/>
      <c r="ZR3" s="192"/>
      <c r="ZS3" s="192"/>
      <c r="ZT3" s="192"/>
      <c r="ZU3" s="192"/>
      <c r="ZV3" s="192"/>
      <c r="ZW3" s="192"/>
      <c r="ZX3" s="192"/>
      <c r="ZY3" s="192"/>
      <c r="ZZ3" s="192"/>
      <c r="AAA3" s="192"/>
      <c r="AAB3" s="192"/>
      <c r="AAC3" s="192"/>
      <c r="AAD3" s="192"/>
      <c r="AAE3" s="192"/>
      <c r="AAF3" s="192"/>
      <c r="AAG3" s="192"/>
      <c r="AAH3" s="192"/>
      <c r="AAI3" s="192"/>
      <c r="AAJ3" s="192"/>
      <c r="AAK3" s="192"/>
      <c r="AAL3" s="192"/>
      <c r="AAM3" s="192"/>
      <c r="AAN3" s="192"/>
      <c r="AAO3" s="192"/>
      <c r="AAP3" s="192"/>
      <c r="AAQ3" s="192"/>
      <c r="AAR3" s="192"/>
      <c r="AAS3" s="192"/>
      <c r="AAT3" s="192"/>
      <c r="AAU3" s="192"/>
      <c r="AAV3" s="192"/>
      <c r="AAW3" s="192"/>
      <c r="AAX3" s="192"/>
      <c r="AAY3" s="192"/>
      <c r="AAZ3" s="192"/>
      <c r="ABA3" s="192"/>
      <c r="ABB3" s="192"/>
      <c r="ABC3" s="192"/>
      <c r="ABD3" s="192"/>
      <c r="ABE3" s="192"/>
      <c r="ABF3" s="192"/>
      <c r="ABG3" s="192"/>
      <c r="ABH3" s="192"/>
      <c r="ABI3" s="192"/>
      <c r="ABJ3" s="190"/>
      <c r="ABK3" s="190"/>
      <c r="ABL3" s="190"/>
      <c r="ABM3" s="190"/>
      <c r="ABN3" s="190"/>
      <c r="ABO3" s="190"/>
      <c r="ABP3" s="190"/>
      <c r="ABQ3" s="190"/>
      <c r="ABR3" s="190"/>
      <c r="ABS3" s="190"/>
      <c r="ABT3" s="190">
        <v>2018</v>
      </c>
      <c r="ABU3" s="190"/>
      <c r="ABV3" s="190"/>
      <c r="ABW3" s="193"/>
      <c r="ABX3" s="193"/>
      <c r="ABY3" s="193"/>
      <c r="ABZ3" s="193"/>
      <c r="ACA3" s="193"/>
      <c r="ACB3" s="193"/>
      <c r="ACC3" s="193"/>
      <c r="ACD3" s="193"/>
      <c r="ACE3" s="193"/>
      <c r="ACF3" s="193"/>
      <c r="ACG3" s="193"/>
      <c r="ACH3" s="193"/>
      <c r="ACI3" s="193"/>
      <c r="ACJ3" s="193"/>
      <c r="ACK3" s="193"/>
      <c r="ACL3" s="193"/>
      <c r="ACM3" s="193"/>
      <c r="ACN3" s="193"/>
      <c r="ACO3" s="193"/>
      <c r="ACP3" s="193"/>
      <c r="ACQ3" s="193"/>
      <c r="ACR3" s="193"/>
      <c r="ACS3" s="193"/>
      <c r="ACT3" s="193"/>
      <c r="ACU3" s="193"/>
      <c r="ACV3" s="193"/>
      <c r="ACW3" s="193"/>
      <c r="ACX3" s="193"/>
      <c r="ACY3" s="193"/>
      <c r="ACZ3" s="193"/>
      <c r="ADA3" s="193"/>
      <c r="ADB3" s="193"/>
      <c r="ADC3" s="193"/>
      <c r="ADD3" s="193"/>
      <c r="ADE3" s="193"/>
      <c r="ADF3" s="193"/>
      <c r="ADG3" s="193"/>
      <c r="ADH3" s="193"/>
      <c r="ADI3" s="193"/>
      <c r="ADJ3" s="193"/>
      <c r="ADK3" s="193"/>
      <c r="ADL3" s="193"/>
      <c r="ADM3" s="193"/>
      <c r="ADN3" s="193"/>
      <c r="ADO3" s="193"/>
      <c r="ADP3" s="193"/>
      <c r="ADQ3" s="193"/>
      <c r="ADR3" s="193"/>
      <c r="ADS3" s="193"/>
      <c r="ADT3" s="193"/>
      <c r="ADU3" s="193"/>
      <c r="ADV3" s="193"/>
      <c r="ADW3" s="193"/>
      <c r="ADX3" s="193"/>
      <c r="ADY3" s="193"/>
      <c r="ADZ3" s="193"/>
      <c r="AEA3" s="193"/>
      <c r="AEB3" s="193"/>
      <c r="AEC3" s="193"/>
      <c r="AED3" s="193"/>
      <c r="AEE3" s="193"/>
      <c r="AEF3" s="193"/>
      <c r="AEG3" s="193"/>
      <c r="AEH3" s="193"/>
      <c r="AEI3" s="193"/>
      <c r="AEJ3" s="193"/>
      <c r="AEK3" s="193"/>
      <c r="AEL3" s="193"/>
      <c r="AEM3" s="193"/>
      <c r="AEN3" s="193"/>
      <c r="AEO3" s="193"/>
      <c r="AEP3" s="193"/>
      <c r="AEQ3" s="193"/>
      <c r="AER3" s="193"/>
      <c r="AES3" s="193"/>
      <c r="AET3" s="193"/>
      <c r="AEU3" s="193"/>
      <c r="AEV3" s="193"/>
      <c r="AEW3" s="193"/>
      <c r="AEX3" s="193"/>
      <c r="AEY3" s="193"/>
      <c r="AEZ3" s="190"/>
      <c r="AFA3" s="193"/>
      <c r="AFB3" s="193"/>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53"/>
      <c r="AKP3" s="153"/>
      <c r="AKQ3" s="153"/>
      <c r="AKR3" s="153"/>
      <c r="ALQ3" s="56">
        <v>2019</v>
      </c>
      <c r="AVH3" s="56">
        <v>2020</v>
      </c>
    </row>
    <row r="4" spans="1:1731">
      <c r="B4" s="56">
        <v>1</v>
      </c>
      <c r="AO4" s="56">
        <v>3</v>
      </c>
      <c r="DB4" s="56">
        <v>6</v>
      </c>
      <c r="FL4" s="56">
        <v>9</v>
      </c>
      <c r="HX4" s="56">
        <v>12</v>
      </c>
      <c r="KF4" s="56">
        <v>3</v>
      </c>
      <c r="MS4" s="56">
        <v>6</v>
      </c>
      <c r="OZ4" s="56">
        <v>9</v>
      </c>
      <c r="RJ4" s="56">
        <v>12</v>
      </c>
      <c r="SD4" s="191"/>
      <c r="SE4" s="191"/>
      <c r="SF4" s="191"/>
      <c r="SG4" s="191"/>
      <c r="SH4" s="191"/>
      <c r="SI4" s="191"/>
      <c r="SJ4" s="191"/>
      <c r="SK4" s="191"/>
      <c r="SL4" s="191"/>
      <c r="SM4" s="191"/>
      <c r="SN4" s="191"/>
      <c r="SO4" s="191"/>
      <c r="SP4" s="191"/>
      <c r="SQ4" s="191"/>
      <c r="SR4" s="191"/>
      <c r="SS4" s="191"/>
      <c r="ST4" s="191"/>
      <c r="SU4" s="191"/>
      <c r="SV4" s="191"/>
      <c r="SW4" s="191"/>
      <c r="SX4" s="191"/>
      <c r="SY4" s="191"/>
      <c r="SZ4" s="191"/>
      <c r="TA4" s="191"/>
      <c r="TB4" s="191"/>
      <c r="TC4" s="191"/>
      <c r="TD4" s="191"/>
      <c r="TE4" s="191"/>
      <c r="TF4" s="191"/>
      <c r="TG4" s="191"/>
      <c r="TH4" s="191"/>
      <c r="TI4" s="191"/>
      <c r="TJ4" s="191"/>
      <c r="TK4" s="191"/>
      <c r="TL4" s="191"/>
      <c r="TM4" s="191"/>
      <c r="TN4" s="191"/>
      <c r="TO4" s="191"/>
      <c r="TP4" s="191"/>
      <c r="TQ4" s="191"/>
      <c r="TR4" s="191"/>
      <c r="TS4" s="191">
        <v>3</v>
      </c>
      <c r="TT4" s="191"/>
      <c r="TU4" s="191"/>
      <c r="TV4" s="191"/>
      <c r="TW4" s="191"/>
      <c r="TX4" s="191"/>
      <c r="TY4" s="191"/>
      <c r="TZ4" s="191"/>
      <c r="UA4" s="191"/>
      <c r="UB4" s="191"/>
      <c r="UC4" s="191"/>
      <c r="UD4" s="191"/>
      <c r="UE4" s="191"/>
      <c r="UF4" s="191"/>
      <c r="UG4" s="191"/>
      <c r="UH4" s="191"/>
      <c r="UI4" s="191"/>
      <c r="UJ4" s="191"/>
      <c r="UK4" s="191"/>
      <c r="UL4" s="191"/>
      <c r="UM4" s="191"/>
      <c r="UN4" s="192"/>
      <c r="UO4" s="192"/>
      <c r="UP4" s="192"/>
      <c r="UQ4" s="192"/>
      <c r="UR4" s="192"/>
      <c r="US4" s="192"/>
      <c r="UT4" s="192"/>
      <c r="UU4" s="192"/>
      <c r="UV4" s="192"/>
      <c r="UW4" s="192"/>
      <c r="UX4" s="192"/>
      <c r="UY4" s="192"/>
      <c r="UZ4" s="192"/>
      <c r="VA4" s="192"/>
      <c r="VB4" s="192"/>
      <c r="VC4" s="192"/>
      <c r="VD4" s="192"/>
      <c r="VE4" s="192"/>
      <c r="VF4" s="192"/>
      <c r="VG4" s="192"/>
      <c r="VH4" s="192"/>
      <c r="VI4" s="192"/>
      <c r="VJ4" s="192"/>
      <c r="VK4" s="192"/>
      <c r="VL4" s="192"/>
      <c r="VM4" s="192"/>
      <c r="VN4" s="192"/>
      <c r="VO4" s="192"/>
      <c r="VP4" s="192"/>
      <c r="VQ4" s="192"/>
      <c r="VR4" s="192"/>
      <c r="VS4" s="192"/>
      <c r="VT4" s="192"/>
      <c r="VU4" s="192"/>
      <c r="VV4" s="192"/>
      <c r="VW4" s="192"/>
      <c r="VX4" s="192"/>
      <c r="VY4" s="192"/>
      <c r="VZ4" s="192"/>
      <c r="WA4" s="192"/>
      <c r="WB4" s="192"/>
      <c r="WC4" s="192"/>
      <c r="WD4" s="192"/>
      <c r="WE4" s="192">
        <v>6</v>
      </c>
      <c r="WF4" s="192"/>
      <c r="WG4" s="192"/>
      <c r="WH4" s="192"/>
      <c r="WI4" s="192"/>
      <c r="WJ4" s="192"/>
      <c r="WK4" s="192"/>
      <c r="WL4" s="192"/>
      <c r="WM4" s="192"/>
      <c r="WN4" s="192"/>
      <c r="WO4" s="192"/>
      <c r="WP4" s="192"/>
      <c r="WQ4" s="192"/>
      <c r="WR4" s="192"/>
      <c r="WS4" s="192"/>
      <c r="WT4" s="192"/>
      <c r="WU4" s="192"/>
      <c r="WV4" s="192"/>
      <c r="WW4" s="192"/>
      <c r="WX4" s="192"/>
      <c r="WY4" s="192"/>
      <c r="WZ4" s="192"/>
      <c r="XA4" s="192"/>
      <c r="XB4" s="192"/>
      <c r="XC4" s="192"/>
      <c r="XD4" s="192"/>
      <c r="XE4" s="192"/>
      <c r="XF4" s="192"/>
      <c r="XG4" s="192"/>
      <c r="XH4" s="192"/>
      <c r="XI4" s="192"/>
      <c r="XJ4" s="192"/>
      <c r="XK4" s="192"/>
      <c r="XL4" s="192"/>
      <c r="XM4" s="192"/>
      <c r="XN4" s="192"/>
      <c r="XO4" s="192"/>
      <c r="XP4" s="192"/>
      <c r="XQ4" s="192"/>
      <c r="XR4" s="192"/>
      <c r="XS4" s="192"/>
      <c r="XT4" s="192"/>
      <c r="XU4" s="192"/>
      <c r="XV4" s="192"/>
      <c r="XW4" s="192"/>
      <c r="XX4" s="192"/>
      <c r="XY4" s="192"/>
      <c r="XZ4" s="192"/>
      <c r="YA4" s="192"/>
      <c r="YB4" s="192"/>
      <c r="YC4" s="192"/>
      <c r="YD4" s="192"/>
      <c r="YE4" s="192"/>
      <c r="YF4" s="192"/>
      <c r="YG4" s="192"/>
      <c r="YH4" s="192"/>
      <c r="YI4" s="192"/>
      <c r="YJ4" s="192"/>
      <c r="YK4" s="192"/>
      <c r="YL4" s="192">
        <v>9</v>
      </c>
      <c r="YM4" s="192"/>
      <c r="YN4" s="192"/>
      <c r="YO4" s="192"/>
      <c r="YP4" s="192"/>
      <c r="YQ4" s="192"/>
      <c r="YR4" s="192"/>
      <c r="YS4" s="192"/>
      <c r="YT4" s="192"/>
      <c r="YU4" s="192"/>
      <c r="YV4" s="192"/>
      <c r="YW4" s="192"/>
      <c r="YX4" s="192"/>
      <c r="YY4" s="192"/>
      <c r="YZ4" s="192"/>
      <c r="ZA4" s="192"/>
      <c r="ZB4" s="192"/>
      <c r="ZC4" s="192"/>
      <c r="ZD4" s="192"/>
      <c r="ZE4" s="192"/>
      <c r="ZF4" s="192"/>
      <c r="ZG4" s="192"/>
      <c r="ZH4" s="192"/>
      <c r="ZI4" s="192"/>
      <c r="ZJ4" s="192"/>
      <c r="ZK4" s="192"/>
      <c r="ZL4" s="192"/>
      <c r="ZM4" s="192"/>
      <c r="ZN4" s="192"/>
      <c r="ZO4" s="192"/>
      <c r="ZP4" s="192"/>
      <c r="ZQ4" s="192"/>
      <c r="ZR4" s="192"/>
      <c r="ZS4" s="192"/>
      <c r="ZT4" s="192"/>
      <c r="ZU4" s="192"/>
      <c r="ZV4" s="192"/>
      <c r="ZW4" s="192"/>
      <c r="ZX4" s="192"/>
      <c r="ZY4" s="192"/>
      <c r="ZZ4" s="192"/>
      <c r="AAA4" s="192"/>
      <c r="AAB4" s="192"/>
      <c r="AAC4" s="192"/>
      <c r="AAD4" s="192"/>
      <c r="AAE4" s="192"/>
      <c r="AAF4" s="192"/>
      <c r="AAG4" s="192"/>
      <c r="AAH4" s="192"/>
      <c r="AAI4" s="192"/>
      <c r="AAJ4" s="192"/>
      <c r="AAK4" s="192"/>
      <c r="AAL4" s="192"/>
      <c r="AAM4" s="192"/>
      <c r="AAN4" s="192"/>
      <c r="AAO4" s="192"/>
      <c r="AAP4" s="192"/>
      <c r="AAQ4" s="192"/>
      <c r="AAR4" s="192"/>
      <c r="AAS4" s="192"/>
      <c r="AAT4" s="192"/>
      <c r="AAU4" s="192"/>
      <c r="AAV4" s="192"/>
      <c r="AAW4" s="192"/>
      <c r="AAX4" s="192"/>
      <c r="AAY4" s="192"/>
      <c r="AAZ4" s="192">
        <v>12</v>
      </c>
      <c r="ABA4" s="192"/>
      <c r="ABB4" s="192"/>
      <c r="ABC4" s="192"/>
      <c r="ABD4" s="192"/>
      <c r="ABE4" s="192"/>
      <c r="ABF4" s="192"/>
      <c r="ABG4" s="192"/>
      <c r="ABH4" s="192"/>
      <c r="ABI4" s="192"/>
      <c r="ABJ4" s="192"/>
      <c r="ABK4" s="192"/>
      <c r="ABL4" s="192"/>
      <c r="ABM4" s="192"/>
      <c r="ABN4" s="192"/>
      <c r="ABO4" s="192"/>
      <c r="ABP4" s="192"/>
      <c r="ABQ4" s="192"/>
      <c r="ABR4" s="192"/>
      <c r="ABS4" s="192"/>
      <c r="ABT4" s="192"/>
      <c r="ABU4" s="192"/>
      <c r="ABV4" s="192"/>
      <c r="ABW4" s="193"/>
      <c r="ABX4" s="193"/>
      <c r="ABY4" s="193"/>
      <c r="ABZ4" s="193"/>
      <c r="ACA4" s="193"/>
      <c r="ACB4" s="193"/>
      <c r="ACC4" s="193"/>
      <c r="ACD4" s="193"/>
      <c r="ACE4" s="193"/>
      <c r="ACF4" s="193"/>
      <c r="ACG4" s="193"/>
      <c r="ACH4" s="193"/>
      <c r="ACI4" s="193"/>
      <c r="ACJ4" s="193"/>
      <c r="ACK4" s="193"/>
      <c r="ACL4" s="193"/>
      <c r="ACM4" s="192"/>
      <c r="ACN4" s="192"/>
      <c r="ACO4" s="192"/>
      <c r="ACP4" s="192"/>
      <c r="ACQ4" s="192"/>
      <c r="ACR4" s="192"/>
      <c r="ACS4" s="192"/>
      <c r="ACT4" s="192"/>
      <c r="ACU4" s="192"/>
      <c r="ACV4" s="192"/>
      <c r="ACW4" s="192"/>
      <c r="ACX4" s="192"/>
      <c r="ACY4" s="192"/>
      <c r="ACZ4" s="192"/>
      <c r="ADA4" s="192"/>
      <c r="ADB4" s="192"/>
      <c r="ADC4" s="193"/>
      <c r="ADD4" s="193"/>
      <c r="ADE4" s="193"/>
      <c r="ADF4" s="193"/>
      <c r="ADG4" s="193"/>
      <c r="ADH4" s="193"/>
      <c r="ADI4" s="193"/>
      <c r="ADJ4" s="193">
        <v>3</v>
      </c>
      <c r="ADK4" s="193"/>
      <c r="ADL4" s="193"/>
      <c r="ADM4" s="193"/>
      <c r="ADN4" s="193"/>
      <c r="ADO4" s="193"/>
      <c r="ADP4" s="193"/>
      <c r="ADQ4" s="193"/>
      <c r="ADR4" s="193"/>
      <c r="ADS4" s="192"/>
      <c r="ADT4" s="192"/>
      <c r="ADU4" s="192"/>
      <c r="ADV4" s="192"/>
      <c r="ADW4" s="192"/>
      <c r="ADX4" s="192"/>
      <c r="ADY4" s="192"/>
      <c r="ADZ4" s="192"/>
      <c r="AEA4" s="192"/>
      <c r="AEB4" s="192"/>
      <c r="AEC4" s="192"/>
      <c r="AED4" s="192"/>
      <c r="AEE4" s="192"/>
      <c r="AEF4" s="192"/>
      <c r="AEG4" s="192"/>
      <c r="AEH4" s="192"/>
      <c r="AEI4" s="193"/>
      <c r="AEJ4" s="193"/>
      <c r="AEK4" s="193"/>
      <c r="AEL4" s="193"/>
      <c r="AEM4" s="193"/>
      <c r="AEN4" s="193"/>
      <c r="AEO4" s="193"/>
      <c r="AEP4" s="193"/>
      <c r="AEQ4" s="193"/>
      <c r="AER4" s="193"/>
      <c r="AES4" s="193"/>
      <c r="AET4" s="193"/>
      <c r="AEU4" s="193"/>
      <c r="AEV4" s="193"/>
      <c r="AEW4" s="193"/>
      <c r="AEX4" s="193"/>
      <c r="AEY4" s="193"/>
      <c r="AEZ4" s="192"/>
      <c r="AFA4" s="193"/>
      <c r="AFB4" s="193"/>
      <c r="AFC4" s="192"/>
      <c r="AFD4" s="192"/>
      <c r="AFE4" s="192"/>
      <c r="AFF4" s="192"/>
      <c r="AFG4" s="192"/>
      <c r="AFH4" s="192"/>
      <c r="AFI4" s="192"/>
      <c r="AFJ4" s="192"/>
      <c r="AFK4" s="192"/>
      <c r="AFL4" s="192"/>
      <c r="AFM4" s="192"/>
      <c r="AFN4" s="192"/>
      <c r="AFO4" s="192"/>
      <c r="AFP4" s="192"/>
      <c r="AFQ4" s="192"/>
      <c r="AFR4" s="192"/>
      <c r="AFS4" s="192"/>
      <c r="AFT4" s="192"/>
      <c r="AFU4" s="192"/>
      <c r="AFV4" s="192"/>
      <c r="AFW4" s="192">
        <v>6</v>
      </c>
      <c r="AFX4" s="192"/>
      <c r="AFY4" s="192"/>
      <c r="AFZ4" s="192"/>
      <c r="AGA4" s="192"/>
      <c r="AGB4" s="192"/>
      <c r="AGC4" s="192"/>
      <c r="AGD4" s="192"/>
      <c r="AGE4" s="192"/>
      <c r="AGF4" s="192"/>
      <c r="AGG4" s="192"/>
      <c r="AGH4" s="192"/>
      <c r="AGI4" s="192"/>
      <c r="AGJ4" s="192"/>
      <c r="AGK4" s="192"/>
      <c r="AGL4" s="192"/>
      <c r="AGM4" s="192"/>
      <c r="AGN4" s="192"/>
      <c r="AGO4" s="192"/>
      <c r="AGP4" s="192"/>
      <c r="AGQ4" s="192"/>
      <c r="AGR4" s="192"/>
      <c r="AGS4" s="192"/>
      <c r="AGT4" s="192"/>
      <c r="AGU4" s="192"/>
      <c r="AGV4" s="192"/>
      <c r="AGW4" s="192"/>
      <c r="AGX4" s="192"/>
      <c r="AGY4" s="192"/>
      <c r="AGZ4" s="192"/>
      <c r="AHA4" s="192"/>
      <c r="AHB4" s="192"/>
      <c r="AHC4" s="192"/>
      <c r="AHD4" s="192"/>
      <c r="AHE4" s="192"/>
      <c r="AHF4" s="192"/>
      <c r="AHG4" s="192"/>
      <c r="AHH4" s="192"/>
      <c r="AHI4" s="192"/>
      <c r="AHJ4" s="192"/>
      <c r="AHK4" s="192"/>
      <c r="AHL4" s="192"/>
      <c r="AHM4" s="192"/>
      <c r="AHN4" s="192"/>
      <c r="AHO4" s="192"/>
      <c r="AHP4" s="192"/>
      <c r="AHQ4" s="192"/>
      <c r="AHR4" s="192"/>
      <c r="AHS4" s="192"/>
      <c r="AHT4" s="192"/>
      <c r="AHU4" s="192"/>
      <c r="AHV4" s="192"/>
      <c r="AHW4" s="192"/>
      <c r="AHX4" s="192"/>
      <c r="AHY4" s="192"/>
      <c r="AHZ4" s="192"/>
      <c r="AIA4" s="192"/>
      <c r="AIB4" s="192"/>
      <c r="AIC4" s="192"/>
      <c r="AID4" s="192"/>
      <c r="AIE4" s="192"/>
      <c r="AIF4" s="192"/>
      <c r="AIG4" s="192"/>
      <c r="AIH4" s="192"/>
      <c r="AII4" s="192"/>
      <c r="AIJ4" s="192"/>
      <c r="AIK4" s="192">
        <v>9</v>
      </c>
      <c r="AIL4" s="192"/>
      <c r="AIM4" s="192"/>
      <c r="AIN4" s="192"/>
      <c r="AIO4" s="192"/>
      <c r="AIP4" s="192"/>
      <c r="AIQ4" s="192"/>
      <c r="AIR4" s="192"/>
      <c r="AIS4" s="192"/>
      <c r="AIT4" s="192"/>
      <c r="AIU4" s="192"/>
      <c r="AIV4" s="192"/>
      <c r="AIW4" s="192"/>
      <c r="AIX4" s="192"/>
      <c r="AIY4" s="192"/>
      <c r="AIZ4" s="192"/>
      <c r="AJA4" s="192"/>
      <c r="AJB4" s="192"/>
      <c r="AJC4" s="192"/>
      <c r="AJD4" s="192"/>
      <c r="AJE4" s="192"/>
      <c r="AJF4" s="192"/>
      <c r="AJG4" s="192"/>
      <c r="AJH4" s="192"/>
      <c r="AJI4" s="192"/>
      <c r="AJJ4" s="192"/>
      <c r="AJK4" s="192"/>
      <c r="AJL4" s="192"/>
      <c r="AJM4" s="192"/>
      <c r="AJN4" s="192"/>
      <c r="AJO4" s="192"/>
      <c r="AJP4" s="192"/>
      <c r="AJQ4" s="192"/>
      <c r="AJR4" s="192"/>
      <c r="AJS4" s="192"/>
      <c r="AJT4" s="192"/>
      <c r="AJU4" s="192"/>
      <c r="AJV4" s="192"/>
      <c r="AJW4" s="192"/>
      <c r="AJY4" s="192"/>
      <c r="AJZ4" s="192"/>
      <c r="AKA4" s="192"/>
      <c r="AKB4" s="192"/>
      <c r="AKC4" s="192"/>
      <c r="AKD4" s="192"/>
      <c r="AKE4" s="192"/>
      <c r="AKF4" s="192"/>
      <c r="AKG4" s="192"/>
      <c r="AKH4" s="192"/>
      <c r="AKI4" s="192"/>
      <c r="AKJ4" s="192"/>
      <c r="AKK4" s="192"/>
      <c r="AKL4" s="192"/>
      <c r="AKM4" s="192"/>
      <c r="AKN4" s="192"/>
      <c r="AKO4" s="153"/>
      <c r="AKP4" s="153"/>
      <c r="AKQ4" s="153"/>
      <c r="AKR4" s="153"/>
      <c r="AKV4" s="56">
        <v>12</v>
      </c>
      <c r="AND4" s="56">
        <v>3</v>
      </c>
      <c r="APQ4" s="56">
        <v>6</v>
      </c>
      <c r="ASA4" s="56">
        <v>9</v>
      </c>
      <c r="AUL4" s="56">
        <v>12</v>
      </c>
      <c r="AWU4" s="56">
        <v>3</v>
      </c>
    </row>
    <row r="5" spans="1:1731">
      <c r="A5" s="56" t="s">
        <v>393</v>
      </c>
      <c r="B5" s="506">
        <v>1892.91</v>
      </c>
      <c r="C5" s="506">
        <v>1902.52</v>
      </c>
      <c r="D5" s="506">
        <v>1909.47</v>
      </c>
      <c r="E5" s="506">
        <v>1924.9</v>
      </c>
      <c r="F5" s="506">
        <v>1925.91</v>
      </c>
      <c r="G5" s="506">
        <v>1926.44</v>
      </c>
      <c r="H5" s="506">
        <v>1929.59</v>
      </c>
      <c r="I5" s="506">
        <v>1933.44</v>
      </c>
      <c r="J5" s="506">
        <v>1938.97</v>
      </c>
      <c r="K5" s="506">
        <v>1940.2</v>
      </c>
      <c r="L5" s="506">
        <v>1932.86</v>
      </c>
      <c r="M5" s="506">
        <v>1936.78</v>
      </c>
      <c r="N5" s="506">
        <v>1940.8</v>
      </c>
      <c r="O5" s="506">
        <v>1942.39</v>
      </c>
      <c r="P5" s="506">
        <v>1944.43</v>
      </c>
      <c r="Q5" s="506">
        <v>1944.06</v>
      </c>
      <c r="R5" s="506">
        <v>1944.02</v>
      </c>
      <c r="S5" s="506">
        <v>1944.61</v>
      </c>
      <c r="T5" s="506">
        <v>1943.64</v>
      </c>
      <c r="U5" s="506">
        <v>1943.97</v>
      </c>
      <c r="V5" s="506">
        <v>1944.78</v>
      </c>
      <c r="W5" s="506">
        <v>1944.24</v>
      </c>
      <c r="X5" s="506">
        <v>1946.23</v>
      </c>
      <c r="Y5" s="506">
        <v>1946.07</v>
      </c>
      <c r="Z5" s="506">
        <v>1949.54</v>
      </c>
      <c r="AA5" s="506">
        <v>1949.09</v>
      </c>
      <c r="AB5" s="506">
        <v>1951.09</v>
      </c>
      <c r="AC5" s="506">
        <v>1956.17</v>
      </c>
      <c r="AD5" s="506">
        <v>1957.58</v>
      </c>
      <c r="AE5" s="506">
        <v>1961.25</v>
      </c>
      <c r="AF5" s="506">
        <v>1961.42</v>
      </c>
      <c r="AG5" s="506">
        <v>1965.08</v>
      </c>
      <c r="AH5" s="506">
        <v>1968.61</v>
      </c>
      <c r="AI5" s="506">
        <v>1973.57</v>
      </c>
      <c r="AJ5" s="506">
        <v>1974.69</v>
      </c>
      <c r="AK5" s="506">
        <v>1975.95</v>
      </c>
      <c r="AL5" s="506">
        <v>1982.89</v>
      </c>
      <c r="AM5" s="506">
        <v>1973.53</v>
      </c>
      <c r="AN5" s="506">
        <v>1974.52</v>
      </c>
      <c r="AO5" s="506">
        <v>1974.25</v>
      </c>
      <c r="AP5" s="506">
        <v>1977.95</v>
      </c>
      <c r="AQ5" s="506">
        <v>1979.2</v>
      </c>
      <c r="AR5" s="506">
        <v>1984.44</v>
      </c>
      <c r="AS5" s="506">
        <v>1985.51</v>
      </c>
      <c r="AT5" s="506">
        <v>1986.45</v>
      </c>
      <c r="AU5" s="506">
        <v>1987.98</v>
      </c>
      <c r="AV5" s="506">
        <v>1988.54</v>
      </c>
      <c r="AW5" s="506">
        <v>1988.19</v>
      </c>
      <c r="AX5" s="506">
        <v>1987.43</v>
      </c>
      <c r="AY5" s="506">
        <v>1985.1</v>
      </c>
      <c r="AZ5" s="506">
        <v>1988.42</v>
      </c>
      <c r="BA5" s="506">
        <v>1989.18</v>
      </c>
      <c r="BB5" s="506">
        <v>1989.92</v>
      </c>
      <c r="BC5" s="506">
        <v>1989.71</v>
      </c>
      <c r="BD5" s="506">
        <v>1986.55</v>
      </c>
      <c r="BE5" s="506">
        <v>1992.63</v>
      </c>
      <c r="BF5" s="506">
        <v>1993.92</v>
      </c>
      <c r="BG5" s="506">
        <v>1989.51</v>
      </c>
      <c r="BH5" s="506">
        <v>1985.14</v>
      </c>
      <c r="BI5" s="506">
        <v>1982.09</v>
      </c>
      <c r="BJ5" s="506">
        <v>1984.69</v>
      </c>
      <c r="BK5" s="506">
        <v>1983.05</v>
      </c>
      <c r="BL5" s="506">
        <v>1985.4</v>
      </c>
      <c r="BM5" s="506">
        <v>1985.85</v>
      </c>
      <c r="BN5" s="507">
        <v>1986.04</v>
      </c>
      <c r="BO5" s="507">
        <v>1986.45</v>
      </c>
      <c r="BP5" s="507">
        <v>1986.16</v>
      </c>
      <c r="BQ5" s="507">
        <v>1985.95</v>
      </c>
      <c r="BR5" s="507">
        <v>1985.1</v>
      </c>
      <c r="BS5" s="507">
        <v>1984.15</v>
      </c>
      <c r="BT5" s="507">
        <v>1984.52</v>
      </c>
      <c r="BU5" s="507">
        <v>1982.99</v>
      </c>
      <c r="BV5" s="507">
        <v>1980.61</v>
      </c>
      <c r="BW5" s="507">
        <v>1970.79</v>
      </c>
      <c r="BX5" s="507">
        <v>1970.35</v>
      </c>
      <c r="BY5" s="507">
        <v>1969.85</v>
      </c>
      <c r="BZ5" s="507">
        <v>1964.66</v>
      </c>
      <c r="CA5" s="507">
        <v>1964.01</v>
      </c>
      <c r="CB5" s="507">
        <v>1962.81</v>
      </c>
      <c r="CC5" s="507">
        <v>1963.84</v>
      </c>
      <c r="CD5" s="507">
        <v>1963.03</v>
      </c>
      <c r="CE5" s="507">
        <v>1962.33</v>
      </c>
      <c r="CF5" s="507">
        <v>1960.41</v>
      </c>
      <c r="CG5" s="507">
        <v>1959.23</v>
      </c>
      <c r="CH5" s="507">
        <v>1958.09</v>
      </c>
      <c r="CI5" s="507">
        <v>1954.19</v>
      </c>
      <c r="CJ5" s="507">
        <v>1952.93</v>
      </c>
      <c r="CK5" s="507">
        <v>1948.51</v>
      </c>
      <c r="CL5" s="507">
        <v>1947.56</v>
      </c>
      <c r="CM5" s="507">
        <v>1945.45</v>
      </c>
      <c r="CN5" s="507">
        <v>1944.13</v>
      </c>
      <c r="CO5" s="507">
        <v>1943.34</v>
      </c>
      <c r="CP5" s="507">
        <v>1943.88</v>
      </c>
      <c r="CQ5" s="507">
        <v>1943.19</v>
      </c>
      <c r="CR5" s="507">
        <v>1940.73</v>
      </c>
      <c r="CS5" s="507">
        <v>1940.6</v>
      </c>
      <c r="CT5" s="507">
        <v>1939.09</v>
      </c>
      <c r="CU5" s="507">
        <v>1936.77</v>
      </c>
      <c r="CV5" s="507">
        <v>1935.23</v>
      </c>
      <c r="CW5" s="507">
        <v>1927.89</v>
      </c>
      <c r="CX5" s="507">
        <v>1925.01</v>
      </c>
      <c r="CY5" s="507">
        <v>1917.55</v>
      </c>
      <c r="CZ5" s="507">
        <v>1914.13</v>
      </c>
      <c r="DA5" s="507">
        <v>1907.32</v>
      </c>
      <c r="DB5" s="507">
        <v>1901.92</v>
      </c>
      <c r="DC5" s="507">
        <v>1896.38</v>
      </c>
      <c r="DD5" s="507">
        <v>1890.81</v>
      </c>
      <c r="DE5" s="507">
        <v>1877.91</v>
      </c>
      <c r="DF5" s="507">
        <v>1869.69</v>
      </c>
      <c r="DG5" s="507">
        <v>1866.47</v>
      </c>
      <c r="DH5" s="507">
        <v>1863.41</v>
      </c>
      <c r="DI5" s="507">
        <v>1863.61</v>
      </c>
      <c r="DJ5" s="507">
        <v>1862.17</v>
      </c>
      <c r="DK5" s="507">
        <v>1872.13</v>
      </c>
      <c r="DL5" s="507">
        <v>1882.64</v>
      </c>
      <c r="DM5" s="507">
        <v>1898.95</v>
      </c>
      <c r="DN5" s="507">
        <v>1913.32</v>
      </c>
      <c r="DO5" s="507">
        <v>1917.38</v>
      </c>
      <c r="DP5" s="507">
        <v>1923.22</v>
      </c>
      <c r="DQ5" s="507">
        <v>1928.9</v>
      </c>
      <c r="DR5" s="507">
        <v>1931.93</v>
      </c>
      <c r="DS5" s="507">
        <v>1942.56</v>
      </c>
      <c r="DT5" s="507">
        <v>1948.93</v>
      </c>
      <c r="DU5" s="507">
        <v>1953.19</v>
      </c>
      <c r="DV5" s="507">
        <v>1963.56</v>
      </c>
      <c r="DW5" s="507">
        <v>1969.39</v>
      </c>
      <c r="DX5" s="507">
        <v>1977.48</v>
      </c>
      <c r="DY5" s="507">
        <v>1976.72</v>
      </c>
      <c r="DZ5" s="507">
        <v>1972.08</v>
      </c>
      <c r="EA5" s="507">
        <v>1972.54</v>
      </c>
      <c r="EB5" s="507">
        <v>1967.05</v>
      </c>
      <c r="EC5" s="507">
        <v>1971.62</v>
      </c>
      <c r="ED5" s="507">
        <v>1973.45</v>
      </c>
      <c r="EE5" s="507">
        <v>1983.41</v>
      </c>
      <c r="EF5" s="507">
        <v>1984.28</v>
      </c>
      <c r="EG5" s="507">
        <v>1976.44</v>
      </c>
      <c r="EH5" s="507">
        <v>1974.79</v>
      </c>
      <c r="EI5" s="507">
        <v>1978.29</v>
      </c>
      <c r="EJ5" s="507">
        <v>1986.88</v>
      </c>
      <c r="EK5" s="507">
        <v>1985.06</v>
      </c>
      <c r="EL5" s="507">
        <v>1984.84</v>
      </c>
      <c r="EM5" s="507">
        <v>1978.8</v>
      </c>
      <c r="EN5" s="507">
        <v>1982.42</v>
      </c>
      <c r="EO5" s="507">
        <v>1985.06</v>
      </c>
      <c r="EP5" s="507">
        <v>1985.06</v>
      </c>
      <c r="EQ5" s="507">
        <v>1986.27</v>
      </c>
      <c r="ER5" s="507">
        <v>1988.03</v>
      </c>
      <c r="ES5" s="507">
        <v>1987.99</v>
      </c>
      <c r="ET5" s="507">
        <v>1987.84</v>
      </c>
      <c r="EU5" s="507">
        <v>1987.92</v>
      </c>
      <c r="EV5" s="507">
        <v>1988.42</v>
      </c>
      <c r="EW5" s="507">
        <v>1989</v>
      </c>
      <c r="EX5" s="507">
        <v>1990.59</v>
      </c>
      <c r="EY5" s="507">
        <v>1991.18</v>
      </c>
      <c r="EZ5" s="507">
        <v>1992.16</v>
      </c>
      <c r="FA5" s="507">
        <v>1992.93</v>
      </c>
      <c r="FB5" s="507">
        <v>1991.57</v>
      </c>
      <c r="FC5" s="507">
        <v>1993.22</v>
      </c>
      <c r="FD5" s="507">
        <v>1991.89</v>
      </c>
      <c r="FE5" s="507">
        <v>1992.69</v>
      </c>
      <c r="FF5" s="507">
        <v>1989.59</v>
      </c>
      <c r="FG5" s="507">
        <v>1990.56</v>
      </c>
      <c r="FH5" s="507">
        <v>1992.65</v>
      </c>
      <c r="FI5" s="507">
        <v>1992.18</v>
      </c>
      <c r="FJ5" s="507">
        <v>1991.88</v>
      </c>
      <c r="FK5" s="507">
        <v>1991.49</v>
      </c>
      <c r="FL5" s="507">
        <v>1992.17</v>
      </c>
      <c r="FM5" s="507">
        <v>1991.91</v>
      </c>
      <c r="FN5" s="507">
        <v>1993.93</v>
      </c>
      <c r="FO5" s="507">
        <v>1993.28</v>
      </c>
      <c r="FP5" s="507">
        <v>1989.47</v>
      </c>
      <c r="FQ5" s="507">
        <v>1993.35</v>
      </c>
      <c r="FR5" s="507">
        <v>1994.89</v>
      </c>
      <c r="FS5" s="507">
        <v>1995.73</v>
      </c>
      <c r="FT5" s="507">
        <v>1997.26</v>
      </c>
      <c r="FU5" s="507">
        <v>1993.94</v>
      </c>
      <c r="FV5" s="507">
        <v>1986.49</v>
      </c>
      <c r="FW5" s="507">
        <v>1990.09</v>
      </c>
      <c r="FX5" s="507">
        <v>1992.5</v>
      </c>
      <c r="FY5" s="507">
        <v>1993.59</v>
      </c>
      <c r="FZ5" s="507">
        <v>1993.66</v>
      </c>
      <c r="GA5" s="507">
        <v>1995.17</v>
      </c>
      <c r="GB5" s="507">
        <v>1995.28</v>
      </c>
      <c r="GC5" s="507">
        <v>1996.27</v>
      </c>
      <c r="GD5" s="507">
        <v>1996.76</v>
      </c>
      <c r="GE5" s="507">
        <v>1993.89</v>
      </c>
      <c r="GF5" s="507">
        <v>1996.99</v>
      </c>
      <c r="GG5" s="507">
        <v>1996.83</v>
      </c>
      <c r="GH5" s="507">
        <v>1996.27</v>
      </c>
      <c r="GI5" s="507">
        <v>1996.69</v>
      </c>
      <c r="GJ5" s="507">
        <v>1996.34</v>
      </c>
      <c r="GK5" s="507">
        <v>1995.06</v>
      </c>
      <c r="GL5" s="507">
        <v>1995.99</v>
      </c>
      <c r="GM5" s="507">
        <v>1993.59</v>
      </c>
      <c r="GN5" s="507">
        <v>1994.45</v>
      </c>
      <c r="GO5" s="507">
        <v>1994.63</v>
      </c>
      <c r="GP5" s="507">
        <v>1994.43</v>
      </c>
      <c r="GQ5" s="507">
        <v>1994.64</v>
      </c>
      <c r="GR5" s="507">
        <v>1990.36</v>
      </c>
      <c r="GS5" s="507">
        <v>1992.78</v>
      </c>
      <c r="GT5" s="507">
        <v>1992.53</v>
      </c>
      <c r="GU5" s="507">
        <v>1991.22</v>
      </c>
      <c r="GV5" s="507">
        <v>1991.98</v>
      </c>
      <c r="GW5" s="507">
        <v>1992.26</v>
      </c>
      <c r="GX5" s="507">
        <v>1991.7</v>
      </c>
      <c r="GY5" s="507">
        <v>1993.26</v>
      </c>
      <c r="GZ5" s="507">
        <v>1991.3</v>
      </c>
      <c r="HA5" s="507">
        <v>1992.12</v>
      </c>
      <c r="HB5" s="507">
        <v>1990.43</v>
      </c>
      <c r="HC5" s="507">
        <v>1991.67</v>
      </c>
      <c r="HD5" s="507">
        <v>1992.09</v>
      </c>
      <c r="HE5" s="507">
        <v>1992.84</v>
      </c>
      <c r="HF5" s="507">
        <v>1992.52</v>
      </c>
      <c r="HG5" s="507">
        <v>1993.15</v>
      </c>
      <c r="HH5" s="507">
        <v>1992.09</v>
      </c>
      <c r="HI5" s="507">
        <v>1992.79</v>
      </c>
      <c r="HJ5" s="507">
        <v>1992.84</v>
      </c>
      <c r="HK5" s="507">
        <v>1993.09</v>
      </c>
      <c r="HL5" s="507">
        <v>1989.53</v>
      </c>
      <c r="HM5" s="507">
        <v>1991.59</v>
      </c>
      <c r="HN5" s="507">
        <v>1991.7</v>
      </c>
      <c r="HO5" s="507">
        <v>1992.76</v>
      </c>
      <c r="HP5" s="507">
        <v>1993.46</v>
      </c>
      <c r="HQ5" s="507">
        <v>1992.95</v>
      </c>
      <c r="HR5" s="507">
        <v>1993.42</v>
      </c>
      <c r="HS5" s="507">
        <v>1993.84</v>
      </c>
      <c r="HT5" s="507">
        <v>1993.81</v>
      </c>
      <c r="HU5" s="507">
        <v>1994.36</v>
      </c>
      <c r="HV5" s="507">
        <v>1994.28</v>
      </c>
      <c r="HW5" s="507">
        <v>1994.83</v>
      </c>
      <c r="HX5" s="507">
        <v>1995.39</v>
      </c>
      <c r="HY5" s="507">
        <v>1995.86</v>
      </c>
      <c r="HZ5" s="507">
        <v>1996.77</v>
      </c>
      <c r="IA5" s="507">
        <v>1996.9</v>
      </c>
      <c r="IB5" s="507">
        <v>1997.04</v>
      </c>
      <c r="IC5" s="507">
        <v>1997.36</v>
      </c>
      <c r="ID5" s="507">
        <v>1997.56</v>
      </c>
      <c r="IE5" s="507">
        <v>1997.42</v>
      </c>
      <c r="IF5" s="507">
        <v>1994.16</v>
      </c>
      <c r="IG5" s="507">
        <v>1996.02</v>
      </c>
      <c r="IH5" s="507">
        <v>1993.47</v>
      </c>
      <c r="II5" s="507">
        <v>1995.3</v>
      </c>
      <c r="IJ5" s="507">
        <v>1996.37</v>
      </c>
      <c r="IK5" s="507">
        <v>1996.03</v>
      </c>
      <c r="IL5" s="507">
        <v>1996.25</v>
      </c>
      <c r="IM5" s="507">
        <v>1996.27</v>
      </c>
      <c r="IN5" s="507">
        <v>1996.32</v>
      </c>
      <c r="IO5" s="507">
        <v>1996.5</v>
      </c>
      <c r="IP5" s="507">
        <v>1992.71</v>
      </c>
      <c r="IQ5" s="507">
        <v>1993.32</v>
      </c>
      <c r="IR5" s="507">
        <v>1995.98</v>
      </c>
      <c r="IS5" s="507">
        <v>1995.51</v>
      </c>
      <c r="IT5" s="507">
        <v>1996.66</v>
      </c>
      <c r="IU5" s="507">
        <v>1997.63</v>
      </c>
      <c r="IV5" s="507">
        <v>1998.14</v>
      </c>
      <c r="IW5" s="507">
        <v>1998.61</v>
      </c>
      <c r="IX5" s="507">
        <v>1998.32</v>
      </c>
      <c r="IY5" s="507">
        <v>1998.23</v>
      </c>
      <c r="IZ5" s="507">
        <v>1998.88</v>
      </c>
      <c r="JA5" s="507">
        <v>1999.37</v>
      </c>
      <c r="JB5" s="507">
        <v>1999.93</v>
      </c>
      <c r="JC5" s="507">
        <v>2003.48</v>
      </c>
      <c r="JD5" s="507">
        <v>2004.88</v>
      </c>
      <c r="JE5" s="507">
        <v>2006.79</v>
      </c>
      <c r="JF5" s="507">
        <v>2007.31</v>
      </c>
      <c r="JG5" s="507">
        <v>2007.1</v>
      </c>
      <c r="JH5" s="507">
        <v>2007.09</v>
      </c>
      <c r="JI5" s="507">
        <v>2006.44</v>
      </c>
      <c r="JJ5" s="507">
        <v>2007.68</v>
      </c>
      <c r="JK5" s="507">
        <v>2007.81</v>
      </c>
      <c r="JL5" s="507">
        <v>2008.59</v>
      </c>
      <c r="JM5" s="507">
        <v>2011.38</v>
      </c>
      <c r="JN5" s="507">
        <v>2010.73</v>
      </c>
      <c r="JO5" s="507">
        <v>2013.38</v>
      </c>
      <c r="JP5" s="507">
        <v>2014.43</v>
      </c>
      <c r="JQ5" s="507">
        <v>2017.42</v>
      </c>
      <c r="JR5" s="507">
        <v>2018.53</v>
      </c>
      <c r="JS5" s="507">
        <v>2018.82</v>
      </c>
      <c r="JT5" s="507">
        <v>2019.42</v>
      </c>
      <c r="JU5" s="507">
        <v>2020.45</v>
      </c>
      <c r="JV5" s="507">
        <v>2021.72</v>
      </c>
      <c r="JW5" s="507">
        <v>2022.11</v>
      </c>
      <c r="JX5" s="507">
        <v>2026.75</v>
      </c>
      <c r="JY5" s="507">
        <v>2029.3</v>
      </c>
      <c r="JZ5" s="507">
        <v>2029.17</v>
      </c>
      <c r="KA5" s="507">
        <v>2033.45</v>
      </c>
      <c r="KB5" s="507">
        <v>2034.32</v>
      </c>
      <c r="KC5" s="507">
        <v>2037.14</v>
      </c>
      <c r="KD5" s="507">
        <v>2036.88</v>
      </c>
      <c r="KE5" s="507">
        <v>2032.47</v>
      </c>
      <c r="KF5" s="507">
        <v>2034.64</v>
      </c>
      <c r="KG5" s="507">
        <v>2037.59</v>
      </c>
      <c r="KH5" s="507">
        <v>2040.97</v>
      </c>
      <c r="KI5" s="507">
        <v>2043.51</v>
      </c>
      <c r="KJ5" s="507">
        <v>2045.88</v>
      </c>
      <c r="KK5" s="507">
        <v>2047</v>
      </c>
      <c r="KL5" s="507">
        <v>2048.1799999999998</v>
      </c>
      <c r="KM5" s="507">
        <v>2047.92</v>
      </c>
      <c r="KN5" s="507">
        <v>2046.52</v>
      </c>
      <c r="KO5" s="507">
        <v>2044.82</v>
      </c>
      <c r="KP5" s="507">
        <v>2041.62</v>
      </c>
      <c r="KQ5" s="507">
        <v>2046.21</v>
      </c>
      <c r="KR5" s="507">
        <v>2047.66</v>
      </c>
      <c r="KS5" s="507">
        <v>2048.21</v>
      </c>
      <c r="KT5" s="507">
        <v>2048.62</v>
      </c>
      <c r="KU5" s="507">
        <v>2049.36</v>
      </c>
      <c r="KV5" s="507">
        <v>2050.15</v>
      </c>
      <c r="KW5" s="507">
        <v>2050.69</v>
      </c>
      <c r="KX5" s="507">
        <v>2050.85</v>
      </c>
      <c r="KY5" s="507">
        <v>2050.77</v>
      </c>
      <c r="KZ5" s="507">
        <v>2050.73</v>
      </c>
      <c r="LA5" s="507">
        <v>2048.9</v>
      </c>
      <c r="LB5" s="507">
        <v>2048.79</v>
      </c>
      <c r="LC5" s="507">
        <v>2047.17</v>
      </c>
      <c r="LD5" s="507">
        <v>2042.49</v>
      </c>
      <c r="LE5" s="507">
        <v>2042.75</v>
      </c>
      <c r="LF5" s="507">
        <v>2032.89</v>
      </c>
      <c r="LG5" s="507">
        <v>2026.93</v>
      </c>
      <c r="LH5" s="507">
        <v>2023.91</v>
      </c>
      <c r="LI5" s="507">
        <v>2020.04</v>
      </c>
      <c r="LJ5" s="507">
        <v>2013.15</v>
      </c>
      <c r="LK5" s="507">
        <v>2008.46</v>
      </c>
      <c r="LL5" s="507">
        <v>2005.08</v>
      </c>
      <c r="LM5" s="507">
        <v>1992.39</v>
      </c>
      <c r="LN5" s="507">
        <v>1986.24</v>
      </c>
      <c r="LO5" s="507">
        <v>1978.39</v>
      </c>
      <c r="LP5" s="507">
        <v>1982.67</v>
      </c>
      <c r="LQ5" s="507">
        <v>1980.38</v>
      </c>
      <c r="LR5" s="507">
        <v>1996.27</v>
      </c>
      <c r="LS5" s="507">
        <v>1996.79</v>
      </c>
      <c r="LT5" s="507">
        <v>2005.71</v>
      </c>
      <c r="LU5" s="507">
        <v>2009.41</v>
      </c>
      <c r="LV5" s="507">
        <v>2011.84</v>
      </c>
      <c r="LW5" s="507">
        <v>2015.41</v>
      </c>
      <c r="LX5" s="507">
        <v>2017.26</v>
      </c>
      <c r="LY5" s="507">
        <v>2019.89</v>
      </c>
      <c r="LZ5" s="507">
        <v>2020.79</v>
      </c>
      <c r="MA5" s="507">
        <v>2021.03</v>
      </c>
      <c r="MB5" s="507">
        <v>2021.4</v>
      </c>
      <c r="MC5" s="507">
        <v>2020.06</v>
      </c>
      <c r="MD5" s="507">
        <v>2017.93</v>
      </c>
      <c r="ME5" s="507">
        <v>2012.16</v>
      </c>
      <c r="MF5" s="507">
        <v>2003.01</v>
      </c>
      <c r="MG5" s="507">
        <v>1998.7</v>
      </c>
      <c r="MH5" s="507">
        <v>1991.54</v>
      </c>
      <c r="MI5" s="507">
        <v>2001.86</v>
      </c>
      <c r="MJ5" s="507">
        <v>2001.09</v>
      </c>
      <c r="MK5" s="507">
        <v>1998.33</v>
      </c>
      <c r="ML5" s="507">
        <v>2000.2</v>
      </c>
      <c r="MM5" s="507">
        <v>2000.01</v>
      </c>
      <c r="MN5" s="507">
        <v>1997.83</v>
      </c>
      <c r="MO5" s="507">
        <v>1998.6</v>
      </c>
      <c r="MP5" s="507">
        <v>1994.96</v>
      </c>
      <c r="MQ5" s="507">
        <v>1990.53</v>
      </c>
      <c r="MR5" s="507">
        <v>1988.53</v>
      </c>
      <c r="MS5" s="507">
        <v>1988.95</v>
      </c>
      <c r="MT5" s="507">
        <v>1984.44</v>
      </c>
      <c r="MU5" s="507">
        <v>1984.65</v>
      </c>
      <c r="MV5" s="507">
        <v>1985.41</v>
      </c>
      <c r="MW5" s="507">
        <v>1980.48</v>
      </c>
      <c r="MX5" s="507">
        <v>1980.11</v>
      </c>
      <c r="MY5" s="507">
        <v>1974.22</v>
      </c>
      <c r="MZ5" s="507">
        <v>1970.18</v>
      </c>
      <c r="NA5" s="507">
        <v>1970.45</v>
      </c>
      <c r="NB5" s="507">
        <v>1961.13</v>
      </c>
      <c r="NC5" s="507">
        <v>1956.76</v>
      </c>
      <c r="ND5" s="507">
        <v>1952.72</v>
      </c>
      <c r="NE5" s="507">
        <v>1950.34</v>
      </c>
      <c r="NF5" s="507">
        <v>1947.12</v>
      </c>
      <c r="NG5" s="507">
        <v>1941.9</v>
      </c>
      <c r="NH5" s="507">
        <v>1941.72</v>
      </c>
      <c r="NI5" s="507">
        <v>1938.76</v>
      </c>
      <c r="NJ5" s="507">
        <v>1944.46</v>
      </c>
      <c r="NK5" s="507">
        <v>1962.53</v>
      </c>
      <c r="NL5" s="507">
        <v>1982.25</v>
      </c>
      <c r="NM5" s="507">
        <v>1992.76</v>
      </c>
      <c r="NN5" s="507">
        <v>1995.62</v>
      </c>
      <c r="NO5" s="507">
        <v>1993.87</v>
      </c>
      <c r="NP5" s="507">
        <v>2007.44</v>
      </c>
      <c r="NQ5" s="507">
        <v>2012.24</v>
      </c>
      <c r="NR5" s="507">
        <v>2017.57</v>
      </c>
      <c r="NS5" s="507">
        <v>2023.2</v>
      </c>
      <c r="NT5" s="507">
        <v>2032.54</v>
      </c>
      <c r="NU5" s="507">
        <v>2037.51</v>
      </c>
      <c r="NV5" s="507">
        <v>2043.4</v>
      </c>
      <c r="NW5" s="507">
        <v>2048.7399999999998</v>
      </c>
      <c r="NX5" s="507">
        <v>2049.3000000000002</v>
      </c>
      <c r="NY5" s="507">
        <v>2053.0500000000002</v>
      </c>
      <c r="NZ5" s="507">
        <v>2061.6999999999998</v>
      </c>
      <c r="OA5" s="507">
        <v>2068.4299999999998</v>
      </c>
      <c r="OB5" s="507">
        <v>2073.09</v>
      </c>
      <c r="OC5" s="507">
        <v>2074.64</v>
      </c>
      <c r="OD5" s="507">
        <v>2087.61</v>
      </c>
      <c r="OE5" s="507">
        <v>2090.84</v>
      </c>
      <c r="OF5" s="507">
        <v>2098.3000000000002</v>
      </c>
      <c r="OG5" s="507">
        <v>2111.27</v>
      </c>
      <c r="OH5" s="507">
        <v>2122.65</v>
      </c>
      <c r="OI5" s="507">
        <v>2131.81</v>
      </c>
      <c r="OJ5" s="507">
        <v>2141.59</v>
      </c>
      <c r="OK5" s="507">
        <v>2152.0700000000002</v>
      </c>
      <c r="OL5" s="507">
        <v>2169.44</v>
      </c>
      <c r="OM5" s="507">
        <v>2187.38</v>
      </c>
      <c r="ON5" s="507">
        <v>2237.3200000000002</v>
      </c>
      <c r="OO5" s="507">
        <v>2251.9899999999998</v>
      </c>
      <c r="OP5" s="507">
        <v>2265.2800000000002</v>
      </c>
      <c r="OQ5" s="507">
        <v>2263.6999999999998</v>
      </c>
      <c r="OR5" s="507">
        <v>2260.0500000000002</v>
      </c>
      <c r="OS5" s="507">
        <v>2257.87</v>
      </c>
      <c r="OT5" s="507">
        <v>2254.9699999999998</v>
      </c>
      <c r="OU5" s="507">
        <v>2250.9499999999998</v>
      </c>
      <c r="OV5" s="507">
        <v>2253.2399999999998</v>
      </c>
      <c r="OW5" s="507">
        <v>2233.56</v>
      </c>
      <c r="OX5" s="507">
        <v>2231.9299999999998</v>
      </c>
      <c r="OY5" s="507">
        <v>2219.65</v>
      </c>
      <c r="OZ5" s="507">
        <v>2207.6999999999998</v>
      </c>
      <c r="PA5" s="507">
        <v>2211.58</v>
      </c>
      <c r="PB5" s="507">
        <v>2213.1799999999998</v>
      </c>
      <c r="PC5" s="507">
        <v>2212.61</v>
      </c>
      <c r="PD5" s="507">
        <v>2220.2199999999998</v>
      </c>
      <c r="PE5" s="507">
        <v>2223.62</v>
      </c>
      <c r="PF5" s="507">
        <v>2232.86</v>
      </c>
      <c r="PG5" s="507">
        <v>2232.65</v>
      </c>
      <c r="PH5" s="507">
        <v>2238.52</v>
      </c>
      <c r="PI5" s="507">
        <v>2240.7399999999998</v>
      </c>
      <c r="PJ5" s="507">
        <v>2244.9699999999998</v>
      </c>
      <c r="PK5" s="507">
        <v>2246.4299999999998</v>
      </c>
      <c r="PL5" s="507">
        <v>2247.86</v>
      </c>
      <c r="PM5" s="507">
        <v>2247.52</v>
      </c>
      <c r="PN5" s="507">
        <v>2249.42</v>
      </c>
      <c r="PO5" s="507">
        <v>2253.61</v>
      </c>
      <c r="PP5" s="507">
        <v>2257.89</v>
      </c>
      <c r="PQ5" s="507">
        <v>2263.94</v>
      </c>
      <c r="PR5" s="507">
        <v>2272.8200000000002</v>
      </c>
      <c r="PS5" s="507">
        <v>2277.62</v>
      </c>
      <c r="PT5" s="507">
        <v>2284.39</v>
      </c>
      <c r="PU5" s="507">
        <v>2287.3000000000002</v>
      </c>
      <c r="PV5" s="507">
        <v>2290.0300000000002</v>
      </c>
      <c r="PW5" s="507">
        <v>2289.67</v>
      </c>
      <c r="PX5" s="507">
        <v>2281.7800000000002</v>
      </c>
      <c r="PY5" s="507">
        <v>2275.79</v>
      </c>
      <c r="PZ5" s="507">
        <v>2273.59</v>
      </c>
      <c r="QA5" s="507">
        <v>2269.9699999999998</v>
      </c>
      <c r="QB5" s="507">
        <v>2271.98</v>
      </c>
      <c r="QC5" s="507">
        <v>2272.75</v>
      </c>
      <c r="QD5" s="507">
        <v>2286.2800000000002</v>
      </c>
      <c r="QE5" s="507">
        <v>2290.92</v>
      </c>
      <c r="QF5" s="507">
        <v>2306.59</v>
      </c>
      <c r="QG5" s="507">
        <v>2319.29</v>
      </c>
      <c r="QH5" s="507">
        <v>2326.58</v>
      </c>
      <c r="QI5" s="507">
        <v>2330.86</v>
      </c>
      <c r="QJ5" s="507">
        <v>2335.88</v>
      </c>
      <c r="QK5" s="507">
        <v>2340.11</v>
      </c>
      <c r="QL5" s="507">
        <v>2348.86</v>
      </c>
      <c r="QM5" s="507">
        <v>2363.1</v>
      </c>
      <c r="QN5" s="507">
        <v>2374.21</v>
      </c>
      <c r="QO5" s="507">
        <v>2381.65</v>
      </c>
      <c r="QP5" s="507">
        <v>2388.4499999999998</v>
      </c>
      <c r="QQ5" s="507">
        <v>2396.13</v>
      </c>
      <c r="QR5" s="507">
        <v>2406.41</v>
      </c>
      <c r="QS5" s="507">
        <v>2413.08</v>
      </c>
      <c r="QT5" s="507">
        <v>2420.9499999999998</v>
      </c>
      <c r="QU5" s="507">
        <v>2428.08</v>
      </c>
      <c r="QV5" s="507">
        <v>2453.39</v>
      </c>
      <c r="QW5" s="507">
        <v>2452.98</v>
      </c>
      <c r="QX5" s="507">
        <v>2459.5500000000002</v>
      </c>
      <c r="QY5" s="507">
        <v>2446.56</v>
      </c>
      <c r="QZ5" s="507">
        <v>2424.44</v>
      </c>
      <c r="RA5" s="507">
        <v>2428.64</v>
      </c>
      <c r="RB5" s="507">
        <v>2434.2199999999998</v>
      </c>
      <c r="RC5" s="507">
        <v>2434.67</v>
      </c>
      <c r="RD5" s="507">
        <v>2445.29</v>
      </c>
      <c r="RE5" s="508">
        <v>2451.7199999999998</v>
      </c>
      <c r="RF5" s="508">
        <v>2459.66</v>
      </c>
      <c r="RG5" s="508">
        <v>2462.6</v>
      </c>
      <c r="RH5" s="508">
        <v>2465.5700000000002</v>
      </c>
      <c r="RI5" s="509">
        <v>2466.64</v>
      </c>
      <c r="RJ5" s="508">
        <v>2468.0700000000002</v>
      </c>
      <c r="RK5" s="508">
        <v>2468.6799999999998</v>
      </c>
      <c r="RL5" s="509">
        <v>2470.0300000000002</v>
      </c>
      <c r="RM5" s="508">
        <v>2472.63</v>
      </c>
      <c r="RN5" s="508">
        <v>2474.86</v>
      </c>
      <c r="RO5" s="508">
        <v>2475.65</v>
      </c>
      <c r="RP5" s="508">
        <v>2478.64</v>
      </c>
      <c r="RQ5" s="508">
        <v>2480.65</v>
      </c>
      <c r="RR5" s="508">
        <v>2483</v>
      </c>
      <c r="RS5" s="508">
        <v>2487.58</v>
      </c>
      <c r="RT5" s="507">
        <v>2488.17</v>
      </c>
      <c r="RU5" s="507">
        <v>2489.3000000000002</v>
      </c>
      <c r="RV5" s="507">
        <v>2488.4899999999998</v>
      </c>
      <c r="RW5" s="507">
        <v>2488.8200000000002</v>
      </c>
      <c r="RX5" s="507">
        <v>2489.6799999999998</v>
      </c>
      <c r="RY5" s="507">
        <v>2490.34</v>
      </c>
      <c r="RZ5" s="507">
        <v>2490.2399999999998</v>
      </c>
      <c r="SA5" s="507">
        <v>2490.11</v>
      </c>
      <c r="SB5" s="507">
        <v>2486.98</v>
      </c>
      <c r="SC5" s="507">
        <v>2489.5300000000002</v>
      </c>
      <c r="SD5" s="173">
        <v>2489.4299999999998</v>
      </c>
      <c r="SE5" s="173">
        <v>2491.48</v>
      </c>
      <c r="SF5" s="173">
        <v>2493</v>
      </c>
      <c r="SG5" s="173">
        <v>2497.122117576288</v>
      </c>
      <c r="SH5" s="173">
        <v>2498.08</v>
      </c>
      <c r="SI5" s="173">
        <v>2498.71</v>
      </c>
      <c r="SJ5" s="173">
        <v>2498.62</v>
      </c>
      <c r="SK5" s="173">
        <v>2498.75</v>
      </c>
      <c r="SL5" s="173">
        <v>2497.66</v>
      </c>
      <c r="SM5" s="173">
        <v>2497.04</v>
      </c>
      <c r="SN5" s="173">
        <v>2495.2800000000002</v>
      </c>
      <c r="SO5" s="173">
        <v>2495.29</v>
      </c>
      <c r="SP5" s="173">
        <v>2490.83</v>
      </c>
      <c r="SQ5" s="173">
        <v>2495.23</v>
      </c>
      <c r="SR5" s="173">
        <v>2491.83</v>
      </c>
      <c r="SS5" s="173">
        <v>2489.44</v>
      </c>
      <c r="ST5" s="173">
        <v>2487.89</v>
      </c>
      <c r="SU5" s="173">
        <v>2484.27</v>
      </c>
      <c r="SV5" s="173">
        <v>2479.91</v>
      </c>
      <c r="SW5" s="173">
        <v>2474.4899999999998</v>
      </c>
      <c r="SX5" s="173">
        <v>2465.63</v>
      </c>
      <c r="SY5" s="173">
        <v>2463.23</v>
      </c>
      <c r="SZ5" s="173">
        <v>2459.44</v>
      </c>
      <c r="TA5" s="173">
        <v>2463.13</v>
      </c>
      <c r="TB5" s="173">
        <v>2471</v>
      </c>
      <c r="TC5" s="173">
        <v>2474.1999999999998</v>
      </c>
      <c r="TD5" s="173">
        <v>2476.13</v>
      </c>
      <c r="TE5" s="173">
        <v>2477.86</v>
      </c>
      <c r="TF5" s="173">
        <v>2479.41</v>
      </c>
      <c r="TG5" s="173">
        <v>2481.67</v>
      </c>
      <c r="TH5" s="173">
        <v>2483.59</v>
      </c>
      <c r="TI5" s="173">
        <v>2485.16</v>
      </c>
      <c r="TJ5" s="173">
        <v>2485.38</v>
      </c>
      <c r="TK5" s="173">
        <v>2482.58</v>
      </c>
      <c r="TL5" s="173">
        <v>2483.39</v>
      </c>
      <c r="TM5" s="173">
        <v>2483.11</v>
      </c>
      <c r="TN5" s="173">
        <v>2482.29</v>
      </c>
      <c r="TO5" s="173">
        <v>2479.84</v>
      </c>
      <c r="TP5" s="173">
        <v>2476.02</v>
      </c>
      <c r="TQ5" s="173">
        <v>2473.63</v>
      </c>
      <c r="TR5" s="173">
        <v>2470.83</v>
      </c>
      <c r="TS5" s="173">
        <v>2470.84</v>
      </c>
      <c r="TT5" s="173">
        <v>2470.25</v>
      </c>
      <c r="TU5" s="173">
        <v>2468.5500000000002</v>
      </c>
      <c r="TV5" s="173">
        <v>2466.88</v>
      </c>
      <c r="TW5" s="173">
        <v>2464</v>
      </c>
      <c r="TX5" s="173">
        <v>2461.3200000000002</v>
      </c>
      <c r="TY5" s="173">
        <v>2458.8000000000002</v>
      </c>
      <c r="TZ5" s="173">
        <v>2458.38</v>
      </c>
      <c r="UA5" s="173">
        <v>2457.12</v>
      </c>
      <c r="UB5" s="176">
        <v>2454.96</v>
      </c>
      <c r="UC5" s="177">
        <v>2457.12</v>
      </c>
      <c r="UD5" s="176">
        <v>2458.1</v>
      </c>
      <c r="UE5" s="176">
        <v>2457.58</v>
      </c>
      <c r="UF5" s="176">
        <v>2459.38</v>
      </c>
      <c r="UG5" s="176">
        <v>2459.5700000000002</v>
      </c>
      <c r="UH5" s="176">
        <v>2459.1799999999998</v>
      </c>
      <c r="UI5" s="176">
        <v>2458.85</v>
      </c>
      <c r="UJ5" s="176">
        <v>2456.0300000000002</v>
      </c>
      <c r="UK5" s="176">
        <v>2453.83</v>
      </c>
      <c r="UL5" s="176">
        <v>2452.44</v>
      </c>
      <c r="UM5" s="176">
        <v>2447.4499999999998</v>
      </c>
      <c r="UN5" s="176">
        <v>2443.38</v>
      </c>
      <c r="UO5" s="176">
        <v>2441.5500000000002</v>
      </c>
      <c r="UP5" s="176">
        <v>2437.5100000000002</v>
      </c>
      <c r="UQ5" s="176">
        <v>2435.25</v>
      </c>
      <c r="UR5" s="176">
        <v>2428.75</v>
      </c>
      <c r="US5" s="176">
        <v>2421.2800000000002</v>
      </c>
      <c r="UT5" s="176">
        <v>2419.66</v>
      </c>
      <c r="UU5" s="176">
        <v>2410.87</v>
      </c>
      <c r="UV5" s="176">
        <v>2408.75</v>
      </c>
      <c r="UW5" s="176">
        <v>2406.8000000000002</v>
      </c>
      <c r="UX5" s="176">
        <v>2404.89</v>
      </c>
      <c r="UY5" s="176">
        <v>2411.5300000000002</v>
      </c>
      <c r="UZ5" s="176">
        <v>2415.98</v>
      </c>
      <c r="VA5" s="176">
        <v>2422.08</v>
      </c>
      <c r="VB5" s="176">
        <v>2422.58</v>
      </c>
      <c r="VC5" s="176">
        <v>2422.41</v>
      </c>
      <c r="VD5" s="176">
        <v>2423.16</v>
      </c>
      <c r="VE5" s="176">
        <v>2420.5100000000002</v>
      </c>
      <c r="VF5" s="176">
        <v>2420.5700000000002</v>
      </c>
      <c r="VG5" s="176">
        <v>2419.42</v>
      </c>
      <c r="VH5" s="176">
        <v>2419.02</v>
      </c>
      <c r="VI5" s="176">
        <v>2418.67</v>
      </c>
      <c r="VJ5" s="176">
        <v>2417.3200000000002</v>
      </c>
      <c r="VK5" s="176">
        <v>2416.02</v>
      </c>
      <c r="VL5" s="176">
        <v>2414.38</v>
      </c>
      <c r="VM5" s="176">
        <v>2414.25</v>
      </c>
      <c r="VN5" s="176">
        <v>2413.21</v>
      </c>
      <c r="VO5" s="176">
        <v>2411.5500000000002</v>
      </c>
      <c r="VP5" s="176">
        <v>2411.6</v>
      </c>
      <c r="VQ5" s="176">
        <v>2411.77</v>
      </c>
      <c r="VR5" s="176">
        <v>2414.84</v>
      </c>
      <c r="VS5" s="176">
        <v>2418.6</v>
      </c>
      <c r="VT5" s="176">
        <v>2418.37</v>
      </c>
      <c r="VU5" s="176">
        <v>2418.3200000000002</v>
      </c>
      <c r="VV5" s="176">
        <v>2418.19</v>
      </c>
      <c r="VW5" s="176">
        <v>2417.1999999999998</v>
      </c>
      <c r="VX5" s="176">
        <v>2416.5100000000002</v>
      </c>
      <c r="VY5" s="176">
        <v>2411.04</v>
      </c>
      <c r="VZ5" s="176">
        <v>2408.31</v>
      </c>
      <c r="WA5" s="176">
        <v>2404.4899999999998</v>
      </c>
      <c r="WB5" s="176">
        <v>2406.33</v>
      </c>
      <c r="WC5" s="176">
        <v>2402.35</v>
      </c>
      <c r="WD5" s="176">
        <v>2397.9699999999998</v>
      </c>
      <c r="WE5" s="176">
        <v>2395.19</v>
      </c>
      <c r="WF5" s="176">
        <v>2389.86</v>
      </c>
      <c r="WG5" s="176">
        <v>2387.54</v>
      </c>
      <c r="WH5" s="176">
        <v>2383.6799999999998</v>
      </c>
      <c r="WI5" s="176">
        <v>2377.9499999999998</v>
      </c>
      <c r="WJ5" s="176">
        <v>2375.6</v>
      </c>
      <c r="WK5" s="176">
        <v>2374.81</v>
      </c>
      <c r="WL5" s="176">
        <v>2372.16</v>
      </c>
      <c r="WM5" s="176">
        <v>2369.9499999999998</v>
      </c>
      <c r="WN5" s="176">
        <v>2368.3200000000002</v>
      </c>
      <c r="WO5" s="176">
        <v>2364.81</v>
      </c>
      <c r="WP5" s="176">
        <v>2361.6799999999998</v>
      </c>
      <c r="WQ5" s="176">
        <v>2359.27</v>
      </c>
      <c r="WR5" s="176">
        <v>2358.54</v>
      </c>
      <c r="WS5" s="176">
        <v>2355.5100000000002</v>
      </c>
      <c r="WT5" s="176">
        <v>2361.12</v>
      </c>
      <c r="WU5" s="176">
        <v>2353.38</v>
      </c>
      <c r="WV5" s="176">
        <v>2350.2199999999998</v>
      </c>
      <c r="WW5" s="176">
        <v>2349.21</v>
      </c>
      <c r="WX5" s="173">
        <v>2349.87</v>
      </c>
      <c r="WY5" s="173">
        <v>2352.27</v>
      </c>
      <c r="WZ5" s="173">
        <v>2358.9899999999998</v>
      </c>
      <c r="XA5" s="173">
        <v>2371.37</v>
      </c>
      <c r="XB5" s="173">
        <v>2387.08</v>
      </c>
      <c r="XC5" s="173">
        <v>2402.54</v>
      </c>
      <c r="XD5" s="173">
        <v>2404.31</v>
      </c>
      <c r="XE5" s="173">
        <v>2410.96</v>
      </c>
      <c r="XF5" s="173">
        <v>2418.0700000000002</v>
      </c>
      <c r="XG5" s="173">
        <v>2418.84</v>
      </c>
      <c r="XH5" s="173">
        <v>2422.4899999999998</v>
      </c>
      <c r="XI5" s="173">
        <v>2424.34</v>
      </c>
      <c r="XJ5" s="173">
        <v>2424.6799999999998</v>
      </c>
      <c r="XK5" s="173">
        <v>2430.5</v>
      </c>
      <c r="XL5" s="173">
        <v>2437.5500000000002</v>
      </c>
      <c r="XM5" s="173">
        <v>2441.63</v>
      </c>
      <c r="XN5" s="173">
        <v>2444.9499999999998</v>
      </c>
      <c r="XO5" s="173">
        <v>2449.52</v>
      </c>
      <c r="XP5" s="173">
        <v>2455.81</v>
      </c>
      <c r="XQ5" s="173">
        <v>2457.34</v>
      </c>
      <c r="XR5" s="173">
        <v>2456.17</v>
      </c>
      <c r="XS5" s="173">
        <v>2450.58</v>
      </c>
      <c r="XT5" s="173">
        <v>2448.16</v>
      </c>
      <c r="XU5" s="173">
        <v>2447.5100000000002</v>
      </c>
      <c r="XV5" s="173">
        <v>2443.52</v>
      </c>
      <c r="XW5" s="173">
        <v>2442.06</v>
      </c>
      <c r="XX5" s="173">
        <v>2441</v>
      </c>
      <c r="XY5" s="173">
        <v>2441.41</v>
      </c>
      <c r="XZ5" s="173">
        <v>2444.19</v>
      </c>
      <c r="YA5" s="173">
        <v>2444.9</v>
      </c>
      <c r="YB5" s="173">
        <v>2444.42</v>
      </c>
      <c r="YC5" s="173">
        <v>2444.38</v>
      </c>
      <c r="YD5" s="173">
        <v>2443.25</v>
      </c>
      <c r="YE5" s="173">
        <v>2440.5300000000002</v>
      </c>
      <c r="YF5" s="173">
        <v>2440.08</v>
      </c>
      <c r="YG5" s="173">
        <v>2436.66</v>
      </c>
      <c r="YH5" s="173">
        <v>2434.7399999999998</v>
      </c>
      <c r="YI5" s="173">
        <v>2433.65</v>
      </c>
      <c r="YJ5" s="173">
        <v>2431.25</v>
      </c>
      <c r="YK5" s="173">
        <v>2430.0500000000002</v>
      </c>
      <c r="YL5" s="173">
        <v>2431.16</v>
      </c>
      <c r="YM5" s="173">
        <v>2433.17</v>
      </c>
      <c r="YN5" s="173">
        <v>2435.35</v>
      </c>
      <c r="YO5" s="173">
        <v>2437.33</v>
      </c>
      <c r="YP5" s="173">
        <v>2438.69</v>
      </c>
      <c r="YQ5" s="173">
        <v>2441.52</v>
      </c>
      <c r="YR5" s="173">
        <v>2446.79</v>
      </c>
      <c r="YS5" s="173">
        <v>2451.7199999999998</v>
      </c>
      <c r="YT5" s="173">
        <v>2451.7199999999998</v>
      </c>
      <c r="YU5" s="173">
        <v>2454.66</v>
      </c>
      <c r="YV5" s="173">
        <v>2456.7800000000002</v>
      </c>
      <c r="YW5" s="173">
        <v>2460.5500000000002</v>
      </c>
      <c r="YX5" s="173">
        <v>2465.0300000000002</v>
      </c>
      <c r="YY5" s="173">
        <v>2468.25</v>
      </c>
      <c r="YZ5" s="173">
        <v>2466.86</v>
      </c>
      <c r="ZA5" s="173">
        <v>2465.12</v>
      </c>
      <c r="ZB5" s="173">
        <v>2465.7199999999998</v>
      </c>
      <c r="ZC5" s="173">
        <v>2466.64</v>
      </c>
      <c r="ZD5" s="173">
        <v>2463.8200000000002</v>
      </c>
      <c r="ZE5" s="173">
        <v>2463.02</v>
      </c>
      <c r="ZF5" s="173">
        <v>2463.42</v>
      </c>
      <c r="ZG5" s="173">
        <v>2464.4299999999998</v>
      </c>
      <c r="ZH5" s="173">
        <v>2465.2800000000002</v>
      </c>
      <c r="ZI5" s="173">
        <v>2463.12</v>
      </c>
      <c r="ZJ5" s="173">
        <v>2462.9699999999998</v>
      </c>
      <c r="ZK5" s="173">
        <v>2462.4299999999998</v>
      </c>
      <c r="ZL5" s="173">
        <v>2459.85</v>
      </c>
      <c r="ZM5" s="173">
        <v>2460.6799999999998</v>
      </c>
      <c r="ZN5" s="173">
        <v>2461.06</v>
      </c>
      <c r="ZO5" s="173">
        <v>2460.48</v>
      </c>
      <c r="ZP5" s="173">
        <v>2460.5100000000002</v>
      </c>
      <c r="ZQ5" s="173">
        <v>2460.58</v>
      </c>
      <c r="ZR5" s="173">
        <v>2457.4699999999998</v>
      </c>
      <c r="ZS5" s="173">
        <v>2456.91</v>
      </c>
      <c r="ZT5" s="173">
        <v>2456.92</v>
      </c>
      <c r="ZU5" s="173">
        <v>2455.84</v>
      </c>
      <c r="ZV5" s="173">
        <v>2455.77</v>
      </c>
      <c r="ZW5" s="173">
        <v>2455.14</v>
      </c>
      <c r="ZX5" s="173">
        <v>2455.56</v>
      </c>
      <c r="ZY5" s="173">
        <v>2456.04</v>
      </c>
      <c r="ZZ5" s="173">
        <v>2456.0500000000002</v>
      </c>
      <c r="AAA5" s="173">
        <v>2456.21</v>
      </c>
      <c r="AAB5" s="173">
        <v>2456.1999999999998</v>
      </c>
      <c r="AAC5" s="173">
        <v>2456.17</v>
      </c>
      <c r="AAD5" s="173">
        <v>2456.2199999999998</v>
      </c>
      <c r="AAE5" s="173">
        <v>2455.86</v>
      </c>
      <c r="AAF5" s="173">
        <v>2455.4299999999998</v>
      </c>
      <c r="AAG5" s="173">
        <v>2454.37</v>
      </c>
      <c r="AAH5" s="173">
        <v>2455.1999999999998</v>
      </c>
      <c r="AAI5" s="173">
        <v>2454.08</v>
      </c>
      <c r="AAJ5" s="173">
        <v>2453.79</v>
      </c>
      <c r="AAK5" s="173">
        <v>2452.8200000000002</v>
      </c>
      <c r="AAL5" s="173">
        <v>2452.31</v>
      </c>
      <c r="AAM5" s="173">
        <v>2450.9</v>
      </c>
      <c r="AAN5" s="173">
        <v>2445.54</v>
      </c>
      <c r="AAO5" s="173">
        <v>2444.25</v>
      </c>
      <c r="AAP5" s="173">
        <v>2444.96</v>
      </c>
      <c r="AAQ5" s="173">
        <v>2445.66</v>
      </c>
      <c r="AAR5" s="173">
        <v>2444.27</v>
      </c>
      <c r="AAS5" s="173">
        <v>2444.0100000000002</v>
      </c>
      <c r="AAT5" s="173">
        <v>2444.27</v>
      </c>
      <c r="AAU5" s="173">
        <v>2444.11</v>
      </c>
      <c r="AAV5" s="173">
        <v>2444.6</v>
      </c>
      <c r="AAW5" s="173">
        <v>2444.3200000000002</v>
      </c>
      <c r="AAX5" s="173">
        <v>2444.38</v>
      </c>
      <c r="AAY5" s="178">
        <v>2443.5700000000002</v>
      </c>
      <c r="AAZ5" s="178">
        <v>2443.7199999999998</v>
      </c>
      <c r="ABA5" s="178">
        <v>2442.2199999999998</v>
      </c>
      <c r="ABB5" s="178">
        <v>2441.66</v>
      </c>
      <c r="ABC5" s="178">
        <v>2440.77</v>
      </c>
      <c r="ABD5" s="178">
        <v>2439.64</v>
      </c>
      <c r="ABE5" s="178">
        <v>2438.16</v>
      </c>
      <c r="ABF5" s="178">
        <v>2437.41</v>
      </c>
      <c r="ABG5" s="178">
        <v>2437.1799999999998</v>
      </c>
      <c r="ABH5" s="178">
        <v>2436.27</v>
      </c>
      <c r="ABI5" s="178">
        <v>2436.29</v>
      </c>
      <c r="ABJ5" s="178">
        <v>2434.2199999999998</v>
      </c>
      <c r="ABK5" s="178">
        <v>2425.7800000000002</v>
      </c>
      <c r="ABL5" s="178">
        <v>2428.21</v>
      </c>
      <c r="ABM5" s="178">
        <v>2427.09</v>
      </c>
      <c r="ABN5" s="178">
        <v>2426.27</v>
      </c>
      <c r="ABO5" s="178">
        <v>2426.41</v>
      </c>
      <c r="ABP5" s="178">
        <v>2427.17</v>
      </c>
      <c r="ABQ5" s="178">
        <v>2426.79</v>
      </c>
      <c r="ABR5" s="178">
        <v>2427.4</v>
      </c>
      <c r="ABS5" s="178">
        <v>2427.13</v>
      </c>
      <c r="ABT5" s="178">
        <v>2428.23</v>
      </c>
      <c r="ABU5" s="178">
        <v>2428.21</v>
      </c>
      <c r="ABV5" s="178">
        <v>2428.91</v>
      </c>
      <c r="ABW5" s="178">
        <v>2430.35</v>
      </c>
      <c r="ABX5" s="178">
        <v>2432.64</v>
      </c>
      <c r="ABY5" s="178">
        <v>2432.3200000000002</v>
      </c>
      <c r="ABZ5" s="178">
        <v>2432.3200000000002</v>
      </c>
      <c r="ACA5" s="178">
        <v>2433.66</v>
      </c>
      <c r="ACB5" s="178">
        <v>2433.67</v>
      </c>
      <c r="ACC5" s="178">
        <v>2432.75</v>
      </c>
      <c r="ACD5" s="178">
        <v>2431.5100000000002</v>
      </c>
      <c r="ACE5" s="178">
        <v>2429.73</v>
      </c>
      <c r="ACF5" s="178">
        <v>2424.6799999999998</v>
      </c>
      <c r="ACG5" s="178">
        <v>2422.7800000000002</v>
      </c>
      <c r="ACH5" s="178">
        <v>2423.37</v>
      </c>
      <c r="ACI5" s="178">
        <v>2422.3000000000002</v>
      </c>
      <c r="ACJ5" s="178">
        <v>2421.0700000000002</v>
      </c>
      <c r="ACK5" s="178">
        <v>2420.19</v>
      </c>
      <c r="ACL5" s="178">
        <v>2420.08</v>
      </c>
      <c r="ACM5" s="178">
        <v>2417.73</v>
      </c>
      <c r="ACN5" s="178">
        <v>2418.9499999999998</v>
      </c>
      <c r="ACO5" s="178">
        <v>2419.09</v>
      </c>
      <c r="ACP5" s="178">
        <v>2417.71</v>
      </c>
      <c r="ACQ5" s="178">
        <v>2416.38</v>
      </c>
      <c r="ACR5" s="178">
        <v>2415.4299999999998</v>
      </c>
      <c r="ACS5" s="178">
        <v>2414.84</v>
      </c>
      <c r="ACT5" s="178">
        <v>2412.92</v>
      </c>
      <c r="ACU5" s="178">
        <v>2410.67</v>
      </c>
      <c r="ACV5" s="178">
        <v>2409.64</v>
      </c>
      <c r="ACW5" s="178">
        <v>2405.35</v>
      </c>
      <c r="ACX5" s="178">
        <v>2402.06</v>
      </c>
      <c r="ACY5" s="178">
        <v>2400.13</v>
      </c>
      <c r="ACZ5" s="178">
        <v>2396.2603425950283</v>
      </c>
      <c r="ADA5" s="178">
        <v>2395.85</v>
      </c>
      <c r="ADB5" s="178">
        <v>2397.63</v>
      </c>
      <c r="ADC5" s="178">
        <v>2398.21</v>
      </c>
      <c r="ADD5" s="178">
        <v>2398.2600000000002</v>
      </c>
      <c r="ADE5" s="178">
        <v>2398.35</v>
      </c>
      <c r="ADF5" s="178">
        <v>2397.69</v>
      </c>
      <c r="ADG5" s="178">
        <v>2395.9299999999998</v>
      </c>
      <c r="ADH5" s="178">
        <v>2395.3000000000002</v>
      </c>
      <c r="ADI5" s="178">
        <v>2394.23</v>
      </c>
      <c r="ADJ5" s="178">
        <v>2393.81</v>
      </c>
      <c r="ADK5" s="178">
        <v>2393.75</v>
      </c>
      <c r="ADL5" s="178">
        <v>2393.88</v>
      </c>
      <c r="ADM5" s="178">
        <v>2393.92</v>
      </c>
      <c r="ADN5" s="178">
        <v>2394.1799999999998</v>
      </c>
      <c r="ADO5" s="178">
        <v>2394.77</v>
      </c>
      <c r="ADP5" s="178">
        <v>2394.91</v>
      </c>
      <c r="ADQ5" s="178">
        <v>2396.2199999999998</v>
      </c>
      <c r="ADR5" s="178">
        <v>2395.4</v>
      </c>
      <c r="ADS5" s="178">
        <v>2395.4699999999998</v>
      </c>
      <c r="ADT5" s="178">
        <v>2397.19</v>
      </c>
      <c r="ADU5" s="178">
        <v>2398.38</v>
      </c>
      <c r="ADV5" s="178">
        <v>2398.42</v>
      </c>
      <c r="ADW5" s="178">
        <v>2398.69</v>
      </c>
      <c r="ADX5" s="178">
        <v>2396.9299999999998</v>
      </c>
      <c r="ADY5" s="178">
        <v>2396.35</v>
      </c>
      <c r="ADZ5" s="178">
        <v>2395.23</v>
      </c>
      <c r="AEA5" s="178">
        <v>2394.6799999999998</v>
      </c>
      <c r="AEB5" s="178">
        <v>2394.0300000000002</v>
      </c>
      <c r="AEC5" s="178">
        <v>2393.84</v>
      </c>
      <c r="AED5" s="178">
        <v>2392.77</v>
      </c>
      <c r="AEE5" s="178">
        <v>2392.4499999999998</v>
      </c>
      <c r="AEF5" s="178">
        <v>2391.64</v>
      </c>
      <c r="AEG5" s="178">
        <v>2390.79</v>
      </c>
      <c r="AEH5" s="178">
        <v>2391.14</v>
      </c>
      <c r="AEI5" s="178">
        <v>2391.58</v>
      </c>
      <c r="AEJ5" s="178">
        <v>2391.46</v>
      </c>
      <c r="AEK5" s="178">
        <v>2391.4499999999998</v>
      </c>
      <c r="AEL5" s="178">
        <v>2392.7600000000002</v>
      </c>
      <c r="AEM5" s="178">
        <v>2392.9299999999998</v>
      </c>
      <c r="AEN5" s="178">
        <v>2393.9299999999998</v>
      </c>
      <c r="AEO5" s="178">
        <v>2396.6799999999998</v>
      </c>
      <c r="AEP5" s="178">
        <v>2394.17</v>
      </c>
      <c r="AEQ5" s="178">
        <v>2394.15</v>
      </c>
      <c r="AER5" s="178">
        <v>2393.52</v>
      </c>
      <c r="AES5" s="178">
        <v>2394.96</v>
      </c>
      <c r="AET5" s="178">
        <v>2395.9</v>
      </c>
      <c r="AEU5" s="178">
        <v>2397.0700000000002</v>
      </c>
      <c r="AEV5" s="178">
        <v>2397.8200000000002</v>
      </c>
      <c r="AEW5" s="178">
        <v>2398.64</v>
      </c>
      <c r="AEX5" s="178">
        <v>2401.65</v>
      </c>
      <c r="AEY5" s="178">
        <v>2402.86</v>
      </c>
      <c r="AEZ5" s="178">
        <v>2402.14</v>
      </c>
      <c r="AFA5" s="178">
        <v>2402.67</v>
      </c>
      <c r="AFB5" s="178">
        <v>2402.19</v>
      </c>
      <c r="AFC5" s="178">
        <v>2402.6</v>
      </c>
      <c r="AFD5" s="178">
        <v>2402.1</v>
      </c>
      <c r="AFE5" s="178">
        <v>2402.94</v>
      </c>
      <c r="AFF5" s="178">
        <v>2402.06</v>
      </c>
      <c r="AFG5" s="178">
        <v>2401.85</v>
      </c>
      <c r="AFH5" s="178">
        <v>2401.46</v>
      </c>
      <c r="AFI5" s="178">
        <v>2400.4899999999998</v>
      </c>
      <c r="AFJ5" s="178">
        <v>2401</v>
      </c>
      <c r="AFK5" s="178">
        <v>2401.3000000000002</v>
      </c>
      <c r="AFL5" s="178">
        <v>2404.0500000000002</v>
      </c>
      <c r="AFM5" s="178">
        <v>2405.65</v>
      </c>
      <c r="AFN5" s="178">
        <v>2405.92</v>
      </c>
      <c r="AFO5" s="178">
        <v>2408.41</v>
      </c>
      <c r="AFP5" s="178">
        <v>2410.9499999999998</v>
      </c>
      <c r="AFQ5" s="178">
        <v>2411.5100000000002</v>
      </c>
      <c r="AFR5" s="179">
        <v>2410.8200000000002</v>
      </c>
      <c r="AFS5" s="179">
        <v>2410.38</v>
      </c>
      <c r="AFT5" s="179">
        <v>2410.0700000000002</v>
      </c>
      <c r="AFU5" s="179">
        <v>2409.04</v>
      </c>
      <c r="AFV5" s="179">
        <v>2409.8000000000002</v>
      </c>
      <c r="AFW5" s="179">
        <v>2409.73</v>
      </c>
      <c r="AFX5" s="179">
        <v>2409.9499999999998</v>
      </c>
      <c r="AFY5" s="179">
        <v>2411.27</v>
      </c>
      <c r="AFZ5" s="179">
        <v>2412.04</v>
      </c>
      <c r="AGA5" s="179">
        <v>2412.8000000000002</v>
      </c>
      <c r="AGB5" s="179">
        <v>2414.29</v>
      </c>
      <c r="AGC5" s="179">
        <v>2414.4499999999998</v>
      </c>
      <c r="AGD5" s="179">
        <v>2414.54</v>
      </c>
      <c r="AGE5" s="179">
        <v>2415.21</v>
      </c>
      <c r="AGF5" s="179">
        <v>2418.64</v>
      </c>
      <c r="AGG5" s="179">
        <v>2423.66</v>
      </c>
      <c r="AGH5" s="179">
        <v>2426.54</v>
      </c>
      <c r="AGI5" s="179">
        <v>2441.23</v>
      </c>
      <c r="AGJ5" s="179">
        <v>2450.98</v>
      </c>
      <c r="AGK5" s="179">
        <v>2454.0500000000002</v>
      </c>
      <c r="AGL5" s="179">
        <v>2460.9</v>
      </c>
      <c r="AGM5" s="179">
        <v>2464.61</v>
      </c>
      <c r="AGN5" s="179">
        <v>2464.44</v>
      </c>
      <c r="AGO5" s="179">
        <v>2463.29</v>
      </c>
      <c r="AGP5" s="179">
        <v>2462.8200000000002</v>
      </c>
      <c r="AGQ5" s="179">
        <v>2462.7800000000002</v>
      </c>
      <c r="AGR5" s="179">
        <v>2462.84</v>
      </c>
      <c r="AGS5" s="179">
        <v>2463.15</v>
      </c>
      <c r="AGT5" s="179">
        <v>2463.46</v>
      </c>
      <c r="AGU5" s="179">
        <v>2463.3089496139442</v>
      </c>
      <c r="AGV5" s="179">
        <v>2463.1999999999998</v>
      </c>
      <c r="AGW5" s="179">
        <v>2461.66</v>
      </c>
      <c r="AGX5" s="179">
        <v>2461.6</v>
      </c>
      <c r="AGY5" s="179">
        <v>2461.17</v>
      </c>
      <c r="AGZ5" s="179">
        <v>2461.1999999999998</v>
      </c>
      <c r="AHA5" s="179">
        <v>2461.2800000000002</v>
      </c>
      <c r="AHB5" s="179">
        <v>2461.66</v>
      </c>
      <c r="AHC5" s="180">
        <v>2463.2399999999998</v>
      </c>
      <c r="AHD5" s="180">
        <v>2463.02</v>
      </c>
      <c r="AHE5" s="180">
        <v>2464.84</v>
      </c>
      <c r="AHF5" s="180">
        <v>2464.0500000000002</v>
      </c>
      <c r="AHG5" s="180">
        <v>2464.44</v>
      </c>
      <c r="AHH5" s="180">
        <v>2463.61</v>
      </c>
      <c r="AHI5" s="180">
        <v>2463.25</v>
      </c>
      <c r="AHJ5" s="180">
        <v>2462.5100000000002</v>
      </c>
      <c r="AHK5" s="180">
        <v>2460.5700000000002</v>
      </c>
      <c r="AHL5" s="180">
        <v>2457.5300000000002</v>
      </c>
      <c r="AHM5" s="180">
        <v>2456.4499999999998</v>
      </c>
      <c r="AHN5" s="179">
        <v>2456.0500000000002</v>
      </c>
      <c r="AHO5" s="179">
        <v>2455.5</v>
      </c>
      <c r="AHP5" s="179">
        <v>2455.6999999999998</v>
      </c>
      <c r="AHQ5" s="179">
        <v>2455.9899999999998</v>
      </c>
      <c r="AHR5" s="179">
        <v>2455.9899999999998</v>
      </c>
      <c r="AHS5" s="179">
        <v>2455.9899999999998</v>
      </c>
      <c r="AHT5" s="179">
        <v>2458.2199999999998</v>
      </c>
      <c r="AHU5" s="179">
        <v>2458.64</v>
      </c>
      <c r="AHV5" s="179">
        <v>2460.0700000000002</v>
      </c>
      <c r="AHW5" s="179">
        <v>2463.71</v>
      </c>
      <c r="AHX5" s="179">
        <v>2464.56</v>
      </c>
      <c r="AHY5" s="179">
        <v>2464.56</v>
      </c>
      <c r="AHZ5" s="179">
        <v>2464.56</v>
      </c>
      <c r="AIA5" s="179">
        <v>2467.7600000000002</v>
      </c>
      <c r="AIB5" s="179">
        <v>2468.94</v>
      </c>
      <c r="AIC5" s="181">
        <v>2468.38</v>
      </c>
      <c r="AID5" s="181">
        <v>2469.36</v>
      </c>
      <c r="AIE5" s="181">
        <v>2469.79</v>
      </c>
      <c r="AIF5" s="181">
        <v>2472.1799999999998</v>
      </c>
      <c r="AIG5" s="181">
        <v>2472.73</v>
      </c>
      <c r="AIH5" s="181">
        <v>2473.65</v>
      </c>
      <c r="AII5" s="181">
        <v>2473.4299999999998</v>
      </c>
      <c r="AIJ5" s="181">
        <v>2472.9899999999998</v>
      </c>
      <c r="AIK5" s="181">
        <v>2473.44</v>
      </c>
      <c r="AIL5" s="181">
        <v>2473.83</v>
      </c>
      <c r="AIM5" s="181">
        <v>2475.52</v>
      </c>
      <c r="AIN5" s="181">
        <v>2476.2399999999998</v>
      </c>
      <c r="AIO5" s="181">
        <v>2479.46</v>
      </c>
      <c r="AIP5" s="181">
        <v>2480.81</v>
      </c>
      <c r="AIQ5" s="181">
        <v>2483.89</v>
      </c>
      <c r="AIR5" s="181">
        <v>2487.13</v>
      </c>
      <c r="AIS5" s="181">
        <v>2493.35</v>
      </c>
      <c r="AIT5" s="181">
        <v>2497.65</v>
      </c>
      <c r="AIU5" s="181">
        <v>2500.8200000000002</v>
      </c>
      <c r="AIV5" s="181">
        <v>2503.41</v>
      </c>
      <c r="AIW5" s="181">
        <v>2511.2199999999998</v>
      </c>
      <c r="AIX5" s="181">
        <v>2515.2199999999998</v>
      </c>
      <c r="AIY5" s="181">
        <v>2521.27</v>
      </c>
      <c r="AIZ5" s="181">
        <v>2523.1</v>
      </c>
      <c r="AJA5" s="181">
        <v>2533.9499999999998</v>
      </c>
      <c r="AJB5" s="181">
        <v>2538.38</v>
      </c>
      <c r="AJC5" s="181">
        <v>2545.29</v>
      </c>
      <c r="AJD5" s="181">
        <v>2552.13</v>
      </c>
      <c r="AJE5" s="181">
        <v>2550.04</v>
      </c>
      <c r="AJF5" s="181">
        <v>2564.4</v>
      </c>
      <c r="AJG5" s="181">
        <v>2567.2600000000002</v>
      </c>
      <c r="AJH5" s="181">
        <v>2568.08</v>
      </c>
      <c r="AJI5" s="181">
        <v>2567.15</v>
      </c>
      <c r="AJJ5" s="181">
        <v>2566.33</v>
      </c>
      <c r="AJK5" s="181">
        <v>2565.9899999999998</v>
      </c>
      <c r="AJL5" s="181">
        <v>2564.87</v>
      </c>
      <c r="AJM5" s="181">
        <v>2563.77</v>
      </c>
      <c r="AJN5" s="181">
        <v>2563.84</v>
      </c>
      <c r="AJO5" s="181">
        <v>2564.65</v>
      </c>
      <c r="AJP5" s="181">
        <v>2564.9</v>
      </c>
      <c r="AJQ5" s="181">
        <v>2564.9</v>
      </c>
      <c r="AJR5" s="181">
        <v>2562.9</v>
      </c>
      <c r="AJS5" s="181">
        <v>2564.2399999999998</v>
      </c>
      <c r="AJT5" s="181">
        <v>2563.79</v>
      </c>
      <c r="AJU5" s="181">
        <v>2563.7800000000002</v>
      </c>
      <c r="AJV5" s="181">
        <v>2563.67</v>
      </c>
      <c r="AJW5" s="181">
        <v>2563.66</v>
      </c>
      <c r="AJX5" s="181">
        <v>2563.94</v>
      </c>
      <c r="AJY5" s="181">
        <v>2564.15</v>
      </c>
      <c r="AJZ5" s="181">
        <v>2564.5500000000002</v>
      </c>
      <c r="AKA5" s="181">
        <v>2564.44</v>
      </c>
      <c r="AKB5" s="181">
        <v>2564.89</v>
      </c>
      <c r="AKC5" s="181">
        <v>2565.7399999999998</v>
      </c>
      <c r="AKD5" s="181">
        <v>2565.9</v>
      </c>
      <c r="AKE5" s="181">
        <v>2565.73</v>
      </c>
      <c r="AKF5" s="181">
        <v>2566.89</v>
      </c>
      <c r="AKG5" s="181">
        <v>2567.17</v>
      </c>
      <c r="AKH5" s="181">
        <v>2568.67</v>
      </c>
      <c r="AKI5" s="181">
        <v>2568.85</v>
      </c>
      <c r="AKJ5" s="181">
        <v>2569.63</v>
      </c>
      <c r="AKK5" s="181">
        <v>2572.5</v>
      </c>
      <c r="AKL5" s="181">
        <v>2574.65</v>
      </c>
      <c r="AKM5" s="181">
        <v>2577.23</v>
      </c>
      <c r="AKN5" s="181">
        <v>2580.79</v>
      </c>
      <c r="AKO5" s="181">
        <v>2586.33</v>
      </c>
      <c r="AKP5" s="181">
        <v>2590.6799999999998</v>
      </c>
      <c r="AKQ5" s="181">
        <v>2596.89</v>
      </c>
      <c r="AKR5" s="181">
        <v>2603.25</v>
      </c>
      <c r="AKS5" s="200">
        <v>2605.84</v>
      </c>
      <c r="AKT5" s="200">
        <v>2618.94</v>
      </c>
      <c r="AKU5" s="200">
        <v>2627.04</v>
      </c>
      <c r="AKV5" s="200">
        <v>2632.53</v>
      </c>
      <c r="AKW5" s="200">
        <v>2639.21</v>
      </c>
      <c r="AKX5" s="200">
        <v>2634.19</v>
      </c>
      <c r="AKY5" s="200">
        <v>2632.9</v>
      </c>
      <c r="AKZ5" s="200">
        <v>2634.5</v>
      </c>
      <c r="ALA5" s="200">
        <v>2634.4</v>
      </c>
      <c r="ALB5" s="200">
        <v>2634.26</v>
      </c>
      <c r="ALC5" s="200">
        <v>2634.83</v>
      </c>
      <c r="ALD5" s="200">
        <v>2635</v>
      </c>
      <c r="ALE5" s="200">
        <v>2634.99</v>
      </c>
      <c r="ALF5" s="200">
        <v>2635.88</v>
      </c>
      <c r="ALG5" s="200">
        <v>2636.78</v>
      </c>
      <c r="ALH5" s="200">
        <v>2636.67</v>
      </c>
      <c r="ALI5" s="200">
        <v>2637.63</v>
      </c>
      <c r="ALJ5" s="200">
        <v>2638.03</v>
      </c>
      <c r="ALK5" s="200">
        <v>2639.86</v>
      </c>
      <c r="ALL5" s="200">
        <v>2642.01</v>
      </c>
      <c r="ALM5" s="200">
        <v>2641.33</v>
      </c>
      <c r="ALN5" s="200">
        <v>2642.81</v>
      </c>
      <c r="ALO5" s="200">
        <v>2642.92</v>
      </c>
      <c r="ALP5" s="200">
        <v>2643.69</v>
      </c>
      <c r="ALQ5" s="200">
        <v>2648.02</v>
      </c>
      <c r="ALR5" s="200">
        <v>2653.25</v>
      </c>
      <c r="ALS5" s="200">
        <v>2650.55</v>
      </c>
      <c r="ALT5" s="200">
        <v>2657.97</v>
      </c>
      <c r="ALU5" s="200">
        <v>2663.98</v>
      </c>
      <c r="ALV5" s="200">
        <v>2666.36</v>
      </c>
      <c r="ALW5" s="200">
        <v>2666.72</v>
      </c>
      <c r="ALX5" s="200">
        <v>2666.14</v>
      </c>
      <c r="ALY5" s="200">
        <v>2665.73</v>
      </c>
      <c r="ALZ5" s="200">
        <v>2662.86</v>
      </c>
      <c r="AMA5" s="200">
        <v>2660.12</v>
      </c>
      <c r="AMB5" s="200">
        <v>2655.96</v>
      </c>
      <c r="AMC5" s="200">
        <v>2650.55</v>
      </c>
      <c r="AMD5" s="200">
        <v>2648.87</v>
      </c>
      <c r="AME5" s="200">
        <v>2646.3</v>
      </c>
      <c r="AMF5" s="200">
        <v>2640.31</v>
      </c>
      <c r="AMG5" s="200">
        <v>2636</v>
      </c>
      <c r="AMH5" s="200">
        <v>2632.72</v>
      </c>
      <c r="AMI5" s="200">
        <v>2631.65</v>
      </c>
      <c r="AMJ5" s="200">
        <v>2630.5</v>
      </c>
      <c r="AMK5" s="200">
        <v>2629.69</v>
      </c>
      <c r="AML5" s="200">
        <v>2628.7</v>
      </c>
      <c r="AMM5" s="200">
        <v>2629.76</v>
      </c>
      <c r="AMN5" s="200">
        <v>2630.4</v>
      </c>
      <c r="AMO5" s="200">
        <v>2630.93</v>
      </c>
      <c r="AMP5" s="200">
        <v>2631.45</v>
      </c>
      <c r="AMQ5" s="338">
        <v>2631.58</v>
      </c>
      <c r="AMR5" s="338">
        <v>2632.53</v>
      </c>
      <c r="AMS5" s="338">
        <v>2632.52</v>
      </c>
      <c r="AMT5" s="338">
        <v>2632.71</v>
      </c>
      <c r="AMU5" s="338">
        <v>2633.79</v>
      </c>
      <c r="AMV5" s="338">
        <v>2634.97</v>
      </c>
      <c r="AMW5" s="338">
        <v>2635.25</v>
      </c>
      <c r="AMX5" s="338">
        <v>2635.11</v>
      </c>
      <c r="AMY5" s="338">
        <v>2635.29</v>
      </c>
      <c r="AMZ5" s="338">
        <v>2634.48</v>
      </c>
      <c r="ANA5" s="338">
        <v>2635.8</v>
      </c>
      <c r="ANB5" s="338">
        <v>2635.46</v>
      </c>
      <c r="ANC5" s="338">
        <v>2635.33</v>
      </c>
      <c r="AND5" s="338">
        <v>2635.34</v>
      </c>
      <c r="ANE5" s="338">
        <v>2634.79</v>
      </c>
      <c r="ANF5" s="338">
        <v>2634.8</v>
      </c>
      <c r="ANG5" s="338">
        <v>2634.44</v>
      </c>
      <c r="ANH5" s="338">
        <v>2634.61</v>
      </c>
      <c r="ANI5" s="338">
        <v>2634.3</v>
      </c>
      <c r="ANJ5" s="338">
        <v>2632.8</v>
      </c>
      <c r="ANK5" s="338">
        <v>2632.73</v>
      </c>
      <c r="ANL5" s="338">
        <v>2631</v>
      </c>
      <c r="ANM5" s="338">
        <v>2631.6</v>
      </c>
      <c r="ANN5" s="338">
        <v>2631.54</v>
      </c>
      <c r="ANO5" s="338">
        <v>2631.91</v>
      </c>
      <c r="ANP5" s="338">
        <v>2631.41</v>
      </c>
      <c r="ANQ5" s="338">
        <v>2631.25</v>
      </c>
      <c r="ANR5" s="338">
        <v>2630.86</v>
      </c>
      <c r="ANS5" s="338">
        <v>2631.37</v>
      </c>
      <c r="ANT5" s="338">
        <v>2631.17</v>
      </c>
      <c r="ANU5" s="338">
        <v>2631.28</v>
      </c>
      <c r="ANV5" s="338">
        <v>2631.53</v>
      </c>
      <c r="ANW5" s="338">
        <v>2631.51</v>
      </c>
      <c r="ANX5" s="338">
        <v>2631.43</v>
      </c>
      <c r="ANY5" s="338">
        <v>2632.08</v>
      </c>
      <c r="ANZ5" s="338">
        <v>2632</v>
      </c>
      <c r="AOA5" s="338">
        <v>2631.95</v>
      </c>
      <c r="AOB5" s="338">
        <v>2631.58</v>
      </c>
      <c r="AOC5" s="338">
        <v>2631.3</v>
      </c>
      <c r="AOD5" s="338">
        <v>2631.64</v>
      </c>
      <c r="AOE5" s="338">
        <v>2631.58</v>
      </c>
      <c r="AOF5" s="338">
        <v>2631.93</v>
      </c>
      <c r="AOG5" s="338">
        <v>2631.77</v>
      </c>
      <c r="AOH5" s="338">
        <v>2632.18</v>
      </c>
      <c r="AOI5" s="338">
        <v>2633.38</v>
      </c>
      <c r="AOJ5" s="338">
        <v>2635.13</v>
      </c>
      <c r="AOK5" s="338">
        <v>2636.4</v>
      </c>
      <c r="AOL5" s="338">
        <v>2635.94</v>
      </c>
      <c r="AOM5" s="338">
        <v>2637.12</v>
      </c>
      <c r="AON5" s="338">
        <v>2638.33</v>
      </c>
      <c r="AOO5" s="338">
        <v>2637.96</v>
      </c>
      <c r="AOP5" s="338">
        <v>2639.99</v>
      </c>
      <c r="AOQ5" s="338">
        <v>2639.51</v>
      </c>
      <c r="AOR5" s="338">
        <v>2642.42</v>
      </c>
      <c r="AOS5" s="338">
        <v>2642.78</v>
      </c>
      <c r="AOT5" s="338">
        <v>2643.07</v>
      </c>
      <c r="AOU5" s="338">
        <v>2642.95</v>
      </c>
      <c r="AOV5" s="338">
        <v>2641.58</v>
      </c>
      <c r="AOW5" s="338">
        <v>2641.72</v>
      </c>
      <c r="AOX5" s="338">
        <v>2642.23</v>
      </c>
      <c r="AOY5" s="338">
        <v>2642.76</v>
      </c>
      <c r="AOZ5" s="338">
        <v>2642.43</v>
      </c>
      <c r="APA5" s="338">
        <v>2642.01</v>
      </c>
      <c r="APB5" s="338">
        <v>2642.7</v>
      </c>
      <c r="APC5" s="338">
        <v>2643.22</v>
      </c>
      <c r="APD5" s="338">
        <v>2644.04</v>
      </c>
      <c r="APE5" s="338">
        <v>2645.21</v>
      </c>
      <c r="APF5" s="338">
        <v>2646.21</v>
      </c>
      <c r="APG5" s="338">
        <v>2647.18</v>
      </c>
      <c r="APH5" s="338">
        <v>2647.76</v>
      </c>
      <c r="API5" s="338">
        <v>2647.1</v>
      </c>
      <c r="APJ5" s="338">
        <v>2647.34</v>
      </c>
      <c r="APK5" s="338">
        <v>2647.27</v>
      </c>
      <c r="APL5" s="338">
        <v>2647.69</v>
      </c>
      <c r="APM5" s="338">
        <v>2647.83</v>
      </c>
      <c r="APN5" s="338">
        <v>2648.29</v>
      </c>
      <c r="APO5" s="337">
        <v>2648.73</v>
      </c>
      <c r="APP5" s="337">
        <v>2649.35</v>
      </c>
      <c r="APQ5" s="337">
        <v>2650.3</v>
      </c>
      <c r="APR5" s="337">
        <v>2650.87</v>
      </c>
      <c r="APS5" s="337">
        <v>2651.04</v>
      </c>
      <c r="APT5" s="337">
        <v>2651.72</v>
      </c>
      <c r="APU5" s="337">
        <v>2652.13</v>
      </c>
      <c r="APV5" s="337">
        <v>2651.87</v>
      </c>
      <c r="APW5" s="337">
        <v>2652.43</v>
      </c>
      <c r="APX5" s="337">
        <v>2653.14</v>
      </c>
      <c r="APY5" s="337">
        <v>2653.87</v>
      </c>
      <c r="APZ5" s="337">
        <v>2654.41</v>
      </c>
      <c r="AQA5" s="337">
        <v>2655.19</v>
      </c>
      <c r="AQB5" s="337">
        <v>2656.05</v>
      </c>
      <c r="AQC5" s="337">
        <v>2656.1</v>
      </c>
      <c r="AQD5" s="337">
        <v>2656.18</v>
      </c>
      <c r="AQE5" s="337">
        <v>2657.02</v>
      </c>
      <c r="AQF5" s="337">
        <v>2657.31</v>
      </c>
      <c r="AQG5" s="337">
        <v>2657.07</v>
      </c>
      <c r="AQH5" s="337">
        <v>2657.51</v>
      </c>
      <c r="AQI5" s="337">
        <v>2657.47</v>
      </c>
      <c r="AQJ5" s="337">
        <v>2657.76</v>
      </c>
      <c r="AQK5" s="337">
        <v>2657.92</v>
      </c>
      <c r="AQL5" s="337">
        <v>2658.24</v>
      </c>
      <c r="AQM5" s="337">
        <v>2658.11</v>
      </c>
      <c r="AQN5" s="337">
        <v>2658.65</v>
      </c>
      <c r="AQO5" s="337">
        <v>2658.59</v>
      </c>
      <c r="AQP5" s="337">
        <v>2659.07</v>
      </c>
      <c r="AQQ5" s="337">
        <v>2659.34</v>
      </c>
      <c r="AQR5" s="337">
        <v>2659.5</v>
      </c>
      <c r="AQS5" s="337">
        <v>2660.69</v>
      </c>
      <c r="AQT5" s="337">
        <v>2660.75</v>
      </c>
      <c r="AQU5" s="337">
        <v>2662.1</v>
      </c>
      <c r="AQV5" s="337">
        <v>2661.76</v>
      </c>
      <c r="AQW5" s="337">
        <v>2662.9</v>
      </c>
      <c r="AQX5" s="337">
        <v>2663.58</v>
      </c>
      <c r="AQY5" s="337">
        <v>2663.67</v>
      </c>
      <c r="AQZ5" s="337">
        <v>2664.1</v>
      </c>
      <c r="ARA5" s="337">
        <v>2665.32</v>
      </c>
      <c r="ARB5" s="337">
        <v>2665.04</v>
      </c>
      <c r="ARC5" s="337">
        <v>2665.62</v>
      </c>
      <c r="ARD5" s="337">
        <v>2666</v>
      </c>
      <c r="ARE5" s="337">
        <v>2666.5</v>
      </c>
      <c r="ARF5" s="337">
        <v>2666.99</v>
      </c>
      <c r="ARG5" s="337">
        <v>2665</v>
      </c>
      <c r="ARH5" s="337">
        <v>2667.12</v>
      </c>
      <c r="ARI5" s="337">
        <v>2665.94</v>
      </c>
      <c r="ARJ5" s="337">
        <v>2667.38</v>
      </c>
      <c r="ARK5" s="337">
        <v>2668.86</v>
      </c>
      <c r="ARL5" s="337">
        <v>2671.77</v>
      </c>
      <c r="ARM5" s="337">
        <v>2671.77</v>
      </c>
      <c r="ARN5" s="337">
        <v>2672.25</v>
      </c>
      <c r="ARO5" s="337">
        <v>2672.3</v>
      </c>
      <c r="ARP5" s="337">
        <v>2672.87</v>
      </c>
      <c r="ARQ5" s="337">
        <v>2672.73</v>
      </c>
      <c r="ARR5" s="337">
        <v>2672.74</v>
      </c>
      <c r="ARS5" s="337">
        <v>2673.17</v>
      </c>
      <c r="ART5" s="337">
        <v>2672.82</v>
      </c>
      <c r="ARU5" s="337">
        <v>2671.55</v>
      </c>
      <c r="ARV5" s="337">
        <v>2672.03</v>
      </c>
      <c r="ARW5" s="337">
        <v>2672.39</v>
      </c>
      <c r="ARX5" s="337">
        <v>2671.89</v>
      </c>
      <c r="ARY5" s="337">
        <v>2671.81</v>
      </c>
      <c r="ARZ5" s="337">
        <v>2672</v>
      </c>
      <c r="ASA5" s="337">
        <v>2671.81</v>
      </c>
      <c r="ASB5" s="337">
        <v>2671.53</v>
      </c>
      <c r="ASC5" s="337">
        <v>2671.62</v>
      </c>
      <c r="ASD5" s="337">
        <v>2671.79</v>
      </c>
      <c r="ASE5" s="337">
        <v>2671.58</v>
      </c>
      <c r="ASF5" s="337">
        <v>2671.57</v>
      </c>
      <c r="ASG5" s="337">
        <v>2671.25</v>
      </c>
      <c r="ASH5" s="337">
        <v>2671.12</v>
      </c>
      <c r="ASI5" s="337">
        <v>2670.65</v>
      </c>
      <c r="ASJ5" s="337">
        <v>2670.87</v>
      </c>
      <c r="ASK5" s="337">
        <v>2670.51</v>
      </c>
      <c r="ASL5" s="337">
        <v>2669.57</v>
      </c>
      <c r="ASM5" s="337">
        <v>2669.02</v>
      </c>
      <c r="ASN5" s="337">
        <v>2668.47</v>
      </c>
      <c r="ASO5" s="337">
        <v>2667.91</v>
      </c>
      <c r="ASP5" s="337">
        <v>2667.43</v>
      </c>
      <c r="ASQ5" s="337">
        <v>2666.66</v>
      </c>
      <c r="ASR5" s="337">
        <v>2667.45</v>
      </c>
      <c r="ASS5" s="337">
        <v>2667.69</v>
      </c>
      <c r="AST5" s="337">
        <v>2667.64</v>
      </c>
      <c r="ASU5" s="337">
        <v>2667.21</v>
      </c>
      <c r="ASV5" s="337">
        <v>2667.08</v>
      </c>
      <c r="ASW5" s="337">
        <v>2667.64</v>
      </c>
      <c r="ASX5" s="337">
        <v>2667.23</v>
      </c>
      <c r="ASY5" s="337">
        <v>2667.7</v>
      </c>
      <c r="ASZ5" s="337">
        <v>2668.31</v>
      </c>
      <c r="ATA5" s="337">
        <v>2669.12</v>
      </c>
      <c r="ATB5" s="337">
        <v>2669.04</v>
      </c>
      <c r="ATC5" s="337">
        <v>2670.43</v>
      </c>
      <c r="ATD5" s="337">
        <v>2669.96</v>
      </c>
      <c r="ATE5" s="337">
        <v>2670.53</v>
      </c>
      <c r="ATF5" s="337">
        <v>2671.6</v>
      </c>
      <c r="ATG5" s="337">
        <v>2674.62</v>
      </c>
      <c r="ATH5" s="337">
        <v>2676.12</v>
      </c>
      <c r="ATI5" s="337">
        <v>2679.03</v>
      </c>
      <c r="ATJ5" s="420">
        <v>2683.19</v>
      </c>
      <c r="ATK5" s="337">
        <v>2684.35</v>
      </c>
      <c r="ATL5" s="420">
        <v>2683.69</v>
      </c>
      <c r="ATM5" s="337">
        <v>2686.8</v>
      </c>
      <c r="ATN5" s="337">
        <v>2685.97</v>
      </c>
      <c r="ATO5" s="337">
        <v>2690.29</v>
      </c>
      <c r="ATP5" s="337">
        <v>2692.43</v>
      </c>
      <c r="ATQ5" s="337">
        <v>2697.83</v>
      </c>
      <c r="ATR5" s="337">
        <v>2701.17</v>
      </c>
      <c r="ATS5" s="337">
        <v>2701.11</v>
      </c>
      <c r="ATT5" s="337">
        <v>2702.31</v>
      </c>
      <c r="ATU5" s="337">
        <v>2703.24</v>
      </c>
      <c r="ATV5" s="337">
        <v>2703.39</v>
      </c>
      <c r="ATW5" s="337">
        <v>2703.61</v>
      </c>
      <c r="ATX5" s="337">
        <v>2702.87</v>
      </c>
      <c r="ATY5" s="337">
        <v>2702.33</v>
      </c>
      <c r="ATZ5" s="337">
        <v>2703.07</v>
      </c>
      <c r="AUA5" s="337">
        <v>2702.74</v>
      </c>
      <c r="AUB5" s="337">
        <v>2703.09</v>
      </c>
      <c r="AUC5" s="337">
        <v>2702.99</v>
      </c>
      <c r="AUD5" s="337">
        <v>2703.56</v>
      </c>
      <c r="AUE5" s="337">
        <v>2705.69</v>
      </c>
      <c r="AUF5" s="337">
        <v>2705.07</v>
      </c>
      <c r="AUG5" s="337">
        <v>2708.32</v>
      </c>
      <c r="AUH5" s="337">
        <v>2706.68</v>
      </c>
      <c r="AUI5" s="337">
        <v>2710.51</v>
      </c>
      <c r="AUJ5" s="337">
        <v>2714.13</v>
      </c>
      <c r="AUK5" s="337">
        <v>2715.22</v>
      </c>
      <c r="AUL5" s="337">
        <v>2717.08</v>
      </c>
      <c r="AUM5" s="337">
        <v>2719.38</v>
      </c>
      <c r="AUN5" s="337">
        <v>2720.66</v>
      </c>
      <c r="AUO5" s="337">
        <v>2720.52</v>
      </c>
      <c r="AUP5" s="337">
        <v>2721.72</v>
      </c>
      <c r="AUQ5" s="337">
        <v>2722.35</v>
      </c>
      <c r="AUR5" s="337">
        <v>2723.6</v>
      </c>
      <c r="AUS5" s="337">
        <v>2723.82</v>
      </c>
      <c r="AUT5" s="337">
        <v>2724.04</v>
      </c>
      <c r="AUU5" s="337">
        <v>2726.12</v>
      </c>
      <c r="AUV5" s="337">
        <v>2727.25</v>
      </c>
      <c r="AUW5" s="337">
        <v>2729.14</v>
      </c>
      <c r="AUX5" s="337">
        <v>2730.15</v>
      </c>
      <c r="AUY5" s="337">
        <v>2730.91</v>
      </c>
      <c r="AUZ5" s="337">
        <v>2731.72</v>
      </c>
      <c r="AVA5" s="337">
        <v>2732.43</v>
      </c>
      <c r="AVB5" s="337">
        <v>2732.72</v>
      </c>
      <c r="AVC5" s="337">
        <v>2733.25</v>
      </c>
      <c r="AVD5" s="337">
        <v>2733.28</v>
      </c>
      <c r="AVE5" s="337">
        <v>2733.53</v>
      </c>
      <c r="AVF5" s="337">
        <v>2733.52</v>
      </c>
      <c r="AVG5" s="337">
        <v>2734.33</v>
      </c>
      <c r="AVH5" s="337">
        <v>2734.92</v>
      </c>
      <c r="AVI5" s="337">
        <v>2735.88</v>
      </c>
      <c r="AVJ5" s="337">
        <v>2736.76</v>
      </c>
      <c r="AVK5" s="337">
        <v>2737.8</v>
      </c>
      <c r="AVL5" s="337">
        <v>2737.43</v>
      </c>
      <c r="AVM5" s="337">
        <v>2738.74</v>
      </c>
      <c r="AVN5" s="337">
        <v>2738.92</v>
      </c>
      <c r="AVO5" s="337">
        <v>2741.52</v>
      </c>
      <c r="AVP5" s="337">
        <v>2742.83</v>
      </c>
      <c r="AVQ5" s="337">
        <v>2742.38</v>
      </c>
      <c r="AVR5" s="337">
        <v>2744.02</v>
      </c>
      <c r="AVS5" s="337">
        <v>2746.22</v>
      </c>
      <c r="AVT5" s="337">
        <v>2747.94</v>
      </c>
      <c r="AVU5" s="337">
        <v>2748.32</v>
      </c>
      <c r="AVV5" s="337">
        <v>2748.61</v>
      </c>
      <c r="AVW5" s="337">
        <v>2749.24</v>
      </c>
      <c r="AVX5" s="337">
        <v>2749.37</v>
      </c>
      <c r="AVY5" s="337">
        <v>2750.34</v>
      </c>
      <c r="AVZ5" s="337">
        <v>2750.8</v>
      </c>
      <c r="AWA5" s="337">
        <v>2751.19</v>
      </c>
      <c r="AWB5" s="337">
        <v>2751.61</v>
      </c>
      <c r="AWC5" s="337">
        <v>2751.57</v>
      </c>
      <c r="AWD5" s="337">
        <v>2752.32</v>
      </c>
      <c r="AWE5" s="337">
        <v>2752.65</v>
      </c>
      <c r="AWF5" s="337">
        <v>2752.97</v>
      </c>
      <c r="AWG5" s="337">
        <v>2753.97</v>
      </c>
      <c r="AWH5" s="337">
        <v>2753.93</v>
      </c>
      <c r="AWI5" s="337">
        <v>2754.16</v>
      </c>
      <c r="AWJ5" s="337">
        <v>2754.15</v>
      </c>
      <c r="AWK5" s="337">
        <v>2755.28</v>
      </c>
      <c r="AWL5" s="337">
        <v>2755.56</v>
      </c>
      <c r="AWM5" s="337">
        <v>2756.26</v>
      </c>
      <c r="AWN5" s="337">
        <v>2757.29</v>
      </c>
      <c r="AWO5" s="337">
        <v>2758.39</v>
      </c>
      <c r="AWP5" s="337">
        <v>2758.95</v>
      </c>
      <c r="AWQ5" s="337">
        <v>2759.65</v>
      </c>
      <c r="AWR5" s="337">
        <v>2760.89</v>
      </c>
      <c r="AWS5" s="337">
        <v>2761.69</v>
      </c>
      <c r="AWT5" s="337">
        <v>2762.71</v>
      </c>
      <c r="AWU5" s="337">
        <v>2763.26</v>
      </c>
      <c r="AWV5" s="337">
        <v>2764.18</v>
      </c>
      <c r="AWW5" s="337">
        <v>2763.69</v>
      </c>
      <c r="AWX5" s="337">
        <v>2764.27</v>
      </c>
      <c r="AWY5" s="337">
        <v>2764.36</v>
      </c>
      <c r="AWZ5" s="337">
        <v>2765.01</v>
      </c>
      <c r="AXA5" s="337">
        <v>2766.66</v>
      </c>
      <c r="AXB5" s="337">
        <v>2766.53</v>
      </c>
      <c r="AXC5" s="337">
        <v>2766.69</v>
      </c>
      <c r="AXD5" s="337">
        <v>2767.52</v>
      </c>
      <c r="AXE5" s="337">
        <v>2768.04</v>
      </c>
      <c r="AXF5" s="337">
        <v>2768.88</v>
      </c>
      <c r="AXG5" s="337">
        <v>2769.17</v>
      </c>
      <c r="AXH5" s="337">
        <v>2769.73</v>
      </c>
      <c r="AXI5" s="337">
        <v>2770.76</v>
      </c>
      <c r="AXJ5" s="337">
        <v>2771.41</v>
      </c>
      <c r="AXK5" s="337">
        <v>2772.18</v>
      </c>
      <c r="AXL5" s="337">
        <v>2773</v>
      </c>
      <c r="AXM5" s="337">
        <v>2774.29</v>
      </c>
      <c r="AXN5" s="337">
        <v>2775.43</v>
      </c>
      <c r="AXO5" s="337">
        <v>2775.89</v>
      </c>
    </row>
    <row r="6" spans="1:1731">
      <c r="A6" s="56" t="s">
        <v>391</v>
      </c>
      <c r="B6" s="510">
        <v>2.3670331066912515E-3</v>
      </c>
      <c r="C6" s="188">
        <f t="shared" ref="C6" si="0">C5/B5-1</f>
        <v>5.0768393637308229E-3</v>
      </c>
      <c r="D6" s="188">
        <f t="shared" ref="D6" si="1">D5/C5-1</f>
        <v>3.6530496394255874E-3</v>
      </c>
      <c r="E6" s="188">
        <f t="shared" ref="E6" si="2">E5/D5-1</f>
        <v>8.0807763410790656E-3</v>
      </c>
      <c r="F6" s="188">
        <f t="shared" ref="F6" si="3">F5/E5-1</f>
        <v>5.2470258195236319E-4</v>
      </c>
      <c r="G6" s="188">
        <f t="shared" ref="G6" si="4">G5/F5-1</f>
        <v>2.7519458333991054E-4</v>
      </c>
      <c r="H6" s="188">
        <f t="shared" ref="H6" si="5">H5/G5-1</f>
        <v>1.6351404663523805E-3</v>
      </c>
      <c r="I6" s="188">
        <f t="shared" ref="I6" si="6">I5/H5-1</f>
        <v>1.9952425126581463E-3</v>
      </c>
      <c r="J6" s="188">
        <f t="shared" ref="J6" si="7">J5/I5-1</f>
        <v>2.8601870241642402E-3</v>
      </c>
      <c r="K6" s="188">
        <f t="shared" ref="K6" si="8">K5/J5-1</f>
        <v>6.3435741656658884E-4</v>
      </c>
      <c r="L6" s="188">
        <f t="shared" ref="L6" si="9">L5/K5-1</f>
        <v>-3.7831151427688559E-3</v>
      </c>
      <c r="M6" s="188">
        <f t="shared" ref="M6" si="10">M5/L5-1</f>
        <v>2.0280827374978827E-3</v>
      </c>
      <c r="N6" s="188">
        <f t="shared" ref="N6" si="11">N5/M5-1</f>
        <v>2.0756100331478233E-3</v>
      </c>
      <c r="O6" s="188">
        <f t="shared" ref="O6" si="12">O5/N5-1</f>
        <v>8.1924979389946806E-4</v>
      </c>
      <c r="P6" s="188">
        <f t="shared" ref="P6" si="13">P5/O5-1</f>
        <v>1.0502525239524108E-3</v>
      </c>
      <c r="Q6" s="188">
        <f t="shared" ref="Q6" si="14">Q5/P5-1</f>
        <v>-1.9028712784729951E-4</v>
      </c>
      <c r="R6" s="188">
        <f t="shared" ref="R6" si="15">R5/Q5-1</f>
        <v>-2.0575496641028757E-5</v>
      </c>
      <c r="S6" s="188">
        <f t="shared" ref="S6" si="16">S5/R5-1</f>
        <v>3.03494820012018E-4</v>
      </c>
      <c r="T6" s="188">
        <f t="shared" ref="T6" si="17">T5/S5-1</f>
        <v>-4.9881467235068921E-4</v>
      </c>
      <c r="U6" s="188">
        <f t="shared" ref="U6" si="18">U5/T5-1</f>
        <v>1.69784527998873E-4</v>
      </c>
      <c r="V6" s="188">
        <f t="shared" ref="V6" si="19">V5/U5-1</f>
        <v>4.1667309680692988E-4</v>
      </c>
      <c r="W6" s="188">
        <f t="shared" ref="W6" si="20">W5/V5-1</f>
        <v>-2.7766636843240544E-4</v>
      </c>
      <c r="X6" s="188">
        <f t="shared" ref="X6" si="21">X5/W5-1</f>
        <v>1.0235361889479044E-3</v>
      </c>
      <c r="Y6" s="188">
        <f t="shared" ref="Y6" si="22">Y5/X5-1</f>
        <v>-8.2210221813538986E-5</v>
      </c>
      <c r="Z6" s="188">
        <f t="shared" ref="Z6" si="23">Z5/Y5-1</f>
        <v>1.7830807730452314E-3</v>
      </c>
      <c r="AA6" s="188">
        <f t="shared" ref="AA6" si="24">AA5/Z5-1</f>
        <v>-2.3082368148386045E-4</v>
      </c>
      <c r="AB6" s="188">
        <f t="shared" ref="AB6" si="25">AB5/AA5-1</f>
        <v>1.0261198815857409E-3</v>
      </c>
      <c r="AC6" s="188">
        <f t="shared" ref="AC6" si="26">AC5/AB5-1</f>
        <v>2.6036728187834868E-3</v>
      </c>
      <c r="AD6" s="188">
        <f t="shared" ref="AD6" si="27">AD5/AC5-1</f>
        <v>7.2079624981458146E-4</v>
      </c>
      <c r="AE6" s="188">
        <f t="shared" ref="AE6" si="28">AE5/AD5-1</f>
        <v>1.8747637389020522E-3</v>
      </c>
      <c r="AF6" s="188">
        <f t="shared" ref="AF6" si="29">AF5/AE5-1</f>
        <v>8.6679413639378922E-5</v>
      </c>
      <c r="AG6" s="188">
        <f t="shared" ref="AG6" si="30">AG5/AF5-1</f>
        <v>1.8659950444064322E-3</v>
      </c>
      <c r="AH6" s="188">
        <f t="shared" ref="AH6" si="31">AH5/AG5-1</f>
        <v>1.7963645245995252E-3</v>
      </c>
      <c r="AI6" s="188">
        <f t="shared" ref="AI6" si="32">AI5/AH5-1</f>
        <v>2.5195442469558849E-3</v>
      </c>
      <c r="AJ6" s="188">
        <f t="shared" ref="AJ6" si="33">AJ5/AI5-1</f>
        <v>5.6749950597145826E-4</v>
      </c>
      <c r="AK6" s="188">
        <f t="shared" ref="AK6" si="34">AK5/AJ5-1</f>
        <v>6.3807483706312951E-4</v>
      </c>
      <c r="AL6" s="188">
        <f t="shared" ref="AL6" si="35">AL5/AK5-1</f>
        <v>3.5122346213214417E-3</v>
      </c>
      <c r="AM6" s="188">
        <f t="shared" ref="AM6" si="36">AM5/AL5-1</f>
        <v>-4.7203828754999178E-3</v>
      </c>
      <c r="AN6" s="188">
        <f t="shared" ref="AN6" si="37">AN5/AM5-1</f>
        <v>5.0163919474233154E-4</v>
      </c>
      <c r="AO6" s="188">
        <f t="shared" ref="AO6" si="38">AO5/AN5-1</f>
        <v>-1.3674209428116146E-4</v>
      </c>
      <c r="AP6" s="188">
        <f t="shared" ref="AP6" si="39">AP5/AO5-1</f>
        <v>1.8741294162341049E-3</v>
      </c>
      <c r="AQ6" s="188">
        <f t="shared" ref="AQ6" si="40">AQ5/AP5-1</f>
        <v>6.3196744103732883E-4</v>
      </c>
      <c r="AR6" s="188">
        <f t="shared" ref="AR6" si="41">AR5/AQ5-1</f>
        <v>2.6475343573160171E-3</v>
      </c>
      <c r="AS6" s="188">
        <f t="shared" ref="AS6" si="42">AS5/AR5-1</f>
        <v>5.391949366067017E-4</v>
      </c>
      <c r="AT6" s="188">
        <f t="shared" ref="AT6" si="43">AT5/AS5-1</f>
        <v>4.7343000035260374E-4</v>
      </c>
      <c r="AU6" s="188">
        <f t="shared" ref="AU6" si="44">AU5/AT5-1</f>
        <v>7.7021822849809851E-4</v>
      </c>
      <c r="AV6" s="188">
        <f t="shared" ref="AV6" si="45">AV5/AU5-1</f>
        <v>2.816929747784247E-4</v>
      </c>
      <c r="AW6" s="188">
        <f t="shared" ref="AW6" si="46">AW5/AV5-1</f>
        <v>-1.7600852887034169E-4</v>
      </c>
      <c r="AX6" s="188">
        <f t="shared" ref="AX6" si="47">AX5/AW5-1</f>
        <v>-3.8225722893692193E-4</v>
      </c>
      <c r="AY6" s="188">
        <f t="shared" ref="AY6" si="48">AY5/AX5-1</f>
        <v>-1.172368334985463E-3</v>
      </c>
      <c r="AZ6" s="188">
        <f t="shared" ref="AZ6" si="49">AZ5/AY5-1</f>
        <v>1.6724598257016332E-3</v>
      </c>
      <c r="BA6" s="188">
        <f t="shared" ref="BA6" si="50">BA5/AZ5-1</f>
        <v>3.8221301334728786E-4</v>
      </c>
      <c r="BB6" s="188">
        <f t="shared" ref="BB6" si="51">BB5/BA5-1</f>
        <v>3.7201258810171112E-4</v>
      </c>
      <c r="BC6" s="188">
        <f t="shared" ref="BC6" si="52">BC5/BB5-1</f>
        <v>-1.0553188067863317E-4</v>
      </c>
      <c r="BD6" s="188">
        <f t="shared" ref="BD6" si="53">BD5/BC5-1</f>
        <v>-1.5881711405180132E-3</v>
      </c>
      <c r="BE6" s="188">
        <f t="shared" ref="BE6" si="54">BE5/BD5-1</f>
        <v>3.0605824167526663E-3</v>
      </c>
      <c r="BF6" s="188">
        <f t="shared" ref="BF6" si="55">BF5/BE5-1</f>
        <v>6.4738561599497757E-4</v>
      </c>
      <c r="BG6" s="188">
        <f t="shared" ref="BG6" si="56">BG5/BF5-1</f>
        <v>-2.2117236398652151E-3</v>
      </c>
      <c r="BH6" s="188">
        <f t="shared" ref="BH6" si="57">BH5/BG5-1</f>
        <v>-2.1965207513406915E-3</v>
      </c>
      <c r="BI6" s="188">
        <f t="shared" ref="BI6" si="58">BI5/BH5-1</f>
        <v>-1.5364155676678148E-3</v>
      </c>
      <c r="BJ6" s="188">
        <f t="shared" ref="BJ6" si="59">BJ5/BI5-1</f>
        <v>1.3117466916234832E-3</v>
      </c>
      <c r="BK6" s="188">
        <f t="shared" ref="BK6" si="60">BK5/BJ5-1</f>
        <v>-8.2632552187000829E-4</v>
      </c>
      <c r="BL6" s="188">
        <f t="shared" ref="BL6" si="61">BL5/BK5-1</f>
        <v>1.1850432414715062E-3</v>
      </c>
      <c r="BM6" s="188">
        <f t="shared" ref="BM6" si="62">BM5/BL5-1</f>
        <v>2.2665457842241388E-4</v>
      </c>
      <c r="BN6" s="188">
        <f t="shared" ref="BN6" si="63">BN5/BM5-1</f>
        <v>9.5676914167786009E-5</v>
      </c>
      <c r="BO6" s="188">
        <f t="shared" ref="BO6" si="64">BO5/BN5-1</f>
        <v>2.064409578861337E-4</v>
      </c>
      <c r="BP6" s="188">
        <f t="shared" ref="BP6" si="65">BP5/BO5-1</f>
        <v>-1.4598907598983857E-4</v>
      </c>
      <c r="BQ6" s="188">
        <f t="shared" ref="BQ6" si="66">BQ5/BP5-1</f>
        <v>-1.0573166310867688E-4</v>
      </c>
      <c r="BR6" s="188">
        <f t="shared" ref="BR6" si="67">BR5/BQ5-1</f>
        <v>-4.2800674740051114E-4</v>
      </c>
      <c r="BS6" s="188">
        <f t="shared" ref="BS6" si="68">BS5/BR5-1</f>
        <v>-4.7856531157108861E-4</v>
      </c>
      <c r="BT6" s="188">
        <f t="shared" ref="BT6" si="69">BT5/BS5-1</f>
        <v>1.8647783685699082E-4</v>
      </c>
      <c r="BU6" s="188">
        <f t="shared" ref="BU6" si="70">BU5/BT5-1</f>
        <v>-7.7096728679981741E-4</v>
      </c>
      <c r="BV6" s="188">
        <f t="shared" ref="BV6" si="71">BV5/BU5-1</f>
        <v>-1.2002077670588696E-3</v>
      </c>
      <c r="BW6" s="188">
        <f t="shared" ref="BW6" si="72">BW5/BV5-1</f>
        <v>-4.9580684738539382E-3</v>
      </c>
      <c r="BX6" s="188">
        <f t="shared" ref="BX6" si="73">BX5/BW5-1</f>
        <v>-2.2326072285738796E-4</v>
      </c>
      <c r="BY6" s="188">
        <f t="shared" ref="BY6" si="74">BY5/BX5-1</f>
        <v>-2.5376202197580078E-4</v>
      </c>
      <c r="BZ6" s="188">
        <f t="shared" ref="BZ6" si="75">BZ5/BY5-1</f>
        <v>-2.6347183795719653E-3</v>
      </c>
      <c r="CA6" s="188">
        <f t="shared" ref="CA6" si="76">CA5/BZ5-1</f>
        <v>-3.3084604969824127E-4</v>
      </c>
      <c r="CB6" s="188">
        <f t="shared" ref="CB6" si="77">CB5/CA5-1</f>
        <v>-6.1099485236837392E-4</v>
      </c>
      <c r="CC6" s="188">
        <f t="shared" ref="CC6" si="78">CC5/CB5-1</f>
        <v>5.2475787264172347E-4</v>
      </c>
      <c r="CD6" s="188">
        <f t="shared" ref="CD6" si="79">CD5/CC5-1</f>
        <v>-4.1245722665794737E-4</v>
      </c>
      <c r="CE6" s="188">
        <f t="shared" ref="CE6" si="80">CE5/CD5-1</f>
        <v>-3.5659159564549459E-4</v>
      </c>
      <c r="CF6" s="188">
        <f t="shared" ref="CF6" si="81">CF5/CE5-1</f>
        <v>-9.7842870465203458E-4</v>
      </c>
      <c r="CG6" s="188">
        <f t="shared" ref="CG6" si="82">CG5/CF5-1</f>
        <v>-6.0191490555550065E-4</v>
      </c>
      <c r="CH6" s="188">
        <f t="shared" ref="CH6" si="83">CH5/CG5-1</f>
        <v>-5.8186124140613416E-4</v>
      </c>
      <c r="CI6" s="188">
        <f t="shared" ref="CI6" si="84">CI5/CH5-1</f>
        <v>-1.991736845599501E-3</v>
      </c>
      <c r="CJ6" s="188">
        <f t="shared" ref="CJ6" si="85">CJ5/CI5-1</f>
        <v>-6.4476842067562323E-4</v>
      </c>
      <c r="CK6" s="188">
        <f t="shared" ref="CK6" si="86">CK5/CJ5-1</f>
        <v>-2.2632659644739039E-3</v>
      </c>
      <c r="CL6" s="188">
        <f t="shared" ref="CL6" si="87">CL5/CK5-1</f>
        <v>-4.8755202693340216E-4</v>
      </c>
      <c r="CM6" s="188">
        <f t="shared" ref="CM6" si="88">CM5/CL5-1</f>
        <v>-1.0834069296965509E-3</v>
      </c>
      <c r="CN6" s="188">
        <f t="shared" ref="CN6" si="89">CN5/CM5-1</f>
        <v>-6.78506258192213E-4</v>
      </c>
      <c r="CO6" s="188">
        <f t="shared" ref="CO6" si="90">CO5/CN5-1</f>
        <v>-4.0635142711664685E-4</v>
      </c>
      <c r="CP6" s="188">
        <f t="shared" ref="CP6" si="91">CP5/CO5-1</f>
        <v>2.7787211707686055E-4</v>
      </c>
      <c r="CQ6" s="188">
        <f t="shared" ref="CQ6" si="92">CQ5/CP5-1</f>
        <v>-3.5496018272740404E-4</v>
      </c>
      <c r="CR6" s="188">
        <f t="shared" ref="CR6" si="93">CR5/CQ5-1</f>
        <v>-1.2659595819245473E-3</v>
      </c>
      <c r="CS6" s="188">
        <f t="shared" ref="CS6" si="94">CS5/CR5-1</f>
        <v>-6.6985103543526492E-5</v>
      </c>
      <c r="CT6" s="188">
        <f t="shared" ref="CT6" si="95">CT5/CS5-1</f>
        <v>-7.7810986292903284E-4</v>
      </c>
      <c r="CU6" s="188">
        <f t="shared" ref="CU6" si="96">CU5/CT5-1</f>
        <v>-1.1964375041900732E-3</v>
      </c>
      <c r="CV6" s="188">
        <f t="shared" ref="CV6" si="97">CV5/CU5-1</f>
        <v>-7.9513829726807206E-4</v>
      </c>
      <c r="CW6" s="188">
        <f t="shared" ref="CW6" si="98">CW5/CV5-1</f>
        <v>-3.7928308263099897E-3</v>
      </c>
      <c r="CX6" s="188">
        <f t="shared" ref="CX6" si="99">CX5/CW5-1</f>
        <v>-1.4938611642780764E-3</v>
      </c>
      <c r="CY6" s="188">
        <f t="shared" ref="CY6" si="100">CY5/CX5-1</f>
        <v>-3.8753045438725264E-3</v>
      </c>
      <c r="CZ6" s="188">
        <f t="shared" ref="CZ6" si="101">CZ5/CY5-1</f>
        <v>-1.7835258533023257E-3</v>
      </c>
      <c r="DA6" s="188">
        <f t="shared" ref="DA6" si="102">DA5/CZ5-1</f>
        <v>-3.5577520858041112E-3</v>
      </c>
      <c r="DB6" s="188">
        <f t="shared" ref="DB6" si="103">DB5/DA5-1</f>
        <v>-2.8311977014868761E-3</v>
      </c>
      <c r="DC6" s="188">
        <f t="shared" ref="DC6" si="104">DC5/DB5-1</f>
        <v>-2.9128459661815764E-3</v>
      </c>
      <c r="DD6" s="188">
        <f t="shared" ref="DD6" si="105">DD5/DC5-1</f>
        <v>-2.9371750387581219E-3</v>
      </c>
      <c r="DE6" s="188">
        <f t="shared" ref="DE6" si="106">DE5/DD5-1</f>
        <v>-6.8224729084359614E-3</v>
      </c>
      <c r="DF6" s="188">
        <f t="shared" ref="DF6" si="107">DF5/DE5-1</f>
        <v>-4.3772065753949763E-3</v>
      </c>
      <c r="DG6" s="188">
        <f t="shared" ref="DG6" si="108">DG5/DF5-1</f>
        <v>-1.7222106338483645E-3</v>
      </c>
      <c r="DH6" s="188">
        <f t="shared" ref="DH6" si="109">DH5/DG5-1</f>
        <v>-1.6394584429431092E-3</v>
      </c>
      <c r="DI6" s="188">
        <f t="shared" ref="DI6" si="110">DI5/DH5-1</f>
        <v>1.0733010985219948E-4</v>
      </c>
      <c r="DJ6" s="188">
        <f t="shared" ref="DJ6" si="111">DJ5/DI5-1</f>
        <v>-7.7269385762035458E-4</v>
      </c>
      <c r="DK6" s="188">
        <f t="shared" ref="DK6" si="112">DK5/DJ5-1</f>
        <v>5.3485986778865069E-3</v>
      </c>
      <c r="DL6" s="188">
        <f t="shared" ref="DL6" si="113">DL5/DK5-1</f>
        <v>5.6139263833174802E-3</v>
      </c>
      <c r="DM6" s="188">
        <f t="shared" ref="DM6" si="114">DM5/DL5-1</f>
        <v>8.66336633663356E-3</v>
      </c>
      <c r="DN6" s="188">
        <f t="shared" ref="DN6" si="115">DN5/DM5-1</f>
        <v>7.5673398457041241E-3</v>
      </c>
      <c r="DO6" s="188">
        <f t="shared" ref="DO6" si="116">DO5/DN5-1</f>
        <v>2.1219660067317569E-3</v>
      </c>
      <c r="DP6" s="188">
        <f t="shared" ref="DP6" si="117">DP5/DO5-1</f>
        <v>3.0458229458949493E-3</v>
      </c>
      <c r="DQ6" s="188">
        <f t="shared" ref="DQ6" si="118">DQ5/DP5-1</f>
        <v>2.9533802685079991E-3</v>
      </c>
      <c r="DR6" s="188">
        <f t="shared" ref="DR6" si="119">DR5/DQ5-1</f>
        <v>1.5708434859245113E-3</v>
      </c>
      <c r="DS6" s="188">
        <f t="shared" ref="DS6" si="120">DS5/DR5-1</f>
        <v>5.5022697509743423E-3</v>
      </c>
      <c r="DT6" s="188">
        <f t="shared" ref="DT6" si="121">DT5/DS5-1</f>
        <v>3.2791779919283393E-3</v>
      </c>
      <c r="DU6" s="188">
        <f t="shared" ref="DU6" si="122">DU5/DT5-1</f>
        <v>2.1858147804179051E-3</v>
      </c>
      <c r="DV6" s="188">
        <f t="shared" ref="DV6" si="123">DV5/DU5-1</f>
        <v>5.3092633077169715E-3</v>
      </c>
      <c r="DW6" s="188">
        <f t="shared" ref="DW6" si="124">DW5/DV5-1</f>
        <v>2.9690969463627148E-3</v>
      </c>
      <c r="DX6" s="188">
        <f t="shared" ref="DX6" si="125">DX5/DW5-1</f>
        <v>4.1078709651212186E-3</v>
      </c>
      <c r="DY6" s="188">
        <f t="shared" ref="DY6" si="126">DY5/DX5-1</f>
        <v>-3.8432752796491165E-4</v>
      </c>
      <c r="DZ6" s="188">
        <f t="shared" ref="DZ6" si="127">DZ5/DY5-1</f>
        <v>-2.3473228378324551E-3</v>
      </c>
      <c r="EA6" s="188">
        <f t="shared" ref="EA6" si="128">EA5/DZ5-1</f>
        <v>2.3325625735259869E-4</v>
      </c>
      <c r="EB6" s="188">
        <f t="shared" ref="EB6" si="129">EB5/EA5-1</f>
        <v>-2.783213521652339E-3</v>
      </c>
      <c r="EC6" s="188">
        <f t="shared" ref="EC6" si="130">EC5/EB5-1</f>
        <v>2.3232759716325102E-3</v>
      </c>
      <c r="ED6" s="188">
        <f t="shared" ref="ED6" si="131">ED5/EC5-1</f>
        <v>9.2817074284101686E-4</v>
      </c>
      <c r="EE6" s="188">
        <f t="shared" ref="EE6" si="132">EE5/ED5-1</f>
        <v>5.0469989105375035E-3</v>
      </c>
      <c r="EF6" s="188">
        <f t="shared" ref="EF6" si="133">EF5/EE5-1</f>
        <v>4.3863850641057134E-4</v>
      </c>
      <c r="EG6" s="188">
        <f t="shared" ref="EG6" si="134">EG5/EF5-1</f>
        <v>-3.9510552946155908E-3</v>
      </c>
      <c r="EH6" s="188">
        <f t="shared" ref="EH6" si="135">EH5/EG5-1</f>
        <v>-8.3483434862685613E-4</v>
      </c>
      <c r="EI6" s="188">
        <f t="shared" ref="EI6" si="136">EI5/EH5-1</f>
        <v>1.7723403501130885E-3</v>
      </c>
      <c r="EJ6" s="188">
        <f t="shared" ref="EJ6" si="137">EJ5/EI5-1</f>
        <v>4.3421338630837969E-3</v>
      </c>
      <c r="EK6" s="188">
        <f t="shared" ref="EK6" si="138">EK5/EJ5-1</f>
        <v>-9.1600901916577548E-4</v>
      </c>
      <c r="EL6" s="188">
        <f t="shared" ref="EL6" si="139">EL5/EK5-1</f>
        <v>-1.1082788429572776E-4</v>
      </c>
      <c r="EM6" s="188">
        <f t="shared" ref="EM6" si="140">EM5/EL5-1</f>
        <v>-3.0430664436428279E-3</v>
      </c>
      <c r="EN6" s="188">
        <f t="shared" ref="EN6" si="141">EN5/EM5-1</f>
        <v>1.8293915504346003E-3</v>
      </c>
      <c r="EO6" s="188">
        <f t="shared" ref="EO6" si="142">EO5/EN5-1</f>
        <v>1.3317056930417515E-3</v>
      </c>
      <c r="EP6" s="188">
        <f t="shared" ref="EP6" si="143">EP5/EO5-1</f>
        <v>0</v>
      </c>
      <c r="EQ6" s="188">
        <f t="shared" ref="EQ6" si="144">EQ5/EP5-1</f>
        <v>6.0955336362633616E-4</v>
      </c>
      <c r="ER6" s="188">
        <f t="shared" ref="ER6" si="145">ER5/EQ5-1</f>
        <v>8.8608295951697613E-4</v>
      </c>
      <c r="ES6" s="188">
        <f t="shared" ref="ES6" si="146">ES5/ER5-1</f>
        <v>-2.012042071797282E-5</v>
      </c>
      <c r="ET6" s="188">
        <f t="shared" ref="ET6" si="147">ET5/ES5-1</f>
        <v>-7.5453095840560813E-5</v>
      </c>
      <c r="EU6" s="188">
        <f t="shared" ref="EU6" si="148">EU5/ET5-1</f>
        <v>4.0244687701251891E-5</v>
      </c>
      <c r="EV6" s="188">
        <f t="shared" ref="EV6" si="149">EV5/EU5-1</f>
        <v>2.5151917582189043E-4</v>
      </c>
      <c r="EW6" s="188">
        <f t="shared" ref="EW6" si="150">EW5/EV5-1</f>
        <v>2.9168887860708814E-4</v>
      </c>
      <c r="EX6" s="188">
        <f t="shared" ref="EX6" si="151">EX5/EW5-1</f>
        <v>7.9939668174966449E-4</v>
      </c>
      <c r="EY6" s="188">
        <f t="shared" ref="EY6" si="152">EY5/EX5-1</f>
        <v>2.9639453629326518E-4</v>
      </c>
      <c r="EZ6" s="188">
        <f t="shared" ref="EZ6" si="153">EZ5/EY5-1</f>
        <v>4.9217047178062856E-4</v>
      </c>
      <c r="FA6" s="188">
        <f t="shared" ref="FA6" si="154">FA5/EZ5-1</f>
        <v>3.8651513934628845E-4</v>
      </c>
      <c r="FB6" s="188">
        <f t="shared" ref="FB6" si="155">FB5/FA5-1</f>
        <v>-6.8241232757804138E-4</v>
      </c>
      <c r="FC6" s="188">
        <f t="shared" ref="FC6" si="156">FC5/FB5-1</f>
        <v>8.2849209417701353E-4</v>
      </c>
      <c r="FD6" s="188">
        <f t="shared" ref="FD6" si="157">FD5/FC5-1</f>
        <v>-6.6726201824185427E-4</v>
      </c>
      <c r="FE6" s="188">
        <f t="shared" ref="FE6" si="158">FE5/FD5-1</f>
        <v>4.0162860398917921E-4</v>
      </c>
      <c r="FF6" s="188">
        <f t="shared" ref="FF6" si="159">FF5/FE5-1</f>
        <v>-1.555686032448711E-3</v>
      </c>
      <c r="FG6" s="188">
        <f t="shared" ref="FG6" si="160">FG5/FF5-1</f>
        <v>4.8753763338171829E-4</v>
      </c>
      <c r="FH6" s="188">
        <f t="shared" ref="FH6" si="161">FH5/FG5-1</f>
        <v>1.0499557913352664E-3</v>
      </c>
      <c r="FI6" s="188">
        <f t="shared" ref="FI6" si="162">FI5/FH5-1</f>
        <v>-2.358668105286732E-4</v>
      </c>
      <c r="FJ6" s="188">
        <f t="shared" ref="FJ6" si="163">FJ5/FI5-1</f>
        <v>-1.5058880221663351E-4</v>
      </c>
      <c r="FK6" s="188">
        <f t="shared" ref="FK6" si="164">FK5/FJ5-1</f>
        <v>-1.9579492740529059E-4</v>
      </c>
      <c r="FL6" s="188">
        <f t="shared" ref="FL6" si="165">FL5/FK5-1</f>
        <v>3.4145288201292701E-4</v>
      </c>
      <c r="FM6" s="188">
        <f t="shared" ref="FM6" si="166">FM5/FL5-1</f>
        <v>-1.3051095037064364E-4</v>
      </c>
      <c r="FN6" s="188">
        <f t="shared" ref="FN6" si="167">FN5/FM5-1</f>
        <v>1.0141020427629766E-3</v>
      </c>
      <c r="FO6" s="188">
        <f t="shared" ref="FO6" si="168">FO5/FN5-1</f>
        <v>-3.2598937776151526E-4</v>
      </c>
      <c r="FP6" s="188">
        <f t="shared" ref="FP6" si="169">FP5/FO5-1</f>
        <v>-1.911422379194061E-3</v>
      </c>
      <c r="FQ6" s="188">
        <f t="shared" ref="FQ6" si="170">FQ5/FP5-1</f>
        <v>1.9502681618721596E-3</v>
      </c>
      <c r="FR6" s="188">
        <f t="shared" ref="FR6" si="171">FR5/FQ5-1</f>
        <v>7.7256879123099864E-4</v>
      </c>
      <c r="FS6" s="188">
        <f t="shared" ref="FS6" si="172">FS5/FR5-1</f>
        <v>4.2107584879369497E-4</v>
      </c>
      <c r="FT6" s="188">
        <f t="shared" ref="FT6" si="173">FT5/FS5-1</f>
        <v>7.6663676950294857E-4</v>
      </c>
      <c r="FU6" s="188">
        <f t="shared" ref="FU6" si="174">FU5/FT5-1</f>
        <v>-1.6622773199282959E-3</v>
      </c>
      <c r="FV6" s="188">
        <f t="shared" ref="FV6" si="175">FV5/FU5-1</f>
        <v>-3.7363210527899815E-3</v>
      </c>
      <c r="FW6" s="188">
        <f t="shared" ref="FW6" si="176">FW5/FV5-1</f>
        <v>1.8122416926336093E-3</v>
      </c>
      <c r="FX6" s="188">
        <f t="shared" ref="FX6" si="177">FX5/FW5-1</f>
        <v>1.2110005075147701E-3</v>
      </c>
      <c r="FY6" s="188">
        <f t="shared" ref="FY6" si="178">FY5/FX5-1</f>
        <v>5.4705144291089525E-4</v>
      </c>
      <c r="FZ6" s="188">
        <f t="shared" ref="FZ6" si="179">FZ5/FY5-1</f>
        <v>3.5112535677006562E-5</v>
      </c>
      <c r="GA6" s="188">
        <f t="shared" ref="GA6" si="180">GA5/FZ5-1</f>
        <v>7.574009610464838E-4</v>
      </c>
      <c r="GB6" s="188">
        <f t="shared" ref="GB6" si="181">GB5/GA5-1</f>
        <v>5.5133146548813627E-5</v>
      </c>
      <c r="GC6" s="188">
        <f t="shared" ref="GC6" si="182">GC5/GB5-1</f>
        <v>4.9617096347387424E-4</v>
      </c>
      <c r="GD6" s="188">
        <f t="shared" ref="GD6" si="183">GD5/GC5-1</f>
        <v>2.4545777875739638E-4</v>
      </c>
      <c r="GE6" s="188">
        <f t="shared" ref="GE6" si="184">GE5/GD5-1</f>
        <v>-1.4373284721247437E-3</v>
      </c>
      <c r="GF6" s="188">
        <f t="shared" ref="GF6" si="185">GF5/GE5-1</f>
        <v>1.5547497605183924E-3</v>
      </c>
      <c r="GG6" s="188">
        <f t="shared" ref="GG6" si="186">GG5/GF5-1</f>
        <v>-8.0120581475107144E-5</v>
      </c>
      <c r="GH6" s="188">
        <f t="shared" ref="GH6" si="187">GH5/GG5-1</f>
        <v>-2.8044450453967862E-4</v>
      </c>
      <c r="GI6" s="188">
        <f t="shared" ref="GI6" si="188">GI5/GH5-1</f>
        <v>2.103923817919906E-4</v>
      </c>
      <c r="GJ6" s="188">
        <f t="shared" ref="GJ6" si="189">GJ5/GI5-1</f>
        <v>-1.7529010512407073E-4</v>
      </c>
      <c r="GK6" s="188">
        <f t="shared" ref="GK6" si="190">GK5/GJ5-1</f>
        <v>-6.4117334722535446E-4</v>
      </c>
      <c r="GL6" s="188">
        <f t="shared" ref="GL6" si="191">GL5/GK5-1</f>
        <v>4.6615139394301508E-4</v>
      </c>
      <c r="GM6" s="188">
        <f t="shared" ref="GM6" si="192">GM5/GL5-1</f>
        <v>-1.2024108337216344E-3</v>
      </c>
      <c r="GN6" s="188">
        <f t="shared" ref="GN6" si="193">GN5/GM5-1</f>
        <v>4.3138258117281225E-4</v>
      </c>
      <c r="GO6" s="188">
        <f t="shared" ref="GO6" si="194">GO5/GN5-1</f>
        <v>9.0250444984896205E-5</v>
      </c>
      <c r="GP6" s="188">
        <f t="shared" ref="GP6" si="195">GP5/GO5-1</f>
        <v>-1.0026922286343609E-4</v>
      </c>
      <c r="GQ6" s="188">
        <f t="shared" ref="GQ6" si="196">GQ5/GP5-1</f>
        <v>1.0529324167807275E-4</v>
      </c>
      <c r="GR6" s="188">
        <f t="shared" ref="GR6" si="197">GR5/GQ5-1</f>
        <v>-2.1457506116392411E-3</v>
      </c>
      <c r="GS6" s="188">
        <f t="shared" ref="GS6" si="198">GS5/GR5-1</f>
        <v>1.2158604473562207E-3</v>
      </c>
      <c r="GT6" s="188">
        <f t="shared" ref="GT6" si="199">GT5/GS5-1</f>
        <v>-1.2545288491450091E-4</v>
      </c>
      <c r="GU6" s="188">
        <f t="shared" ref="GU6" si="200">GU5/GT5-1</f>
        <v>-6.5745559665342235E-4</v>
      </c>
      <c r="GV6" s="188">
        <f t="shared" ref="GV6" si="201">GV5/GU5-1</f>
        <v>3.8167555568957567E-4</v>
      </c>
      <c r="GW6" s="188">
        <f t="shared" ref="GW6" si="202">GW5/GV5-1</f>
        <v>1.4056366027759282E-4</v>
      </c>
      <c r="GX6" s="188">
        <f t="shared" ref="GX6" si="203">GX5/GW5-1</f>
        <v>-2.8108780982394332E-4</v>
      </c>
      <c r="GY6" s="188">
        <f t="shared" ref="GY6" si="204">GY5/GX5-1</f>
        <v>7.8325048953153953E-4</v>
      </c>
      <c r="GZ6" s="188">
        <f t="shared" ref="GZ6" si="205">GZ5/GY5-1</f>
        <v>-9.833137673961323E-4</v>
      </c>
      <c r="HA6" s="188">
        <f t="shared" ref="HA6" si="206">HA5/GZ5-1</f>
        <v>4.1179129212065568E-4</v>
      </c>
      <c r="HB6" s="188">
        <f t="shared" ref="HB6" si="207">HB5/HA5-1</f>
        <v>-8.4834246932907753E-4</v>
      </c>
      <c r="HC6" s="188">
        <f t="shared" ref="HC6" si="208">HC5/HB5-1</f>
        <v>6.2298096391222302E-4</v>
      </c>
      <c r="HD6" s="188">
        <f t="shared" ref="HD6" si="209">HD5/HC5-1</f>
        <v>2.1087830815336162E-4</v>
      </c>
      <c r="HE6" s="188">
        <f t="shared" ref="HE6" si="210">HE5/HD5-1</f>
        <v>3.7648901405051838E-4</v>
      </c>
      <c r="HF6" s="188">
        <f t="shared" ref="HF6" si="211">HF5/HE5-1</f>
        <v>-1.605748579915911E-4</v>
      </c>
      <c r="HG6" s="188">
        <f t="shared" ref="HG6" si="212">HG5/HF5-1</f>
        <v>3.1618252263476698E-4</v>
      </c>
      <c r="HH6" s="188">
        <f t="shared" ref="HH6" si="213">HH5/HG5-1</f>
        <v>-5.3182148859853839E-4</v>
      </c>
      <c r="HI6" s="188">
        <f t="shared" ref="HI6" si="214">HI5/HH5-1</f>
        <v>3.5138974644732812E-4</v>
      </c>
      <c r="HJ6" s="188">
        <f t="shared" ref="HJ6" si="215">HJ5/HI5-1</f>
        <v>2.5090451076126286E-5</v>
      </c>
      <c r="HK6" s="188">
        <f t="shared" ref="HK6" si="216">HK5/HJ5-1</f>
        <v>1.2544910780598606E-4</v>
      </c>
      <c r="HL6" s="188">
        <f t="shared" ref="HL6" si="217">HL5/HK5-1</f>
        <v>-1.7861712215705428E-3</v>
      </c>
      <c r="HM6" s="188">
        <f t="shared" ref="HM6" si="218">HM5/HL5-1</f>
        <v>1.035420425929745E-3</v>
      </c>
      <c r="HN6" s="188">
        <f t="shared" ref="HN6" si="219">HN5/HM5-1</f>
        <v>5.5232251618075878E-5</v>
      </c>
      <c r="HO6" s="188">
        <f t="shared" ref="HO6" si="220">HO5/HN5-1</f>
        <v>5.3220866596381811E-4</v>
      </c>
      <c r="HP6" s="188">
        <f t="shared" ref="HP6" si="221">HP5/HO5-1</f>
        <v>3.5127160320369555E-4</v>
      </c>
      <c r="HQ6" s="188">
        <f t="shared" ref="HQ6" si="222">HQ5/HP5-1</f>
        <v>-2.5583658563499423E-4</v>
      </c>
      <c r="HR6" s="188">
        <f t="shared" ref="HR6" si="223">HR5/HQ5-1</f>
        <v>2.3583130535143049E-4</v>
      </c>
      <c r="HS6" s="188">
        <f t="shared" ref="HS6" si="224">HS5/HR5-1</f>
        <v>2.106931805638812E-4</v>
      </c>
      <c r="HT6" s="188">
        <f t="shared" ref="HT6" si="225">HT5/HS5-1</f>
        <v>-1.5046342735636209E-5</v>
      </c>
      <c r="HU6" s="188">
        <f t="shared" ref="HU6" si="226">HU5/HT5-1</f>
        <v>2.7585376741012801E-4</v>
      </c>
      <c r="HV6" s="188">
        <f t="shared" ref="HV6" si="227">HV5/HU5-1</f>
        <v>-4.0113118995543928E-5</v>
      </c>
      <c r="HW6" s="188">
        <f t="shared" ref="HW6" si="228">HW5/HV5-1</f>
        <v>2.7578875584177709E-4</v>
      </c>
      <c r="HX6" s="188">
        <f t="shared" ref="HX6" si="229">HX5/HW5-1</f>
        <v>2.8072567587211772E-4</v>
      </c>
      <c r="HY6" s="188">
        <f t="shared" ref="HY6" si="230">HY5/HX5-1</f>
        <v>2.3554292644534236E-4</v>
      </c>
      <c r="HZ6" s="188">
        <f t="shared" ref="HZ6" si="231">HZ5/HY5-1</f>
        <v>4.5594380367375287E-4</v>
      </c>
      <c r="IA6" s="188">
        <f t="shared" ref="IA6" si="232">IA5/HZ5-1</f>
        <v>6.5105144808841331E-5</v>
      </c>
      <c r="IB6" s="188">
        <f t="shared" ref="IB6" si="233">IB5/IA5-1</f>
        <v>7.010866843604191E-5</v>
      </c>
      <c r="IC6" s="188">
        <f t="shared" ref="IC6" si="234">IC5/IB5-1</f>
        <v>1.6023715098345548E-4</v>
      </c>
      <c r="ID6" s="188">
        <f t="shared" ref="ID6" si="235">ID5/IC5-1</f>
        <v>1.0013217447024658E-4</v>
      </c>
      <c r="IE6" s="188">
        <f t="shared" ref="IE6" si="236">IE5/ID5-1</f>
        <v>-7.0085504315198222E-5</v>
      </c>
      <c r="IF6" s="188">
        <f t="shared" ref="IF6" si="237">IF5/IE5-1</f>
        <v>-1.6321054159865733E-3</v>
      </c>
      <c r="IG6" s="188">
        <f t="shared" ref="IG6" si="238">IG5/IF5-1</f>
        <v>9.3272355277407293E-4</v>
      </c>
      <c r="IH6" s="188">
        <f t="shared" ref="IH6" si="239">IH5/IG5-1</f>
        <v>-1.2775423091953009E-3</v>
      </c>
      <c r="II6" s="188">
        <f t="shared" ref="II6" si="240">II5/IH5-1</f>
        <v>9.1799726105734614E-4</v>
      </c>
      <c r="IJ6" s="188">
        <f t="shared" ref="IJ6" si="241">IJ5/II5-1</f>
        <v>5.3626021149688619E-4</v>
      </c>
      <c r="IK6" s="188">
        <f t="shared" ref="IK6" si="242">IK5/IJ5-1</f>
        <v>-1.7030911103643742E-4</v>
      </c>
      <c r="IL6" s="188">
        <f t="shared" ref="IL6" si="243">IL5/IK5-1</f>
        <v>1.1021878428674192E-4</v>
      </c>
      <c r="IM6" s="188">
        <f t="shared" ref="IM6" si="244">IM5/IL5-1</f>
        <v>1.0018785222332127E-5</v>
      </c>
      <c r="IN6" s="188">
        <f t="shared" ref="IN6" si="245">IN5/IM5-1</f>
        <v>2.5046712118115266E-5</v>
      </c>
      <c r="IO6" s="188">
        <f t="shared" ref="IO6" si="246">IO5/IN5-1</f>
        <v>9.0165905265671142E-5</v>
      </c>
      <c r="IP6" s="188">
        <f t="shared" ref="IP6" si="247">IP5/IO5-1</f>
        <v>-1.8983220636112907E-3</v>
      </c>
      <c r="IQ6" s="188">
        <f t="shared" ref="IQ6" si="248">IQ5/IP5-1</f>
        <v>3.0611579206207828E-4</v>
      </c>
      <c r="IR6" s="188">
        <f t="shared" ref="IR6" si="249">IR5/IQ5-1</f>
        <v>1.3344570866695715E-3</v>
      </c>
      <c r="IS6" s="188">
        <f t="shared" ref="IS6" si="250">IS5/IR5-1</f>
        <v>-2.3547330133566469E-4</v>
      </c>
      <c r="IT6" s="188">
        <f t="shared" ref="IT6" si="251">IT5/IS5-1</f>
        <v>5.7629377953505312E-4</v>
      </c>
      <c r="IU6" s="188">
        <f t="shared" ref="IU6" si="252">IU5/IT5-1</f>
        <v>4.8581130487912461E-4</v>
      </c>
      <c r="IV6" s="188">
        <f t="shared" ref="IV6" si="253">IV5/IU5-1</f>
        <v>2.5530253350214416E-4</v>
      </c>
      <c r="IW6" s="188">
        <f t="shared" ref="IW6" si="254">IW5/IV5-1</f>
        <v>2.3521875344068022E-4</v>
      </c>
      <c r="IX6" s="188">
        <f t="shared" ref="IX6" si="255">IX5/IW5-1</f>
        <v>-1.4510084508734256E-4</v>
      </c>
      <c r="IY6" s="188">
        <f t="shared" ref="IY6" si="256">IY5/IX5-1</f>
        <v>-4.5037831778671489E-5</v>
      </c>
      <c r="IZ6" s="188">
        <f t="shared" ref="IZ6" si="257">IZ5/IY5-1</f>
        <v>3.2528787977370577E-4</v>
      </c>
      <c r="JA6" s="188">
        <f t="shared" ref="JA6" si="258">JA5/IZ5-1</f>
        <v>2.4513727687502929E-4</v>
      </c>
      <c r="JB6" s="188">
        <f t="shared" ref="JB6" si="259">JB5/JA5-1</f>
        <v>2.800882277917971E-4</v>
      </c>
      <c r="JC6" s="188">
        <f t="shared" ref="JC6" si="260">JC5/JB5-1</f>
        <v>1.7750621271743761E-3</v>
      </c>
      <c r="JD6" s="188">
        <f t="shared" ref="JD6" si="261">JD5/JC5-1</f>
        <v>6.9878411563872866E-4</v>
      </c>
      <c r="JE6" s="188">
        <f t="shared" ref="JE6" si="262">JE5/JD5-1</f>
        <v>9.5267547184851864E-4</v>
      </c>
      <c r="JF6" s="188">
        <f t="shared" ref="JF6" si="263">JF5/JE5-1</f>
        <v>2.5912028662689046E-4</v>
      </c>
      <c r="JG6" s="188">
        <f t="shared" ref="JG6" si="264">JG5/JF5-1</f>
        <v>-1.0461762258950902E-4</v>
      </c>
      <c r="JH6" s="188">
        <f t="shared" ref="JH6" si="265">JH5/JG5-1</f>
        <v>-4.9823127895587405E-6</v>
      </c>
      <c r="JI6" s="188">
        <f t="shared" ref="JI6" si="266">JI5/JH5-1</f>
        <v>-3.2385194485540225E-4</v>
      </c>
      <c r="JJ6" s="188">
        <f t="shared" ref="JJ6" si="267">JJ5/JI5-1</f>
        <v>6.1801000777506054E-4</v>
      </c>
      <c r="JK6" s="188">
        <f t="shared" ref="JK6" si="268">JK5/JJ5-1</f>
        <v>6.4751354797554228E-5</v>
      </c>
      <c r="JL6" s="188">
        <f t="shared" ref="JL6" si="269">JL5/JK5-1</f>
        <v>3.8848297398663689E-4</v>
      </c>
      <c r="JM6" s="188">
        <f t="shared" ref="JM6" si="270">JM5/JL5-1</f>
        <v>1.3890340985467375E-3</v>
      </c>
      <c r="JN6" s="188">
        <f t="shared" ref="JN6" si="271">JN5/JM5-1</f>
        <v>-3.2316121269981846E-4</v>
      </c>
      <c r="JO6" s="188">
        <f t="shared" ref="JO6" si="272">JO5/JN5-1</f>
        <v>1.3179293092557831E-3</v>
      </c>
      <c r="JP6" s="188">
        <f t="shared" ref="JP6" si="273">JP5/JO5-1</f>
        <v>5.2151109080256219E-4</v>
      </c>
      <c r="JQ6" s="188">
        <f t="shared" ref="JQ6" si="274">JQ5/JP5-1</f>
        <v>1.4842908415779732E-3</v>
      </c>
      <c r="JR6" s="188">
        <f t="shared" ref="JR6" si="275">JR5/JQ5-1</f>
        <v>5.5020769101132849E-4</v>
      </c>
      <c r="JS6" s="188">
        <f t="shared" ref="JS6" si="276">JS5/JR5-1</f>
        <v>1.436689075713371E-4</v>
      </c>
      <c r="JT6" s="188">
        <f t="shared" ref="JT6" si="277">JT5/JS5-1</f>
        <v>2.9720331678917411E-4</v>
      </c>
      <c r="JU6" s="188">
        <f t="shared" ref="JU6" si="278">JU5/JT5-1</f>
        <v>5.1004743936378105E-4</v>
      </c>
      <c r="JV6" s="188">
        <f t="shared" ref="JV6" si="279">JV5/JU5-1</f>
        <v>6.2857284268358349E-4</v>
      </c>
      <c r="JW6" s="188">
        <f t="shared" ref="JW6" si="280">JW5/JV5-1</f>
        <v>1.9290505114444301E-4</v>
      </c>
      <c r="JX6" s="188">
        <f t="shared" ref="JX6" si="281">JX5/JW5-1</f>
        <v>2.2946328340198718E-3</v>
      </c>
      <c r="JY6" s="188">
        <f t="shared" ref="JY6" si="282">JY5/JX5-1</f>
        <v>1.2581719501665312E-3</v>
      </c>
      <c r="JZ6" s="188">
        <f t="shared" ref="JZ6" si="283">JZ5/JY5-1</f>
        <v>-6.4061499039036462E-5</v>
      </c>
      <c r="KA6" s="188">
        <f t="shared" ref="KA6" si="284">KA5/JZ5-1</f>
        <v>2.1092367815411794E-3</v>
      </c>
      <c r="KB6" s="188">
        <f t="shared" ref="KB6" si="285">KB5/KA5-1</f>
        <v>4.2784430401532347E-4</v>
      </c>
      <c r="KC6" s="188">
        <f t="shared" ref="KC6" si="286">KC5/KB5-1</f>
        <v>1.3862125919226198E-3</v>
      </c>
      <c r="KD6" s="188">
        <f t="shared" ref="KD6" si="287">KD5/KC5-1</f>
        <v>-1.2762991252446287E-4</v>
      </c>
      <c r="KE6" s="188">
        <f t="shared" ref="KE6" si="288">KE5/KD5-1</f>
        <v>-2.1650759985860635E-3</v>
      </c>
      <c r="KF6" s="188">
        <f t="shared" ref="KF6" si="289">KF5/KE5-1</f>
        <v>1.0676664354209997E-3</v>
      </c>
      <c r="KG6" s="188">
        <f t="shared" ref="KG6" si="290">KG5/KF5-1</f>
        <v>1.4498879408642029E-3</v>
      </c>
      <c r="KH6" s="188">
        <f t="shared" ref="KH6" si="291">KH5/KG5-1</f>
        <v>1.6588224323834666E-3</v>
      </c>
      <c r="KI6" s="188">
        <f t="shared" ref="KI6" si="292">KI5/KH5-1</f>
        <v>1.2445062886763392E-3</v>
      </c>
      <c r="KJ6" s="188">
        <f t="shared" ref="KJ6" si="293">KJ5/KI5-1</f>
        <v>1.1597692206057886E-3</v>
      </c>
      <c r="KK6" s="188">
        <f t="shared" ref="KK6" si="294">KK5/KJ5-1</f>
        <v>5.474416876845023E-4</v>
      </c>
      <c r="KL6" s="188">
        <f t="shared" ref="KL6" si="295">KL5/KK5-1</f>
        <v>5.7645334636036161E-4</v>
      </c>
      <c r="KM6" s="188">
        <f t="shared" ref="KM6" si="296">KM5/KL5-1</f>
        <v>-1.2694196799101221E-4</v>
      </c>
      <c r="KN6" s="188">
        <f t="shared" ref="KN6" si="297">KN5/KM5-1</f>
        <v>-6.8362045392400539E-4</v>
      </c>
      <c r="KO6" s="188">
        <f t="shared" ref="KO6" si="298">KO5/KN5-1</f>
        <v>-8.3067841995199121E-4</v>
      </c>
      <c r="KP6" s="188">
        <f t="shared" ref="KP6" si="299">KP5/KO5-1</f>
        <v>-1.5649299204820721E-3</v>
      </c>
      <c r="KQ6" s="188">
        <f t="shared" ref="KQ6" si="300">KQ5/KP5-1</f>
        <v>2.2482146530697911E-3</v>
      </c>
      <c r="KR6" s="188">
        <f t="shared" ref="KR6" si="301">KR5/KQ5-1</f>
        <v>7.0862716925446101E-4</v>
      </c>
      <c r="KS6" s="188">
        <f t="shared" ref="KS6" si="302">KS5/KR5-1</f>
        <v>2.6859927917710635E-4</v>
      </c>
      <c r="KT6" s="188">
        <f t="shared" ref="KT6" si="303">KT5/KS5-1</f>
        <v>2.0017478676503941E-4</v>
      </c>
      <c r="KU6" s="188">
        <f t="shared" ref="KU6" si="304">KU5/KT5-1</f>
        <v>3.6121877166106486E-4</v>
      </c>
      <c r="KV6" s="188">
        <f t="shared" ref="KV6" si="305">KV5/KU5-1</f>
        <v>3.8548620056988447E-4</v>
      </c>
      <c r="KW6" s="188">
        <f t="shared" ref="KW6" si="306">KW5/KV5-1</f>
        <v>2.6339536131492203E-4</v>
      </c>
      <c r="KX6" s="188">
        <f t="shared" ref="KX6" si="307">KX5/KW5-1</f>
        <v>7.8022519249598687E-5</v>
      </c>
      <c r="KY6" s="188">
        <f t="shared" ref="KY6" si="308">KY5/KX5-1</f>
        <v>-3.9008216105473892E-5</v>
      </c>
      <c r="KZ6" s="188">
        <f t="shared" ref="KZ6" si="309">KZ5/KY5-1</f>
        <v>-1.9504868902897599E-5</v>
      </c>
      <c r="LA6" s="188">
        <f t="shared" ref="LA6" si="310">LA5/KZ5-1</f>
        <v>-8.9236515777302294E-4</v>
      </c>
      <c r="LB6" s="188">
        <f t="shared" ref="LB6" si="311">LB5/LA5-1</f>
        <v>-5.3687344428787753E-5</v>
      </c>
      <c r="LC6" s="188">
        <f t="shared" ref="LC6" si="312">LC5/LB5-1</f>
        <v>-7.9071061455782132E-4</v>
      </c>
      <c r="LD6" s="188">
        <f t="shared" ref="LD6" si="313">LD5/LC5-1</f>
        <v>-2.2860827386098626E-3</v>
      </c>
      <c r="LE6" s="188">
        <f t="shared" ref="LE6" si="314">LE5/LD5-1</f>
        <v>1.2729560487434455E-4</v>
      </c>
      <c r="LF6" s="188">
        <f t="shared" ref="LF6" si="315">LF5/LE5-1</f>
        <v>-4.8268265818136591E-3</v>
      </c>
      <c r="LG6" s="188">
        <f t="shared" ref="LG6" si="316">LG5/LF5-1</f>
        <v>-2.9317867666228681E-3</v>
      </c>
      <c r="LH6" s="188">
        <f t="shared" ref="LH6" si="317">LH5/LG5-1</f>
        <v>-1.4899379850314975E-3</v>
      </c>
      <c r="LI6" s="188">
        <f t="shared" ref="LI6" si="318">LI5/LH5-1</f>
        <v>-1.9121403619726252E-3</v>
      </c>
      <c r="LJ6" s="188">
        <f t="shared" ref="LJ6" si="319">LJ5/LI5-1</f>
        <v>-3.4108235480484472E-3</v>
      </c>
      <c r="LK6" s="188">
        <f t="shared" ref="LK6" si="320">LK5/LJ5-1</f>
        <v>-2.3296823386236287E-3</v>
      </c>
      <c r="LL6" s="188">
        <f t="shared" ref="LL6" si="321">LL5/LK5-1</f>
        <v>-1.6828814116288671E-3</v>
      </c>
      <c r="LM6" s="188">
        <f t="shared" ref="LM6" si="322">LM5/LL5-1</f>
        <v>-6.3289245316894283E-3</v>
      </c>
      <c r="LN6" s="188">
        <f t="shared" ref="LN6" si="323">LN5/LM5-1</f>
        <v>-3.0867450649723072E-3</v>
      </c>
      <c r="LO6" s="188">
        <f t="shared" ref="LO6" si="324">LO5/LN5-1</f>
        <v>-3.9521910745931033E-3</v>
      </c>
      <c r="LP6" s="188">
        <f t="shared" ref="LP6" si="325">LP5/LO5-1</f>
        <v>2.1633752697900466E-3</v>
      </c>
      <c r="LQ6" s="188">
        <f t="shared" ref="LQ6" si="326">LQ5/LP5-1</f>
        <v>-1.1550081455814487E-3</v>
      </c>
      <c r="LR6" s="188">
        <f t="shared" ref="LR6" si="327">LR5/LQ5-1</f>
        <v>8.0237126208100307E-3</v>
      </c>
      <c r="LS6" s="188">
        <f t="shared" ref="LS6" si="328">LS5/LR5-1</f>
        <v>2.6048580602822113E-4</v>
      </c>
      <c r="LT6" s="188">
        <f t="shared" ref="LT6" si="329">LT5/LS5-1</f>
        <v>4.4671698075411381E-3</v>
      </c>
      <c r="LU6" s="188">
        <f t="shared" ref="LU6" si="330">LU5/LT5-1</f>
        <v>1.8447332864670596E-3</v>
      </c>
      <c r="LV6" s="188">
        <f t="shared" ref="LV6" si="331">LV5/LU5-1</f>
        <v>1.2093101955299446E-3</v>
      </c>
      <c r="LW6" s="188">
        <f t="shared" ref="LW6" si="332">LW5/LV5-1</f>
        <v>1.7744949896612017E-3</v>
      </c>
      <c r="LX6" s="188">
        <f t="shared" ref="LX6" si="333">LX5/LW5-1</f>
        <v>9.1792736961715526E-4</v>
      </c>
      <c r="LY6" s="188">
        <f t="shared" ref="LY6" si="334">LY5/LX5-1</f>
        <v>1.3037486491578321E-3</v>
      </c>
      <c r="LZ6" s="188">
        <f t="shared" ref="LZ6" si="335">LZ5/LY5-1</f>
        <v>4.4556881810398075E-4</v>
      </c>
      <c r="MA6" s="188">
        <f t="shared" ref="MA6" si="336">MA5/LZ5-1</f>
        <v>1.1876543332056677E-4</v>
      </c>
      <c r="MB6" s="188">
        <f t="shared" ref="MB6" si="337">MB5/MA5-1</f>
        <v>1.8307496672487211E-4</v>
      </c>
      <c r="MC6" s="188">
        <f t="shared" ref="MC6" si="338">MC5/MB5-1</f>
        <v>-6.6290689621062437E-4</v>
      </c>
      <c r="MD6" s="188">
        <f t="shared" ref="MD6" si="339">MD5/MC5-1</f>
        <v>-1.0544241260159737E-3</v>
      </c>
      <c r="ME6" s="188">
        <f t="shared" ref="ME6" si="340">ME5/MD5-1</f>
        <v>-2.8593657857308719E-3</v>
      </c>
      <c r="MF6" s="188">
        <f t="shared" ref="MF6" si="341">MF5/ME5-1</f>
        <v>-4.5473520992367344E-3</v>
      </c>
      <c r="MG6" s="188">
        <f t="shared" ref="MG6" si="342">MG5/MF5-1</f>
        <v>-2.1517615987938221E-3</v>
      </c>
      <c r="MH6" s="188">
        <f t="shared" ref="MH6" si="343">MH5/MG5-1</f>
        <v>-3.5823285135337946E-3</v>
      </c>
      <c r="MI6" s="188">
        <f t="shared" ref="MI6" si="344">MI5/MH5-1</f>
        <v>5.1819195195677015E-3</v>
      </c>
      <c r="MJ6" s="188">
        <f t="shared" ref="MJ6" si="345">MJ5/MI5-1</f>
        <v>-3.8464228267709455E-4</v>
      </c>
      <c r="MK6" s="188">
        <f t="shared" ref="MK6" si="346">MK5/MJ5-1</f>
        <v>-1.3792483096711772E-3</v>
      </c>
      <c r="ML6" s="188">
        <f t="shared" ref="ML6" si="347">ML5/MK5-1</f>
        <v>9.3578137745020662E-4</v>
      </c>
      <c r="MM6" s="188">
        <f t="shared" ref="MM6" si="348">MM5/ML5-1</f>
        <v>-9.4990500949965195E-5</v>
      </c>
      <c r="MN6" s="188">
        <f t="shared" ref="MN6" si="349">MN5/MM5-1</f>
        <v>-1.089994550027229E-3</v>
      </c>
      <c r="MO6" s="188">
        <f t="shared" ref="MO6" si="350">MO5/MN5-1</f>
        <v>3.8541817872395079E-4</v>
      </c>
      <c r="MP6" s="188">
        <f t="shared" ref="MP6" si="351">MP5/MO5-1</f>
        <v>-1.8212748924246736E-3</v>
      </c>
      <c r="MQ6" s="188">
        <f t="shared" ref="MQ6" si="352">MQ5/MP5-1</f>
        <v>-2.2205959016722288E-3</v>
      </c>
      <c r="MR6" s="188">
        <f t="shared" ref="MR6" si="353">MR5/MQ5-1</f>
        <v>-1.0047575268897768E-3</v>
      </c>
      <c r="MS6" s="188">
        <f t="shared" ref="MS6" si="354">MS5/MR5-1</f>
        <v>2.1121129678713935E-4</v>
      </c>
      <c r="MT6" s="188">
        <f t="shared" ref="MT6" si="355">MT5/MS5-1</f>
        <v>-2.2675280927122454E-3</v>
      </c>
      <c r="MU6" s="188">
        <f t="shared" ref="MU6" si="356">MU5/MT5-1</f>
        <v>1.0582330531527795E-4</v>
      </c>
      <c r="MV6" s="188">
        <f t="shared" ref="MV6" si="357">MV5/MU5-1</f>
        <v>3.8293905726449751E-4</v>
      </c>
      <c r="MW6" s="188">
        <f t="shared" ref="MW6" si="358">MW5/MV5-1</f>
        <v>-2.4831143189568694E-3</v>
      </c>
      <c r="MX6" s="188">
        <f t="shared" ref="MX6" si="359">MX5/MW5-1</f>
        <v>-1.8682339634845668E-4</v>
      </c>
      <c r="MY6" s="188">
        <f t="shared" ref="MY6" si="360">MY5/MX5-1</f>
        <v>-2.9745822201796557E-3</v>
      </c>
      <c r="MZ6" s="188">
        <f t="shared" ref="MZ6" si="361">MZ5/MY5-1</f>
        <v>-2.0463778099705232E-3</v>
      </c>
      <c r="NA6" s="188">
        <f t="shared" ref="NA6" si="362">NA5/MZ5-1</f>
        <v>1.3704331583919149E-4</v>
      </c>
      <c r="NB6" s="188">
        <f t="shared" ref="NB6" si="363">NB5/NA5-1</f>
        <v>-4.7298840366413186E-3</v>
      </c>
      <c r="NC6" s="188">
        <f t="shared" ref="NC6" si="364">NC5/NB5-1</f>
        <v>-2.2283071494496598E-3</v>
      </c>
      <c r="ND6" s="188">
        <f t="shared" ref="ND6" si="365">ND5/NC5-1</f>
        <v>-2.0646374619268659E-3</v>
      </c>
      <c r="NE6" s="188">
        <f t="shared" ref="NE6" si="366">NE5/ND5-1</f>
        <v>-1.2188127330083898E-3</v>
      </c>
      <c r="NF6" s="188">
        <f t="shared" ref="NF6" si="367">NF5/NE5-1</f>
        <v>-1.6509941856291954E-3</v>
      </c>
      <c r="NG6" s="188">
        <f t="shared" ref="NG6" si="368">NG5/NF5-1</f>
        <v>-2.6808825342042875E-3</v>
      </c>
      <c r="NH6" s="188">
        <f t="shared" ref="NH6" si="369">NH5/NG5-1</f>
        <v>-9.2692723621223827E-5</v>
      </c>
      <c r="NI6" s="188">
        <f t="shared" ref="NI6" si="370">NI5/NH5-1</f>
        <v>-1.524421646787455E-3</v>
      </c>
      <c r="NJ6" s="188">
        <f t="shared" ref="NJ6" si="371">NJ5/NI5-1</f>
        <v>2.9400235201881841E-3</v>
      </c>
      <c r="NK6" s="188">
        <f t="shared" ref="NK6" si="372">NK5/NJ5-1</f>
        <v>9.2930685125947043E-3</v>
      </c>
      <c r="NL6" s="188">
        <f t="shared" ref="NL6" si="373">NL5/NK5-1</f>
        <v>1.0048254039428661E-2</v>
      </c>
      <c r="NM6" s="188">
        <f t="shared" ref="NM6" si="374">NM5/NL5-1</f>
        <v>5.302055744734524E-3</v>
      </c>
      <c r="NN6" s="188">
        <f t="shared" ref="NN6" si="375">NN5/NM5-1</f>
        <v>1.4351954073745787E-3</v>
      </c>
      <c r="NO6" s="188">
        <f t="shared" ref="NO6" si="376">NO5/NN5-1</f>
        <v>-8.7692045579823574E-4</v>
      </c>
      <c r="NP6" s="188">
        <f t="shared" ref="NP6" si="377">NP5/NO5-1</f>
        <v>6.8058599607798698E-3</v>
      </c>
      <c r="NQ6" s="188">
        <f t="shared" ref="NQ6" si="378">NQ5/NP5-1</f>
        <v>2.3911050890685903E-3</v>
      </c>
      <c r="NR6" s="188">
        <f t="shared" ref="NR6" si="379">NR5/NQ5-1</f>
        <v>2.6487894088180752E-3</v>
      </c>
      <c r="NS6" s="188">
        <f t="shared" ref="NS6" si="380">NS5/NR5-1</f>
        <v>2.7904855841434095E-3</v>
      </c>
      <c r="NT6" s="188">
        <f t="shared" ref="NT6" si="381">NT5/NS5-1</f>
        <v>4.6164491894029602E-3</v>
      </c>
      <c r="NU6" s="188">
        <f t="shared" ref="NU6" si="382">NU5/NT5-1</f>
        <v>2.4452163303059216E-3</v>
      </c>
      <c r="NV6" s="188">
        <f t="shared" ref="NV6" si="383">NV5/NU5-1</f>
        <v>2.8907833581184317E-3</v>
      </c>
      <c r="NW6" s="188">
        <f t="shared" ref="NW6" si="384">NW5/NV5-1</f>
        <v>2.6132915728684925E-3</v>
      </c>
      <c r="NX6" s="188">
        <f t="shared" ref="NX6" si="385">NX5/NW5-1</f>
        <v>2.7333873502755068E-4</v>
      </c>
      <c r="NY6" s="188">
        <f t="shared" ref="NY6" si="386">NY5/NX5-1</f>
        <v>1.8298931342408675E-3</v>
      </c>
      <c r="NZ6" s="188">
        <f t="shared" ref="NZ6" si="387">NZ5/NY5-1</f>
        <v>4.2132437105768528E-3</v>
      </c>
      <c r="OA6" s="188">
        <f t="shared" ref="OA6" si="388">OA5/NZ5-1</f>
        <v>3.2642964543823094E-3</v>
      </c>
      <c r="OB6" s="188">
        <f t="shared" ref="OB6" si="389">OB5/OA5-1</f>
        <v>2.2529164632114629E-3</v>
      </c>
      <c r="OC6" s="188">
        <f t="shared" ref="OC6" si="390">OC5/OB5-1</f>
        <v>7.4767617421334087E-4</v>
      </c>
      <c r="OD6" s="188">
        <f t="shared" ref="OD6" si="391">OD5/OC5-1</f>
        <v>6.2516870396793767E-3</v>
      </c>
      <c r="OE6" s="188">
        <f t="shared" ref="OE6" si="392">OE5/OD5-1</f>
        <v>1.5472238588625231E-3</v>
      </c>
      <c r="OF6" s="188">
        <f t="shared" ref="OF6" si="393">OF5/OE5-1</f>
        <v>3.5679439842359884E-3</v>
      </c>
      <c r="OG6" s="188">
        <f t="shared" ref="OG6" si="394">OG5/OF5-1</f>
        <v>6.181194300147741E-3</v>
      </c>
      <c r="OH6" s="188">
        <f t="shared" ref="OH6" si="395">OH5/OG5-1</f>
        <v>5.39012063828892E-3</v>
      </c>
      <c r="OI6" s="188">
        <f t="shared" ref="OI6" si="396">OI5/OH5-1</f>
        <v>4.3153605163357422E-3</v>
      </c>
      <c r="OJ6" s="188">
        <f t="shared" ref="OJ6" si="397">OJ5/OI5-1</f>
        <v>4.5876508694491225E-3</v>
      </c>
      <c r="OK6" s="188">
        <f t="shared" ref="OK6" si="398">OK5/OJ5-1</f>
        <v>4.8935603920452486E-3</v>
      </c>
      <c r="OL6" s="188">
        <f t="shared" ref="OL6" si="399">OL5/OK5-1</f>
        <v>8.0712987960427363E-3</v>
      </c>
      <c r="OM6" s="188">
        <f t="shared" ref="OM6" si="400">OM5/OL5-1</f>
        <v>8.2694151486097933E-3</v>
      </c>
      <c r="ON6" s="188">
        <f t="shared" ref="ON6" si="401">ON5/OM5-1</f>
        <v>2.2830966727317659E-2</v>
      </c>
      <c r="OO6" s="188">
        <f t="shared" ref="OO6" si="402">OO5/ON5-1</f>
        <v>6.5569520676522774E-3</v>
      </c>
      <c r="OP6" s="188">
        <f t="shared" ref="OP6" si="403">OP5/OO5-1</f>
        <v>5.9014471645080224E-3</v>
      </c>
      <c r="OQ6" s="188">
        <f t="shared" ref="OQ6" si="404">OQ5/OP5-1</f>
        <v>-6.9748552055393098E-4</v>
      </c>
      <c r="OR6" s="188">
        <f t="shared" ref="OR6" si="405">OR5/OQ5-1</f>
        <v>-1.612404470556883E-3</v>
      </c>
      <c r="OS6" s="188">
        <f t="shared" ref="OS6" si="406">OS5/OR5-1</f>
        <v>-9.6458042963665225E-4</v>
      </c>
      <c r="OT6" s="188">
        <f t="shared" ref="OT6" si="407">OT5/OS5-1</f>
        <v>-1.2843963558575311E-3</v>
      </c>
      <c r="OU6" s="188">
        <f t="shared" ref="OU6" si="408">OU5/OT5-1</f>
        <v>-1.7827288167913125E-3</v>
      </c>
      <c r="OV6" s="188">
        <f t="shared" ref="OV6" si="409">OV5/OU5-1</f>
        <v>1.0173482307469506E-3</v>
      </c>
      <c r="OW6" s="188">
        <f t="shared" ref="OW6" si="410">OW5/OV5-1</f>
        <v>-8.7340895776747418E-3</v>
      </c>
      <c r="OX6" s="188">
        <f t="shared" ref="OX6" si="411">OX5/OW5-1</f>
        <v>-7.2977667938178836E-4</v>
      </c>
      <c r="OY6" s="188">
        <f t="shared" ref="OY6" si="412">OY5/OX5-1</f>
        <v>-5.501964667350534E-3</v>
      </c>
      <c r="OZ6" s="188">
        <f t="shared" ref="OZ6" si="413">OZ5/OY5-1</f>
        <v>-5.3837316694074211E-3</v>
      </c>
      <c r="PA6" s="188">
        <f t="shared" ref="PA6" si="414">PA5/OZ5-1</f>
        <v>1.7574851655570711E-3</v>
      </c>
      <c r="PB6" s="188">
        <f t="shared" ref="PB6" si="415">PB5/PA5-1</f>
        <v>7.2346467231576561E-4</v>
      </c>
      <c r="PC6" s="188">
        <f t="shared" ref="PC6" si="416">PC5/PB5-1</f>
        <v>-2.5754796265997637E-4</v>
      </c>
      <c r="PD6" s="188">
        <f t="shared" ref="PD6" si="417">PD5/PC5-1</f>
        <v>3.4393770253229317E-3</v>
      </c>
      <c r="PE6" s="188">
        <f t="shared" ref="PE6" si="418">PE5/PD5-1</f>
        <v>1.531379773175745E-3</v>
      </c>
      <c r="PF6" s="188">
        <f t="shared" ref="PF6" si="419">PF5/PE5-1</f>
        <v>4.1553862620413717E-3</v>
      </c>
      <c r="PG6" s="188">
        <f t="shared" ref="PG6" si="420">PG5/PF5-1</f>
        <v>-9.404978368554584E-5</v>
      </c>
      <c r="PH6" s="188">
        <f t="shared" ref="PH6" si="421">PH5/PG5-1</f>
        <v>2.6291626542449542E-3</v>
      </c>
      <c r="PI6" s="188">
        <f t="shared" ref="PI6" si="422">PI5/PH5-1</f>
        <v>9.9172667655400559E-4</v>
      </c>
      <c r="PJ6" s="188">
        <f t="shared" ref="PJ6" si="423">PJ5/PI5-1</f>
        <v>1.8877692190972795E-3</v>
      </c>
      <c r="PK6" s="188">
        <f t="shared" ref="PK6" si="424">PK5/PJ5-1</f>
        <v>6.5034276627295995E-4</v>
      </c>
      <c r="PL6" s="188">
        <f t="shared" ref="PL6" si="425">PL5/PK5-1</f>
        <v>6.3656557293145788E-4</v>
      </c>
      <c r="PM6" s="188">
        <f t="shared" ref="PM6" si="426">PM5/PL5-1</f>
        <v>-1.5125497139512056E-4</v>
      </c>
      <c r="PN6" s="188">
        <f t="shared" ref="PN6" si="427">PN5/PM5-1</f>
        <v>8.4537623691893771E-4</v>
      </c>
      <c r="PO6" s="188">
        <f t="shared" ref="PO6" si="428">PO5/PN5-1</f>
        <v>1.8627023855037894E-3</v>
      </c>
      <c r="PP6" s="188">
        <f t="shared" ref="PP6" si="429">PP5/PO5-1</f>
        <v>1.8991751012817915E-3</v>
      </c>
      <c r="PQ6" s="188">
        <f t="shared" ref="PQ6" si="430">PQ5/PP5-1</f>
        <v>2.6794928008009311E-3</v>
      </c>
      <c r="PR6" s="188">
        <f t="shared" ref="PR6" si="431">PR5/PQ5-1</f>
        <v>3.9223654337130487E-3</v>
      </c>
      <c r="PS6" s="188">
        <f t="shared" ref="PS6" si="432">PS5/PR5-1</f>
        <v>2.111913833915402E-3</v>
      </c>
      <c r="PT6" s="188">
        <f t="shared" ref="PT6" si="433">PT5/PS5-1</f>
        <v>2.9724010150946611E-3</v>
      </c>
      <c r="PU6" s="188">
        <f t="shared" ref="PU6" si="434">PU5/PT5-1</f>
        <v>1.2738630444015797E-3</v>
      </c>
      <c r="PV6" s="188">
        <f t="shared" ref="PV6" si="435">PV5/PU5-1</f>
        <v>1.193546976784754E-3</v>
      </c>
      <c r="PW6" s="188">
        <f t="shared" ref="PW6" si="436">PW5/PV5-1</f>
        <v>-1.5720318074441408E-4</v>
      </c>
      <c r="PX6" s="188">
        <f t="shared" ref="PX6" si="437">PX5/PW5-1</f>
        <v>-3.44591141954953E-3</v>
      </c>
      <c r="PY6" s="188">
        <f t="shared" ref="PY6" si="438">PY5/PX5-1</f>
        <v>-2.6251435282982349E-3</v>
      </c>
      <c r="PZ6" s="188">
        <f t="shared" ref="PZ6" si="439">PZ5/PY5-1</f>
        <v>-9.6669727874709732E-4</v>
      </c>
      <c r="QA6" s="188">
        <f t="shared" ref="QA6" si="440">QA5/PZ5-1</f>
        <v>-1.5921956025494177E-3</v>
      </c>
      <c r="QB6" s="188">
        <f t="shared" ref="QB6" si="441">QB5/QA5-1</f>
        <v>8.8547425736917873E-4</v>
      </c>
      <c r="QC6" s="188">
        <f t="shared" ref="QC6" si="442">QC5/QB5-1</f>
        <v>3.3891143407949187E-4</v>
      </c>
      <c r="QD6" s="188">
        <f t="shared" ref="QD6" si="443">QD5/QC5-1</f>
        <v>5.9531404685952971E-3</v>
      </c>
      <c r="QE6" s="188">
        <f t="shared" ref="QE6" si="444">QE5/QD5-1</f>
        <v>2.0294976993193714E-3</v>
      </c>
      <c r="QF6" s="188">
        <f t="shared" ref="QF6" si="445">QF5/QE5-1</f>
        <v>6.8400467934279785E-3</v>
      </c>
      <c r="QG6" s="188">
        <f t="shared" ref="QG6" si="446">QG5/QF5-1</f>
        <v>5.5059633484926263E-3</v>
      </c>
      <c r="QH6" s="188">
        <f t="shared" ref="QH6" si="447">QH5/QG5-1</f>
        <v>3.1432033079088484E-3</v>
      </c>
      <c r="QI6" s="188">
        <f t="shared" ref="QI6" si="448">QI5/QH5-1</f>
        <v>1.8396100714355157E-3</v>
      </c>
      <c r="QJ6" s="188">
        <f t="shared" ref="QJ6" si="449">QJ5/QI5-1</f>
        <v>2.1537115056244893E-3</v>
      </c>
      <c r="QK6" s="188">
        <f t="shared" ref="QK6" si="450">QK5/QJ5-1</f>
        <v>1.8108806959262758E-3</v>
      </c>
      <c r="QL6" s="188">
        <f t="shared" ref="QL6" si="451">QL5/QK5-1</f>
        <v>3.7391404677558082E-3</v>
      </c>
      <c r="QM6" s="188">
        <f t="shared" ref="QM6" si="452">QM5/QL5-1</f>
        <v>6.0625154330185005E-3</v>
      </c>
      <c r="QN6" s="188">
        <f t="shared" ref="QN6" si="453">QN5/QM5-1</f>
        <v>4.7014514832213194E-3</v>
      </c>
      <c r="QO6" s="188">
        <f t="shared" ref="QO6" si="454">QO5/QN5-1</f>
        <v>3.1336739378573508E-3</v>
      </c>
      <c r="QP6" s="188">
        <f t="shared" ref="QP6" si="455">QP5/QO5-1</f>
        <v>2.8551634371127843E-3</v>
      </c>
      <c r="QQ6" s="188">
        <f t="shared" ref="QQ6" si="456">QQ5/QP5-1</f>
        <v>3.2154744708912109E-3</v>
      </c>
      <c r="QR6" s="188">
        <f t="shared" ref="QR6" si="457">QR5/QQ5-1</f>
        <v>4.2902513636571271E-3</v>
      </c>
      <c r="QS6" s="188">
        <f t="shared" ref="QS6" si="458">QS5/QR5-1</f>
        <v>2.7717637476574186E-3</v>
      </c>
      <c r="QT6" s="188">
        <f t="shared" ref="QT6" si="459">QT5/QS5-1</f>
        <v>3.2613920798314489E-3</v>
      </c>
      <c r="QU6" s="188">
        <f t="shared" ref="QU6" si="460">QU5/QT5-1</f>
        <v>2.9451248476837222E-3</v>
      </c>
      <c r="QV6" s="188">
        <f t="shared" ref="QV6" si="461">QV5/QU5-1</f>
        <v>1.0423874007446265E-2</v>
      </c>
      <c r="QW6" s="188">
        <f t="shared" ref="QW6" si="462">QW5/QV5-1</f>
        <v>-1.6711570520788754E-4</v>
      </c>
      <c r="QX6" s="188">
        <f t="shared" ref="QX6" si="463">QX5/QW5-1</f>
        <v>2.6783748746423974E-3</v>
      </c>
      <c r="QY6" s="188">
        <f t="shared" ref="QY6" si="464">QY5/QX5-1</f>
        <v>-5.2814539244985248E-3</v>
      </c>
      <c r="QZ6" s="188">
        <f t="shared" ref="QZ6" si="465">QZ5/QY5-1</f>
        <v>-9.0412661042442721E-3</v>
      </c>
      <c r="RA6" s="188">
        <f t="shared" ref="RA6" si="466">RA5/QZ5-1</f>
        <v>1.7323588127566847E-3</v>
      </c>
      <c r="RB6" s="188">
        <f t="shared" ref="RB6" si="467">RB5/RA5-1</f>
        <v>2.2975821859148038E-3</v>
      </c>
      <c r="RC6" s="188">
        <f t="shared" ref="RC6" si="468">RC5/RB5-1</f>
        <v>1.8486414539364837E-4</v>
      </c>
      <c r="RD6" s="188">
        <f t="shared" ref="RD6" si="469">RD5/RC5-1</f>
        <v>4.3619874562055294E-3</v>
      </c>
      <c r="RE6" s="188">
        <f t="shared" ref="RE6" si="470">RE5/RD5-1</f>
        <v>2.6295449619471167E-3</v>
      </c>
      <c r="RF6" s="188">
        <f t="shared" ref="RF6" si="471">RF5/RE5-1</f>
        <v>3.238542737343586E-3</v>
      </c>
      <c r="RG6" s="188">
        <f t="shared" ref="RG6" si="472">RG5/RF5-1</f>
        <v>1.1952871535090281E-3</v>
      </c>
      <c r="RH6" s="188">
        <f t="shared" ref="RH6" si="473">RH5/RG5-1</f>
        <v>1.2060423942175102E-3</v>
      </c>
      <c r="RI6" s="188">
        <f t="shared" ref="RI6" si="474">RI5/RH5-1</f>
        <v>4.3397672749079241E-4</v>
      </c>
      <c r="RJ6" s="188">
        <f t="shared" ref="RJ6" si="475">RJ5/RI5-1</f>
        <v>5.7973599714600255E-4</v>
      </c>
      <c r="RK6" s="188">
        <f t="shared" ref="RK6" si="476">RK5/RJ5-1</f>
        <v>2.4715668518293654E-4</v>
      </c>
      <c r="RL6" s="188">
        <f t="shared" ref="RL6" si="477">RL5/RK5-1</f>
        <v>5.468509486852291E-4</v>
      </c>
      <c r="RM6" s="188">
        <f t="shared" ref="RM6" si="478">RM5/RL5-1</f>
        <v>1.0526187941037879E-3</v>
      </c>
      <c r="RN6" s="188">
        <f t="shared" ref="RN6" si="479">RN5/RM5-1</f>
        <v>9.0187371341454714E-4</v>
      </c>
      <c r="RO6" s="188">
        <f t="shared" ref="RO6" si="480">RO5/RN5-1</f>
        <v>3.1920997551382335E-4</v>
      </c>
      <c r="RP6" s="188">
        <f t="shared" ref="RP6" si="481">RP5/RO5-1</f>
        <v>1.2077636176357487E-3</v>
      </c>
      <c r="RQ6" s="188">
        <f t="shared" ref="RQ6" si="482">RQ5/RP5-1</f>
        <v>8.1092857373410432E-4</v>
      </c>
      <c r="RR6" s="188">
        <f t="shared" ref="RR6" si="483">RR5/RQ5-1</f>
        <v>9.4733235240762603E-4</v>
      </c>
      <c r="RS6" s="188">
        <f t="shared" ref="RS6" si="484">RS5/RR5-1</f>
        <v>1.8445428916633588E-3</v>
      </c>
      <c r="RT6" s="188">
        <f t="shared" ref="RT6" si="485">RT5/RS5-1</f>
        <v>2.3717830180336463E-4</v>
      </c>
      <c r="RU6" s="188">
        <f t="shared" ref="RU6" si="486">RU5/RT5-1</f>
        <v>4.5414903322527067E-4</v>
      </c>
      <c r="RV6" s="188">
        <f t="shared" ref="RV6" si="487">RV5/RU5-1</f>
        <v>-3.2539268067344196E-4</v>
      </c>
      <c r="RW6" s="188">
        <f t="shared" ref="RW6" si="488">RW5/RV5-1</f>
        <v>1.3261053892144048E-4</v>
      </c>
      <c r="RX6" s="188">
        <f t="shared" ref="RX6" si="489">RX5/RW5-1</f>
        <v>3.4554527848529304E-4</v>
      </c>
      <c r="RY6" s="188">
        <f t="shared" ref="RY6" si="490">RY5/RX5-1</f>
        <v>2.6509430930898858E-4</v>
      </c>
      <c r="RZ6" s="188">
        <f t="shared" ref="RZ6" si="491">RZ5/RY5-1</f>
        <v>-4.0155159536592322E-5</v>
      </c>
      <c r="SA6" s="188">
        <f t="shared" ref="SA6" si="492">SA5/RZ5-1</f>
        <v>-5.2203803649342184E-5</v>
      </c>
      <c r="SB6" s="188">
        <f t="shared" ref="SB6" si="493">SB5/SA5-1</f>
        <v>-1.2569725835405166E-3</v>
      </c>
      <c r="SC6" s="188">
        <f t="shared" ref="SC6" si="494">SC5/SB5-1</f>
        <v>1.0253399705668631E-3</v>
      </c>
      <c r="SD6" s="188">
        <f t="shared" ref="SD6" si="495">SD5/SC5-1</f>
        <v>-4.0168224524461671E-5</v>
      </c>
      <c r="SE6" s="188">
        <f t="shared" ref="SE6:SP6" si="496">SE5/SD5-1</f>
        <v>8.2348168054546811E-4</v>
      </c>
      <c r="SF6" s="188">
        <f t="shared" si="496"/>
        <v>6.1007914974231525E-4</v>
      </c>
      <c r="SG6" s="188">
        <f t="shared" si="496"/>
        <v>1.6534767654585725E-3</v>
      </c>
      <c r="SH6" s="188">
        <f t="shared" si="496"/>
        <v>3.835945454848666E-4</v>
      </c>
      <c r="SI6" s="188">
        <f t="shared" si="496"/>
        <v>2.5219368474993509E-4</v>
      </c>
      <c r="SJ6" s="188">
        <f t="shared" si="496"/>
        <v>-3.6018585590213981E-5</v>
      </c>
      <c r="SK6" s="188">
        <f t="shared" si="496"/>
        <v>5.2028719853325356E-5</v>
      </c>
      <c r="SL6" s="188">
        <f t="shared" si="496"/>
        <v>-4.3621810905458691E-4</v>
      </c>
      <c r="SM6" s="188">
        <f t="shared" si="496"/>
        <v>-2.4823234547532991E-4</v>
      </c>
      <c r="SN6" s="188">
        <f t="shared" si="496"/>
        <v>-7.0483452407643643E-4</v>
      </c>
      <c r="SO6" s="188">
        <f t="shared" si="496"/>
        <v>4.0075662850469485E-6</v>
      </c>
      <c r="SP6" s="188">
        <f t="shared" si="496"/>
        <v>-1.7873674001819273E-3</v>
      </c>
      <c r="SQ6" s="188">
        <f t="shared" ref="SQ6:VB6" si="497">SQ5/SP5-1</f>
        <v>1.7664794466101252E-3</v>
      </c>
      <c r="SR6" s="188">
        <f t="shared" si="497"/>
        <v>-1.3625998404956929E-3</v>
      </c>
      <c r="SS6" s="188">
        <f t="shared" si="497"/>
        <v>-9.5913445138706699E-4</v>
      </c>
      <c r="ST6" s="188">
        <f t="shared" si="497"/>
        <v>-6.2262998907391953E-4</v>
      </c>
      <c r="SU6" s="188">
        <f t="shared" si="497"/>
        <v>-1.455048253741098E-3</v>
      </c>
      <c r="SV6" s="188">
        <f t="shared" si="497"/>
        <v>-1.7550427288499648E-3</v>
      </c>
      <c r="SW6" s="188">
        <f t="shared" si="497"/>
        <v>-2.1855631857607971E-3</v>
      </c>
      <c r="SX6" s="188">
        <f t="shared" si="497"/>
        <v>-3.5805357871722121E-3</v>
      </c>
      <c r="SY6" s="188">
        <f t="shared" si="497"/>
        <v>-9.733820565129836E-4</v>
      </c>
      <c r="SZ6" s="188">
        <f t="shared" si="497"/>
        <v>-1.5386301725782703E-3</v>
      </c>
      <c r="TA6" s="188">
        <f t="shared" si="497"/>
        <v>1.5003415411638521E-3</v>
      </c>
      <c r="TB6" s="188">
        <f t="shared" si="497"/>
        <v>3.195121654155475E-3</v>
      </c>
      <c r="TC6" s="188">
        <f t="shared" si="497"/>
        <v>1.2950222581948889E-3</v>
      </c>
      <c r="TD6" s="188">
        <f t="shared" si="497"/>
        <v>7.8005011720971851E-4</v>
      </c>
      <c r="TE6" s="188">
        <f t="shared" si="497"/>
        <v>6.9867090984732094E-4</v>
      </c>
      <c r="TF6" s="188">
        <f t="shared" si="497"/>
        <v>6.2553978029411539E-4</v>
      </c>
      <c r="TG6" s="188">
        <f t="shared" si="497"/>
        <v>9.115071730776414E-4</v>
      </c>
      <c r="TH6" s="188">
        <f t="shared" si="497"/>
        <v>7.7367256726312839E-4</v>
      </c>
      <c r="TI6" s="188">
        <f t="shared" si="497"/>
        <v>6.3214942885081449E-4</v>
      </c>
      <c r="TJ6" s="188">
        <f t="shared" si="497"/>
        <v>8.8525487292656635E-5</v>
      </c>
      <c r="TK6" s="188">
        <f t="shared" si="497"/>
        <v>-1.1265882883101375E-3</v>
      </c>
      <c r="TL6" s="188">
        <f t="shared" si="497"/>
        <v>3.2627347356384284E-4</v>
      </c>
      <c r="TM6" s="188">
        <f t="shared" si="497"/>
        <v>-1.1274910505387759E-4</v>
      </c>
      <c r="TN6" s="188">
        <f t="shared" si="497"/>
        <v>-3.3023104091245425E-4</v>
      </c>
      <c r="TO6" s="188">
        <f t="shared" si="497"/>
        <v>-9.8699185026718261E-4</v>
      </c>
      <c r="TP6" s="188">
        <f t="shared" si="497"/>
        <v>-1.5404219627073168E-3</v>
      </c>
      <c r="TQ6" s="188">
        <f t="shared" si="497"/>
        <v>-9.6525876204545114E-4</v>
      </c>
      <c r="TR6" s="188">
        <f t="shared" si="497"/>
        <v>-1.1319396999551756E-3</v>
      </c>
      <c r="TS6" s="188">
        <f t="shared" si="497"/>
        <v>4.0472229980714758E-6</v>
      </c>
      <c r="TT6" s="188">
        <f t="shared" si="497"/>
        <v>-2.3878519046161006E-4</v>
      </c>
      <c r="TU6" s="188">
        <f t="shared" si="497"/>
        <v>-6.8818945450854763E-4</v>
      </c>
      <c r="TV6" s="188">
        <f t="shared" si="497"/>
        <v>-6.7651050211670061E-4</v>
      </c>
      <c r="TW6" s="188">
        <f t="shared" si="497"/>
        <v>-1.1674665974834575E-3</v>
      </c>
      <c r="TX6" s="188">
        <f t="shared" si="497"/>
        <v>-1.0876623376622208E-3</v>
      </c>
      <c r="TY6" s="188">
        <f t="shared" si="497"/>
        <v>-1.0238408658768128E-3</v>
      </c>
      <c r="TZ6" s="188">
        <f t="shared" si="497"/>
        <v>-1.708150317227819E-4</v>
      </c>
      <c r="UA6" s="188">
        <f t="shared" si="497"/>
        <v>-5.125326434481936E-4</v>
      </c>
      <c r="UB6" s="188">
        <f t="shared" si="497"/>
        <v>-8.7907794491104418E-4</v>
      </c>
      <c r="UC6" s="188">
        <f t="shared" si="497"/>
        <v>8.798514028740545E-4</v>
      </c>
      <c r="UD6" s="188">
        <f t="shared" si="497"/>
        <v>3.9884091945041611E-4</v>
      </c>
      <c r="UE6" s="188">
        <f t="shared" si="497"/>
        <v>-2.1154550262392213E-4</v>
      </c>
      <c r="UF6" s="188">
        <f t="shared" si="497"/>
        <v>7.3242783551297208E-4</v>
      </c>
      <c r="UG6" s="188">
        <f t="shared" si="497"/>
        <v>7.7255243191354239E-5</v>
      </c>
      <c r="UH6" s="188">
        <f t="shared" si="497"/>
        <v>-1.5856430189031823E-4</v>
      </c>
      <c r="UI6" s="188">
        <f t="shared" si="497"/>
        <v>-1.3419107182066625E-4</v>
      </c>
      <c r="UJ6" s="188">
        <f t="shared" si="497"/>
        <v>-1.1468776053845664E-3</v>
      </c>
      <c r="UK6" s="188">
        <f t="shared" si="497"/>
        <v>-8.9575453068579947E-4</v>
      </c>
      <c r="UL6" s="188">
        <f t="shared" si="497"/>
        <v>-5.664614093070508E-4</v>
      </c>
      <c r="UM6" s="188">
        <f t="shared" si="497"/>
        <v>-2.0347082905188829E-3</v>
      </c>
      <c r="UN6" s="188">
        <f t="shared" si="497"/>
        <v>-1.6629553208440395E-3</v>
      </c>
      <c r="UO6" s="188">
        <f t="shared" si="497"/>
        <v>-7.4896250276257348E-4</v>
      </c>
      <c r="UP6" s="188">
        <f t="shared" si="497"/>
        <v>-1.6546865720545867E-3</v>
      </c>
      <c r="UQ6" s="188">
        <f t="shared" si="497"/>
        <v>-9.2717568338185341E-4</v>
      </c>
      <c r="UR6" s="188">
        <f t="shared" si="497"/>
        <v>-2.6691304794168591E-3</v>
      </c>
      <c r="US6" s="188">
        <f t="shared" si="497"/>
        <v>-3.0756562017497657E-3</v>
      </c>
      <c r="UT6" s="188">
        <f t="shared" si="497"/>
        <v>-6.6906760060803094E-4</v>
      </c>
      <c r="UU6" s="188">
        <f t="shared" si="497"/>
        <v>-3.6327417901688142E-3</v>
      </c>
      <c r="UV6" s="188">
        <f t="shared" si="497"/>
        <v>-8.7935060787180941E-4</v>
      </c>
      <c r="UW6" s="188">
        <f t="shared" si="497"/>
        <v>-8.0954852101700059E-4</v>
      </c>
      <c r="UX6" s="188">
        <f t="shared" si="497"/>
        <v>-7.9358484294511644E-4</v>
      </c>
      <c r="UY6" s="188">
        <f t="shared" si="497"/>
        <v>2.7610410455365386E-3</v>
      </c>
      <c r="UZ6" s="188">
        <f t="shared" si="497"/>
        <v>1.8453015305635034E-3</v>
      </c>
      <c r="VA6" s="188">
        <f t="shared" si="497"/>
        <v>2.5248553382064554E-3</v>
      </c>
      <c r="VB6" s="188">
        <f t="shared" si="497"/>
        <v>2.0643413925225396E-4</v>
      </c>
      <c r="VC6" s="188">
        <f t="shared" ref="VC6:XN6" si="498">VC5/VB5-1</f>
        <v>-7.0173121217931289E-5</v>
      </c>
      <c r="VD6" s="188">
        <f t="shared" si="498"/>
        <v>3.0960902572241267E-4</v>
      </c>
      <c r="VE6" s="188">
        <f t="shared" si="498"/>
        <v>-1.0936132983375701E-3</v>
      </c>
      <c r="VF6" s="188">
        <f t="shared" si="498"/>
        <v>2.4788164477707042E-5</v>
      </c>
      <c r="VG6" s="188">
        <f t="shared" si="498"/>
        <v>-4.7509470909745666E-4</v>
      </c>
      <c r="VH6" s="188">
        <f t="shared" si="498"/>
        <v>-1.6532888047549044E-4</v>
      </c>
      <c r="VI6" s="188">
        <f t="shared" si="498"/>
        <v>-1.4468669130474066E-4</v>
      </c>
      <c r="VJ6" s="188">
        <f t="shared" si="498"/>
        <v>-5.5815799592329185E-4</v>
      </c>
      <c r="VK6" s="188">
        <f t="shared" si="498"/>
        <v>-5.3778564691486785E-4</v>
      </c>
      <c r="VL6" s="188">
        <f t="shared" si="498"/>
        <v>-6.7880232779526928E-4</v>
      </c>
      <c r="VM6" s="188">
        <f t="shared" si="498"/>
        <v>-5.384405106079182E-5</v>
      </c>
      <c r="VN6" s="188">
        <f t="shared" si="498"/>
        <v>-4.3077560318938168E-4</v>
      </c>
      <c r="VO6" s="188">
        <f t="shared" si="498"/>
        <v>-6.8788045797918418E-4</v>
      </c>
      <c r="VP6" s="188">
        <f t="shared" si="498"/>
        <v>2.0733553108831515E-5</v>
      </c>
      <c r="VQ6" s="188">
        <f t="shared" si="498"/>
        <v>7.0492619008266644E-5</v>
      </c>
      <c r="VR6" s="188">
        <f t="shared" si="498"/>
        <v>1.2729240350448645E-3</v>
      </c>
      <c r="VS6" s="188">
        <f t="shared" si="498"/>
        <v>1.5570389756669467E-3</v>
      </c>
      <c r="VT6" s="188">
        <f t="shared" si="498"/>
        <v>-9.5096336723776709E-5</v>
      </c>
      <c r="VU6" s="188">
        <f t="shared" si="498"/>
        <v>-2.0675082803567335E-5</v>
      </c>
      <c r="VV6" s="188">
        <f t="shared" si="498"/>
        <v>-5.3756326706233537E-5</v>
      </c>
      <c r="VW6" s="188">
        <f t="shared" si="498"/>
        <v>-4.0939711106247056E-4</v>
      </c>
      <c r="VX6" s="188">
        <f t="shared" si="498"/>
        <v>-2.8545424458037427E-4</v>
      </c>
      <c r="VY6" s="188">
        <f t="shared" si="498"/>
        <v>-2.2635950192634313E-3</v>
      </c>
      <c r="VZ6" s="188">
        <f t="shared" si="498"/>
        <v>-1.1322914592872824E-3</v>
      </c>
      <c r="WA6" s="188">
        <f t="shared" si="498"/>
        <v>-1.5861745373312308E-3</v>
      </c>
      <c r="WB6" s="188">
        <f t="shared" si="498"/>
        <v>7.65235039447143E-4</v>
      </c>
      <c r="WC6" s="188">
        <f t="shared" si="498"/>
        <v>-1.6539709848607531E-3</v>
      </c>
      <c r="WD6" s="188">
        <f t="shared" si="498"/>
        <v>-1.8232147688721501E-3</v>
      </c>
      <c r="WE6" s="188">
        <f t="shared" si="498"/>
        <v>-1.1593139196902635E-3</v>
      </c>
      <c r="WF6" s="188">
        <f t="shared" si="498"/>
        <v>-2.2252931917717822E-3</v>
      </c>
      <c r="WG6" s="188">
        <f t="shared" si="498"/>
        <v>-9.7076816215180273E-4</v>
      </c>
      <c r="WH6" s="188">
        <f t="shared" si="498"/>
        <v>-1.6167268401786616E-3</v>
      </c>
      <c r="WI6" s="188">
        <f t="shared" si="498"/>
        <v>-2.4038461538461453E-3</v>
      </c>
      <c r="WJ6" s="188">
        <f t="shared" si="498"/>
        <v>-9.8824617843096263E-4</v>
      </c>
      <c r="WK6" s="188">
        <f t="shared" si="498"/>
        <v>-3.3254756693046339E-4</v>
      </c>
      <c r="WL6" s="188">
        <f t="shared" si="498"/>
        <v>-1.1158787439837781E-3</v>
      </c>
      <c r="WM6" s="188">
        <f t="shared" si="498"/>
        <v>-9.3164036152704188E-4</v>
      </c>
      <c r="WN6" s="188">
        <f t="shared" si="498"/>
        <v>-6.8777822316912207E-4</v>
      </c>
      <c r="WO6" s="188">
        <f t="shared" si="498"/>
        <v>-1.4820632346981277E-3</v>
      </c>
      <c r="WP6" s="188">
        <f t="shared" si="498"/>
        <v>-1.3235735640495516E-3</v>
      </c>
      <c r="WQ6" s="188">
        <f t="shared" si="498"/>
        <v>-1.0204600115171214E-3</v>
      </c>
      <c r="WR6" s="188">
        <f t="shared" si="498"/>
        <v>-3.0941774362414076E-4</v>
      </c>
      <c r="WS6" s="188">
        <f t="shared" si="498"/>
        <v>-1.2846930728330763E-3</v>
      </c>
      <c r="WT6" s="188">
        <f t="shared" si="498"/>
        <v>2.381649833793853E-3</v>
      </c>
      <c r="WU6" s="188">
        <f t="shared" si="498"/>
        <v>-3.2781053059564025E-3</v>
      </c>
      <c r="WV6" s="188">
        <f t="shared" si="498"/>
        <v>-1.3427495772039277E-3</v>
      </c>
      <c r="WW6" s="188">
        <f t="shared" si="498"/>
        <v>-4.297470024081651E-4</v>
      </c>
      <c r="WX6" s="188">
        <f t="shared" si="498"/>
        <v>2.8094550934132378E-4</v>
      </c>
      <c r="WY6" s="188">
        <f t="shared" si="498"/>
        <v>1.021333095022392E-3</v>
      </c>
      <c r="WZ6" s="188">
        <f t="shared" si="498"/>
        <v>2.8568149064520654E-3</v>
      </c>
      <c r="XA6" s="188">
        <f t="shared" si="498"/>
        <v>5.2480086816815152E-3</v>
      </c>
      <c r="XB6" s="188">
        <f t="shared" si="498"/>
        <v>6.6248624213007812E-3</v>
      </c>
      <c r="XC6" s="188">
        <f t="shared" si="498"/>
        <v>6.4765319972519553E-3</v>
      </c>
      <c r="XD6" s="188">
        <f t="shared" si="498"/>
        <v>7.3672030434446256E-4</v>
      </c>
      <c r="XE6" s="188">
        <f t="shared" si="498"/>
        <v>2.7658662984391125E-3</v>
      </c>
      <c r="XF6" s="188">
        <f t="shared" si="498"/>
        <v>2.949032750439784E-3</v>
      </c>
      <c r="XG6" s="188">
        <f t="shared" si="498"/>
        <v>3.1843577729340211E-4</v>
      </c>
      <c r="XH6" s="188">
        <f t="shared" si="498"/>
        <v>1.5089877792660022E-3</v>
      </c>
      <c r="XI6" s="188">
        <f t="shared" si="498"/>
        <v>7.6367704304258766E-4</v>
      </c>
      <c r="XJ6" s="188">
        <f t="shared" si="498"/>
        <v>1.4024435516457601E-4</v>
      </c>
      <c r="XK6" s="188">
        <f t="shared" si="498"/>
        <v>2.4003167428279237E-3</v>
      </c>
      <c r="XL6" s="188">
        <f t="shared" si="498"/>
        <v>2.9006377288625096E-3</v>
      </c>
      <c r="XM6" s="188">
        <f t="shared" si="498"/>
        <v>1.6738118192447526E-3</v>
      </c>
      <c r="XN6" s="188">
        <f t="shared" si="498"/>
        <v>1.3597473818718342E-3</v>
      </c>
      <c r="XO6" s="188">
        <f t="shared" ref="XO6:ZZ6" si="499">XO5/XN5-1</f>
        <v>1.8691588785046953E-3</v>
      </c>
      <c r="XP6" s="188">
        <f t="shared" si="499"/>
        <v>2.5678500277606098E-3</v>
      </c>
      <c r="XQ6" s="188">
        <f t="shared" si="499"/>
        <v>6.2301236659201287E-4</v>
      </c>
      <c r="XR6" s="188">
        <f t="shared" si="499"/>
        <v>-4.7612459000390128E-4</v>
      </c>
      <c r="XS6" s="188">
        <f t="shared" si="499"/>
        <v>-2.2759010980510919E-3</v>
      </c>
      <c r="XT6" s="188">
        <f t="shared" si="499"/>
        <v>-9.875213214830536E-4</v>
      </c>
      <c r="XU6" s="188">
        <f t="shared" si="499"/>
        <v>-2.6550552251469739E-4</v>
      </c>
      <c r="XV6" s="188">
        <f t="shared" si="499"/>
        <v>-1.6302282728161144E-3</v>
      </c>
      <c r="XW6" s="188">
        <f t="shared" si="499"/>
        <v>-5.9749869041381132E-4</v>
      </c>
      <c r="XX6" s="188">
        <f t="shared" si="499"/>
        <v>-4.3405976921118139E-4</v>
      </c>
      <c r="XY6" s="188">
        <f t="shared" si="499"/>
        <v>1.6796394920115532E-4</v>
      </c>
      <c r="XZ6" s="188">
        <f t="shared" si="499"/>
        <v>1.138686250977905E-3</v>
      </c>
      <c r="YA6" s="188">
        <f t="shared" si="499"/>
        <v>2.9048478227955421E-4</v>
      </c>
      <c r="YB6" s="188">
        <f t="shared" si="499"/>
        <v>-1.9632704814098734E-4</v>
      </c>
      <c r="YC6" s="188">
        <f t="shared" si="499"/>
        <v>-1.6363800001584217E-5</v>
      </c>
      <c r="YD6" s="188">
        <f t="shared" si="499"/>
        <v>-4.6228491478417233E-4</v>
      </c>
      <c r="YE6" s="188">
        <f t="shared" si="499"/>
        <v>-1.1132712575462334E-3</v>
      </c>
      <c r="YF6" s="188">
        <f t="shared" si="499"/>
        <v>-1.8438617841221028E-4</v>
      </c>
      <c r="YG6" s="188">
        <f t="shared" si="499"/>
        <v>-1.4015933903807065E-3</v>
      </c>
      <c r="YH6" s="188">
        <f t="shared" si="499"/>
        <v>-7.8796385215829101E-4</v>
      </c>
      <c r="YI6" s="188">
        <f t="shared" si="499"/>
        <v>-4.4768640594050613E-4</v>
      </c>
      <c r="YJ6" s="188">
        <f t="shared" si="499"/>
        <v>-9.8617303227666042E-4</v>
      </c>
      <c r="YK6" s="188">
        <f t="shared" si="499"/>
        <v>-4.9357326478138841E-4</v>
      </c>
      <c r="YL6" s="188">
        <f t="shared" si="499"/>
        <v>4.5678072467625341E-4</v>
      </c>
      <c r="YM6" s="188">
        <f t="shared" si="499"/>
        <v>8.2676582372220864E-4</v>
      </c>
      <c r="YN6" s="188">
        <f t="shared" si="499"/>
        <v>8.9595055010538438E-4</v>
      </c>
      <c r="YO6" s="188">
        <f t="shared" si="499"/>
        <v>8.1302482189427039E-4</v>
      </c>
      <c r="YP6" s="188">
        <f t="shared" si="499"/>
        <v>5.5798763400938256E-4</v>
      </c>
      <c r="YQ6" s="188">
        <f t="shared" si="499"/>
        <v>1.1604590989424679E-3</v>
      </c>
      <c r="YR6" s="188">
        <f t="shared" si="499"/>
        <v>2.158491431567322E-3</v>
      </c>
      <c r="YS6" s="188">
        <f t="shared" si="499"/>
        <v>2.0148848082588433E-3</v>
      </c>
      <c r="YT6" s="188">
        <f t="shared" si="499"/>
        <v>0</v>
      </c>
      <c r="YU6" s="188">
        <f t="shared" si="499"/>
        <v>1.1991581420389696E-3</v>
      </c>
      <c r="YV6" s="188">
        <f t="shared" si="499"/>
        <v>8.6366339941190695E-4</v>
      </c>
      <c r="YW6" s="188">
        <f t="shared" si="499"/>
        <v>1.5345289362498349E-3</v>
      </c>
      <c r="YX6" s="188">
        <f t="shared" si="499"/>
        <v>1.8207311373472645E-3</v>
      </c>
      <c r="YY6" s="188">
        <f t="shared" si="499"/>
        <v>1.3062721346188688E-3</v>
      </c>
      <c r="YZ6" s="188">
        <f t="shared" si="499"/>
        <v>-5.6315203079104759E-4</v>
      </c>
      <c r="ZA6" s="188">
        <f t="shared" si="499"/>
        <v>-7.0535012120676033E-4</v>
      </c>
      <c r="ZB6" s="188">
        <f t="shared" si="499"/>
        <v>2.4339585902510841E-4</v>
      </c>
      <c r="ZC6" s="188">
        <f t="shared" si="499"/>
        <v>3.7311616890800536E-4</v>
      </c>
      <c r="ZD6" s="188">
        <f t="shared" si="499"/>
        <v>-1.1432556027631824E-3</v>
      </c>
      <c r="ZE6" s="188">
        <f t="shared" si="499"/>
        <v>-3.2469904457310683E-4</v>
      </c>
      <c r="ZF6" s="188">
        <f t="shared" si="499"/>
        <v>1.6240225414332343E-4</v>
      </c>
      <c r="ZG6" s="188">
        <f t="shared" si="499"/>
        <v>4.0999910693262365E-4</v>
      </c>
      <c r="ZH6" s="188">
        <f t="shared" si="499"/>
        <v>3.4490734165726344E-4</v>
      </c>
      <c r="ZI6" s="188">
        <f t="shared" si="499"/>
        <v>-8.7616822429914532E-4</v>
      </c>
      <c r="ZJ6" s="188">
        <f t="shared" si="499"/>
        <v>-6.0898372795548106E-5</v>
      </c>
      <c r="ZK6" s="188">
        <f t="shared" si="499"/>
        <v>-2.1924749387935982E-4</v>
      </c>
      <c r="ZL6" s="188">
        <f t="shared" si="499"/>
        <v>-1.047745519669574E-3</v>
      </c>
      <c r="ZM6" s="188">
        <f t="shared" si="499"/>
        <v>3.3741894830985331E-4</v>
      </c>
      <c r="ZN6" s="188">
        <f t="shared" si="499"/>
        <v>1.5442885706384857E-4</v>
      </c>
      <c r="ZO6" s="188">
        <f t="shared" si="499"/>
        <v>-2.3567080851338851E-4</v>
      </c>
      <c r="ZP6" s="188">
        <f t="shared" si="499"/>
        <v>1.2192742879557628E-5</v>
      </c>
      <c r="ZQ6" s="188">
        <f t="shared" si="499"/>
        <v>2.8449386509254992E-5</v>
      </c>
      <c r="ZR6" s="188">
        <f t="shared" si="499"/>
        <v>-1.2639296426046887E-3</v>
      </c>
      <c r="ZS6" s="188">
        <f t="shared" si="499"/>
        <v>-2.2787663735468477E-4</v>
      </c>
      <c r="ZT6" s="188">
        <f t="shared" si="499"/>
        <v>4.0701531600628726E-6</v>
      </c>
      <c r="ZU6" s="188">
        <f t="shared" si="499"/>
        <v>-4.3957475212863528E-4</v>
      </c>
      <c r="ZV6" s="188">
        <f t="shared" si="499"/>
        <v>-2.8503485569153497E-5</v>
      </c>
      <c r="ZW6" s="188">
        <f t="shared" si="499"/>
        <v>-2.565386823685234E-4</v>
      </c>
      <c r="ZX6" s="188">
        <f t="shared" si="499"/>
        <v>1.7106967423452524E-4</v>
      </c>
      <c r="ZY6" s="188">
        <f t="shared" si="499"/>
        <v>1.9547475932180092E-4</v>
      </c>
      <c r="ZZ6" s="188">
        <f t="shared" si="499"/>
        <v>4.0715949252145833E-6</v>
      </c>
      <c r="AAA6" s="188">
        <f t="shared" ref="AAA6:ACL6" si="500">AAA5/ZZ5-1</f>
        <v>6.5145253557385985E-5</v>
      </c>
      <c r="AAB6" s="188">
        <f t="shared" si="500"/>
        <v>-4.0713131207459341E-6</v>
      </c>
      <c r="AAC6" s="188">
        <f t="shared" si="500"/>
        <v>-1.2213989088682986E-5</v>
      </c>
      <c r="AAD6" s="188">
        <f t="shared" si="500"/>
        <v>2.0356897120210604E-5</v>
      </c>
      <c r="AAE6" s="188">
        <f t="shared" si="500"/>
        <v>-1.465666756234052E-4</v>
      </c>
      <c r="AAF6" s="188">
        <f t="shared" si="500"/>
        <v>-1.7509141400584571E-4</v>
      </c>
      <c r="AAG6" s="188">
        <f t="shared" si="500"/>
        <v>-4.3169628130301785E-4</v>
      </c>
      <c r="AAH6" s="188">
        <f t="shared" si="500"/>
        <v>3.381723212065868E-4</v>
      </c>
      <c r="AAI6" s="188">
        <f t="shared" si="500"/>
        <v>-4.5617464972302901E-4</v>
      </c>
      <c r="AAJ6" s="188">
        <f t="shared" si="500"/>
        <v>-1.1817055678708943E-4</v>
      </c>
      <c r="AAK6" s="188">
        <f t="shared" si="500"/>
        <v>-3.9530685184951952E-4</v>
      </c>
      <c r="AAL6" s="188">
        <f t="shared" si="500"/>
        <v>-2.0792394060720198E-4</v>
      </c>
      <c r="AAM6" s="188">
        <f t="shared" si="500"/>
        <v>-5.7496809130974658E-4</v>
      </c>
      <c r="AAN6" s="188">
        <f t="shared" si="500"/>
        <v>-2.1869517320168841E-3</v>
      </c>
      <c r="AAO6" s="188">
        <f t="shared" si="500"/>
        <v>-5.2749086091419262E-4</v>
      </c>
      <c r="AAP6" s="188">
        <f t="shared" si="500"/>
        <v>2.904776516314822E-4</v>
      </c>
      <c r="AAQ6" s="188">
        <f t="shared" si="500"/>
        <v>2.8630325240497356E-4</v>
      </c>
      <c r="AAR6" s="188">
        <f t="shared" si="500"/>
        <v>-5.6835373682351253E-4</v>
      </c>
      <c r="AAS6" s="188">
        <f t="shared" si="500"/>
        <v>-1.0637122740109195E-4</v>
      </c>
      <c r="AAT6" s="188">
        <f t="shared" si="500"/>
        <v>1.0638254344286224E-4</v>
      </c>
      <c r="AAU6" s="188">
        <f t="shared" si="500"/>
        <v>-6.545921686218481E-5</v>
      </c>
      <c r="AAV6" s="188">
        <f t="shared" si="500"/>
        <v>2.0048197503386156E-4</v>
      </c>
      <c r="AAW6" s="188">
        <f t="shared" si="500"/>
        <v>-1.1453816575301978E-4</v>
      </c>
      <c r="AAX6" s="188">
        <f t="shared" si="500"/>
        <v>2.4546704195937963E-5</v>
      </c>
      <c r="AAY6" s="188">
        <f t="shared" si="500"/>
        <v>-3.3137237254432517E-4</v>
      </c>
      <c r="AAZ6" s="188">
        <f t="shared" si="500"/>
        <v>6.1385595665264248E-5</v>
      </c>
      <c r="ABA6" s="188">
        <f t="shared" si="500"/>
        <v>-6.1381827705297987E-4</v>
      </c>
      <c r="ABB6" s="188">
        <f t="shared" si="500"/>
        <v>-2.2929957170114701E-4</v>
      </c>
      <c r="ABC6" s="188">
        <f t="shared" si="500"/>
        <v>-3.645061146924089E-4</v>
      </c>
      <c r="ABD6" s="188">
        <f t="shared" si="500"/>
        <v>-4.6296865333483872E-4</v>
      </c>
      <c r="ABE6" s="188">
        <f t="shared" si="500"/>
        <v>-6.0664688232692221E-4</v>
      </c>
      <c r="ABF6" s="188">
        <f t="shared" si="500"/>
        <v>-3.0760901663551277E-4</v>
      </c>
      <c r="ABG6" s="188">
        <f t="shared" si="500"/>
        <v>-9.4362458511243474E-5</v>
      </c>
      <c r="ABH6" s="188">
        <f t="shared" si="500"/>
        <v>-3.7338235173434153E-4</v>
      </c>
      <c r="ABI6" s="188">
        <f t="shared" si="500"/>
        <v>8.2092707294201261E-6</v>
      </c>
      <c r="ABJ6" s="188">
        <f t="shared" si="500"/>
        <v>-8.4965254546875979E-4</v>
      </c>
      <c r="ABK6" s="188">
        <f t="shared" si="500"/>
        <v>-3.4672297491596948E-3</v>
      </c>
      <c r="ABL6" s="188">
        <f t="shared" si="500"/>
        <v>1.0017396466290851E-3</v>
      </c>
      <c r="ABM6" s="188">
        <f t="shared" si="500"/>
        <v>-4.612451147141261E-4</v>
      </c>
      <c r="ABN6" s="188">
        <f t="shared" si="500"/>
        <v>-3.3785314924461574E-4</v>
      </c>
      <c r="ABO6" s="188">
        <f t="shared" si="500"/>
        <v>5.7701739707427535E-5</v>
      </c>
      <c r="ABP6" s="188">
        <f t="shared" si="500"/>
        <v>3.132199422193338E-4</v>
      </c>
      <c r="ABQ6" s="188">
        <f t="shared" si="500"/>
        <v>-1.565609331032336E-4</v>
      </c>
      <c r="ABR6" s="188">
        <f t="shared" si="500"/>
        <v>2.5136085116561624E-4</v>
      </c>
      <c r="ABS6" s="188">
        <f t="shared" si="500"/>
        <v>-1.1123012276503808E-4</v>
      </c>
      <c r="ABT6" s="188">
        <f t="shared" si="500"/>
        <v>4.53210170036078E-4</v>
      </c>
      <c r="ABU6" s="188">
        <f t="shared" si="500"/>
        <v>-8.2364520659350404E-6</v>
      </c>
      <c r="ABV6" s="188">
        <f t="shared" si="500"/>
        <v>2.8827819669619004E-4</v>
      </c>
      <c r="ABW6" s="188">
        <f t="shared" si="500"/>
        <v>5.9285852501744785E-4</v>
      </c>
      <c r="ABX6" s="188">
        <f t="shared" si="500"/>
        <v>9.4225111609436141E-4</v>
      </c>
      <c r="ABY6" s="188">
        <f t="shared" si="500"/>
        <v>-1.315443304392705E-4</v>
      </c>
      <c r="ABZ6" s="188">
        <f t="shared" si="500"/>
        <v>0</v>
      </c>
      <c r="ACA6" s="188">
        <f t="shared" si="500"/>
        <v>5.5091435337439876E-4</v>
      </c>
      <c r="ACB6" s="188">
        <f t="shared" si="500"/>
        <v>4.1090374169883148E-6</v>
      </c>
      <c r="ACC6" s="188">
        <f t="shared" si="500"/>
        <v>-3.7802988901536327E-4</v>
      </c>
      <c r="ACD6" s="188">
        <f t="shared" si="500"/>
        <v>-5.0971123214460512E-4</v>
      </c>
      <c r="ACE6" s="188">
        <f t="shared" si="500"/>
        <v>-7.3205538944942639E-4</v>
      </c>
      <c r="ACF6" s="188">
        <f t="shared" si="500"/>
        <v>-2.0784202359933612E-3</v>
      </c>
      <c r="ACG6" s="188">
        <f t="shared" si="500"/>
        <v>-7.8360855865500234E-4</v>
      </c>
      <c r="ACH6" s="188">
        <f t="shared" si="500"/>
        <v>2.4352190458887257E-4</v>
      </c>
      <c r="ACI6" s="188">
        <f t="shared" si="500"/>
        <v>-4.4153389701107049E-4</v>
      </c>
      <c r="ACJ6" s="188">
        <f t="shared" si="500"/>
        <v>-5.0778186021549487E-4</v>
      </c>
      <c r="ACK6" s="188">
        <f t="shared" si="500"/>
        <v>-3.6347565332683907E-4</v>
      </c>
      <c r="ACL6" s="188">
        <f t="shared" si="500"/>
        <v>-4.5450976989491743E-5</v>
      </c>
      <c r="ACM6" s="188">
        <f t="shared" ref="ACM6:AEX6" si="501">ACM5/ACL5-1</f>
        <v>-9.7104227959399214E-4</v>
      </c>
      <c r="ACN6" s="188">
        <f t="shared" si="501"/>
        <v>5.0460555976061805E-4</v>
      </c>
      <c r="ACO6" s="188">
        <f t="shared" si="501"/>
        <v>5.7876351309493757E-5</v>
      </c>
      <c r="ACP6" s="188">
        <f t="shared" si="501"/>
        <v>-5.7046244662251056E-4</v>
      </c>
      <c r="ACQ6" s="188">
        <f t="shared" si="501"/>
        <v>-5.5010733297211623E-4</v>
      </c>
      <c r="ACR6" s="188">
        <f t="shared" si="501"/>
        <v>-3.9315008401008544E-4</v>
      </c>
      <c r="ACS6" s="188">
        <f t="shared" si="501"/>
        <v>-2.4426292626977819E-4</v>
      </c>
      <c r="ACT6" s="188">
        <f t="shared" si="501"/>
        <v>-7.9508373225556372E-4</v>
      </c>
      <c r="ACU6" s="188">
        <f t="shared" si="501"/>
        <v>-9.3248014853375416E-4</v>
      </c>
      <c r="ACV6" s="188">
        <f t="shared" si="501"/>
        <v>-4.2726710831442194E-4</v>
      </c>
      <c r="ACW6" s="188">
        <f t="shared" si="501"/>
        <v>-1.7803489317905763E-3</v>
      </c>
      <c r="ACX6" s="188">
        <f t="shared" si="501"/>
        <v>-1.3677843141330914E-3</v>
      </c>
      <c r="ACY6" s="188">
        <f t="shared" si="501"/>
        <v>-8.0347701556160445E-4</v>
      </c>
      <c r="ACZ6" s="188">
        <f t="shared" si="501"/>
        <v>-1.6122699207842262E-3</v>
      </c>
      <c r="ADA6" s="188">
        <f t="shared" si="501"/>
        <v>-1.7124291035253147E-4</v>
      </c>
      <c r="ADB6" s="188">
        <f t="shared" si="501"/>
        <v>7.4295135338187102E-4</v>
      </c>
      <c r="ADC6" s="188">
        <f t="shared" si="501"/>
        <v>2.4190554839575995E-4</v>
      </c>
      <c r="ADD6" s="188">
        <f t="shared" si="501"/>
        <v>2.0848883125479389E-5</v>
      </c>
      <c r="ADE6" s="188">
        <f t="shared" si="501"/>
        <v>3.7527207225052095E-5</v>
      </c>
      <c r="ADF6" s="188">
        <f t="shared" si="501"/>
        <v>-2.7518919256985797E-4</v>
      </c>
      <c r="ADG6" s="188">
        <f t="shared" si="501"/>
        <v>-7.340398466858522E-4</v>
      </c>
      <c r="ADH6" s="188">
        <f t="shared" si="501"/>
        <v>-2.6294591244302445E-4</v>
      </c>
      <c r="ADI6" s="188">
        <f t="shared" si="501"/>
        <v>-4.4670813676794818E-4</v>
      </c>
      <c r="ADJ6" s="188">
        <f t="shared" si="501"/>
        <v>-1.7542174310736236E-4</v>
      </c>
      <c r="ADK6" s="188">
        <f t="shared" si="501"/>
        <v>-2.5064645899242066E-5</v>
      </c>
      <c r="ADL6" s="188">
        <f t="shared" si="501"/>
        <v>5.4308093994759332E-5</v>
      </c>
      <c r="ADM6" s="188">
        <f t="shared" si="501"/>
        <v>1.670927531871591E-5</v>
      </c>
      <c r="ADN6" s="188">
        <f t="shared" si="501"/>
        <v>1.086084748027627E-4</v>
      </c>
      <c r="ADO6" s="188">
        <f t="shared" si="501"/>
        <v>2.4643092833454006E-4</v>
      </c>
      <c r="ADP6" s="188">
        <f t="shared" si="501"/>
        <v>5.8460729005282985E-5</v>
      </c>
      <c r="ADQ6" s="188">
        <f t="shared" si="501"/>
        <v>5.469934152013689E-4</v>
      </c>
      <c r="ADR6" s="188">
        <f t="shared" si="501"/>
        <v>-3.4220564055043035E-4</v>
      </c>
      <c r="ADS6" s="188">
        <f t="shared" si="501"/>
        <v>2.9222676797058256E-5</v>
      </c>
      <c r="ADT6" s="188">
        <f t="shared" si="501"/>
        <v>7.1802193306536033E-4</v>
      </c>
      <c r="ADU6" s="188">
        <f t="shared" si="501"/>
        <v>4.9641455203808249E-4</v>
      </c>
      <c r="ADV6" s="188">
        <f t="shared" si="501"/>
        <v>1.6677924265628974E-5</v>
      </c>
      <c r="ADW6" s="188">
        <f t="shared" si="501"/>
        <v>1.1257411128995365E-4</v>
      </c>
      <c r="ADX6" s="188">
        <f t="shared" si="501"/>
        <v>-7.3373382971553269E-4</v>
      </c>
      <c r="ADY6" s="188">
        <f t="shared" si="501"/>
        <v>-2.419761945487986E-4</v>
      </c>
      <c r="ADZ6" s="188">
        <f t="shared" si="501"/>
        <v>-4.6737746990210827E-4</v>
      </c>
      <c r="AEA6" s="188">
        <f t="shared" si="501"/>
        <v>-2.2962304246365584E-4</v>
      </c>
      <c r="AEB6" s="188">
        <f t="shared" si="501"/>
        <v>-2.7143501428150696E-4</v>
      </c>
      <c r="AEC6" s="188">
        <f t="shared" si="501"/>
        <v>-7.93640848276711E-5</v>
      </c>
      <c r="AED6" s="188">
        <f t="shared" si="501"/>
        <v>-4.4698058349768033E-4</v>
      </c>
      <c r="AEE6" s="188">
        <f t="shared" si="501"/>
        <v>-1.3373621367707145E-4</v>
      </c>
      <c r="AEF6" s="188">
        <f t="shared" si="501"/>
        <v>-3.3856506928042762E-4</v>
      </c>
      <c r="AEG6" s="188">
        <f t="shared" si="501"/>
        <v>-3.5540465956407363E-4</v>
      </c>
      <c r="AEH6" s="188">
        <f t="shared" si="501"/>
        <v>1.463951246241102E-4</v>
      </c>
      <c r="AEI6" s="188">
        <f t="shared" si="501"/>
        <v>1.84012646687437E-4</v>
      </c>
      <c r="AEJ6" s="188">
        <f t="shared" si="501"/>
        <v>-5.0176034253501811E-5</v>
      </c>
      <c r="AEK6" s="188">
        <f t="shared" si="501"/>
        <v>-4.1815460012362138E-6</v>
      </c>
      <c r="AEL6" s="188">
        <f t="shared" si="501"/>
        <v>5.4778481674322421E-4</v>
      </c>
      <c r="AEM6" s="188">
        <f t="shared" si="501"/>
        <v>7.1047660442191685E-5</v>
      </c>
      <c r="AEN6" s="188">
        <f t="shared" si="501"/>
        <v>4.1789772371103595E-4</v>
      </c>
      <c r="AEO6" s="188">
        <f t="shared" si="501"/>
        <v>1.1487386849240444E-3</v>
      </c>
      <c r="AEP6" s="188">
        <f t="shared" si="501"/>
        <v>-1.0472820735349941E-3</v>
      </c>
      <c r="AEQ6" s="188">
        <f t="shared" si="501"/>
        <v>-8.3536256824112698E-6</v>
      </c>
      <c r="AER6" s="188">
        <f t="shared" si="501"/>
        <v>-2.6314140718008971E-4</v>
      </c>
      <c r="AES6" s="188">
        <f t="shared" si="501"/>
        <v>6.0162438584177025E-4</v>
      </c>
      <c r="AET6" s="188">
        <f t="shared" si="501"/>
        <v>3.9249089755144517E-4</v>
      </c>
      <c r="AEU6" s="188">
        <f t="shared" si="501"/>
        <v>4.8833423765604067E-4</v>
      </c>
      <c r="AEV6" s="188">
        <f t="shared" si="501"/>
        <v>3.1288197674661511E-4</v>
      </c>
      <c r="AEW6" s="188">
        <f t="shared" si="501"/>
        <v>3.419772960437939E-4</v>
      </c>
      <c r="AEX6" s="188">
        <f t="shared" si="501"/>
        <v>1.2548777640664088E-3</v>
      </c>
      <c r="AEY6" s="188">
        <f t="shared" ref="AEY6:AHJ6" si="502">AEY5/AEX5-1</f>
        <v>5.038202902172273E-4</v>
      </c>
      <c r="AEZ6" s="188">
        <f t="shared" si="502"/>
        <v>-2.9964292551387661E-4</v>
      </c>
      <c r="AFA6" s="188">
        <f t="shared" si="502"/>
        <v>2.206365990327086E-4</v>
      </c>
      <c r="AFB6" s="188">
        <f t="shared" si="502"/>
        <v>-1.9977774725621344E-4</v>
      </c>
      <c r="AFC6" s="188">
        <f t="shared" si="502"/>
        <v>1.7067759003230876E-4</v>
      </c>
      <c r="AFD6" s="188">
        <f t="shared" si="502"/>
        <v>-2.081078831266403E-4</v>
      </c>
      <c r="AFE6" s="188">
        <f t="shared" si="502"/>
        <v>3.4969401773454756E-4</v>
      </c>
      <c r="AFF6" s="188">
        <f t="shared" si="502"/>
        <v>-3.6621804955605519E-4</v>
      </c>
      <c r="AFG6" s="188">
        <f t="shared" si="502"/>
        <v>-8.7424960242499239E-5</v>
      </c>
      <c r="AFH6" s="188">
        <f t="shared" si="502"/>
        <v>-1.6237483606384995E-4</v>
      </c>
      <c r="AFI6" s="188">
        <f t="shared" si="502"/>
        <v>-4.0392094809005297E-4</v>
      </c>
      <c r="AFJ6" s="188">
        <f t="shared" si="502"/>
        <v>2.1245662343938321E-4</v>
      </c>
      <c r="AFK6" s="188">
        <f t="shared" si="502"/>
        <v>1.2494793835915452E-4</v>
      </c>
      <c r="AFL6" s="188">
        <f t="shared" si="502"/>
        <v>1.1452130096198943E-3</v>
      </c>
      <c r="AFM6" s="188">
        <f t="shared" si="502"/>
        <v>6.6554356190584585E-4</v>
      </c>
      <c r="AFN6" s="188">
        <f t="shared" si="502"/>
        <v>1.1223577827190745E-4</v>
      </c>
      <c r="AFO6" s="188">
        <f t="shared" si="502"/>
        <v>1.0349471304116342E-3</v>
      </c>
      <c r="AFP6" s="188">
        <f t="shared" si="502"/>
        <v>1.0546377070348445E-3</v>
      </c>
      <c r="AFQ6" s="188">
        <f t="shared" si="502"/>
        <v>2.3227358510147234E-4</v>
      </c>
      <c r="AFR6" s="188">
        <f t="shared" si="502"/>
        <v>-2.8612777886061203E-4</v>
      </c>
      <c r="AFS6" s="188">
        <f t="shared" si="502"/>
        <v>-1.8251051509443617E-4</v>
      </c>
      <c r="AFT6" s="188">
        <f t="shared" si="502"/>
        <v>-1.2861042657175137E-4</v>
      </c>
      <c r="AFU6" s="188">
        <f t="shared" si="502"/>
        <v>-4.2737347877874754E-4</v>
      </c>
      <c r="AFV6" s="188">
        <f t="shared" si="502"/>
        <v>3.1547836482581637E-4</v>
      </c>
      <c r="AFW6" s="188">
        <f t="shared" si="502"/>
        <v>-2.9048053780456051E-5</v>
      </c>
      <c r="AFX6" s="188">
        <f t="shared" si="502"/>
        <v>9.1296535296381265E-5</v>
      </c>
      <c r="AFY6" s="188">
        <f t="shared" si="502"/>
        <v>5.4772920600010266E-4</v>
      </c>
      <c r="AFZ6" s="188">
        <f t="shared" si="502"/>
        <v>3.1933379505399984E-4</v>
      </c>
      <c r="AGA6" s="188">
        <f t="shared" si="502"/>
        <v>3.1508598530716192E-4</v>
      </c>
      <c r="AGB6" s="188">
        <f t="shared" si="502"/>
        <v>6.1753978779832686E-4</v>
      </c>
      <c r="AGC6" s="188">
        <f t="shared" si="502"/>
        <v>6.6272071706396929E-5</v>
      </c>
      <c r="AGD6" s="188">
        <f t="shared" si="502"/>
        <v>3.7275570005546044E-5</v>
      </c>
      <c r="AGE6" s="188">
        <f t="shared" si="502"/>
        <v>2.774855666090037E-4</v>
      </c>
      <c r="AGF6" s="188">
        <f t="shared" si="502"/>
        <v>1.4201663623452099E-3</v>
      </c>
      <c r="AGG6" s="188">
        <f t="shared" si="502"/>
        <v>2.0755465881652224E-3</v>
      </c>
      <c r="AGH6" s="188">
        <f t="shared" si="502"/>
        <v>1.1882854855880254E-3</v>
      </c>
      <c r="AGI6" s="188">
        <f t="shared" si="502"/>
        <v>6.053887428189908E-3</v>
      </c>
      <c r="AGJ6" s="188">
        <f t="shared" si="502"/>
        <v>3.9938883267860437E-3</v>
      </c>
      <c r="AGK6" s="188">
        <f t="shared" si="502"/>
        <v>1.252560200409647E-3</v>
      </c>
      <c r="AGL6" s="188">
        <f t="shared" si="502"/>
        <v>2.7913041706566499E-3</v>
      </c>
      <c r="AGM6" s="188">
        <f t="shared" si="502"/>
        <v>1.5075785281808418E-3</v>
      </c>
      <c r="AGN6" s="188">
        <f t="shared" si="502"/>
        <v>-6.8976430348088869E-5</v>
      </c>
      <c r="AGO6" s="188">
        <f t="shared" si="502"/>
        <v>-4.6663745110453458E-4</v>
      </c>
      <c r="AGP6" s="188">
        <f t="shared" si="502"/>
        <v>-1.9080173264207634E-4</v>
      </c>
      <c r="AGQ6" s="188">
        <f t="shared" si="502"/>
        <v>-1.6241544246065054E-5</v>
      </c>
      <c r="AGR6" s="188">
        <f t="shared" si="502"/>
        <v>2.436271205707996E-5</v>
      </c>
      <c r="AGS6" s="188">
        <f t="shared" si="502"/>
        <v>1.2587094573746072E-4</v>
      </c>
      <c r="AGT6" s="188">
        <f t="shared" si="502"/>
        <v>1.2585510423646085E-4</v>
      </c>
      <c r="AGU6" s="188">
        <f t="shared" si="502"/>
        <v>-6.1316354256213401E-5</v>
      </c>
      <c r="AGV6" s="188">
        <f t="shared" si="502"/>
        <v>-4.4228968502424415E-5</v>
      </c>
      <c r="AGW6" s="188">
        <f t="shared" si="502"/>
        <v>-6.2520298798307561E-4</v>
      </c>
      <c r="AGX6" s="188">
        <f t="shared" si="502"/>
        <v>-2.4373796543741832E-5</v>
      </c>
      <c r="AGY6" s="188">
        <f t="shared" si="502"/>
        <v>-1.7468313292157145E-4</v>
      </c>
      <c r="AGZ6" s="188">
        <f t="shared" si="502"/>
        <v>1.2189324589462203E-5</v>
      </c>
      <c r="AHA6" s="188">
        <f t="shared" si="502"/>
        <v>3.2504469364758037E-5</v>
      </c>
      <c r="AHB6" s="188">
        <f t="shared" si="502"/>
        <v>1.5439121107707621E-4</v>
      </c>
      <c r="AHC6" s="188">
        <f t="shared" si="502"/>
        <v>6.4184330898653386E-4</v>
      </c>
      <c r="AHD6" s="188">
        <f t="shared" si="502"/>
        <v>-8.9313262207402211E-5</v>
      </c>
      <c r="AHE6" s="188">
        <f t="shared" si="502"/>
        <v>7.3893025635207721E-4</v>
      </c>
      <c r="AHF6" s="188">
        <f t="shared" si="502"/>
        <v>-3.2050761915580761E-4</v>
      </c>
      <c r="AHG6" s="188">
        <f t="shared" si="502"/>
        <v>1.582760090095281E-4</v>
      </c>
      <c r="AHH6" s="188">
        <f t="shared" si="502"/>
        <v>-3.3679050818846701E-4</v>
      </c>
      <c r="AHI6" s="188">
        <f t="shared" si="502"/>
        <v>-1.4612702497562857E-4</v>
      </c>
      <c r="AHJ6" s="188">
        <f t="shared" si="502"/>
        <v>-3.0041611691866699E-4</v>
      </c>
      <c r="AHK6" s="188">
        <f t="shared" ref="AHK6:AJV6" si="503">AHK5/AHJ5-1</f>
        <v>-7.8781405963834761E-4</v>
      </c>
      <c r="AHL6" s="188">
        <f t="shared" si="503"/>
        <v>-1.2354860865572137E-3</v>
      </c>
      <c r="AHM6" s="188">
        <f t="shared" si="503"/>
        <v>-4.3946564233210417E-4</v>
      </c>
      <c r="AHN6" s="188">
        <f t="shared" si="503"/>
        <v>-1.6283661381244485E-4</v>
      </c>
      <c r="AHO6" s="188">
        <f t="shared" si="503"/>
        <v>-2.239368091041527E-4</v>
      </c>
      <c r="AHP6" s="188">
        <f t="shared" si="503"/>
        <v>8.1449806556666005E-5</v>
      </c>
      <c r="AHQ6" s="188">
        <f t="shared" si="503"/>
        <v>1.1809260088768703E-4</v>
      </c>
      <c r="AHR6" s="188">
        <f t="shared" si="503"/>
        <v>0</v>
      </c>
      <c r="AHS6" s="188">
        <f t="shared" si="503"/>
        <v>0</v>
      </c>
      <c r="AHT6" s="188">
        <f t="shared" si="503"/>
        <v>9.0798415302995039E-4</v>
      </c>
      <c r="AHU6" s="188">
        <f t="shared" si="503"/>
        <v>1.7085533434757494E-4</v>
      </c>
      <c r="AHV6" s="188">
        <f t="shared" si="503"/>
        <v>5.8162236032943682E-4</v>
      </c>
      <c r="AHW6" s="188">
        <f t="shared" si="503"/>
        <v>1.4796326933785853E-3</v>
      </c>
      <c r="AHX6" s="188">
        <f t="shared" si="503"/>
        <v>3.4500813813309605E-4</v>
      </c>
      <c r="AHY6" s="188">
        <f t="shared" si="503"/>
        <v>0</v>
      </c>
      <c r="AHZ6" s="188">
        <f t="shared" si="503"/>
        <v>0</v>
      </c>
      <c r="AIA6" s="188">
        <f t="shared" si="503"/>
        <v>1.2984062063818858E-3</v>
      </c>
      <c r="AIB6" s="188">
        <f t="shared" si="503"/>
        <v>4.7816643433717942E-4</v>
      </c>
      <c r="AIC6" s="188">
        <f t="shared" si="503"/>
        <v>-2.2681798666635E-4</v>
      </c>
      <c r="AID6" s="188">
        <f t="shared" si="503"/>
        <v>3.970215282897982E-4</v>
      </c>
      <c r="AIE6" s="188">
        <f t="shared" si="503"/>
        <v>1.7413418861567109E-4</v>
      </c>
      <c r="AIF6" s="188">
        <f t="shared" si="503"/>
        <v>9.6769360957815742E-4</v>
      </c>
      <c r="AIG6" s="188">
        <f t="shared" si="503"/>
        <v>2.2247570969757824E-4</v>
      </c>
      <c r="AIH6" s="188">
        <f t="shared" si="503"/>
        <v>3.7205841317100585E-4</v>
      </c>
      <c r="AII6" s="188">
        <f t="shared" si="503"/>
        <v>-8.8937400198219052E-5</v>
      </c>
      <c r="AIJ6" s="188">
        <f t="shared" si="503"/>
        <v>-1.7789062152562263E-4</v>
      </c>
      <c r="AIK6" s="188">
        <f t="shared" si="503"/>
        <v>1.8196596023445366E-4</v>
      </c>
      <c r="AIL6" s="188">
        <f t="shared" si="503"/>
        <v>1.5767514069464639E-4</v>
      </c>
      <c r="AIM6" s="188">
        <f t="shared" si="503"/>
        <v>6.8315122704465381E-4</v>
      </c>
      <c r="AIN6" s="188">
        <f t="shared" si="503"/>
        <v>2.9084798345380136E-4</v>
      </c>
      <c r="AIO6" s="188">
        <f t="shared" si="503"/>
        <v>1.3003586082125373E-3</v>
      </c>
      <c r="AIP6" s="188">
        <f t="shared" si="503"/>
        <v>5.4447339340013556E-4</v>
      </c>
      <c r="AIQ6" s="188">
        <f t="shared" si="503"/>
        <v>1.2415299841583849E-3</v>
      </c>
      <c r="AIR6" s="188">
        <f t="shared" si="503"/>
        <v>1.3044055896196394E-3</v>
      </c>
      <c r="AIS6" s="188">
        <f t="shared" si="503"/>
        <v>2.5008745019359235E-3</v>
      </c>
      <c r="AIT6" s="188">
        <f t="shared" si="503"/>
        <v>1.7245874024907071E-3</v>
      </c>
      <c r="AIU6" s="188">
        <f t="shared" si="503"/>
        <v>1.2691930414590047E-3</v>
      </c>
      <c r="AIV6" s="188">
        <f t="shared" si="503"/>
        <v>1.0356603034202827E-3</v>
      </c>
      <c r="AIW6" s="188">
        <f t="shared" si="503"/>
        <v>3.1197446682724728E-3</v>
      </c>
      <c r="AIX6" s="188">
        <f t="shared" si="503"/>
        <v>1.5928512834399999E-3</v>
      </c>
      <c r="AIY6" s="188">
        <f t="shared" si="503"/>
        <v>2.4053561915062804E-3</v>
      </c>
      <c r="AIZ6" s="188">
        <f t="shared" si="503"/>
        <v>7.2582468359194685E-4</v>
      </c>
      <c r="AJA6" s="188">
        <f t="shared" si="503"/>
        <v>4.3002655463517669E-3</v>
      </c>
      <c r="AJB6" s="188">
        <f t="shared" si="503"/>
        <v>1.7482586475661144E-3</v>
      </c>
      <c r="AJC6" s="188">
        <f t="shared" si="503"/>
        <v>2.7222086527627365E-3</v>
      </c>
      <c r="AJD6" s="188">
        <f t="shared" si="503"/>
        <v>2.6873165729641713E-3</v>
      </c>
      <c r="AJE6" s="188">
        <f t="shared" si="503"/>
        <v>-8.1892380090364814E-4</v>
      </c>
      <c r="AJF6" s="188">
        <f t="shared" si="503"/>
        <v>5.631284215149579E-3</v>
      </c>
      <c r="AJG6" s="188">
        <f t="shared" si="503"/>
        <v>1.1152706286070568E-3</v>
      </c>
      <c r="AJH6" s="188">
        <f t="shared" si="503"/>
        <v>3.1940668261087879E-4</v>
      </c>
      <c r="AJI6" s="188">
        <f t="shared" si="503"/>
        <v>-3.6213825114472797E-4</v>
      </c>
      <c r="AJJ6" s="188">
        <f t="shared" si="503"/>
        <v>-3.1942036889165415E-4</v>
      </c>
      <c r="AJK6" s="188">
        <f t="shared" si="503"/>
        <v>-1.3248491035844356E-4</v>
      </c>
      <c r="AJL6" s="188">
        <f t="shared" si="503"/>
        <v>-4.3647870802299149E-4</v>
      </c>
      <c r="AJM6" s="188">
        <f t="shared" si="503"/>
        <v>-4.2887163871851985E-4</v>
      </c>
      <c r="AJN6" s="188">
        <f t="shared" si="503"/>
        <v>2.7303541269452225E-5</v>
      </c>
      <c r="AJO6" s="188">
        <f t="shared" si="503"/>
        <v>3.1593235147275855E-4</v>
      </c>
      <c r="AJP6" s="188">
        <f t="shared" si="503"/>
        <v>9.747918819336121E-5</v>
      </c>
      <c r="AJQ6" s="188">
        <f t="shared" si="503"/>
        <v>0</v>
      </c>
      <c r="AJR6" s="188">
        <f t="shared" si="503"/>
        <v>-7.7975749541892014E-4</v>
      </c>
      <c r="AJS6" s="188">
        <f t="shared" si="503"/>
        <v>5.2284521440548737E-4</v>
      </c>
      <c r="AJT6" s="188">
        <f t="shared" si="503"/>
        <v>-1.7549059370414177E-4</v>
      </c>
      <c r="AJU6" s="188">
        <f t="shared" si="503"/>
        <v>-3.9004754678328979E-6</v>
      </c>
      <c r="AJV6" s="188">
        <f t="shared" si="503"/>
        <v>-4.2905397499071185E-5</v>
      </c>
      <c r="AJW6" s="188">
        <f t="shared" ref="AJW6:AKR6" si="504">AJW5/AJV5-1</f>
        <v>-3.9006580411227176E-6</v>
      </c>
      <c r="AJX6" s="188">
        <f t="shared" si="504"/>
        <v>1.0921885117376462E-4</v>
      </c>
      <c r="AJY6" s="188">
        <f t="shared" si="504"/>
        <v>8.1905192789166748E-5</v>
      </c>
      <c r="AJZ6" s="188">
        <f t="shared" si="504"/>
        <v>1.5599711405345218E-4</v>
      </c>
      <c r="AKA6" s="188">
        <f t="shared" si="504"/>
        <v>-4.2892515256132135E-5</v>
      </c>
      <c r="AKB6" s="188">
        <f t="shared" si="504"/>
        <v>1.7547690723884735E-4</v>
      </c>
      <c r="AKC6" s="188">
        <f t="shared" si="504"/>
        <v>3.3139822760430704E-4</v>
      </c>
      <c r="AKD6" s="188">
        <f t="shared" si="504"/>
        <v>6.2360176791287358E-5</v>
      </c>
      <c r="AKE6" s="188">
        <f t="shared" si="504"/>
        <v>-6.6253556257112045E-5</v>
      </c>
      <c r="AKF6" s="188">
        <f t="shared" si="504"/>
        <v>4.5211304385106565E-4</v>
      </c>
      <c r="AKG6" s="188">
        <f t="shared" si="504"/>
        <v>1.0908141759102818E-4</v>
      </c>
      <c r="AKH6" s="188">
        <f t="shared" si="504"/>
        <v>5.84301000712939E-4</v>
      </c>
      <c r="AKI6" s="188">
        <f t="shared" si="504"/>
        <v>7.0075175090611452E-5</v>
      </c>
      <c r="AKJ6" s="188">
        <f t="shared" si="504"/>
        <v>3.0363781458642158E-4</v>
      </c>
      <c r="AKK6" s="188">
        <f t="shared" si="504"/>
        <v>1.1168923152360399E-3</v>
      </c>
      <c r="AKL6" s="188">
        <f t="shared" si="504"/>
        <v>8.3576287657916026E-4</v>
      </c>
      <c r="AKM6" s="188">
        <f t="shared" si="504"/>
        <v>1.0020779523429724E-3</v>
      </c>
      <c r="AKN6" s="188">
        <f t="shared" si="504"/>
        <v>1.3813280149617135E-3</v>
      </c>
      <c r="AKO6" s="188">
        <f t="shared" si="504"/>
        <v>2.1466295204182195E-3</v>
      </c>
      <c r="AKP6" s="188">
        <f t="shared" si="504"/>
        <v>1.6819199406108432E-3</v>
      </c>
      <c r="AKQ6" s="188">
        <f t="shared" si="504"/>
        <v>2.3970540553059916E-3</v>
      </c>
      <c r="AKR6" s="188">
        <f t="shared" si="504"/>
        <v>2.4490833265946588E-3</v>
      </c>
      <c r="AKS6" s="188">
        <f t="shared" ref="AKS6:ALX6" si="505">AKS5/AKR5-1</f>
        <v>9.9491020839348465E-4</v>
      </c>
      <c r="AKT6" s="188">
        <f t="shared" si="505"/>
        <v>5.027169741810722E-3</v>
      </c>
      <c r="AKU6" s="188">
        <f t="shared" si="505"/>
        <v>3.0928543609245462E-3</v>
      </c>
      <c r="AKV6" s="188">
        <f t="shared" si="505"/>
        <v>2.0898044947927907E-3</v>
      </c>
      <c r="AKW6" s="188">
        <f t="shared" si="505"/>
        <v>2.5374829536604082E-3</v>
      </c>
      <c r="AKX6" s="188">
        <f t="shared" si="505"/>
        <v>-1.9020843358429351E-3</v>
      </c>
      <c r="AKY6" s="188">
        <f t="shared" si="505"/>
        <v>-4.8971410566434059E-4</v>
      </c>
      <c r="AKZ6" s="188">
        <f t="shared" si="505"/>
        <v>6.0769493714141198E-4</v>
      </c>
      <c r="ALA6" s="188">
        <f t="shared" si="505"/>
        <v>-3.7957866767857062E-5</v>
      </c>
      <c r="ALB6" s="188">
        <f t="shared" si="505"/>
        <v>-5.3143030671054525E-5</v>
      </c>
      <c r="ALC6" s="188">
        <f t="shared" si="505"/>
        <v>2.1637955251185836E-4</v>
      </c>
      <c r="ALD6" s="188">
        <f t="shared" si="505"/>
        <v>6.4520291631842142E-5</v>
      </c>
      <c r="ALE6" s="188">
        <f t="shared" si="505"/>
        <v>-3.7950664137920143E-6</v>
      </c>
      <c r="ALF6" s="188">
        <f t="shared" si="505"/>
        <v>3.3776219264591845E-4</v>
      </c>
      <c r="ALG6" s="188">
        <f t="shared" si="505"/>
        <v>3.4144194728136235E-4</v>
      </c>
      <c r="ALH6" s="188">
        <f t="shared" si="505"/>
        <v>-4.171754943538275E-5</v>
      </c>
      <c r="ALI6" s="188">
        <f t="shared" si="505"/>
        <v>3.6409562061234801E-4</v>
      </c>
      <c r="ALJ6" s="188">
        <f t="shared" si="505"/>
        <v>1.5165129301686342E-4</v>
      </c>
      <c r="ALK6" s="188">
        <f t="shared" si="505"/>
        <v>6.936994651312034E-4</v>
      </c>
      <c r="ALL6" s="188">
        <f t="shared" si="505"/>
        <v>8.1443712924178513E-4</v>
      </c>
      <c r="ALM6" s="188">
        <f t="shared" si="505"/>
        <v>-2.5737979795692478E-4</v>
      </c>
      <c r="ALN6" s="188">
        <f t="shared" si="505"/>
        <v>5.6032377627945884E-4</v>
      </c>
      <c r="ALO6" s="188">
        <f t="shared" si="505"/>
        <v>4.1622364074678231E-5</v>
      </c>
      <c r="ALP6" s="188">
        <f t="shared" si="505"/>
        <v>2.913444220786765E-4</v>
      </c>
      <c r="ALQ6" s="188">
        <f t="shared" si="505"/>
        <v>1.6378622304429324E-3</v>
      </c>
      <c r="ALR6" s="188">
        <f t="shared" si="505"/>
        <v>1.975060611324686E-3</v>
      </c>
      <c r="ALS6" s="188">
        <f t="shared" si="505"/>
        <v>-1.0176199001223907E-3</v>
      </c>
      <c r="ALT6" s="188">
        <f t="shared" si="505"/>
        <v>2.7994189885116594E-3</v>
      </c>
      <c r="ALU6" s="188">
        <f t="shared" si="505"/>
        <v>2.2611240909415908E-3</v>
      </c>
      <c r="ALV6" s="188">
        <f t="shared" si="505"/>
        <v>8.9340010060134922E-4</v>
      </c>
      <c r="ALW6" s="188">
        <f t="shared" si="505"/>
        <v>1.3501552678540918E-4</v>
      </c>
      <c r="ALX6" s="188">
        <f t="shared" si="505"/>
        <v>-2.1749565008699623E-4</v>
      </c>
      <c r="ALY6" s="188">
        <f t="shared" ref="ALY6:AND6" si="506">ALY5/ALX5-1</f>
        <v>-1.5378037162339098E-4</v>
      </c>
      <c r="ALZ6" s="188">
        <f t="shared" si="506"/>
        <v>-1.0766281656431342E-3</v>
      </c>
      <c r="AMA6" s="188">
        <f t="shared" si="506"/>
        <v>-1.028968853037826E-3</v>
      </c>
      <c r="AMB6" s="188">
        <f t="shared" si="506"/>
        <v>-1.5638392252980138E-3</v>
      </c>
      <c r="AMC6" s="188">
        <f t="shared" si="506"/>
        <v>-2.0369282669918665E-3</v>
      </c>
      <c r="AMD6" s="188">
        <f t="shared" si="506"/>
        <v>-6.3383071438016803E-4</v>
      </c>
      <c r="AME6" s="188">
        <f t="shared" si="506"/>
        <v>-9.7022503935628723E-4</v>
      </c>
      <c r="AMF6" s="188">
        <f t="shared" si="506"/>
        <v>-2.2635377697163284E-3</v>
      </c>
      <c r="AMG6" s="188">
        <f t="shared" si="506"/>
        <v>-1.6323840761122144E-3</v>
      </c>
      <c r="AMH6" s="188">
        <f t="shared" si="506"/>
        <v>-1.2443095599393716E-3</v>
      </c>
      <c r="AMI6" s="188">
        <f t="shared" si="506"/>
        <v>-4.0642377465116564E-4</v>
      </c>
      <c r="AMJ6" s="188">
        <f t="shared" si="506"/>
        <v>-4.3698820131854443E-4</v>
      </c>
      <c r="AMK6" s="188">
        <f t="shared" si="506"/>
        <v>-3.0792624976239136E-4</v>
      </c>
      <c r="AML6" s="188">
        <f t="shared" si="506"/>
        <v>-3.7647023033138272E-4</v>
      </c>
      <c r="AMM6" s="188">
        <f t="shared" si="506"/>
        <v>4.0324114581369308E-4</v>
      </c>
      <c r="AMN6" s="188">
        <f t="shared" si="506"/>
        <v>2.4336821611092851E-4</v>
      </c>
      <c r="AMO6" s="188">
        <f t="shared" si="506"/>
        <v>2.0149026763971456E-4</v>
      </c>
      <c r="AMP6" s="188">
        <f t="shared" si="506"/>
        <v>1.9764874017935696E-4</v>
      </c>
      <c r="AMQ6" s="188">
        <f t="shared" si="506"/>
        <v>4.9402420718713813E-5</v>
      </c>
      <c r="AMR6" s="188">
        <f t="shared" si="506"/>
        <v>3.6099985560023029E-4</v>
      </c>
      <c r="AMS6" s="188">
        <f t="shared" si="506"/>
        <v>-3.7986271762546764E-6</v>
      </c>
      <c r="AMT6" s="188">
        <f t="shared" si="506"/>
        <v>7.2174190509421976E-5</v>
      </c>
      <c r="AMU6" s="188">
        <f t="shared" si="506"/>
        <v>4.1022368585985625E-4</v>
      </c>
      <c r="AMV6" s="188">
        <f t="shared" si="506"/>
        <v>4.4802357059592346E-4</v>
      </c>
      <c r="AMW6" s="188">
        <f t="shared" si="506"/>
        <v>1.0626306940886288E-4</v>
      </c>
      <c r="AMX6" s="188">
        <f t="shared" si="506"/>
        <v>-5.3125889384220137E-5</v>
      </c>
      <c r="AMY6" s="188">
        <f t="shared" si="506"/>
        <v>6.830834386417628E-5</v>
      </c>
      <c r="AMZ6" s="188">
        <f t="shared" si="506"/>
        <v>-3.0736655168883686E-4</v>
      </c>
      <c r="ANA6" s="188">
        <f t="shared" si="506"/>
        <v>5.0104764507619137E-4</v>
      </c>
      <c r="ANB6" s="188">
        <f t="shared" si="506"/>
        <v>-1.289930950755247E-4</v>
      </c>
      <c r="ANC6" s="188">
        <f t="shared" si="506"/>
        <v>-4.9327252168551716E-5</v>
      </c>
      <c r="AND6" s="188">
        <f t="shared" si="506"/>
        <v>3.7945911897097062E-6</v>
      </c>
      <c r="ANE6" s="188">
        <f t="shared" ref="ANE6:AOJ6" si="507">ANE5/AND5-1</f>
        <v>-2.0870172349685134E-4</v>
      </c>
      <c r="ANF6" s="188">
        <f t="shared" si="507"/>
        <v>3.7953688909464489E-6</v>
      </c>
      <c r="ANG6" s="188">
        <f t="shared" si="507"/>
        <v>-1.3663276149999959E-4</v>
      </c>
      <c r="ANH6" s="188">
        <f t="shared" si="507"/>
        <v>6.4529843154526034E-5</v>
      </c>
      <c r="ANI6" s="188">
        <f t="shared" si="507"/>
        <v>-1.1766447405880953E-4</v>
      </c>
      <c r="ANJ6" s="188">
        <f t="shared" si="507"/>
        <v>-5.6941122878939598E-4</v>
      </c>
      <c r="ANK6" s="188">
        <f t="shared" si="507"/>
        <v>-2.6587663324306732E-5</v>
      </c>
      <c r="ANL6" s="188">
        <f t="shared" si="507"/>
        <v>-6.5711257895795239E-4</v>
      </c>
      <c r="ANM6" s="188">
        <f t="shared" si="507"/>
        <v>2.2805017103766367E-4</v>
      </c>
      <c r="ANN6" s="188">
        <f t="shared" si="507"/>
        <v>-2.279981760144878E-5</v>
      </c>
      <c r="ANO6" s="188">
        <f t="shared" si="507"/>
        <v>1.4060208091071225E-4</v>
      </c>
      <c r="ANP6" s="188">
        <f t="shared" si="507"/>
        <v>-1.8997610100646156E-4</v>
      </c>
      <c r="ANQ6" s="188">
        <f t="shared" si="507"/>
        <v>-6.0803903610517906E-5</v>
      </c>
      <c r="ANR6" s="188">
        <f t="shared" si="507"/>
        <v>-1.482185273158354E-4</v>
      </c>
      <c r="ANS6" s="188">
        <f t="shared" si="507"/>
        <v>1.9385296062868207E-4</v>
      </c>
      <c r="ANT6" s="188">
        <f t="shared" si="507"/>
        <v>-7.6006034879116946E-5</v>
      </c>
      <c r="ANU6" s="188">
        <f t="shared" si="507"/>
        <v>4.1806496729579479E-5</v>
      </c>
      <c r="ANV6" s="188">
        <f t="shared" si="507"/>
        <v>9.5010793226046886E-5</v>
      </c>
      <c r="ANW6" s="188">
        <f t="shared" si="507"/>
        <v>-7.6001413625848002E-6</v>
      </c>
      <c r="ANX6" s="188">
        <f t="shared" si="507"/>
        <v>-3.0400796500962279E-5</v>
      </c>
      <c r="ANY6" s="188">
        <f t="shared" si="507"/>
        <v>2.4701398099136185E-4</v>
      </c>
      <c r="ANZ6" s="188">
        <f t="shared" si="507"/>
        <v>-3.0394212941819987E-5</v>
      </c>
      <c r="AOA6" s="188">
        <f t="shared" si="507"/>
        <v>-1.8996960486350467E-5</v>
      </c>
      <c r="AOB6" s="188">
        <f t="shared" si="507"/>
        <v>-1.4058017819484903E-4</v>
      </c>
      <c r="AOC6" s="188">
        <f t="shared" si="507"/>
        <v>-1.063999574398844E-4</v>
      </c>
      <c r="AOD6" s="188">
        <f t="shared" si="507"/>
        <v>1.292136966517532E-4</v>
      </c>
      <c r="AOE6" s="188">
        <f t="shared" si="507"/>
        <v>-2.2799471052215026E-5</v>
      </c>
      <c r="AOF6" s="188">
        <f t="shared" si="507"/>
        <v>1.3299994680004978E-4</v>
      </c>
      <c r="AOG6" s="188">
        <f t="shared" si="507"/>
        <v>-6.0791890361788781E-5</v>
      </c>
      <c r="AOH6" s="188">
        <f t="shared" si="507"/>
        <v>1.5578868974097659E-4</v>
      </c>
      <c r="AOI6" s="188">
        <f t="shared" si="507"/>
        <v>4.5589587338268345E-4</v>
      </c>
      <c r="AOJ6" s="188">
        <f t="shared" si="507"/>
        <v>6.6454518527514495E-4</v>
      </c>
      <c r="AOK6" s="188">
        <f t="shared" ref="AOK6:APN6" si="508">AOK5/AOJ5-1</f>
        <v>4.8194965713266313E-4</v>
      </c>
      <c r="AOL6" s="188">
        <f t="shared" si="508"/>
        <v>-1.7448035199518763E-4</v>
      </c>
      <c r="AOM6" s="188">
        <f t="shared" si="508"/>
        <v>4.4765814092873057E-4</v>
      </c>
      <c r="AON6" s="188">
        <f t="shared" si="508"/>
        <v>4.5883387938361331E-4</v>
      </c>
      <c r="AOO6" s="188">
        <f t="shared" si="508"/>
        <v>-1.4024022771974565E-4</v>
      </c>
      <c r="AOP6" s="188">
        <f t="shared" si="508"/>
        <v>7.6953403387447494E-4</v>
      </c>
      <c r="AOQ6" s="188">
        <f t="shared" si="508"/>
        <v>-1.8181887052581835E-4</v>
      </c>
      <c r="AOR6" s="188">
        <f t="shared" si="508"/>
        <v>1.1024773537511301E-3</v>
      </c>
      <c r="AOS6" s="188">
        <f t="shared" si="508"/>
        <v>1.3623875084212145E-4</v>
      </c>
      <c r="AOT6" s="188">
        <f t="shared" si="508"/>
        <v>1.0973293274507689E-4</v>
      </c>
      <c r="AOU6" s="188">
        <f t="shared" si="508"/>
        <v>-4.5401748724138713E-5</v>
      </c>
      <c r="AOV6" s="188">
        <f t="shared" si="508"/>
        <v>-5.1836016572381904E-4</v>
      </c>
      <c r="AOW6" s="188">
        <f t="shared" si="508"/>
        <v>5.299858418061909E-5</v>
      </c>
      <c r="AOX6" s="188">
        <f t="shared" si="508"/>
        <v>1.9305603924713033E-4</v>
      </c>
      <c r="AOY6" s="188">
        <f t="shared" si="508"/>
        <v>2.0058813956391752E-4</v>
      </c>
      <c r="AOZ6" s="188">
        <f t="shared" si="508"/>
        <v>-1.248694546611695E-4</v>
      </c>
      <c r="APA6" s="188">
        <f t="shared" si="508"/>
        <v>-1.5894460780407904E-4</v>
      </c>
      <c r="APB6" s="188">
        <f t="shared" si="508"/>
        <v>2.6116479498550227E-4</v>
      </c>
      <c r="APC6" s="188">
        <f t="shared" si="508"/>
        <v>1.9676845650273833E-4</v>
      </c>
      <c r="APD6" s="188">
        <f t="shared" si="508"/>
        <v>3.1022767684873997E-4</v>
      </c>
      <c r="APE6" s="188">
        <f t="shared" si="508"/>
        <v>4.4250465197204214E-4</v>
      </c>
      <c r="APF6" s="188">
        <f t="shared" si="508"/>
        <v>3.7804181898604128E-4</v>
      </c>
      <c r="APG6" s="188">
        <f t="shared" si="508"/>
        <v>3.6656198865547829E-4</v>
      </c>
      <c r="APH6" s="188">
        <f t="shared" si="508"/>
        <v>2.1910108115075211E-4</v>
      </c>
      <c r="API6" s="188">
        <f t="shared" si="508"/>
        <v>-2.4926730519392315E-4</v>
      </c>
      <c r="APJ6" s="188">
        <f t="shared" si="508"/>
        <v>9.0665256318400722E-5</v>
      </c>
      <c r="APK6" s="188">
        <f t="shared" si="508"/>
        <v>-2.6441635755158899E-5</v>
      </c>
      <c r="APL6" s="188">
        <f t="shared" si="508"/>
        <v>1.5865400960235476E-4</v>
      </c>
      <c r="APM6" s="188">
        <f t="shared" si="508"/>
        <v>5.2876280833391576E-5</v>
      </c>
      <c r="APN6" s="188">
        <f t="shared" si="508"/>
        <v>1.7372716526353749E-4</v>
      </c>
      <c r="APO6" s="188">
        <f t="shared" ref="APO6" si="509">APO5/APN5-1</f>
        <v>1.6614494636169042E-4</v>
      </c>
      <c r="APP6" s="188">
        <f t="shared" ref="APP6" si="510">APP5/APO5-1</f>
        <v>2.3407444322365301E-4</v>
      </c>
      <c r="APQ6" s="188">
        <f t="shared" ref="APQ6" si="511">APQ5/APP5-1</f>
        <v>3.5857851925946704E-4</v>
      </c>
      <c r="APR6" s="188">
        <f t="shared" ref="APR6" si="512">APR5/APQ5-1</f>
        <v>2.1506999207621114E-4</v>
      </c>
      <c r="APS6" s="188">
        <f t="shared" ref="APS6" si="513">APS5/APR5-1</f>
        <v>6.4129889432607001E-5</v>
      </c>
      <c r="APT6" s="188">
        <f t="shared" ref="APT6" si="514">APT5/APS5-1</f>
        <v>2.5650310821401234E-4</v>
      </c>
      <c r="APU6" s="188">
        <f t="shared" ref="APU6" si="515">APU5/APT5-1</f>
        <v>1.5461662618987404E-4</v>
      </c>
      <c r="APV6" s="188">
        <f t="shared" ref="APV6" si="516">APV5/APU5-1</f>
        <v>-9.8034410078051692E-5</v>
      </c>
      <c r="APW6" s="188">
        <f t="shared" ref="APW6" si="517">APW5/APV5-1</f>
        <v>2.1117173918772103E-4</v>
      </c>
      <c r="APX6" s="188">
        <f t="shared" ref="APX6" si="518">APX5/APW5-1</f>
        <v>2.6767907164382265E-4</v>
      </c>
      <c r="APY6" s="188">
        <f t="shared" ref="APY6" si="519">APY5/APX5-1</f>
        <v>2.7514567644382204E-4</v>
      </c>
      <c r="APZ6" s="188">
        <f t="shared" ref="APZ6" si="520">APZ5/APY5-1</f>
        <v>2.0347643253049164E-4</v>
      </c>
      <c r="AQA6" s="188">
        <f t="shared" ref="AQA6" si="521">AQA5/APZ5-1</f>
        <v>2.9385061087028319E-4</v>
      </c>
      <c r="AQB6" s="188">
        <f t="shared" ref="AQB6" si="522">AQB5/AQA5-1</f>
        <v>3.2389395862453263E-4</v>
      </c>
      <c r="AQC6" s="188">
        <f t="shared" ref="AQC6" si="523">AQC5/AQB5-1</f>
        <v>1.8824946819373523E-5</v>
      </c>
      <c r="AQD6" s="188">
        <f t="shared" ref="AQD6" si="524">AQD5/AQC5-1</f>
        <v>3.0119347916190975E-5</v>
      </c>
      <c r="AQE6" s="188">
        <f t="shared" ref="AQE6" si="525">AQE5/AQD5-1</f>
        <v>3.1624362806748074E-4</v>
      </c>
      <c r="AQF6" s="188">
        <f t="shared" ref="AQF6" si="526">AQF5/AQE5-1</f>
        <v>1.0914483142765441E-4</v>
      </c>
      <c r="AQG6" s="188">
        <f t="shared" ref="AQG6" si="527">AQG5/AQF5-1</f>
        <v>-9.0316899420739283E-5</v>
      </c>
      <c r="AQH6" s="188">
        <f t="shared" ref="AQH6" si="528">AQH5/AQG5-1</f>
        <v>1.6559593838327835E-4</v>
      </c>
      <c r="AQI6" s="188">
        <f t="shared" ref="AQI6" si="529">AQI5/AQH5-1</f>
        <v>-1.5051683719180531E-5</v>
      </c>
      <c r="AQJ6" s="188">
        <f t="shared" ref="AQJ6" si="530">AQJ5/AQI5-1</f>
        <v>1.0912634949789002E-4</v>
      </c>
      <c r="AQK6" s="188">
        <f t="shared" ref="AQK6" si="531">AQK5/AQJ5-1</f>
        <v>6.0201071579113474E-5</v>
      </c>
      <c r="AQL6" s="188">
        <f t="shared" ref="AQL6" si="532">AQL5/AQK5-1</f>
        <v>1.2039489525639269E-4</v>
      </c>
      <c r="AQM6" s="188">
        <f t="shared" ref="AQM6" si="533">AQM5/AQL5-1</f>
        <v>-4.8904538341054682E-5</v>
      </c>
      <c r="AQN6" s="188">
        <f t="shared" ref="AQN6" si="534">AQN5/AQM5-1</f>
        <v>2.0315186354213921E-4</v>
      </c>
      <c r="AQO6" s="188">
        <f t="shared" ref="AQO6" si="535">AQO5/AQN5-1</f>
        <v>-2.256784458276595E-5</v>
      </c>
      <c r="AQP6" s="188">
        <f t="shared" ref="AQP6" si="536">AQP5/AQO5-1</f>
        <v>1.8054683121504489E-4</v>
      </c>
      <c r="AQQ6" s="188">
        <f t="shared" ref="AQQ6" si="537">AQQ5/AQP5-1</f>
        <v>1.0153925996680968E-4</v>
      </c>
      <c r="AQR6" s="188">
        <f t="shared" ref="AQR6" si="538">AQR5/AQQ5-1</f>
        <v>6.016530417318755E-5</v>
      </c>
      <c r="AQS6" s="188">
        <f t="shared" ref="AQS6" si="539">AQS5/AQR5-1</f>
        <v>4.4745252867084417E-4</v>
      </c>
      <c r="AQT6" s="188">
        <f t="shared" ref="AQT6" si="540">AQT5/AQS5-1</f>
        <v>2.2550541400878643E-5</v>
      </c>
      <c r="AQU6" s="188">
        <f t="shared" ref="AQU6" si="541">AQU5/AQT5-1</f>
        <v>5.0737573992298834E-4</v>
      </c>
      <c r="AQV6" s="188">
        <f t="shared" ref="AQV6" si="542">AQV5/AQU5-1</f>
        <v>-1.2771871830496995E-4</v>
      </c>
      <c r="AQW6" s="188">
        <f t="shared" ref="AQW6" si="543">AQW5/AQV5-1</f>
        <v>4.2828805001193793E-4</v>
      </c>
      <c r="AQX6" s="188">
        <f t="shared" ref="AQX6" si="544">AQX5/AQW5-1</f>
        <v>2.553606969843969E-4</v>
      </c>
      <c r="AQY6" s="188">
        <f t="shared" ref="AQY6" si="545">AQY5/AQX5-1</f>
        <v>3.3789110895909857E-5</v>
      </c>
      <c r="AQZ6" s="188">
        <f t="shared" ref="AQZ6" si="546">AQZ5/AQY5-1</f>
        <v>1.6143140854518734E-4</v>
      </c>
      <c r="ARA6" s="188">
        <f t="shared" ref="ARA6" si="547">ARA5/AQZ5-1</f>
        <v>4.5794076798921779E-4</v>
      </c>
      <c r="ARB6" s="188">
        <f t="shared" ref="ARB6" si="548">ARB5/ARA5-1</f>
        <v>-1.0505305179120406E-4</v>
      </c>
      <c r="ARC6" s="188">
        <f t="shared" ref="ARC6" si="549">ARC5/ARB5-1</f>
        <v>2.1763275598107867E-4</v>
      </c>
      <c r="ARD6" s="188">
        <f t="shared" ref="ARD6" si="550">ARD5/ARC5-1</f>
        <v>1.4255595321177594E-4</v>
      </c>
      <c r="ARE6" s="188">
        <f t="shared" ref="ARE6" si="551">ARE5/ARD5-1</f>
        <v>1.8754688672162345E-4</v>
      </c>
      <c r="ARF6" s="188">
        <f t="shared" ref="ARF6" si="552">ARF5/ARE5-1</f>
        <v>1.8376148509280377E-4</v>
      </c>
      <c r="ARG6" s="188">
        <f t="shared" ref="ARG6" si="553">ARG5/ARF5-1</f>
        <v>-7.4615952815715314E-4</v>
      </c>
      <c r="ARH6" s="188">
        <f t="shared" ref="ARH6" si="554">ARH5/ARG5-1</f>
        <v>7.9549718574112305E-4</v>
      </c>
      <c r="ARI6" s="188">
        <f t="shared" ref="ARI6" si="555">ARI5/ARH5-1</f>
        <v>-4.4242478778599992E-4</v>
      </c>
      <c r="ARJ6" s="188">
        <f t="shared" ref="ARJ6" si="556">ARJ5/ARI5-1</f>
        <v>5.4014719010941903E-4</v>
      </c>
      <c r="ARK6" s="188">
        <f t="shared" ref="ARK6" si="557">ARK5/ARJ5-1</f>
        <v>5.5485157720314149E-4</v>
      </c>
      <c r="ARL6" s="188">
        <f t="shared" ref="ARL6" si="558">ARL5/ARK5-1</f>
        <v>1.0903531845056769E-3</v>
      </c>
      <c r="ARM6" s="188">
        <f t="shared" ref="ARM6" si="559">ARM5/ARL5-1</f>
        <v>0</v>
      </c>
      <c r="ARN6" s="188">
        <f t="shared" ref="ARN6" si="560">ARN5/ARM5-1</f>
        <v>1.7965618297988151E-4</v>
      </c>
      <c r="ARO6" s="188">
        <f t="shared" ref="ARO6" si="561">ARO5/ARN5-1</f>
        <v>1.8710824211787269E-5</v>
      </c>
      <c r="ARP6" s="188">
        <f t="shared" ref="ARP6" si="562">ARP5/ARO5-1</f>
        <v>2.13299405006806E-4</v>
      </c>
      <c r="ARQ6" s="188">
        <f t="shared" ref="ARQ6" si="563">ARQ5/ARP5-1</f>
        <v>-5.2378155316112895E-5</v>
      </c>
      <c r="ARR6" s="188">
        <f t="shared" ref="ARR6" si="564">ARR5/ARQ5-1</f>
        <v>3.7414927807066789E-6</v>
      </c>
      <c r="ARS6" s="188">
        <f t="shared" ref="ARS6" si="565">ARS5/ARR5-1</f>
        <v>1.6088358762922361E-4</v>
      </c>
      <c r="ART6" s="188">
        <f t="shared" ref="ART6" si="566">ART5/ARS5-1</f>
        <v>-1.3093069277292368E-4</v>
      </c>
      <c r="ARU6" s="188">
        <f t="shared" ref="ARU6" si="567">ARU5/ART5-1</f>
        <v>-4.7515358310701306E-4</v>
      </c>
      <c r="ARV6" s="188">
        <f t="shared" ref="ARV6" si="568">ARV5/ARU5-1</f>
        <v>1.796709775223615E-4</v>
      </c>
      <c r="ARW6" s="188">
        <f t="shared" ref="ARW6" si="569">ARW5/ARV5-1</f>
        <v>1.3472902624589445E-4</v>
      </c>
      <c r="ARX6" s="188">
        <f t="shared" ref="ARX6" si="570">ARX5/ARW5-1</f>
        <v>-1.8709843997322118E-4</v>
      </c>
      <c r="ARY6" s="188">
        <f t="shared" ref="ARY6" si="571">ARY5/ARX5-1</f>
        <v>-2.9941352375995045E-5</v>
      </c>
      <c r="ARZ6" s="188">
        <f t="shared" ref="ARZ6" si="572">ARZ5/ARY5-1</f>
        <v>7.1112841107723312E-5</v>
      </c>
      <c r="ASA6" s="188">
        <f t="shared" ref="ASA6" si="573">ASA5/ARZ5-1</f>
        <v>-7.110778443120136E-5</v>
      </c>
      <c r="ASB6" s="188">
        <f t="shared" ref="ASB6" si="574">ASB5/ASA5-1</f>
        <v>-1.0479787110595495E-4</v>
      </c>
      <c r="ASC6" s="188">
        <f t="shared" ref="ASC6" si="575">ASC5/ASB5-1</f>
        <v>3.368856048768798E-5</v>
      </c>
      <c r="ASD6" s="188">
        <f t="shared" ref="ASD6" si="576">ASD5/ASC5-1</f>
        <v>6.3631803924213415E-5</v>
      </c>
      <c r="ASE6" s="188">
        <f t="shared" ref="ASE6" si="577">ASE5/ASD5-1</f>
        <v>-7.8598991687273134E-5</v>
      </c>
      <c r="ASF6" s="188">
        <f t="shared" ref="ASF6" si="578">ASF5/ASE5-1</f>
        <v>-3.7431033320656226E-6</v>
      </c>
      <c r="ASG6" s="188">
        <f t="shared" ref="ASG6" si="579">ASG5/ASF5-1</f>
        <v>-1.1977975497556859E-4</v>
      </c>
      <c r="ASH6" s="188">
        <f t="shared" ref="ASH6" si="580">ASH5/ASG5-1</f>
        <v>-4.8666354702908698E-5</v>
      </c>
      <c r="ASI6" s="188">
        <f t="shared" ref="ASI6" si="581">ASI5/ASH5-1</f>
        <v>-1.7595615322407721E-4</v>
      </c>
      <c r="ASJ6" s="188">
        <f t="shared" ref="ASJ6" si="582">ASJ5/ASI5-1</f>
        <v>8.2376949431806068E-5</v>
      </c>
      <c r="ASK6" s="188">
        <f t="shared" ref="ASK6" si="583">ASK5/ASJ5-1</f>
        <v>-1.3478754113815938E-4</v>
      </c>
      <c r="ASL6" s="188">
        <f t="shared" ref="ASL6" si="584">ASL5/ASK5-1</f>
        <v>-3.5199269053476367E-4</v>
      </c>
      <c r="ASM6" s="188">
        <f t="shared" ref="ASM6" si="585">ASM5/ASL5-1</f>
        <v>-2.0602568953054234E-4</v>
      </c>
      <c r="ASN6" s="188">
        <f t="shared" ref="ASN6" si="586">ASN5/ASM5-1</f>
        <v>-2.0606814486223701E-4</v>
      </c>
      <c r="ASO6" s="188">
        <f t="shared" ref="ASO6" si="587">ASO5/ASN5-1</f>
        <v>-2.098580834710706E-4</v>
      </c>
      <c r="ASP6" s="188">
        <f t="shared" ref="ASP6" si="588">ASP5/ASO5-1</f>
        <v>-1.7991611411183328E-4</v>
      </c>
      <c r="ASQ6" s="188">
        <f t="shared" ref="ASQ6" si="589">ASQ5/ASP5-1</f>
        <v>-2.8866736896560052E-4</v>
      </c>
      <c r="ASR6" s="188">
        <f t="shared" ref="ASR6" si="590">ASR5/ASQ5-1</f>
        <v>2.9625074062678003E-4</v>
      </c>
      <c r="ASS6" s="188">
        <f t="shared" ref="ASS6" si="591">ASS5/ASR5-1</f>
        <v>8.9973570263746083E-5</v>
      </c>
      <c r="AST6" s="188">
        <f t="shared" ref="AST6" si="592">AST5/ASS5-1</f>
        <v>-1.8742807447735821E-5</v>
      </c>
      <c r="ASU6" s="188">
        <f t="shared" ref="ASU6" si="593">ASU5/AST5-1</f>
        <v>-1.6119116522461674E-4</v>
      </c>
      <c r="ASV6" s="188">
        <f t="shared" ref="ASV6" si="594">ASV5/ASU5-1</f>
        <v>-4.8740069210961856E-5</v>
      </c>
      <c r="ASW6" s="188">
        <f t="shared" ref="ASW6" si="595">ASW5/ASV5-1</f>
        <v>2.0996745504442416E-4</v>
      </c>
      <c r="ASX6" s="188">
        <f t="shared" ref="ASX6" si="596">ASX5/ASW5-1</f>
        <v>-1.5369390172581543E-4</v>
      </c>
      <c r="ASY6" s="188">
        <f t="shared" ref="ASY6" si="597">ASY5/ASX5-1</f>
        <v>1.7621277505108779E-4</v>
      </c>
      <c r="ASZ6" s="188">
        <f t="shared" ref="ASZ6" si="598">ASZ5/ASY5-1</f>
        <v>2.2866139370991689E-4</v>
      </c>
      <c r="ATA6" s="188">
        <f t="shared" ref="ATA6" si="599">ATA5/ASZ5-1</f>
        <v>3.0356292934485829E-4</v>
      </c>
      <c r="ATB6" s="188">
        <f t="shared" ref="ATB6" si="600">ATB5/ATA5-1</f>
        <v>-2.9972425368618438E-5</v>
      </c>
      <c r="ATC6" s="188">
        <f t="shared" ref="ATC6" si="601">ATC5/ATB5-1</f>
        <v>5.2078650001496918E-4</v>
      </c>
      <c r="ATD6" s="188">
        <f t="shared" ref="ATD6" si="602">ATD5/ATC5-1</f>
        <v>-1.7600161771691436E-4</v>
      </c>
      <c r="ATE6" s="188">
        <f t="shared" ref="ATE6" si="603">ATE5/ATD5-1</f>
        <v>2.1348634436479941E-4</v>
      </c>
      <c r="ATF6" s="188">
        <f t="shared" ref="ATF6" si="604">ATF5/ATE5-1</f>
        <v>4.0066953001827166E-4</v>
      </c>
      <c r="ATG6" s="188">
        <f t="shared" ref="ATG6" si="605">ATG5/ATF5-1</f>
        <v>1.130408743823974E-3</v>
      </c>
      <c r="ATH6" s="188">
        <f t="shared" ref="ATH6" si="606">ATH5/ATG5-1</f>
        <v>5.6082733248086214E-4</v>
      </c>
      <c r="ATI6" s="188">
        <f t="shared" ref="ATI6" si="607">ATI5/ATH5-1</f>
        <v>1.087395184072637E-3</v>
      </c>
      <c r="ATJ6" s="188">
        <f t="shared" ref="ATJ6" si="608">ATJ5/ATI5-1</f>
        <v>1.552800827165024E-3</v>
      </c>
      <c r="ATK6" s="188">
        <f t="shared" ref="ATK6" si="609">ATK5/ATJ5-1</f>
        <v>4.3232122958114516E-4</v>
      </c>
      <c r="ATL6" s="188">
        <f t="shared" ref="ATL6" si="610">ATL5/ATK5-1</f>
        <v>-2.4586957736505433E-4</v>
      </c>
      <c r="ATM6" s="188">
        <f t="shared" ref="ATM6" si="611">ATM5/ATL5-1</f>
        <v>1.1588521774124061E-3</v>
      </c>
      <c r="ATN6" s="188">
        <f t="shared" ref="ATN6" si="612">ATN5/ATM5-1</f>
        <v>-3.089176715797004E-4</v>
      </c>
      <c r="ATO6" s="188">
        <f t="shared" ref="ATO6" si="613">ATO5/ATN5-1</f>
        <v>1.6083575021315077E-3</v>
      </c>
      <c r="ATP6" s="188">
        <f t="shared" ref="ATP6" si="614">ATP5/ATO5-1</f>
        <v>7.9545327827101886E-4</v>
      </c>
      <c r="ATQ6" s="188">
        <f t="shared" ref="ATQ6" si="615">ATQ5/ATP5-1</f>
        <v>2.005623173118698E-3</v>
      </c>
      <c r="ATR6" s="188">
        <f t="shared" ref="ATR6" si="616">ATR5/ATQ5-1</f>
        <v>1.2380320479794538E-3</v>
      </c>
      <c r="ATS6" s="188">
        <f t="shared" ref="ATS6" si="617">ATS5/ATR5-1</f>
        <v>-2.2212596763604431E-5</v>
      </c>
      <c r="ATT6" s="188">
        <f t="shared" ref="ATT6" si="618">ATT5/ATS5-1</f>
        <v>4.4426180348078326E-4</v>
      </c>
      <c r="ATU6" s="188">
        <f t="shared" ref="ATU6" si="619">ATU5/ATT5-1</f>
        <v>3.4415000499565807E-4</v>
      </c>
      <c r="ATV6" s="188">
        <f t="shared" ref="ATV6" si="620">ATV5/ATU5-1</f>
        <v>5.5488968792927196E-5</v>
      </c>
      <c r="ATW6" s="188">
        <f t="shared" ref="ATW6" si="621">ATW5/ATV5-1</f>
        <v>8.1379305242768041E-5</v>
      </c>
      <c r="ATX6" s="188">
        <f t="shared" ref="ATX6" si="622">ATX5/ATW5-1</f>
        <v>-2.7370811618543378E-4</v>
      </c>
      <c r="ATY6" s="188">
        <f t="shared" ref="ATY6" si="623">ATY5/ATX5-1</f>
        <v>-1.9978763314554282E-4</v>
      </c>
      <c r="ATZ6" s="188">
        <f t="shared" ref="ATZ6" si="624">ATZ5/ATY5-1</f>
        <v>2.7383776222755785E-4</v>
      </c>
      <c r="AUA6" s="188">
        <f t="shared" ref="AUA6" si="625">AUA5/ATZ5-1</f>
        <v>-1.2208340886488145E-4</v>
      </c>
      <c r="AUB6" s="188">
        <f t="shared" ref="AUB6" si="626">AUB5/AUA5-1</f>
        <v>1.2949821292473906E-4</v>
      </c>
      <c r="AUC6" s="188">
        <f t="shared" ref="AUC6" si="627">AUC5/AUB5-1</f>
        <v>-3.6994698659809089E-5</v>
      </c>
      <c r="AUD6" s="188">
        <f t="shared" ref="AUD6" si="628">AUD5/AUC5-1</f>
        <v>2.1087758371285403E-4</v>
      </c>
      <c r="AUE6" s="188">
        <f t="shared" ref="AUE6" si="629">AUE5/AUD5-1</f>
        <v>7.8785009395021532E-4</v>
      </c>
      <c r="AUF6" s="188">
        <f t="shared" ref="AUF6" si="630">AUF5/AUE5-1</f>
        <v>-2.2914672412577275E-4</v>
      </c>
      <c r="AUG6" s="188">
        <f t="shared" ref="AUG6" si="631">AUG5/AUF5-1</f>
        <v>1.201447652001697E-3</v>
      </c>
      <c r="AUH6" s="188">
        <f t="shared" ref="AUH6" si="632">AUH5/AUG5-1</f>
        <v>-6.0554144266566912E-4</v>
      </c>
      <c r="AUI6" s="188">
        <f t="shared" ref="AUI6" si="633">AUI5/AUH5-1</f>
        <v>1.4150176600116193E-3</v>
      </c>
      <c r="AUJ6" s="188">
        <f t="shared" ref="AUJ6" si="634">AUJ5/AUI5-1</f>
        <v>1.3355420197673773E-3</v>
      </c>
      <c r="AUK6" s="188">
        <f t="shared" ref="AUK6" si="635">AUK5/AUJ5-1</f>
        <v>4.0160198664018765E-4</v>
      </c>
      <c r="AUL6" s="188">
        <f t="shared" ref="AUL6" si="636">AUL5/AUK5-1</f>
        <v>6.8502736426512278E-4</v>
      </c>
      <c r="AUM6" s="188">
        <f t="shared" ref="AUM6" si="637">AUM5/AUL5-1</f>
        <v>8.4649697469352247E-4</v>
      </c>
      <c r="AUN6" s="188">
        <f t="shared" ref="AUN6" si="638">AUN5/AUM5-1</f>
        <v>4.7069552618594912E-4</v>
      </c>
      <c r="AUO6" s="188">
        <f t="shared" ref="AUO6" si="639">AUO5/AUN5-1</f>
        <v>-5.1458102078072443E-5</v>
      </c>
      <c r="AUP6" s="188">
        <f t="shared" ref="AUP6" si="640">AUP5/AUO5-1</f>
        <v>4.4109214414889131E-4</v>
      </c>
      <c r="AUQ6" s="188">
        <f t="shared" ref="AUQ6" si="641">AUQ5/AUP5-1</f>
        <v>2.314712755169257E-4</v>
      </c>
      <c r="AUR6" s="188">
        <f t="shared" ref="AUR6" si="642">AUR5/AUQ5-1</f>
        <v>4.5916212096175357E-4</v>
      </c>
      <c r="AUS6" s="188">
        <f t="shared" ref="AUS6" si="643">AUS5/AUR5-1</f>
        <v>8.0775444265102081E-5</v>
      </c>
      <c r="AUT6" s="188">
        <f t="shared" ref="AUT6" si="644">AUT5/AUS5-1</f>
        <v>8.0768920119433929E-5</v>
      </c>
      <c r="AUU6" s="188">
        <f t="shared" ref="AUU6" si="645">AUU5/AUT5-1</f>
        <v>7.6357175371866148E-4</v>
      </c>
      <c r="AUV6" s="188">
        <f t="shared" ref="AUV6" si="646">AUV5/AUU5-1</f>
        <v>4.1450853227309459E-4</v>
      </c>
      <c r="AUW6" s="188">
        <f t="shared" ref="AUW6" si="647">AUW5/AUV5-1</f>
        <v>6.9300577504805005E-4</v>
      </c>
      <c r="AUX6" s="188">
        <f t="shared" ref="AUX6" si="648">AUX5/AUW5-1</f>
        <v>3.700799519263942E-4</v>
      </c>
      <c r="AUY6" s="188">
        <f t="shared" ref="AUY6" si="649">AUY5/AUX5-1</f>
        <v>2.7837298316923942E-4</v>
      </c>
      <c r="AUZ6" s="188">
        <f t="shared" ref="AUZ6" si="650">AUZ5/AUY5-1</f>
        <v>2.9660442856038749E-4</v>
      </c>
      <c r="AVA6" s="188">
        <f t="shared" ref="AVA6" si="651">AVA5/AUZ5-1</f>
        <v>2.5990950756304976E-4</v>
      </c>
      <c r="AVB6" s="188">
        <f t="shared" ref="AVB6" si="652">AVB5/AVA5-1</f>
        <v>1.0613263651770843E-4</v>
      </c>
      <c r="AVC6" s="188">
        <f t="shared" ref="AVC6" si="653">AVC5/AVB5-1</f>
        <v>1.9394595860533492E-4</v>
      </c>
      <c r="AVD6" s="188">
        <f t="shared" ref="AVD6" si="654">AVD5/AVC5-1</f>
        <v>1.097594438870253E-5</v>
      </c>
      <c r="AVE6" s="188">
        <f t="shared" ref="AVE6" si="655">AVE5/AVD5-1</f>
        <v>9.146519932090591E-5</v>
      </c>
      <c r="AVF6" s="188">
        <f t="shared" ref="AVF6" si="656">AVF5/AVE5-1</f>
        <v>-3.6582733682344326E-6</v>
      </c>
      <c r="AVG6" s="188">
        <f t="shared" ref="AVG6" si="657">AVG5/AVF5-1</f>
        <v>2.9632122684297713E-4</v>
      </c>
      <c r="AVH6" s="188">
        <f t="shared" ref="AVH6" si="658">AVH5/AVG5-1</f>
        <v>2.1577497961122738E-4</v>
      </c>
      <c r="AVI6" s="188">
        <f t="shared" ref="AVI6" si="659">AVI5/AVH5-1</f>
        <v>3.5101575183182909E-4</v>
      </c>
      <c r="AVJ6" s="188">
        <f t="shared" ref="AVJ6" si="660">AVJ5/AVI5-1</f>
        <v>3.2165153442398342E-4</v>
      </c>
      <c r="AVK6" s="188">
        <f t="shared" ref="AVK6" si="661">AVK5/AVJ5-1</f>
        <v>3.8001140034205072E-4</v>
      </c>
      <c r="AVL6" s="188">
        <f t="shared" ref="AVL6" si="662">AVL5/AVK5-1</f>
        <v>-1.3514500694000731E-4</v>
      </c>
      <c r="AVM6" s="188">
        <f t="shared" ref="AVM6" si="663">AVM5/AVL5-1</f>
        <v>4.7855104970717655E-4</v>
      </c>
      <c r="AVN6" s="188">
        <f t="shared" ref="AVN6" si="664">AVN5/AVM5-1</f>
        <v>6.5723653943194904E-5</v>
      </c>
      <c r="AVO6" s="188">
        <f t="shared" ref="AVO6" si="665">AVO5/AVN5-1</f>
        <v>9.4927927796351064E-4</v>
      </c>
      <c r="AVP6" s="188">
        <f t="shared" ref="AVP6" si="666">AVP5/AVO5-1</f>
        <v>4.7783711225890535E-4</v>
      </c>
      <c r="AVQ6" s="188">
        <f t="shared" ref="AVQ6" si="667">AVQ5/AVP5-1</f>
        <v>-1.640641235511886E-4</v>
      </c>
      <c r="AVR6" s="188">
        <f t="shared" ref="AVR6" si="668">AVR5/AVQ5-1</f>
        <v>5.9802069735037655E-4</v>
      </c>
      <c r="AVS6" s="188">
        <f t="shared" ref="AVS6" si="669">AVS5/AVR5-1</f>
        <v>8.01743427526036E-4</v>
      </c>
      <c r="AVT6" s="188">
        <f t="shared" ref="AVT6" si="670">AVT5/AVS5-1</f>
        <v>6.263154445020902E-4</v>
      </c>
      <c r="AVU6" s="188">
        <f t="shared" ref="AVU6" si="671">AVU5/AVT5-1</f>
        <v>1.3828540652283117E-4</v>
      </c>
      <c r="AVV6" s="188">
        <f t="shared" ref="AVV6" si="672">AVV5/AVU5-1</f>
        <v>1.0551900797572955E-4</v>
      </c>
      <c r="AVW6" s="188">
        <f t="shared" ref="AVW6" si="673">AVW5/AVV5-1</f>
        <v>2.2920676269078122E-4</v>
      </c>
      <c r="AVX6" s="188">
        <f t="shared" ref="AVX6" si="674">AVX5/AVW5-1</f>
        <v>4.7285795347074E-5</v>
      </c>
      <c r="AVY6" s="188">
        <f t="shared" ref="AVY6" si="675">AVY5/AVX5-1</f>
        <v>3.5280809785520617E-4</v>
      </c>
      <c r="AVZ6" s="188">
        <f t="shared" ref="AVZ6" si="676">AVZ5/AVY5-1</f>
        <v>1.6725204883760725E-4</v>
      </c>
      <c r="AWA6" s="188">
        <f t="shared" ref="AWA6" si="677">AWA5/AVZ5-1</f>
        <v>1.4177693761818766E-4</v>
      </c>
      <c r="AWB6" s="188">
        <f t="shared" ref="AWB6" si="678">AWB5/AWA5-1</f>
        <v>1.5266121205725902E-4</v>
      </c>
      <c r="AWC6" s="188">
        <f t="shared" ref="AWC6" si="679">AWC5/AWB5-1</f>
        <v>-1.4536943825582682E-5</v>
      </c>
      <c r="AWD6" s="188">
        <f t="shared" ref="AWD6" si="680">AWD5/AWC5-1</f>
        <v>2.7257165908922687E-4</v>
      </c>
      <c r="AWE6" s="188">
        <f t="shared" ref="AWE6" si="681">AWE5/AWD5-1</f>
        <v>1.1989884897101177E-4</v>
      </c>
      <c r="AWF6" s="188">
        <f t="shared" ref="AWF6" si="682">AWF5/AWE5-1</f>
        <v>1.1625161208272949E-4</v>
      </c>
      <c r="AWG6" s="188">
        <f t="shared" ref="AWG6" si="683">AWG5/AWF5-1</f>
        <v>3.6324406005161514E-4</v>
      </c>
      <c r="AWH6" s="188">
        <f t="shared" ref="AWH6" si="684">AWH5/AWG5-1</f>
        <v>-1.4524486468658893E-5</v>
      </c>
      <c r="AWI6" s="188">
        <f t="shared" ref="AWI6" si="685">AWI5/AWH5-1</f>
        <v>8.3517010236233702E-5</v>
      </c>
      <c r="AWJ6" s="188">
        <f t="shared" ref="AWJ6" si="686">AWJ5/AWI5-1</f>
        <v>-3.6308711185428777E-6</v>
      </c>
      <c r="AWK6" s="188">
        <f t="shared" ref="AWK6" si="687">AWK5/AWJ5-1</f>
        <v>4.1028992611158444E-4</v>
      </c>
      <c r="AWL6" s="519">
        <f t="shared" ref="AWL6" si="688">AWL5/AWK5-1</f>
        <v>1.0162306553218592E-4</v>
      </c>
      <c r="AWM6" s="519">
        <f t="shared" ref="AWM6" si="689">AWM5/AWL5-1</f>
        <v>2.540318483357229E-4</v>
      </c>
      <c r="AWN6" s="519">
        <f t="shared" ref="AWN6" si="690">AWN5/AWM5-1</f>
        <v>3.736947893158149E-4</v>
      </c>
      <c r="AWO6" s="519">
        <f t="shared" ref="AWO6" si="691">AWO5/AWN5-1</f>
        <v>3.9894243985938438E-4</v>
      </c>
      <c r="AWP6" s="519">
        <f t="shared" ref="AWP6" si="692">AWP5/AWO5-1</f>
        <v>2.0301697729463442E-4</v>
      </c>
      <c r="AWQ6" s="519">
        <f t="shared" ref="AWQ6" si="693">AWQ5/AWP5-1</f>
        <v>2.5371971220944367E-4</v>
      </c>
      <c r="AWR6" s="519">
        <f t="shared" ref="AWR6" si="694">AWR5/AWQ5-1</f>
        <v>4.4933234286959056E-4</v>
      </c>
      <c r="AWS6" s="519">
        <f t="shared" ref="AWS6" si="695">AWS5/AWR5-1</f>
        <v>2.8976163483518391E-4</v>
      </c>
      <c r="AWT6" s="519">
        <f t="shared" ref="AWT6" si="696">AWT5/AWS5-1</f>
        <v>3.6933906412373041E-4</v>
      </c>
      <c r="AWU6" s="519">
        <f t="shared" ref="AWU6" si="697">AWU5/AWT5-1</f>
        <v>1.9907988894973805E-4</v>
      </c>
      <c r="AWV6" s="519">
        <f t="shared" ref="AWV6" si="698">AWV5/AWU5-1</f>
        <v>3.3294007802364689E-4</v>
      </c>
      <c r="AWW6" s="519">
        <f t="shared" ref="AWW6" si="699">AWW5/AWV5-1</f>
        <v>-1.772677611442397E-4</v>
      </c>
      <c r="AWX6" s="519">
        <f t="shared" ref="AWX6" si="700">AWX5/AWW5-1</f>
        <v>2.0986434802749976E-4</v>
      </c>
      <c r="AWY6" s="519">
        <f t="shared" ref="AWY6" si="701">AWY5/AWX5-1</f>
        <v>3.2558324621012602E-5</v>
      </c>
      <c r="AWZ6" s="519">
        <f t="shared" ref="AWZ6" si="702">AWZ5/AWY5-1</f>
        <v>2.3513579996814471E-4</v>
      </c>
      <c r="AXA6" s="519">
        <f t="shared" ref="AXA6" si="703">AXA5/AWZ5-1</f>
        <v>5.967428689226395E-4</v>
      </c>
      <c r="AXB6" s="519">
        <f t="shared" ref="AXB6" si="704">AXB5/AXA5-1</f>
        <v>-4.6988065031339232E-5</v>
      </c>
      <c r="AXC6" s="519">
        <f t="shared" ref="AXC6" si="705">AXC5/AXB5-1</f>
        <v>5.7834182170424242E-5</v>
      </c>
      <c r="AXD6" s="519">
        <f t="shared" ref="AXD6" si="706">AXD5/AXC5-1</f>
        <v>2.9999746990072573E-4</v>
      </c>
      <c r="AXE6" s="519">
        <f t="shared" ref="AXE6" si="707">AXE5/AXD5-1</f>
        <v>1.8789385442552486E-4</v>
      </c>
      <c r="AXF6" s="519">
        <f t="shared" ref="AXF6" si="708">AXF5/AXE5-1</f>
        <v>3.0346382277723905E-4</v>
      </c>
      <c r="AXG6" s="519">
        <f t="shared" ref="AXG6" si="709">AXG5/AXF5-1</f>
        <v>1.0473548871736682E-4</v>
      </c>
      <c r="AXH6" s="519">
        <f t="shared" ref="AXH6" si="710">AXH5/AXG5-1</f>
        <v>2.0222665997393641E-4</v>
      </c>
      <c r="AXI6" s="519">
        <f t="shared" ref="AXI6" si="711">AXI5/AXH5-1</f>
        <v>3.7187740321265039E-4</v>
      </c>
      <c r="AXJ6" s="519">
        <f t="shared" ref="AXJ6" si="712">AXJ5/AXI5-1</f>
        <v>2.3459267493386449E-4</v>
      </c>
      <c r="AXK6" s="519">
        <f t="shared" ref="AXK6" si="713">AXK5/AXJ5-1</f>
        <v>2.7783691334004601E-4</v>
      </c>
      <c r="AXL6" s="519">
        <f t="shared" ref="AXL6" si="714">AXL5/AXK5-1</f>
        <v>2.9579608827723369E-4</v>
      </c>
      <c r="AXM6" s="519">
        <f t="shared" ref="AXM6" si="715">AXM5/AXL5-1</f>
        <v>4.6520014424800138E-4</v>
      </c>
      <c r="AXN6" s="519">
        <f t="shared" ref="AXN6" si="716">AXN5/AXM5-1</f>
        <v>4.1091594606190718E-4</v>
      </c>
      <c r="AXO6" s="519">
        <f t="shared" ref="AXO6" si="717">AXO5/AXN5-1</f>
        <v>1.6574008351866176E-4</v>
      </c>
    </row>
    <row r="7" spans="1:1731">
      <c r="A7" s="56" t="s">
        <v>392</v>
      </c>
      <c r="B7" s="56">
        <v>1900.5</v>
      </c>
      <c r="C7" s="56">
        <v>1907.5</v>
      </c>
      <c r="D7" s="56">
        <v>1917.5</v>
      </c>
      <c r="E7" s="56">
        <v>1928</v>
      </c>
      <c r="F7" s="56">
        <v>1931.5</v>
      </c>
      <c r="G7" s="56">
        <v>1932</v>
      </c>
      <c r="H7" s="56">
        <v>1935.5</v>
      </c>
      <c r="I7" s="56">
        <v>1941</v>
      </c>
      <c r="J7" s="56">
        <v>1944.5</v>
      </c>
      <c r="K7" s="56">
        <v>1934.5</v>
      </c>
      <c r="L7" s="56">
        <v>1936.5</v>
      </c>
      <c r="M7" s="56">
        <v>1943.5</v>
      </c>
      <c r="N7" s="56">
        <v>1945</v>
      </c>
      <c r="O7" s="56">
        <v>1947</v>
      </c>
      <c r="P7" s="56">
        <v>1945.5</v>
      </c>
      <c r="Q7" s="56">
        <v>1947</v>
      </c>
      <c r="R7" s="56">
        <v>1947.5</v>
      </c>
      <c r="S7" s="56">
        <v>1946</v>
      </c>
      <c r="T7" s="56">
        <v>1945</v>
      </c>
      <c r="U7" s="56">
        <v>1942.5</v>
      </c>
      <c r="V7" s="56">
        <v>1946</v>
      </c>
      <c r="W7" s="56">
        <v>1946.5</v>
      </c>
      <c r="X7" s="56">
        <v>1947.5</v>
      </c>
      <c r="Y7" s="56">
        <v>1950.5</v>
      </c>
      <c r="Z7" s="56">
        <v>1953</v>
      </c>
      <c r="AA7" s="56">
        <v>1954.5</v>
      </c>
      <c r="AB7" s="56">
        <v>1954.5</v>
      </c>
      <c r="AC7" s="56">
        <v>1957.5</v>
      </c>
      <c r="AD7" s="56">
        <v>1960</v>
      </c>
      <c r="AE7" s="56">
        <v>1962.5</v>
      </c>
      <c r="AF7" s="56">
        <v>1963.5</v>
      </c>
      <c r="AG7" s="56">
        <v>1966</v>
      </c>
      <c r="AH7" s="56">
        <v>1970</v>
      </c>
      <c r="AI7" s="56">
        <v>1977.5</v>
      </c>
      <c r="AJ7" s="56">
        <v>1978</v>
      </c>
      <c r="AK7" s="56">
        <v>1980.5</v>
      </c>
      <c r="AL7" s="56">
        <v>1975</v>
      </c>
      <c r="AM7" s="56">
        <v>1973.5</v>
      </c>
      <c r="AN7" s="56">
        <v>1981.5</v>
      </c>
      <c r="AO7" s="56">
        <v>1976</v>
      </c>
      <c r="AP7" s="56">
        <v>1981.5</v>
      </c>
      <c r="AQ7" s="56">
        <v>1983.5</v>
      </c>
      <c r="AR7" s="56">
        <v>1986.5</v>
      </c>
      <c r="AS7" s="56">
        <v>1985.5</v>
      </c>
      <c r="AT7" s="56">
        <v>1991.5</v>
      </c>
      <c r="AU7" s="56">
        <v>1989.5</v>
      </c>
      <c r="AV7" s="56">
        <v>1991.5</v>
      </c>
      <c r="AW7" s="56">
        <v>1988.5</v>
      </c>
      <c r="AX7" s="56">
        <v>1983.5</v>
      </c>
      <c r="AY7" s="56">
        <v>1989.5</v>
      </c>
      <c r="AZ7" s="56">
        <v>1990.5</v>
      </c>
      <c r="BA7" s="56">
        <v>1988.5</v>
      </c>
      <c r="BB7" s="56">
        <v>1989.5</v>
      </c>
      <c r="BC7" s="56">
        <v>1990</v>
      </c>
      <c r="BD7" s="56">
        <v>1993.5</v>
      </c>
      <c r="BE7" s="56">
        <v>1993.5</v>
      </c>
      <c r="BF7" s="56">
        <v>1994.5</v>
      </c>
      <c r="BG7" s="56">
        <v>1985.5</v>
      </c>
      <c r="BH7" s="56">
        <v>1980.5</v>
      </c>
      <c r="BI7" s="56">
        <v>1984.5</v>
      </c>
      <c r="BJ7" s="56">
        <v>1985</v>
      </c>
      <c r="BK7" s="56">
        <v>1986.5</v>
      </c>
      <c r="BL7" s="56">
        <v>1986</v>
      </c>
      <c r="BM7" s="56">
        <v>1986.5</v>
      </c>
      <c r="BN7" s="56">
        <v>1988.5</v>
      </c>
      <c r="BO7" s="56">
        <v>1987.5</v>
      </c>
      <c r="BP7" s="56">
        <v>1987.5</v>
      </c>
      <c r="BQ7" s="56">
        <v>1987</v>
      </c>
      <c r="BR7" s="56">
        <v>1986.5</v>
      </c>
      <c r="BS7" s="56">
        <v>1987.5</v>
      </c>
      <c r="BT7" s="56">
        <v>1985</v>
      </c>
      <c r="BU7" s="56">
        <v>1984</v>
      </c>
      <c r="BV7" s="56">
        <v>1970.5</v>
      </c>
      <c r="BW7" s="56">
        <v>1967.5</v>
      </c>
      <c r="BX7" s="56">
        <v>1970</v>
      </c>
      <c r="BY7" s="56">
        <v>1964</v>
      </c>
      <c r="BZ7" s="56">
        <v>1960.5</v>
      </c>
      <c r="CA7" s="56">
        <v>1963.5</v>
      </c>
      <c r="CB7" s="56">
        <v>1965.5</v>
      </c>
      <c r="CC7" s="56">
        <v>1966.5</v>
      </c>
      <c r="CD7" s="56">
        <v>1964.5</v>
      </c>
      <c r="CE7" s="56">
        <v>1962</v>
      </c>
      <c r="CF7" s="56">
        <v>1960</v>
      </c>
      <c r="CG7" s="56">
        <v>1958</v>
      </c>
      <c r="CH7" s="56">
        <v>1958.5</v>
      </c>
      <c r="CI7" s="56">
        <v>1952</v>
      </c>
      <c r="CJ7" s="56">
        <v>1945.5</v>
      </c>
      <c r="CK7" s="56">
        <v>1944.5</v>
      </c>
      <c r="CL7" s="56">
        <v>1944.5</v>
      </c>
      <c r="CM7" s="56">
        <v>1946.5</v>
      </c>
      <c r="CN7" s="56">
        <v>1943.5</v>
      </c>
      <c r="CO7" s="56">
        <v>1943</v>
      </c>
      <c r="CP7" s="56">
        <v>1943</v>
      </c>
      <c r="CQ7" s="56">
        <v>1943.5</v>
      </c>
      <c r="CR7" s="56">
        <v>1941.5</v>
      </c>
      <c r="CS7" s="56">
        <v>1938.5</v>
      </c>
      <c r="CT7" s="56">
        <v>1936.5</v>
      </c>
      <c r="CU7" s="56">
        <v>1930.5</v>
      </c>
      <c r="CV7" s="56">
        <v>1926</v>
      </c>
      <c r="CW7" s="56">
        <v>1923</v>
      </c>
      <c r="CX7" s="56">
        <v>1917.5</v>
      </c>
      <c r="CY7" s="56">
        <v>1914</v>
      </c>
      <c r="CZ7" s="56">
        <v>1910</v>
      </c>
      <c r="DA7" s="56">
        <v>1902.5</v>
      </c>
      <c r="DB7" s="56">
        <v>1895</v>
      </c>
      <c r="DC7" s="56">
        <v>1887.5</v>
      </c>
      <c r="DD7" s="56">
        <v>1874.5</v>
      </c>
      <c r="DE7" s="56">
        <v>1872</v>
      </c>
      <c r="DF7" s="56">
        <v>1867.5</v>
      </c>
      <c r="DG7" s="56">
        <v>1866</v>
      </c>
      <c r="DH7" s="56">
        <v>1864.15</v>
      </c>
      <c r="DI7" s="56">
        <v>1863.65</v>
      </c>
      <c r="DJ7" s="56">
        <v>1870.5</v>
      </c>
      <c r="DK7" s="56">
        <v>1879.5</v>
      </c>
      <c r="DL7" s="56">
        <v>1894.5</v>
      </c>
      <c r="DM7" s="56">
        <v>1914.5</v>
      </c>
      <c r="DN7" s="56">
        <v>1919.5</v>
      </c>
      <c r="DO7" s="56">
        <v>1927.5</v>
      </c>
      <c r="DP7" s="56">
        <v>1930</v>
      </c>
      <c r="DQ7" s="56">
        <v>1935.5</v>
      </c>
      <c r="DR7" s="56">
        <v>1942.5</v>
      </c>
      <c r="DS7" s="56">
        <v>1948.5</v>
      </c>
      <c r="DT7" s="56">
        <v>1957.5</v>
      </c>
      <c r="DU7" s="56">
        <v>1959.5</v>
      </c>
      <c r="DV7" s="56">
        <v>1974.5</v>
      </c>
      <c r="DW7" s="56">
        <v>1974.5</v>
      </c>
      <c r="DX7" s="56">
        <v>1982.5</v>
      </c>
      <c r="DY7" s="56">
        <v>1966.5</v>
      </c>
      <c r="DZ7" s="56">
        <v>1975</v>
      </c>
      <c r="EA7" s="56">
        <v>1970</v>
      </c>
      <c r="EB7" s="56">
        <v>1972.5</v>
      </c>
      <c r="EC7" s="56">
        <v>1975.5</v>
      </c>
      <c r="ED7" s="56">
        <v>1979</v>
      </c>
      <c r="EE7" s="56">
        <v>1986</v>
      </c>
      <c r="EF7" s="56">
        <v>1987.5</v>
      </c>
      <c r="EG7" s="56">
        <v>1976</v>
      </c>
      <c r="EH7" s="56">
        <v>1981.5</v>
      </c>
      <c r="EI7" s="56">
        <v>1986.5</v>
      </c>
      <c r="EJ7" s="56">
        <v>1986</v>
      </c>
      <c r="EK7" s="56">
        <v>1987</v>
      </c>
      <c r="EL7" s="56">
        <v>1979</v>
      </c>
      <c r="EM7" s="56">
        <v>1985.5</v>
      </c>
      <c r="EN7" s="56">
        <v>1987.5</v>
      </c>
      <c r="EO7" s="56">
        <v>1987.5</v>
      </c>
      <c r="EP7" s="56">
        <v>1987.5</v>
      </c>
      <c r="EQ7" s="56">
        <v>1988.5</v>
      </c>
      <c r="ER7" s="56">
        <v>1988</v>
      </c>
      <c r="ES7" s="56">
        <v>1988</v>
      </c>
      <c r="ET7" s="56">
        <v>1990.5</v>
      </c>
      <c r="EU7" s="56">
        <v>1989.5</v>
      </c>
      <c r="EV7" s="56">
        <v>1986.8664852634552</v>
      </c>
      <c r="EW7" s="56">
        <v>1989.4621067404371</v>
      </c>
      <c r="EX7" s="56">
        <v>1989.2178545891138</v>
      </c>
      <c r="EY7" s="56">
        <v>1991.5000589595086</v>
      </c>
      <c r="EZ7" s="56">
        <v>1990.7466470631734</v>
      </c>
      <c r="FA7" s="56">
        <v>1992.4520637333217</v>
      </c>
      <c r="FB7" s="56">
        <v>1992.609680279023</v>
      </c>
      <c r="FC7" s="56">
        <v>1991.8056915194047</v>
      </c>
      <c r="FD7" s="56">
        <v>1992.7180765135263</v>
      </c>
      <c r="FE7" s="56">
        <v>1991.5359002423729</v>
      </c>
      <c r="FF7" s="56">
        <v>1990.0952910015155</v>
      </c>
      <c r="FG7" s="56">
        <v>1990.7690632398687</v>
      </c>
      <c r="FH7" s="56">
        <v>1992.1178075056459</v>
      </c>
      <c r="FI7" s="56">
        <v>1992.5280070276181</v>
      </c>
      <c r="FJ7" s="56">
        <v>1991.430478969366</v>
      </c>
      <c r="FK7" s="56">
        <v>1991.5323785376418</v>
      </c>
      <c r="FL7" s="56">
        <v>1991.8793826849535</v>
      </c>
      <c r="FM7" s="56">
        <v>1991.5739954006353</v>
      </c>
      <c r="FN7" s="56">
        <v>1992.8605628315099</v>
      </c>
      <c r="FO7" s="56">
        <v>1993.5145767537877</v>
      </c>
      <c r="FP7" s="56">
        <v>1990.2697769440529</v>
      </c>
      <c r="FQ7" s="56">
        <v>1993.5041747311093</v>
      </c>
      <c r="FR7" s="56">
        <v>1994.1917250294912</v>
      </c>
      <c r="FS7" s="56">
        <v>1995.8086603019401</v>
      </c>
      <c r="FT7" s="56">
        <v>1997.3150296491208</v>
      </c>
      <c r="FU7" s="56">
        <v>1993.5786653715963</v>
      </c>
      <c r="FV7" s="56">
        <v>1986.8788051810925</v>
      </c>
      <c r="FW7" s="56">
        <v>1989.0354439699806</v>
      </c>
      <c r="FX7" s="56">
        <v>1992.6383616143362</v>
      </c>
      <c r="FY7" s="56">
        <v>1993.0170153699091</v>
      </c>
      <c r="FZ7" s="56">
        <v>1994.0227704689789</v>
      </c>
      <c r="GA7" s="56">
        <v>1995.2102701722556</v>
      </c>
      <c r="GB7" s="56">
        <v>1994.5975361512733</v>
      </c>
      <c r="GC7" s="56">
        <v>1996.360632260717</v>
      </c>
      <c r="GD7" s="56">
        <v>1997.0184577265729</v>
      </c>
      <c r="GE7" s="56">
        <v>1993.0255109627738</v>
      </c>
      <c r="GF7" s="56">
        <v>1997.1950821487956</v>
      </c>
      <c r="GG7" s="56">
        <v>1996.7237739323034</v>
      </c>
      <c r="GH7" s="56">
        <v>1996.5</v>
      </c>
      <c r="GI7" s="56">
        <v>1996.5</v>
      </c>
      <c r="GJ7" s="56">
        <v>1998</v>
      </c>
      <c r="GK7" s="56">
        <v>1997</v>
      </c>
      <c r="GL7" s="56">
        <v>1997.5</v>
      </c>
      <c r="GM7" s="56">
        <v>1996</v>
      </c>
      <c r="GN7" s="56">
        <v>1995.5</v>
      </c>
      <c r="GO7" s="56">
        <v>1996.5</v>
      </c>
      <c r="GP7" s="56">
        <v>1996</v>
      </c>
      <c r="GQ7" s="56">
        <v>1995.5</v>
      </c>
      <c r="GR7" s="56">
        <v>1992</v>
      </c>
      <c r="GS7" s="56">
        <v>1992.5</v>
      </c>
      <c r="GT7" s="56">
        <v>1994</v>
      </c>
      <c r="GU7" s="56">
        <v>1994</v>
      </c>
      <c r="GV7" s="56">
        <v>1994</v>
      </c>
      <c r="GW7" s="56">
        <v>1993</v>
      </c>
      <c r="GX7" s="56">
        <v>1992.5</v>
      </c>
      <c r="GY7" s="56">
        <v>1994</v>
      </c>
      <c r="GZ7" s="56">
        <v>1991.5</v>
      </c>
      <c r="HA7" s="56">
        <v>1993</v>
      </c>
      <c r="HB7" s="56">
        <v>1993.5</v>
      </c>
      <c r="HC7" s="56">
        <v>1994</v>
      </c>
      <c r="HD7" s="56">
        <v>1993.5</v>
      </c>
      <c r="HE7" s="56">
        <v>1993.5</v>
      </c>
      <c r="HF7" s="56">
        <v>1993</v>
      </c>
      <c r="HG7" s="56">
        <v>1994</v>
      </c>
      <c r="HH7" s="56">
        <v>1992</v>
      </c>
      <c r="HI7" s="56">
        <v>1994</v>
      </c>
      <c r="HJ7" s="56">
        <v>1994.5</v>
      </c>
      <c r="HK7" s="56">
        <v>1994</v>
      </c>
      <c r="HL7" s="56">
        <v>1994</v>
      </c>
      <c r="HM7" s="56">
        <v>1994</v>
      </c>
      <c r="HN7" s="56">
        <v>1993.5</v>
      </c>
      <c r="HO7" s="56">
        <v>1993.5</v>
      </c>
      <c r="HP7" s="56">
        <v>1993.9749999999999</v>
      </c>
      <c r="HQ7" s="56">
        <v>1993.5</v>
      </c>
      <c r="HR7" s="56">
        <v>1994.5</v>
      </c>
      <c r="HS7" s="56">
        <v>1994.5</v>
      </c>
      <c r="HT7" s="56">
        <v>1995.5</v>
      </c>
      <c r="HU7" s="56">
        <v>1995</v>
      </c>
      <c r="HV7" s="56">
        <v>1996</v>
      </c>
      <c r="HW7" s="56">
        <v>1995</v>
      </c>
      <c r="HX7" s="56">
        <v>1996.5</v>
      </c>
      <c r="HY7" s="56">
        <v>1997</v>
      </c>
      <c r="HZ7" s="56">
        <v>1998</v>
      </c>
      <c r="IA7" s="56">
        <v>1998</v>
      </c>
      <c r="IB7" s="56">
        <v>1999</v>
      </c>
      <c r="IC7" s="56">
        <v>1999</v>
      </c>
      <c r="ID7" s="56">
        <v>1999</v>
      </c>
      <c r="IE7" s="56">
        <v>1999</v>
      </c>
      <c r="IF7" s="56">
        <v>2000</v>
      </c>
      <c r="IG7" s="56">
        <v>1999</v>
      </c>
      <c r="IH7" s="56">
        <v>1998</v>
      </c>
      <c r="II7" s="56">
        <v>1997</v>
      </c>
      <c r="IJ7" s="56">
        <v>1997.5</v>
      </c>
      <c r="IK7" s="56">
        <v>1997.5</v>
      </c>
      <c r="IL7" s="56">
        <v>1997</v>
      </c>
      <c r="IM7" s="56">
        <v>1996</v>
      </c>
      <c r="IN7" s="56">
        <v>1996</v>
      </c>
      <c r="IO7" s="56">
        <v>1997</v>
      </c>
      <c r="IP7" s="56">
        <v>1997</v>
      </c>
      <c r="IQ7" s="56">
        <v>1997</v>
      </c>
      <c r="IR7" s="56">
        <v>1996.5</v>
      </c>
      <c r="IS7" s="56">
        <v>1996.5</v>
      </c>
      <c r="IT7" s="56">
        <v>1997.5</v>
      </c>
      <c r="IU7" s="56">
        <v>1997.5</v>
      </c>
      <c r="IV7" s="56">
        <v>1999</v>
      </c>
      <c r="IW7" s="56">
        <v>2000</v>
      </c>
      <c r="IX7" s="56">
        <v>2000</v>
      </c>
      <c r="IY7" s="56">
        <v>1999</v>
      </c>
      <c r="IZ7" s="56">
        <v>2001</v>
      </c>
      <c r="JA7" s="56">
        <v>2001.5</v>
      </c>
      <c r="JB7" s="56">
        <v>2001.5</v>
      </c>
      <c r="JC7" s="56">
        <v>2003.5</v>
      </c>
      <c r="JD7" s="56">
        <v>2007</v>
      </c>
      <c r="JE7" s="56">
        <v>2008.5</v>
      </c>
      <c r="JF7" s="56">
        <v>2009</v>
      </c>
      <c r="JG7" s="56">
        <v>2008.5</v>
      </c>
      <c r="JH7" s="56">
        <v>2007.5</v>
      </c>
      <c r="JI7" s="56">
        <v>2008</v>
      </c>
      <c r="JJ7" s="56">
        <v>2008</v>
      </c>
      <c r="JK7" s="56">
        <v>2009</v>
      </c>
      <c r="JL7" s="56">
        <v>2009.5</v>
      </c>
      <c r="JM7" s="56">
        <v>2011</v>
      </c>
      <c r="JN7" s="56">
        <v>2011.5</v>
      </c>
      <c r="JO7" s="56">
        <v>2011.5</v>
      </c>
      <c r="JP7" s="56">
        <v>2015</v>
      </c>
      <c r="JQ7" s="56">
        <v>2018.5</v>
      </c>
      <c r="JR7" s="56">
        <v>2019</v>
      </c>
      <c r="JS7" s="56">
        <v>2019.5</v>
      </c>
      <c r="JT7" s="56">
        <v>2020.5</v>
      </c>
      <c r="JU7" s="56">
        <v>2022.5</v>
      </c>
      <c r="JV7" s="56">
        <v>2022.5</v>
      </c>
      <c r="JW7" s="56">
        <v>2026</v>
      </c>
      <c r="JX7" s="56">
        <v>2027.5</v>
      </c>
      <c r="JY7" s="56">
        <v>2033.5</v>
      </c>
      <c r="JZ7" s="56">
        <v>2033</v>
      </c>
      <c r="KA7" s="56">
        <v>2035</v>
      </c>
      <c r="KB7" s="56">
        <v>2037</v>
      </c>
      <c r="KC7" s="56">
        <v>2038.5</v>
      </c>
      <c r="KD7" s="56">
        <v>2039</v>
      </c>
      <c r="KE7" s="56">
        <v>2032.5</v>
      </c>
      <c r="KF7" s="56">
        <v>2037.5</v>
      </c>
      <c r="KG7" s="56">
        <v>2037.5</v>
      </c>
      <c r="KH7" s="56">
        <v>2044</v>
      </c>
      <c r="KI7" s="56">
        <v>2044.5</v>
      </c>
      <c r="KJ7" s="56">
        <v>2048.5</v>
      </c>
      <c r="KK7" s="56">
        <v>2050</v>
      </c>
      <c r="KL7" s="56">
        <v>2050</v>
      </c>
      <c r="KM7" s="56">
        <v>2047.5</v>
      </c>
      <c r="KN7" s="56">
        <v>2046.5</v>
      </c>
      <c r="KO7" s="56">
        <v>2044</v>
      </c>
      <c r="KP7" s="56">
        <v>2047.5</v>
      </c>
      <c r="KQ7" s="56">
        <v>2049</v>
      </c>
      <c r="KR7" s="56">
        <v>2047.5</v>
      </c>
      <c r="KS7" s="56">
        <v>2049.5</v>
      </c>
      <c r="KT7" s="56">
        <v>2049</v>
      </c>
      <c r="KU7" s="56">
        <v>2050</v>
      </c>
      <c r="KV7" s="56">
        <v>2052</v>
      </c>
      <c r="KW7" s="56">
        <v>2052.5</v>
      </c>
      <c r="KX7" s="56">
        <v>2052.5</v>
      </c>
      <c r="KY7" s="56">
        <v>2051.5</v>
      </c>
      <c r="KZ7" s="56">
        <v>2051</v>
      </c>
      <c r="LA7" s="56">
        <v>2050</v>
      </c>
      <c r="LB7" s="56">
        <v>2051.5</v>
      </c>
      <c r="LC7" s="56">
        <v>2045.5</v>
      </c>
      <c r="LD7" s="56">
        <v>2040.5</v>
      </c>
      <c r="LE7" s="56">
        <v>2034</v>
      </c>
      <c r="LF7" s="56">
        <v>2033.5</v>
      </c>
      <c r="LG7" s="56">
        <v>2027.5</v>
      </c>
      <c r="LH7" s="56">
        <v>2024.5</v>
      </c>
      <c r="LI7" s="56">
        <v>2010</v>
      </c>
      <c r="LJ7" s="56">
        <v>2010.5</v>
      </c>
      <c r="LK7" s="56">
        <v>2005.5</v>
      </c>
      <c r="LL7" s="56">
        <v>2001.5</v>
      </c>
      <c r="LM7" s="56">
        <v>1996</v>
      </c>
      <c r="LN7" s="56">
        <v>1981</v>
      </c>
      <c r="LO7" s="56">
        <v>1982.5</v>
      </c>
      <c r="LP7" s="56">
        <v>1986</v>
      </c>
      <c r="LQ7" s="56">
        <v>1998.5</v>
      </c>
      <c r="LR7" s="56">
        <v>1999.5</v>
      </c>
      <c r="LS7" s="56">
        <v>2005.5</v>
      </c>
      <c r="LT7" s="56">
        <v>2010.5</v>
      </c>
      <c r="LU7" s="56">
        <v>2015</v>
      </c>
      <c r="LV7" s="56">
        <v>2015.5</v>
      </c>
      <c r="LW7" s="56">
        <v>2017</v>
      </c>
      <c r="LX7" s="56">
        <v>2020.5</v>
      </c>
      <c r="LY7" s="56">
        <v>2022</v>
      </c>
      <c r="LZ7" s="56">
        <v>2022</v>
      </c>
      <c r="MA7" s="56">
        <v>2021.5</v>
      </c>
      <c r="MB7" s="56">
        <v>2021.5</v>
      </c>
      <c r="MC7" s="56">
        <v>2021</v>
      </c>
      <c r="MD7" s="56">
        <v>2014.5</v>
      </c>
      <c r="ME7" s="56">
        <v>2009.5</v>
      </c>
      <c r="MF7" s="56">
        <v>2010</v>
      </c>
      <c r="MG7" s="56">
        <v>2008</v>
      </c>
      <c r="MH7" s="56">
        <v>2002</v>
      </c>
      <c r="MI7" s="56">
        <v>2000</v>
      </c>
      <c r="MJ7" s="56">
        <v>2004.5</v>
      </c>
      <c r="MK7" s="56">
        <v>2002</v>
      </c>
      <c r="ML7" s="56">
        <v>2001.5</v>
      </c>
      <c r="MM7" s="56">
        <v>2000.5</v>
      </c>
      <c r="MN7" s="56">
        <v>2001</v>
      </c>
      <c r="MO7" s="56">
        <v>1999.5</v>
      </c>
      <c r="MP7" s="56">
        <v>1996.5</v>
      </c>
      <c r="MQ7" s="56">
        <v>1993.5</v>
      </c>
      <c r="MR7" s="56">
        <v>1992</v>
      </c>
      <c r="MS7" s="56">
        <v>1990.5</v>
      </c>
      <c r="MT7" s="56">
        <v>1988</v>
      </c>
      <c r="MU7" s="56">
        <v>1987.5</v>
      </c>
      <c r="MV7" s="56">
        <v>1982.5</v>
      </c>
      <c r="MW7" s="56">
        <v>1982.5</v>
      </c>
      <c r="MX7" s="56">
        <v>1980.5</v>
      </c>
      <c r="MY7" s="56">
        <v>1975.5</v>
      </c>
      <c r="MZ7" s="56">
        <v>1971.5</v>
      </c>
      <c r="NA7" s="56">
        <v>1970</v>
      </c>
      <c r="NB7" s="56">
        <v>1966.5</v>
      </c>
      <c r="NC7" s="56">
        <v>1963.5</v>
      </c>
      <c r="ND7" s="56">
        <v>1955.5</v>
      </c>
      <c r="NE7" s="56">
        <v>1950.5</v>
      </c>
      <c r="NF7" s="56">
        <v>1949.5</v>
      </c>
      <c r="NG7" s="56">
        <v>1946.5</v>
      </c>
      <c r="NH7" s="56">
        <v>1945</v>
      </c>
      <c r="NI7" s="56">
        <v>1944.5</v>
      </c>
      <c r="NJ7" s="56">
        <v>1965</v>
      </c>
      <c r="NK7" s="56">
        <v>1990</v>
      </c>
      <c r="NL7" s="56">
        <v>2015</v>
      </c>
      <c r="NM7" s="56">
        <v>1997.5</v>
      </c>
      <c r="NN7" s="56">
        <v>2010</v>
      </c>
      <c r="NO7" s="56">
        <v>2013.5</v>
      </c>
      <c r="NP7" s="56">
        <v>2010</v>
      </c>
      <c r="NQ7" s="56">
        <v>2022.5</v>
      </c>
      <c r="NR7" s="56">
        <v>2024.5</v>
      </c>
      <c r="NS7" s="56">
        <v>2030</v>
      </c>
      <c r="NT7" s="56">
        <v>2040</v>
      </c>
      <c r="NU7" s="56">
        <v>2044</v>
      </c>
      <c r="NV7" s="56">
        <v>2044</v>
      </c>
      <c r="NW7" s="56">
        <v>2052.5</v>
      </c>
      <c r="NX7" s="56">
        <v>2058.5</v>
      </c>
      <c r="NY7" s="56">
        <v>2065.5</v>
      </c>
      <c r="NZ7" s="56">
        <v>2072.5</v>
      </c>
      <c r="OA7" s="56">
        <v>2077.5</v>
      </c>
      <c r="OB7" s="56">
        <v>2081.5</v>
      </c>
      <c r="OC7" s="56">
        <v>2085.5</v>
      </c>
      <c r="OD7" s="56">
        <v>2089.5</v>
      </c>
      <c r="OE7" s="56">
        <v>2102.5</v>
      </c>
      <c r="OF7" s="56">
        <v>2115.5</v>
      </c>
      <c r="OG7" s="56">
        <v>2130</v>
      </c>
      <c r="OH7" s="56">
        <v>2135.5</v>
      </c>
      <c r="OI7" s="56">
        <v>2151.5</v>
      </c>
      <c r="OJ7" s="56">
        <v>2160.5</v>
      </c>
      <c r="OK7" s="56">
        <v>2180</v>
      </c>
      <c r="OL7" s="56">
        <v>2190</v>
      </c>
      <c r="OM7" s="56">
        <v>2222.5</v>
      </c>
      <c r="ON7" s="56">
        <v>2270</v>
      </c>
      <c r="OO7" s="56">
        <v>2270</v>
      </c>
      <c r="OP7" s="56">
        <v>2260</v>
      </c>
      <c r="OQ7" s="56">
        <v>2250</v>
      </c>
      <c r="OR7" s="56">
        <v>2260</v>
      </c>
      <c r="OS7" s="56">
        <v>2250</v>
      </c>
      <c r="OT7" s="56">
        <v>2249</v>
      </c>
      <c r="OU7" s="56">
        <v>2242.5</v>
      </c>
      <c r="OV7" s="56">
        <v>2220</v>
      </c>
      <c r="OW7" s="56">
        <v>2240</v>
      </c>
      <c r="OX7" s="56">
        <v>2207.5</v>
      </c>
      <c r="OY7" s="56">
        <v>2175</v>
      </c>
      <c r="OZ7" s="56">
        <v>2207.5</v>
      </c>
      <c r="PA7" s="56">
        <v>2210</v>
      </c>
      <c r="PB7" s="56">
        <v>2222.5</v>
      </c>
      <c r="PC7" s="56">
        <v>2225.5</v>
      </c>
      <c r="PD7" s="56">
        <v>2229.5</v>
      </c>
      <c r="PE7" s="56">
        <v>2234.5</v>
      </c>
      <c r="PF7" s="56">
        <v>2238.5</v>
      </c>
      <c r="PG7" s="56">
        <v>2239.5</v>
      </c>
      <c r="PH7" s="56">
        <v>2244.5</v>
      </c>
      <c r="PI7" s="56">
        <v>2247</v>
      </c>
      <c r="PJ7" s="56">
        <v>2248</v>
      </c>
      <c r="PK7" s="56">
        <v>2250</v>
      </c>
      <c r="PL7" s="56">
        <v>2250.5</v>
      </c>
      <c r="PM7" s="56">
        <v>2250.5</v>
      </c>
      <c r="PN7" s="56">
        <v>2253.5</v>
      </c>
      <c r="PO7" s="56">
        <v>2262</v>
      </c>
      <c r="PP7" s="56">
        <v>2264.5</v>
      </c>
      <c r="PQ7" s="56">
        <v>2269.5</v>
      </c>
      <c r="PR7" s="56">
        <v>2275</v>
      </c>
      <c r="PS7" s="56">
        <v>2282.5</v>
      </c>
      <c r="PT7" s="56">
        <v>2287.5</v>
      </c>
      <c r="PU7" s="56">
        <v>2290</v>
      </c>
      <c r="PV7" s="56">
        <v>2290</v>
      </c>
      <c r="PW7" s="56">
        <v>2283.5</v>
      </c>
      <c r="PX7" s="56">
        <v>2270</v>
      </c>
      <c r="PY7" s="56">
        <v>2277.5</v>
      </c>
      <c r="PZ7" s="56">
        <v>2272.5</v>
      </c>
      <c r="QA7" s="56">
        <v>2275.5</v>
      </c>
      <c r="QB7" s="56">
        <v>2273.5</v>
      </c>
      <c r="QC7" s="56">
        <v>2280.5</v>
      </c>
      <c r="QD7" s="56">
        <v>2296</v>
      </c>
      <c r="QE7" s="56">
        <v>2299.5</v>
      </c>
      <c r="QF7" s="56">
        <v>2311.5</v>
      </c>
      <c r="QG7" s="56">
        <v>2330</v>
      </c>
      <c r="QH7" s="56">
        <v>2332.5</v>
      </c>
      <c r="QI7" s="56">
        <v>2337.5</v>
      </c>
      <c r="QJ7" s="56">
        <v>2342.5</v>
      </c>
      <c r="QK7" s="56">
        <v>2349.5</v>
      </c>
      <c r="QL7" s="56">
        <v>2354.5</v>
      </c>
      <c r="QM7" s="56">
        <v>2372.5</v>
      </c>
      <c r="QN7" s="56">
        <v>2395</v>
      </c>
      <c r="QO7" s="56">
        <v>2390</v>
      </c>
      <c r="QP7" s="56">
        <v>2396.5</v>
      </c>
      <c r="QQ7" s="56">
        <v>2400.5</v>
      </c>
      <c r="QR7" s="56">
        <v>2412.5</v>
      </c>
      <c r="QS7" s="56">
        <v>2425.5</v>
      </c>
      <c r="QT7" s="56">
        <v>2445</v>
      </c>
      <c r="QU7" s="56">
        <v>2480</v>
      </c>
      <c r="QV7" s="56">
        <v>2560</v>
      </c>
      <c r="QW7" s="56">
        <v>2450</v>
      </c>
      <c r="QX7" s="56">
        <v>2460</v>
      </c>
      <c r="QY7" s="56">
        <v>2440</v>
      </c>
      <c r="QZ7" s="56">
        <v>2435</v>
      </c>
      <c r="RA7" s="56">
        <v>2436.5</v>
      </c>
      <c r="RB7" s="56">
        <v>2440</v>
      </c>
      <c r="RC7" s="56">
        <v>2443.5</v>
      </c>
      <c r="RD7" s="56">
        <v>2455</v>
      </c>
      <c r="RE7" s="56">
        <v>2467.5</v>
      </c>
      <c r="RF7" s="56">
        <v>2467.5</v>
      </c>
      <c r="RG7" s="56">
        <v>2467.5</v>
      </c>
      <c r="RH7" s="56">
        <v>2465.5</v>
      </c>
      <c r="RI7" s="56">
        <v>2467.5</v>
      </c>
      <c r="RJ7" s="56">
        <v>2469.5</v>
      </c>
      <c r="RK7" s="56">
        <v>2473.5</v>
      </c>
      <c r="RL7" s="56">
        <v>2474.5</v>
      </c>
      <c r="RM7" s="56">
        <v>2478.5</v>
      </c>
      <c r="RN7" s="56">
        <v>2476.5</v>
      </c>
      <c r="RO7" s="56">
        <v>2480</v>
      </c>
      <c r="RP7" s="56">
        <v>2481.5</v>
      </c>
      <c r="RQ7" s="56">
        <v>2483.5</v>
      </c>
      <c r="RR7" s="56">
        <v>2487</v>
      </c>
      <c r="RS7" s="56">
        <v>2490</v>
      </c>
      <c r="RT7" s="56">
        <v>2484</v>
      </c>
      <c r="RU7" s="56">
        <v>2492.5</v>
      </c>
      <c r="RV7" s="56">
        <v>2490</v>
      </c>
      <c r="RW7" s="56">
        <v>2490</v>
      </c>
      <c r="RX7" s="56">
        <v>2490.5</v>
      </c>
      <c r="RY7" s="56">
        <v>2491.5</v>
      </c>
      <c r="RZ7" s="56">
        <v>2490.5</v>
      </c>
      <c r="SA7" s="56">
        <v>2493.5</v>
      </c>
      <c r="SB7" s="56">
        <v>2485.5</v>
      </c>
      <c r="SC7" s="56">
        <v>2489.5</v>
      </c>
      <c r="SD7" s="199">
        <v>2494.5</v>
      </c>
      <c r="SE7" s="199">
        <v>2497</v>
      </c>
      <c r="SF7" s="199">
        <v>2497.5</v>
      </c>
      <c r="SG7" s="199">
        <v>2505.5</v>
      </c>
      <c r="SH7" s="199">
        <v>2497.5</v>
      </c>
      <c r="SI7" s="199">
        <v>2501.5</v>
      </c>
      <c r="SJ7" s="199">
        <v>2499.5</v>
      </c>
      <c r="SK7" s="199">
        <v>2497</v>
      </c>
      <c r="SL7" s="199">
        <v>2497</v>
      </c>
      <c r="SM7" s="199">
        <v>2497.5</v>
      </c>
      <c r="SN7" s="199">
        <v>2495</v>
      </c>
      <c r="SO7" s="199">
        <v>2493.5</v>
      </c>
      <c r="SP7" s="199">
        <v>2493.5</v>
      </c>
      <c r="SQ7" s="199">
        <v>2490</v>
      </c>
      <c r="SR7" s="199">
        <v>2489</v>
      </c>
      <c r="SS7" s="199">
        <v>2486</v>
      </c>
      <c r="ST7" s="199">
        <v>2483.5</v>
      </c>
      <c r="SU7" s="199">
        <v>2477.5</v>
      </c>
      <c r="SV7" s="199">
        <v>2479</v>
      </c>
      <c r="SW7" s="199">
        <v>2465</v>
      </c>
      <c r="SX7" s="199">
        <v>2456.5</v>
      </c>
      <c r="SY7" s="199">
        <v>2452.5</v>
      </c>
      <c r="SZ7" s="199">
        <v>2466.5</v>
      </c>
      <c r="TA7" s="199">
        <v>2472.5</v>
      </c>
      <c r="TB7" s="199">
        <v>2479.5</v>
      </c>
      <c r="TC7" s="199">
        <v>2478.5</v>
      </c>
      <c r="TD7" s="199">
        <v>2479</v>
      </c>
      <c r="TE7" s="199">
        <v>2480</v>
      </c>
      <c r="TF7" s="199">
        <v>2483.5</v>
      </c>
      <c r="TG7" s="199">
        <v>2486.5</v>
      </c>
      <c r="TH7" s="199">
        <v>2486.5</v>
      </c>
      <c r="TI7" s="199">
        <v>2485.5</v>
      </c>
      <c r="TJ7" s="199">
        <v>2486.5</v>
      </c>
      <c r="TK7" s="199">
        <v>2482.5</v>
      </c>
      <c r="TL7" s="199">
        <v>2483.5</v>
      </c>
      <c r="TM7" s="199">
        <v>2483.5</v>
      </c>
      <c r="TN7" s="199">
        <v>2480.5</v>
      </c>
      <c r="TO7" s="199">
        <v>2477.5</v>
      </c>
      <c r="TP7" s="199">
        <v>2472.5</v>
      </c>
      <c r="TQ7" s="199">
        <v>2469.5</v>
      </c>
      <c r="TR7" s="199">
        <v>2474.5</v>
      </c>
      <c r="TS7" s="199">
        <v>2472</v>
      </c>
      <c r="TT7" s="199">
        <v>2469.5</v>
      </c>
      <c r="TU7" s="199">
        <v>2467.5</v>
      </c>
      <c r="TV7" s="199">
        <v>2465.5</v>
      </c>
      <c r="TW7" s="199">
        <v>2459.5</v>
      </c>
      <c r="TX7" s="199">
        <v>2461.5</v>
      </c>
      <c r="TY7" s="199">
        <v>2456.5</v>
      </c>
      <c r="TZ7" s="199">
        <v>2455.5</v>
      </c>
      <c r="UA7" s="199">
        <v>2455.5</v>
      </c>
      <c r="UB7" s="199">
        <v>2459</v>
      </c>
      <c r="UC7" s="199">
        <v>2459</v>
      </c>
      <c r="UD7" s="199">
        <v>2460.5</v>
      </c>
      <c r="UE7" s="199">
        <v>2461</v>
      </c>
      <c r="UF7" s="199">
        <v>2459.5</v>
      </c>
      <c r="UG7" s="199">
        <v>2459.5</v>
      </c>
      <c r="UH7" s="199">
        <v>2459</v>
      </c>
      <c r="UI7" s="199">
        <v>2455.5</v>
      </c>
      <c r="UJ7" s="199">
        <v>2454.5</v>
      </c>
      <c r="UK7" s="199">
        <v>2451.5</v>
      </c>
      <c r="UL7" s="199">
        <v>2449.5</v>
      </c>
      <c r="UM7" s="199">
        <v>2443</v>
      </c>
      <c r="UN7" s="199">
        <v>2443</v>
      </c>
      <c r="UO7" s="199">
        <v>2437.5</v>
      </c>
      <c r="UP7" s="199">
        <v>2437.5</v>
      </c>
      <c r="UQ7" s="199">
        <v>2431.5</v>
      </c>
      <c r="UR7" s="199">
        <v>2425.5</v>
      </c>
      <c r="US7" s="199">
        <v>2417.5</v>
      </c>
      <c r="UT7" s="199">
        <v>2412.5</v>
      </c>
      <c r="UU7" s="199">
        <v>2409.5</v>
      </c>
      <c r="UV7" s="199">
        <v>2407.5</v>
      </c>
      <c r="UW7" s="199">
        <v>2406.5</v>
      </c>
      <c r="UX7" s="199">
        <v>2407</v>
      </c>
      <c r="UY7" s="199">
        <v>2412</v>
      </c>
      <c r="UZ7" s="199">
        <v>2425.5</v>
      </c>
      <c r="VA7" s="199">
        <v>2424.5</v>
      </c>
      <c r="VB7" s="199">
        <v>2424</v>
      </c>
      <c r="VC7" s="199">
        <v>2424.5</v>
      </c>
      <c r="VD7" s="199">
        <v>2421.5</v>
      </c>
      <c r="VE7" s="199">
        <v>2422.5</v>
      </c>
      <c r="VF7" s="199">
        <v>2421.5</v>
      </c>
      <c r="VG7" s="199">
        <v>2418.5</v>
      </c>
      <c r="VH7" s="199">
        <v>2420</v>
      </c>
      <c r="VI7" s="199">
        <v>2419.5</v>
      </c>
      <c r="VJ7" s="199">
        <v>2418.5</v>
      </c>
      <c r="VK7" s="199">
        <v>2416.5</v>
      </c>
      <c r="VL7" s="199">
        <v>2411.5</v>
      </c>
      <c r="VM7" s="199">
        <v>2412.5</v>
      </c>
      <c r="VN7" s="199">
        <v>2412.5</v>
      </c>
      <c r="VO7" s="199">
        <v>2412.5</v>
      </c>
      <c r="VP7" s="199">
        <v>2412.5</v>
      </c>
      <c r="VQ7" s="199">
        <v>2413.5</v>
      </c>
      <c r="VR7" s="199">
        <v>2422.5</v>
      </c>
      <c r="VS7" s="199">
        <v>2421.5</v>
      </c>
      <c r="VT7" s="199">
        <v>2420</v>
      </c>
      <c r="VU7" s="199">
        <v>2419.5</v>
      </c>
      <c r="VV7" s="199">
        <v>2418.5</v>
      </c>
      <c r="VW7" s="199">
        <v>2416.5</v>
      </c>
      <c r="VX7" s="199">
        <v>2412</v>
      </c>
      <c r="VY7" s="199">
        <v>2412.5</v>
      </c>
      <c r="VZ7" s="199">
        <v>2409</v>
      </c>
      <c r="WA7" s="199">
        <v>2404.5</v>
      </c>
      <c r="WB7" s="199">
        <v>2400.5</v>
      </c>
      <c r="WC7" s="199">
        <v>2399.5</v>
      </c>
      <c r="WD7" s="199">
        <v>2392.5</v>
      </c>
      <c r="WE7" s="199">
        <v>2392</v>
      </c>
      <c r="WF7" s="199">
        <v>2389.5</v>
      </c>
      <c r="WG7" s="199">
        <v>2381.5</v>
      </c>
      <c r="WH7" s="199">
        <v>2377.5</v>
      </c>
      <c r="WI7" s="199">
        <v>2375</v>
      </c>
      <c r="WJ7" s="199">
        <v>2374.5</v>
      </c>
      <c r="WK7" s="199">
        <v>2372.5</v>
      </c>
      <c r="WL7" s="199">
        <v>2371.5</v>
      </c>
      <c r="WM7" s="199">
        <v>2371.5</v>
      </c>
      <c r="WN7" s="199">
        <v>2365.5</v>
      </c>
      <c r="WO7" s="199">
        <v>2363</v>
      </c>
      <c r="WP7" s="199">
        <v>2362</v>
      </c>
      <c r="WQ7" s="199">
        <v>2360</v>
      </c>
      <c r="WR7" s="199">
        <v>2362</v>
      </c>
      <c r="WS7" s="199">
        <v>2363.5</v>
      </c>
      <c r="WT7" s="199">
        <v>2371.5</v>
      </c>
      <c r="WU7" s="199">
        <v>2354.5</v>
      </c>
      <c r="WV7" s="199">
        <v>2351.5</v>
      </c>
      <c r="WW7" s="199">
        <v>2351.5</v>
      </c>
      <c r="WX7" s="199">
        <v>2355.5</v>
      </c>
      <c r="WY7" s="199">
        <v>2360</v>
      </c>
      <c r="WZ7" s="199">
        <v>2373.5</v>
      </c>
      <c r="XA7" s="199">
        <v>2397.5</v>
      </c>
      <c r="XB7" s="199">
        <v>2410</v>
      </c>
      <c r="XC7" s="199">
        <v>2405</v>
      </c>
      <c r="XD7" s="199">
        <v>2410</v>
      </c>
      <c r="XE7" s="199">
        <v>2418.5</v>
      </c>
      <c r="XF7" s="199">
        <v>2420</v>
      </c>
      <c r="XG7" s="199">
        <v>2424.5</v>
      </c>
      <c r="XH7" s="199">
        <v>2426.5</v>
      </c>
      <c r="XI7" s="199">
        <v>2427.5</v>
      </c>
      <c r="XJ7" s="199">
        <v>2431.5</v>
      </c>
      <c r="XK7" s="199">
        <v>2439.5</v>
      </c>
      <c r="XL7" s="199">
        <v>2444.5</v>
      </c>
      <c r="XM7" s="199">
        <v>2448</v>
      </c>
      <c r="XN7" s="199">
        <v>2450</v>
      </c>
      <c r="XO7" s="199">
        <v>2457.5</v>
      </c>
      <c r="XP7" s="199">
        <v>2466.5</v>
      </c>
      <c r="XQ7" s="199">
        <v>2462.5</v>
      </c>
      <c r="XR7" s="199">
        <v>2447.5</v>
      </c>
      <c r="XS7" s="199">
        <v>2449.5</v>
      </c>
      <c r="XT7" s="199">
        <v>2452</v>
      </c>
      <c r="XU7" s="199">
        <v>2444</v>
      </c>
      <c r="XV7" s="199">
        <v>2440</v>
      </c>
      <c r="XW7" s="199">
        <v>2445</v>
      </c>
      <c r="XX7" s="199">
        <v>2441.5</v>
      </c>
      <c r="XY7" s="199">
        <v>2443.5</v>
      </c>
      <c r="XZ7" s="199">
        <v>2446.5</v>
      </c>
      <c r="YA7" s="199">
        <v>2447.5</v>
      </c>
      <c r="YB7" s="199">
        <v>2445.5</v>
      </c>
      <c r="YC7" s="199">
        <v>2444.5</v>
      </c>
      <c r="YD7" s="199">
        <v>2444.5</v>
      </c>
      <c r="YE7" s="199">
        <v>2442.5</v>
      </c>
      <c r="YF7" s="199">
        <v>2437.5</v>
      </c>
      <c r="YG7" s="199">
        <v>2437</v>
      </c>
      <c r="YH7" s="199">
        <v>2434.5</v>
      </c>
      <c r="YI7" s="199">
        <v>2430.5</v>
      </c>
      <c r="YJ7" s="199">
        <v>2429.5</v>
      </c>
      <c r="YK7" s="199">
        <v>2432.5</v>
      </c>
      <c r="YL7" s="199">
        <v>2434.5</v>
      </c>
      <c r="YM7" s="199">
        <v>2438</v>
      </c>
      <c r="YN7" s="199">
        <v>2438.5</v>
      </c>
      <c r="YO7" s="199">
        <v>2442</v>
      </c>
      <c r="YP7" s="199">
        <v>2442.5</v>
      </c>
      <c r="YQ7" s="199">
        <v>2447.5</v>
      </c>
      <c r="YR7" s="199">
        <v>2452.5</v>
      </c>
      <c r="YS7" s="199">
        <v>2458</v>
      </c>
      <c r="YT7" s="199">
        <v>2458</v>
      </c>
      <c r="YU7" s="199">
        <v>2460</v>
      </c>
      <c r="YV7" s="199">
        <v>2461.5</v>
      </c>
      <c r="YW7" s="199">
        <v>2478.5</v>
      </c>
      <c r="YX7" s="199">
        <v>2480.5</v>
      </c>
      <c r="YY7" s="199">
        <v>2468.5</v>
      </c>
      <c r="YZ7" s="199">
        <v>2465</v>
      </c>
      <c r="ZA7" s="199">
        <v>2468.5</v>
      </c>
      <c r="ZB7" s="199">
        <v>2471.5</v>
      </c>
      <c r="ZC7" s="199">
        <v>2469.5</v>
      </c>
      <c r="ZD7" s="199">
        <v>2462.5</v>
      </c>
      <c r="ZE7" s="199">
        <v>2463.5</v>
      </c>
      <c r="ZF7" s="199">
        <v>2464.5</v>
      </c>
      <c r="ZG7" s="199">
        <v>2465.5</v>
      </c>
      <c r="ZH7" s="199">
        <v>2467.5</v>
      </c>
      <c r="ZI7" s="199">
        <v>2464.5</v>
      </c>
      <c r="ZJ7" s="199">
        <v>2464.5</v>
      </c>
      <c r="ZK7" s="199">
        <v>2464</v>
      </c>
      <c r="ZL7" s="199">
        <v>2462.5</v>
      </c>
      <c r="ZM7" s="199">
        <v>2462.5</v>
      </c>
      <c r="ZN7" s="199">
        <v>2462.5</v>
      </c>
      <c r="ZO7" s="199">
        <v>2463.5</v>
      </c>
      <c r="ZP7" s="199">
        <v>2462</v>
      </c>
      <c r="ZQ7" s="199">
        <v>2461.5</v>
      </c>
      <c r="ZR7" s="199">
        <v>2460</v>
      </c>
      <c r="ZS7" s="199">
        <v>2457.5</v>
      </c>
      <c r="ZT7" s="199">
        <v>2458.5</v>
      </c>
      <c r="ZU7" s="199">
        <v>2458</v>
      </c>
      <c r="ZV7" s="199">
        <v>2455.5</v>
      </c>
      <c r="ZW7" s="199">
        <v>2456.5</v>
      </c>
      <c r="ZX7" s="199">
        <v>2458.5</v>
      </c>
      <c r="ZY7" s="199">
        <v>2456.5</v>
      </c>
      <c r="ZZ7" s="199">
        <v>2457.5</v>
      </c>
      <c r="AAA7" s="199">
        <v>2456.5</v>
      </c>
      <c r="AAB7" s="199">
        <v>2456.5</v>
      </c>
      <c r="AAC7" s="199">
        <v>2457.5</v>
      </c>
      <c r="AAD7" s="199">
        <v>2456.5</v>
      </c>
      <c r="AAE7" s="199">
        <v>2457.5</v>
      </c>
      <c r="AAF7" s="199">
        <v>2457.5</v>
      </c>
      <c r="AAG7" s="199">
        <v>2457</v>
      </c>
      <c r="AAH7" s="199">
        <v>2456.5</v>
      </c>
      <c r="AAI7" s="199">
        <v>2454</v>
      </c>
      <c r="AAJ7" s="199">
        <v>2454.5</v>
      </c>
      <c r="AAK7" s="199">
        <v>2452.5</v>
      </c>
      <c r="AAL7" s="199">
        <v>2452.5</v>
      </c>
      <c r="AAM7" s="199">
        <v>2452.5</v>
      </c>
      <c r="AAN7" s="199">
        <v>2447</v>
      </c>
      <c r="AAO7" s="199">
        <v>2448.5</v>
      </c>
      <c r="AAP7" s="199">
        <v>2446</v>
      </c>
      <c r="AAQ7" s="199">
        <v>2445.5</v>
      </c>
      <c r="AAR7" s="199">
        <v>2443.5</v>
      </c>
      <c r="AAS7" s="199">
        <v>2443.5</v>
      </c>
      <c r="AAT7" s="199">
        <v>2444.5</v>
      </c>
      <c r="AAU7" s="199">
        <v>2445.5</v>
      </c>
      <c r="AAV7" s="199">
        <v>2445</v>
      </c>
      <c r="AAW7" s="199">
        <v>2446.5</v>
      </c>
      <c r="AAX7" s="199">
        <v>2446.5</v>
      </c>
      <c r="AAY7" s="199">
        <v>2445.5</v>
      </c>
      <c r="AAZ7" s="199">
        <v>2445.5</v>
      </c>
      <c r="ABA7" s="199">
        <v>2443.5</v>
      </c>
      <c r="ABB7" s="199">
        <v>2443.5</v>
      </c>
      <c r="ABC7" s="199">
        <v>2441</v>
      </c>
      <c r="ABD7" s="199">
        <v>2438.5</v>
      </c>
      <c r="ABE7" s="199">
        <v>2438.5</v>
      </c>
      <c r="ABF7" s="199">
        <v>2437.5</v>
      </c>
      <c r="ABG7" s="199">
        <v>2437.5</v>
      </c>
      <c r="ABH7" s="199">
        <v>2437.5</v>
      </c>
      <c r="ABI7" s="199">
        <v>2435.5</v>
      </c>
      <c r="ABJ7" s="199">
        <v>2430.5</v>
      </c>
      <c r="ABK7" s="199">
        <v>2428.5</v>
      </c>
      <c r="ABL7" s="199">
        <v>2427.5</v>
      </c>
      <c r="ABM7" s="199">
        <v>2428</v>
      </c>
      <c r="ABN7" s="199">
        <v>2427.5</v>
      </c>
      <c r="ABO7" s="199">
        <v>2427.5</v>
      </c>
      <c r="ABP7" s="199">
        <v>2429.5</v>
      </c>
      <c r="ABQ7" s="199">
        <v>2428.5</v>
      </c>
      <c r="ABR7" s="199">
        <v>2428.5</v>
      </c>
      <c r="ABS7" s="199">
        <v>2428.5</v>
      </c>
      <c r="ABT7" s="199">
        <v>2430.5</v>
      </c>
      <c r="ABU7" s="199">
        <v>2429.5</v>
      </c>
      <c r="ABV7" s="199">
        <v>2431.5</v>
      </c>
      <c r="ABW7" s="199">
        <v>2434.5</v>
      </c>
      <c r="ABX7" s="199">
        <v>2438</v>
      </c>
      <c r="ABY7" s="199">
        <v>2437</v>
      </c>
      <c r="ABZ7" s="199">
        <v>2437</v>
      </c>
      <c r="ACA7" s="199">
        <v>2437.5</v>
      </c>
      <c r="ACB7" s="199">
        <v>2436.5</v>
      </c>
      <c r="ACC7" s="199">
        <v>2434</v>
      </c>
      <c r="ACD7" s="199">
        <v>2434</v>
      </c>
      <c r="ACE7" s="199">
        <v>2427.5</v>
      </c>
      <c r="ACF7" s="199">
        <v>2427.5</v>
      </c>
      <c r="ACG7" s="199">
        <v>2424</v>
      </c>
      <c r="ACH7" s="199">
        <v>2419.5</v>
      </c>
      <c r="ACI7" s="199">
        <v>2421.5</v>
      </c>
      <c r="ACJ7" s="199">
        <v>2420.5</v>
      </c>
      <c r="ACK7" s="199">
        <v>2421.5</v>
      </c>
      <c r="ACL7" s="199">
        <v>2420.5</v>
      </c>
      <c r="ACM7" s="199">
        <v>2419</v>
      </c>
      <c r="ACN7" s="199">
        <v>2420.5</v>
      </c>
      <c r="ACO7" s="199">
        <v>2419</v>
      </c>
      <c r="ACP7" s="199">
        <v>2419</v>
      </c>
      <c r="ACQ7" s="199">
        <v>2416.5</v>
      </c>
      <c r="ACR7" s="199">
        <v>2415.5</v>
      </c>
      <c r="ACS7" s="199">
        <v>2413.5</v>
      </c>
      <c r="ACT7" s="199">
        <v>2413.5</v>
      </c>
      <c r="ACU7" s="199">
        <v>2410</v>
      </c>
      <c r="ACV7" s="199">
        <v>2408</v>
      </c>
      <c r="ACW7" s="199">
        <v>2403.5</v>
      </c>
      <c r="ACX7" s="199">
        <v>2400.5</v>
      </c>
      <c r="ACY7" s="199">
        <v>2397.5</v>
      </c>
      <c r="ACZ7" s="199">
        <v>2392.5</v>
      </c>
      <c r="ADA7" s="199">
        <v>2392.5</v>
      </c>
      <c r="ADB7" s="199">
        <v>2400</v>
      </c>
      <c r="ADC7" s="199">
        <v>2397.5</v>
      </c>
      <c r="ADD7" s="199">
        <v>2400.5</v>
      </c>
      <c r="ADE7" s="199">
        <v>2400</v>
      </c>
      <c r="ADF7" s="199">
        <v>2398.5</v>
      </c>
      <c r="ADG7" s="199">
        <v>2396</v>
      </c>
      <c r="ADH7" s="199">
        <v>2394.5</v>
      </c>
      <c r="ADI7" s="199">
        <v>2393.5</v>
      </c>
      <c r="ADJ7" s="199">
        <v>2395</v>
      </c>
      <c r="ADK7" s="199">
        <v>2395.5</v>
      </c>
      <c r="ADL7" s="199">
        <v>2395.5</v>
      </c>
      <c r="ADM7" s="199">
        <v>2395.5</v>
      </c>
      <c r="ADN7" s="199">
        <v>2395.5</v>
      </c>
      <c r="ADO7" s="199">
        <v>2396</v>
      </c>
      <c r="ADP7" s="199">
        <v>2396.5</v>
      </c>
      <c r="ADQ7" s="199">
        <v>2395.5</v>
      </c>
      <c r="ADR7" s="199">
        <v>2396.5</v>
      </c>
      <c r="ADS7" s="199">
        <v>2396.5</v>
      </c>
      <c r="ADT7" s="199">
        <v>2398.5</v>
      </c>
      <c r="ADU7" s="199">
        <v>2400.5</v>
      </c>
      <c r="ADV7" s="199">
        <v>2400.5</v>
      </c>
      <c r="ADW7" s="199">
        <v>2399</v>
      </c>
      <c r="ADX7" s="199">
        <v>2398.5</v>
      </c>
      <c r="ADY7" s="199">
        <v>2396.5</v>
      </c>
      <c r="ADZ7" s="199">
        <v>2395.5</v>
      </c>
      <c r="AEA7" s="199">
        <v>2395.5</v>
      </c>
      <c r="AEB7" s="199">
        <v>2393.5</v>
      </c>
      <c r="AEC7" s="199">
        <v>2393.5</v>
      </c>
      <c r="AED7" s="199">
        <v>2391.5</v>
      </c>
      <c r="AEE7" s="199">
        <v>2391.5</v>
      </c>
      <c r="AEF7" s="199">
        <v>2392.5</v>
      </c>
      <c r="AEG7" s="199">
        <v>2390.5</v>
      </c>
      <c r="AEH7" s="199">
        <v>2392.5</v>
      </c>
      <c r="AEI7" s="199">
        <v>2392.5</v>
      </c>
      <c r="AEJ7" s="199">
        <v>2392.5</v>
      </c>
      <c r="AEK7" s="199">
        <v>2392.5</v>
      </c>
      <c r="AEL7" s="199">
        <v>2394</v>
      </c>
      <c r="AEM7" s="199">
        <v>2394</v>
      </c>
      <c r="AEN7" s="199">
        <v>2397.5</v>
      </c>
      <c r="AEO7" s="199">
        <v>2394.5</v>
      </c>
      <c r="AEP7" s="199">
        <v>2395</v>
      </c>
      <c r="AEQ7" s="199">
        <v>2395</v>
      </c>
      <c r="AER7" s="199">
        <v>2395</v>
      </c>
      <c r="AES7" s="199">
        <v>2397</v>
      </c>
      <c r="AET7" s="199">
        <v>2397</v>
      </c>
      <c r="AEU7" s="199">
        <v>2398.5</v>
      </c>
      <c r="AEV7" s="199">
        <v>2398.5</v>
      </c>
      <c r="AEW7" s="199">
        <v>2402.5</v>
      </c>
      <c r="AEX7" s="199">
        <v>2403.5</v>
      </c>
      <c r="AEY7" s="199">
        <v>2402</v>
      </c>
      <c r="AEZ7" s="199">
        <v>2404</v>
      </c>
      <c r="AFA7" s="199">
        <v>2404</v>
      </c>
      <c r="AFB7" s="199">
        <v>2403.5</v>
      </c>
      <c r="AFC7" s="199">
        <v>2404.5</v>
      </c>
      <c r="AFD7" s="199">
        <v>2405</v>
      </c>
      <c r="AFE7" s="199">
        <v>2402.5</v>
      </c>
      <c r="AFF7" s="199">
        <v>2401.5</v>
      </c>
      <c r="AFG7" s="199">
        <v>2404.5</v>
      </c>
      <c r="AFH7" s="199">
        <v>2402</v>
      </c>
      <c r="AFI7" s="199">
        <v>2401</v>
      </c>
      <c r="AFJ7" s="199">
        <v>2403</v>
      </c>
      <c r="AFK7" s="199">
        <v>2404.5</v>
      </c>
      <c r="AFL7" s="199">
        <v>2406.5</v>
      </c>
      <c r="AFM7" s="199">
        <v>2407.5</v>
      </c>
      <c r="AFN7" s="199">
        <v>2408.5</v>
      </c>
      <c r="AFO7" s="199">
        <v>2413</v>
      </c>
      <c r="AFP7" s="199">
        <v>2414.5</v>
      </c>
      <c r="AFQ7" s="199">
        <v>2414</v>
      </c>
      <c r="AFR7" s="199">
        <v>2413</v>
      </c>
      <c r="AFS7" s="199">
        <v>2411.5</v>
      </c>
      <c r="AFT7" s="199">
        <v>2409.5</v>
      </c>
      <c r="AFU7" s="199">
        <v>2409.5</v>
      </c>
      <c r="AFV7" s="199">
        <v>2410</v>
      </c>
      <c r="AFW7" s="199">
        <v>2412</v>
      </c>
      <c r="AFX7" s="199">
        <v>2411.5</v>
      </c>
      <c r="AFY7" s="199">
        <v>2412.5</v>
      </c>
      <c r="AFZ7" s="199">
        <v>2412.5</v>
      </c>
      <c r="AGA7" s="199">
        <v>2414.5</v>
      </c>
      <c r="AGB7" s="199">
        <v>2415.5</v>
      </c>
      <c r="AGC7" s="199">
        <v>2415.5</v>
      </c>
      <c r="AGD7" s="199">
        <v>2416.5</v>
      </c>
      <c r="AGE7" s="199">
        <v>2418.5</v>
      </c>
      <c r="AGF7" s="199">
        <v>2424</v>
      </c>
      <c r="AGG7" s="199">
        <v>2427</v>
      </c>
      <c r="AGH7" s="199">
        <v>2437.5</v>
      </c>
      <c r="AGI7" s="199">
        <v>2447.5</v>
      </c>
      <c r="AGJ7" s="199">
        <v>2467.5</v>
      </c>
      <c r="AGK7" s="199">
        <v>2465</v>
      </c>
      <c r="AGL7" s="199">
        <v>2470.5</v>
      </c>
      <c r="AGM7" s="199">
        <v>2467.5</v>
      </c>
      <c r="AGN7" s="199">
        <v>2465.5</v>
      </c>
      <c r="AGO7" s="199">
        <v>2465</v>
      </c>
      <c r="AGP7" s="199">
        <v>2462.5</v>
      </c>
      <c r="AGQ7" s="199">
        <v>2463.5</v>
      </c>
      <c r="AGR7" s="199">
        <v>2463.5</v>
      </c>
      <c r="AGS7" s="199">
        <v>2464.5</v>
      </c>
      <c r="AGT7" s="199">
        <v>2463.5</v>
      </c>
      <c r="AGU7" s="199">
        <v>2464.5</v>
      </c>
      <c r="AGV7" s="199">
        <v>2464.5</v>
      </c>
      <c r="AGW7" s="199">
        <v>2464.5</v>
      </c>
      <c r="AGX7" s="199">
        <v>2460</v>
      </c>
      <c r="AGY7" s="199">
        <v>2462.5</v>
      </c>
      <c r="AGZ7" s="199">
        <v>2462.5</v>
      </c>
      <c r="AHA7" s="199">
        <v>2460</v>
      </c>
      <c r="AHB7" s="199">
        <v>2463.5</v>
      </c>
      <c r="AHC7" s="199">
        <v>2467.5</v>
      </c>
      <c r="AHD7" s="199">
        <v>2466.5</v>
      </c>
      <c r="AHE7" s="199">
        <v>2466.5</v>
      </c>
      <c r="AHF7" s="199">
        <v>2466.5</v>
      </c>
      <c r="AHG7" s="199">
        <v>2465.5</v>
      </c>
      <c r="AHH7" s="199">
        <v>2465</v>
      </c>
      <c r="AHI7" s="199">
        <v>2463.5</v>
      </c>
      <c r="AHJ7" s="200">
        <v>2463</v>
      </c>
      <c r="AHK7" s="200">
        <v>2460</v>
      </c>
      <c r="AHL7" s="200">
        <v>2457.5</v>
      </c>
      <c r="AHM7" s="200">
        <v>2455</v>
      </c>
      <c r="AHN7" s="200">
        <v>2456.5</v>
      </c>
      <c r="AHO7" s="200">
        <v>2455</v>
      </c>
      <c r="AHP7" s="200">
        <v>2455.5</v>
      </c>
      <c r="AHQ7" s="200">
        <v>2458</v>
      </c>
      <c r="AHR7" s="200">
        <v>2460</v>
      </c>
      <c r="AHS7" s="200">
        <v>2460.5</v>
      </c>
      <c r="AHT7" s="200">
        <v>2467.5</v>
      </c>
      <c r="AHU7" s="200">
        <v>2466</v>
      </c>
      <c r="AHV7" s="200">
        <v>2468.5</v>
      </c>
      <c r="AHW7" s="200">
        <v>2468.5</v>
      </c>
      <c r="AHX7" s="200">
        <v>2471.5</v>
      </c>
      <c r="AHY7" s="200">
        <v>2471.5</v>
      </c>
      <c r="AHZ7" s="200">
        <v>2470.5</v>
      </c>
      <c r="AIA7" s="200">
        <v>2474.5</v>
      </c>
      <c r="AIB7" s="200">
        <v>2472.5</v>
      </c>
      <c r="AIC7" s="200">
        <v>2476.5</v>
      </c>
      <c r="AID7" s="200">
        <v>2473.5</v>
      </c>
      <c r="AIE7" s="200">
        <v>2474.5</v>
      </c>
      <c r="AIF7" s="200">
        <v>2473.5</v>
      </c>
      <c r="AIG7" s="200">
        <v>2474.5</v>
      </c>
      <c r="AIH7" s="200">
        <v>2476.5</v>
      </c>
      <c r="AII7" s="200">
        <v>2477.5</v>
      </c>
      <c r="AIJ7" s="200">
        <v>2479.5</v>
      </c>
      <c r="AIK7" s="200">
        <v>2481.5</v>
      </c>
      <c r="AIL7" s="200">
        <v>2484.5</v>
      </c>
      <c r="AIM7" s="200">
        <v>2488.5</v>
      </c>
      <c r="AIN7" s="200">
        <v>2494.5</v>
      </c>
      <c r="AIO7" s="200">
        <v>2497.5</v>
      </c>
      <c r="AIP7" s="200">
        <v>2497</v>
      </c>
      <c r="AIQ7" s="200">
        <v>2503.5</v>
      </c>
      <c r="AIR7" s="200">
        <v>2506.5</v>
      </c>
      <c r="AIS7" s="200">
        <v>2517.5</v>
      </c>
      <c r="AIT7" s="200">
        <v>2525</v>
      </c>
      <c r="AIU7" s="200">
        <v>2530</v>
      </c>
      <c r="AIV7" s="200">
        <v>2528.5</v>
      </c>
      <c r="AIW7" s="200">
        <v>2541.5</v>
      </c>
      <c r="AIX7" s="200">
        <v>2547</v>
      </c>
      <c r="AIY7" s="200">
        <v>2555.5</v>
      </c>
      <c r="AIZ7" s="200">
        <v>2563.5</v>
      </c>
      <c r="AJA7" s="200">
        <v>2569</v>
      </c>
      <c r="AJB7" s="200">
        <v>2570.5</v>
      </c>
      <c r="AJC7" s="200">
        <v>2574.5</v>
      </c>
      <c r="AJD7" s="200">
        <v>2567.5</v>
      </c>
      <c r="AJE7" s="200">
        <v>2566.5</v>
      </c>
      <c r="AJF7" s="200">
        <v>2566.5</v>
      </c>
      <c r="AJG7" s="200">
        <v>2566.5</v>
      </c>
      <c r="AJH7" s="200">
        <v>2566.5</v>
      </c>
      <c r="AJI7" s="200">
        <v>2564.5</v>
      </c>
      <c r="AJJ7" s="200">
        <v>2565</v>
      </c>
      <c r="AJK7" s="200">
        <v>2566</v>
      </c>
      <c r="AJL7" s="200">
        <v>2566.5</v>
      </c>
      <c r="AJM7" s="200">
        <v>2566</v>
      </c>
      <c r="AJN7" s="200">
        <v>2564.5</v>
      </c>
      <c r="AJO7" s="200">
        <v>2563.5</v>
      </c>
      <c r="AJP7" s="200">
        <v>2564.5</v>
      </c>
      <c r="AJQ7" s="200">
        <v>2565</v>
      </c>
      <c r="AJR7" s="200">
        <v>2565</v>
      </c>
      <c r="AJS7" s="200">
        <v>2566.5</v>
      </c>
      <c r="AJT7" s="200">
        <v>2566</v>
      </c>
      <c r="AJU7" s="200">
        <v>2566.5</v>
      </c>
      <c r="AJV7" s="200">
        <v>2566.5</v>
      </c>
      <c r="AJW7" s="200">
        <v>2566.5</v>
      </c>
      <c r="AJX7" s="200">
        <v>2566.5</v>
      </c>
      <c r="AJY7" s="200">
        <v>2566.5</v>
      </c>
      <c r="AJZ7" s="200">
        <v>2566.5</v>
      </c>
      <c r="AKA7" s="200">
        <v>2567.5</v>
      </c>
      <c r="AKB7" s="200">
        <v>2566.5</v>
      </c>
      <c r="AKC7" s="200">
        <v>2566.5</v>
      </c>
      <c r="AKD7" s="200">
        <v>2566.5</v>
      </c>
      <c r="AKE7" s="200">
        <v>2567.5</v>
      </c>
      <c r="AKF7" s="200">
        <v>2567.5</v>
      </c>
      <c r="AKG7" s="200">
        <v>2571.5</v>
      </c>
      <c r="AKH7" s="200">
        <v>2571.5</v>
      </c>
      <c r="AKI7" s="200">
        <v>2571</v>
      </c>
      <c r="AKJ7" s="200">
        <v>2571</v>
      </c>
      <c r="AKK7" s="200">
        <v>2575</v>
      </c>
      <c r="AKL7" s="200">
        <v>2576.5</v>
      </c>
      <c r="AKM7" s="200">
        <v>2580.5</v>
      </c>
      <c r="AKN7" s="200">
        <v>2586</v>
      </c>
      <c r="AKO7" s="200">
        <v>2590.5</v>
      </c>
      <c r="AKP7" s="200">
        <v>2596.5</v>
      </c>
      <c r="AKQ7" s="200">
        <v>2604.5</v>
      </c>
      <c r="AKR7" s="200">
        <v>2610.5</v>
      </c>
      <c r="AKS7" s="200">
        <v>2619.5</v>
      </c>
      <c r="AKT7" s="200">
        <v>2637.5</v>
      </c>
      <c r="AKU7" s="200">
        <v>2655</v>
      </c>
      <c r="AKV7" s="200">
        <v>2644</v>
      </c>
      <c r="AKW7" s="200">
        <v>2665</v>
      </c>
      <c r="AKX7" s="200">
        <v>2635</v>
      </c>
      <c r="AKY7" s="200">
        <v>2642.5</v>
      </c>
      <c r="AKZ7" s="200">
        <v>2637.5</v>
      </c>
      <c r="ALA7" s="200">
        <v>2638.5</v>
      </c>
      <c r="ALB7" s="200">
        <v>2635.5</v>
      </c>
      <c r="ALC7" s="200">
        <v>2636.5</v>
      </c>
      <c r="ALD7" s="200">
        <v>2637.5</v>
      </c>
      <c r="ALE7" s="200">
        <v>2635.5</v>
      </c>
      <c r="ALF7" s="200">
        <v>2637.5</v>
      </c>
      <c r="ALG7" s="200">
        <v>2640</v>
      </c>
      <c r="ALH7" s="200">
        <v>2642.5</v>
      </c>
      <c r="ALI7" s="200">
        <v>2642.5</v>
      </c>
      <c r="ALJ7" s="200">
        <v>2644</v>
      </c>
      <c r="ALK7" s="200">
        <v>2645</v>
      </c>
      <c r="ALL7" s="200">
        <v>2644</v>
      </c>
      <c r="ALM7" s="200">
        <v>2648</v>
      </c>
      <c r="ALN7" s="200">
        <v>2647.5</v>
      </c>
      <c r="ALO7" s="200">
        <v>2648</v>
      </c>
      <c r="ALP7" s="200">
        <v>2652.5</v>
      </c>
      <c r="ALQ7" s="200">
        <v>2659</v>
      </c>
      <c r="ALR7" s="200">
        <v>2662.5</v>
      </c>
      <c r="ALS7" s="200">
        <v>2666.5</v>
      </c>
      <c r="ALT7" s="200">
        <v>2667.5</v>
      </c>
      <c r="ALU7" s="200">
        <v>2668</v>
      </c>
      <c r="ALV7" s="200">
        <v>2670.5</v>
      </c>
      <c r="ALW7" s="200">
        <v>2667.5</v>
      </c>
      <c r="ALX7" s="200">
        <v>2664.5</v>
      </c>
      <c r="ALY7" s="200">
        <v>2665.5</v>
      </c>
      <c r="ALZ7" s="200">
        <v>2662</v>
      </c>
      <c r="AMA7" s="200">
        <v>2655.5</v>
      </c>
      <c r="AMB7" s="200">
        <v>2652.5</v>
      </c>
      <c r="AMC7" s="200">
        <v>2649.5</v>
      </c>
      <c r="AMD7" s="200">
        <v>2647.5</v>
      </c>
      <c r="AME7" s="200">
        <v>2643.5</v>
      </c>
      <c r="AMF7" s="200">
        <v>2642.5</v>
      </c>
      <c r="AMG7" s="200">
        <v>2632.5</v>
      </c>
      <c r="AMH7" s="200">
        <v>2630</v>
      </c>
      <c r="AMI7" s="200">
        <v>2631.5</v>
      </c>
      <c r="AMJ7" s="200">
        <v>2631.5</v>
      </c>
      <c r="AMK7" s="200">
        <v>2630.5</v>
      </c>
      <c r="AML7" s="200">
        <v>2630</v>
      </c>
      <c r="AMM7" s="200">
        <v>2632.5</v>
      </c>
      <c r="AMN7" s="56">
        <v>2632.5</v>
      </c>
      <c r="AMO7" s="56">
        <v>2632.5</v>
      </c>
      <c r="AMP7" s="56">
        <v>2635.5</v>
      </c>
      <c r="AMQ7" s="337">
        <v>2634.5</v>
      </c>
      <c r="AMR7" s="337">
        <v>2632</v>
      </c>
      <c r="AMS7" s="337">
        <v>2633</v>
      </c>
      <c r="AMT7" s="337">
        <v>2635</v>
      </c>
      <c r="AMU7" s="337">
        <v>2639</v>
      </c>
      <c r="AMV7" s="337">
        <v>2637.5</v>
      </c>
      <c r="AMW7" s="337">
        <v>2637.5</v>
      </c>
      <c r="AMX7" s="337">
        <v>2637.5</v>
      </c>
      <c r="AMY7" s="337">
        <v>2637.5</v>
      </c>
      <c r="AMZ7" s="337">
        <v>2637.5</v>
      </c>
      <c r="ANA7" s="337">
        <v>2639.5</v>
      </c>
      <c r="ANB7" s="337">
        <v>2638.5</v>
      </c>
      <c r="ANC7" s="337">
        <v>2636.5</v>
      </c>
      <c r="AND7" s="337">
        <v>2636.5</v>
      </c>
      <c r="ANE7" s="337">
        <v>2635.5</v>
      </c>
      <c r="ANF7" s="337">
        <v>2634.5</v>
      </c>
      <c r="ANG7" s="337">
        <v>2634.5</v>
      </c>
      <c r="ANH7" s="337">
        <v>2634.5</v>
      </c>
      <c r="ANI7" s="337">
        <v>2634.5</v>
      </c>
      <c r="ANJ7" s="337">
        <v>2633.5</v>
      </c>
      <c r="ANK7" s="337">
        <v>2632.5</v>
      </c>
      <c r="ANL7" s="337">
        <v>2632</v>
      </c>
      <c r="ANM7" s="337">
        <v>2631.5</v>
      </c>
      <c r="ANN7" s="337">
        <v>2632.5</v>
      </c>
      <c r="ANO7" s="337">
        <v>2633</v>
      </c>
      <c r="ANP7" s="337">
        <v>2631.5</v>
      </c>
      <c r="ANQ7" s="337">
        <v>2631.5</v>
      </c>
      <c r="ANR7" s="337">
        <v>2630.5</v>
      </c>
      <c r="ANS7" s="337">
        <v>2631</v>
      </c>
      <c r="ANT7" s="337">
        <v>2632</v>
      </c>
      <c r="ANU7" s="337">
        <v>2632</v>
      </c>
      <c r="ANV7" s="337">
        <v>2632.5</v>
      </c>
      <c r="ANW7" s="337">
        <v>2633.5</v>
      </c>
      <c r="ANX7" s="337">
        <v>2632.5</v>
      </c>
      <c r="ANY7" s="337">
        <v>2633</v>
      </c>
      <c r="ANZ7" s="337">
        <v>2632.5</v>
      </c>
      <c r="AOA7" s="337">
        <v>2633</v>
      </c>
      <c r="AOB7" s="337">
        <v>2632</v>
      </c>
      <c r="AOC7" s="337">
        <v>2633</v>
      </c>
      <c r="AOD7" s="337">
        <v>2633.5</v>
      </c>
      <c r="AOE7" s="337">
        <v>2633.5</v>
      </c>
      <c r="AOF7" s="337">
        <v>2634</v>
      </c>
      <c r="AOG7" s="337">
        <v>2634</v>
      </c>
      <c r="AOH7" s="337">
        <v>2634</v>
      </c>
      <c r="AOI7" s="337">
        <v>2635</v>
      </c>
      <c r="AOJ7" s="337">
        <v>2638.5</v>
      </c>
      <c r="AOK7" s="337">
        <v>2638.5</v>
      </c>
      <c r="AOL7" s="337">
        <v>2639</v>
      </c>
      <c r="AOM7" s="337">
        <v>2639.5</v>
      </c>
      <c r="AON7" s="337">
        <v>2641</v>
      </c>
      <c r="AOO7" s="337">
        <v>2642.5</v>
      </c>
      <c r="AOP7" s="337">
        <v>2643</v>
      </c>
      <c r="AOQ7" s="337">
        <v>2643.5</v>
      </c>
      <c r="AOR7" s="337">
        <v>2644.5</v>
      </c>
      <c r="AOS7" s="337">
        <v>2644.5</v>
      </c>
      <c r="AOT7" s="337">
        <v>2644.5</v>
      </c>
      <c r="AOU7" s="337">
        <v>2644</v>
      </c>
      <c r="AOV7" s="337">
        <v>2645</v>
      </c>
      <c r="AOW7" s="337">
        <v>2643.5</v>
      </c>
      <c r="AOX7" s="337">
        <v>2644.5</v>
      </c>
      <c r="AOY7" s="337">
        <v>2644.5</v>
      </c>
      <c r="AOZ7" s="337">
        <v>2644.5</v>
      </c>
      <c r="APA7" s="337">
        <v>2644.5</v>
      </c>
      <c r="APB7" s="337">
        <v>2644.5</v>
      </c>
      <c r="APC7" s="337">
        <v>2644.5</v>
      </c>
      <c r="APD7" s="337">
        <v>2646.5</v>
      </c>
      <c r="APE7" s="337">
        <v>2647</v>
      </c>
      <c r="APF7" s="337">
        <v>2648.5</v>
      </c>
      <c r="APG7" s="337">
        <v>2648.5</v>
      </c>
      <c r="APH7" s="337">
        <v>2647.5</v>
      </c>
      <c r="API7" s="337">
        <v>2648.5</v>
      </c>
      <c r="APJ7" s="390">
        <v>2648.5</v>
      </c>
      <c r="APK7" s="390">
        <v>2649</v>
      </c>
      <c r="APL7" s="390">
        <v>2650</v>
      </c>
      <c r="APM7" s="390">
        <v>2651</v>
      </c>
      <c r="APN7" s="390">
        <v>2651.5</v>
      </c>
      <c r="APO7" s="390">
        <v>2651.5</v>
      </c>
      <c r="APP7" s="390">
        <v>2651.5</v>
      </c>
      <c r="APQ7" s="390">
        <v>2654.5</v>
      </c>
      <c r="APR7" s="390">
        <v>2654.5</v>
      </c>
      <c r="APS7" s="390">
        <v>2653.5</v>
      </c>
      <c r="APT7" s="390">
        <v>2653.5</v>
      </c>
      <c r="APU7" s="390">
        <v>2654.5</v>
      </c>
      <c r="APV7" s="390">
        <v>2654.5</v>
      </c>
      <c r="APW7" s="390">
        <v>2654.5</v>
      </c>
      <c r="APX7" s="390">
        <v>2654.5</v>
      </c>
      <c r="APY7" s="390">
        <v>2655</v>
      </c>
      <c r="APZ7" s="390">
        <v>2655.5</v>
      </c>
      <c r="AQA7" s="390">
        <v>2657.5</v>
      </c>
      <c r="AQB7" s="390">
        <v>2657.5</v>
      </c>
      <c r="AQC7" s="390">
        <v>2657.5</v>
      </c>
      <c r="AQD7" s="390">
        <v>2657</v>
      </c>
      <c r="AQE7" s="390">
        <v>2657.5</v>
      </c>
      <c r="AQF7" s="390">
        <v>2658.5</v>
      </c>
      <c r="AQG7" s="390">
        <v>2659</v>
      </c>
      <c r="AQH7" s="390">
        <v>2659</v>
      </c>
      <c r="AQI7" s="390">
        <v>2660.5</v>
      </c>
      <c r="AQJ7" s="390">
        <v>2659.5</v>
      </c>
      <c r="AQK7" s="390">
        <v>2659.5</v>
      </c>
      <c r="AQL7" s="390">
        <v>2660</v>
      </c>
      <c r="AQM7" s="390">
        <v>2660</v>
      </c>
      <c r="AQN7" s="390">
        <v>2660</v>
      </c>
      <c r="AQO7" s="390">
        <v>2660</v>
      </c>
      <c r="AQP7" s="390">
        <v>2659.5</v>
      </c>
      <c r="AQQ7" s="390">
        <v>2660</v>
      </c>
      <c r="AQR7" s="390">
        <v>2661</v>
      </c>
      <c r="AQS7" s="390">
        <v>2661.5</v>
      </c>
      <c r="AQT7" s="390">
        <v>2662</v>
      </c>
      <c r="AQU7" s="390">
        <v>2664.5</v>
      </c>
      <c r="AQV7" s="390">
        <v>2663.5</v>
      </c>
      <c r="AQW7" s="390">
        <v>2664</v>
      </c>
      <c r="AQX7" s="390">
        <v>2665.5</v>
      </c>
      <c r="AQY7" s="390">
        <v>2665.5</v>
      </c>
      <c r="AQZ7" s="390">
        <v>2666.5</v>
      </c>
      <c r="ARA7" s="390">
        <v>2667</v>
      </c>
      <c r="ARB7" s="390">
        <v>2668</v>
      </c>
      <c r="ARC7" s="390">
        <v>2666.5</v>
      </c>
      <c r="ARD7" s="390">
        <v>2665</v>
      </c>
      <c r="ARE7" s="390">
        <v>2666.5</v>
      </c>
      <c r="ARF7" s="390">
        <v>2667.5</v>
      </c>
      <c r="ARG7" s="390">
        <v>2669.5</v>
      </c>
      <c r="ARH7" s="390">
        <v>2668.5</v>
      </c>
      <c r="ARI7" s="390">
        <v>2668.5</v>
      </c>
      <c r="ARJ7" s="390">
        <v>2669</v>
      </c>
      <c r="ARK7" s="390">
        <v>2670</v>
      </c>
      <c r="ARL7" s="390">
        <v>2672.5</v>
      </c>
      <c r="ARM7" s="390">
        <v>2673.5</v>
      </c>
      <c r="ARN7" s="390">
        <v>2673.5</v>
      </c>
      <c r="ARO7" s="337">
        <v>2673.5</v>
      </c>
      <c r="ARP7" s="337">
        <v>2674.5</v>
      </c>
      <c r="ARQ7" s="337">
        <v>2673.5</v>
      </c>
      <c r="ARR7" s="337">
        <v>2673.5</v>
      </c>
      <c r="ARS7" s="337">
        <v>2674.5</v>
      </c>
      <c r="ART7" s="337">
        <v>2674.5</v>
      </c>
      <c r="ARU7" s="337">
        <v>2673.5</v>
      </c>
      <c r="ARV7" s="337">
        <v>2672.5</v>
      </c>
      <c r="ARW7" s="337">
        <v>2674</v>
      </c>
      <c r="ARX7" s="337">
        <v>2673.5</v>
      </c>
      <c r="ARY7" s="337">
        <v>2672.5</v>
      </c>
      <c r="ARZ7" s="337">
        <v>2672.5</v>
      </c>
      <c r="ASA7" s="337">
        <v>2672</v>
      </c>
      <c r="ASB7" s="337">
        <v>2673.5</v>
      </c>
      <c r="ASC7" s="337">
        <v>2673.5</v>
      </c>
      <c r="ASD7" s="337">
        <v>2674</v>
      </c>
      <c r="ASE7" s="337">
        <v>2673.5</v>
      </c>
      <c r="ASF7" s="337">
        <v>2672</v>
      </c>
      <c r="ASG7" s="337">
        <v>2672.5</v>
      </c>
      <c r="ASH7" s="337">
        <v>2671.5</v>
      </c>
      <c r="ASI7" s="337">
        <v>2670</v>
      </c>
      <c r="ASJ7" s="337">
        <v>2670</v>
      </c>
      <c r="ASK7" s="337">
        <v>2670</v>
      </c>
      <c r="ASL7" s="337">
        <v>2670</v>
      </c>
      <c r="ASM7" s="337">
        <v>2669.5</v>
      </c>
      <c r="ASN7" s="337">
        <v>2670</v>
      </c>
      <c r="ASO7" s="337">
        <v>2669.5</v>
      </c>
      <c r="ASP7" s="337">
        <v>2667.5</v>
      </c>
      <c r="ASQ7" s="337">
        <v>2668.5</v>
      </c>
      <c r="ASR7" s="337">
        <v>2668.5</v>
      </c>
      <c r="ASS7" s="337">
        <v>2668.5</v>
      </c>
      <c r="AST7" s="337">
        <v>2669</v>
      </c>
      <c r="ASU7" s="337">
        <v>2669</v>
      </c>
      <c r="ASV7" s="337">
        <v>2669.5</v>
      </c>
      <c r="ASW7" s="337">
        <v>2669</v>
      </c>
      <c r="ASX7" s="337">
        <v>2669</v>
      </c>
      <c r="ASY7" s="337">
        <v>2669</v>
      </c>
      <c r="ASZ7" s="337">
        <v>2669</v>
      </c>
      <c r="ATA7" s="337">
        <v>2671.5</v>
      </c>
      <c r="ATB7" s="337">
        <v>2671.5</v>
      </c>
      <c r="ATC7" s="337">
        <v>2673</v>
      </c>
      <c r="ATD7" s="337">
        <v>2674</v>
      </c>
      <c r="ATE7" s="337">
        <v>2674.5</v>
      </c>
      <c r="ATF7" s="337">
        <v>2674.5</v>
      </c>
      <c r="ATG7" s="337">
        <v>2677.5</v>
      </c>
      <c r="ATH7" s="337">
        <v>2683</v>
      </c>
      <c r="ATI7" s="337">
        <v>2690</v>
      </c>
      <c r="ATJ7" s="337">
        <v>2715</v>
      </c>
      <c r="ATK7" s="337">
        <v>2702.5</v>
      </c>
      <c r="ATL7" s="337">
        <v>2705</v>
      </c>
      <c r="ATM7" s="337">
        <v>2692.5</v>
      </c>
      <c r="ATN7" s="337">
        <v>2696</v>
      </c>
      <c r="ATO7" s="337">
        <v>2697.5</v>
      </c>
      <c r="ATP7" s="337">
        <v>2705</v>
      </c>
      <c r="ATQ7" s="337">
        <v>2705</v>
      </c>
      <c r="ATR7" s="337">
        <v>2702.5</v>
      </c>
      <c r="ATS7" s="337">
        <v>2705.5</v>
      </c>
      <c r="ATT7" s="337">
        <v>2705.5</v>
      </c>
      <c r="ATU7" s="337">
        <v>2705</v>
      </c>
      <c r="ATV7" s="337">
        <v>2706</v>
      </c>
      <c r="ATW7" s="337">
        <v>2707.5</v>
      </c>
      <c r="ATX7" s="337">
        <v>2705</v>
      </c>
      <c r="ATY7" s="337">
        <v>2705.5</v>
      </c>
      <c r="ATZ7" s="337">
        <v>2706</v>
      </c>
      <c r="AUA7" s="337">
        <v>2705.5</v>
      </c>
      <c r="AUB7" s="337">
        <v>2705.5</v>
      </c>
      <c r="AUC7" s="337">
        <v>2706.5</v>
      </c>
      <c r="AUD7" s="337">
        <v>2708</v>
      </c>
      <c r="AUE7" s="337">
        <v>2708.5</v>
      </c>
      <c r="AUF7" s="337">
        <v>2709.5</v>
      </c>
      <c r="AUG7" s="337">
        <v>2710.5</v>
      </c>
      <c r="AUH7" s="337">
        <v>2711.5</v>
      </c>
      <c r="AUI7" s="337">
        <v>2716.5</v>
      </c>
      <c r="AUJ7" s="337">
        <v>2717</v>
      </c>
      <c r="AUK7" s="337">
        <v>2718.5</v>
      </c>
      <c r="AUL7" s="337">
        <v>2721.5</v>
      </c>
      <c r="AUM7" s="337">
        <v>2722.5</v>
      </c>
      <c r="AUN7" s="337">
        <v>2723</v>
      </c>
      <c r="AUO7" s="337">
        <v>2724</v>
      </c>
      <c r="AUP7" s="337">
        <v>2724.5</v>
      </c>
      <c r="AUQ7" s="337">
        <v>2723.5</v>
      </c>
      <c r="AUR7" s="337">
        <v>2725</v>
      </c>
      <c r="AUS7" s="337">
        <v>2726.5</v>
      </c>
      <c r="AUT7" s="337">
        <v>2726.5</v>
      </c>
      <c r="AUU7" s="337">
        <v>2728.5</v>
      </c>
      <c r="AUV7" s="337">
        <v>2730.5</v>
      </c>
      <c r="AUW7" s="337">
        <v>2732</v>
      </c>
      <c r="AUX7" s="337">
        <v>2733</v>
      </c>
      <c r="AUY7" s="337">
        <v>2733.5</v>
      </c>
      <c r="AUZ7" s="337">
        <v>2734</v>
      </c>
      <c r="AVA7" s="337">
        <v>2736</v>
      </c>
      <c r="AVB7" s="337">
        <v>2736</v>
      </c>
      <c r="AVC7" s="337">
        <v>2735.5</v>
      </c>
      <c r="AVD7" s="337">
        <v>2736</v>
      </c>
      <c r="AVE7" s="337">
        <v>2734.5</v>
      </c>
      <c r="AVF7" s="337">
        <v>2734.5</v>
      </c>
      <c r="AVG7" s="337">
        <v>2734.5</v>
      </c>
      <c r="AVH7" s="337">
        <v>2738</v>
      </c>
      <c r="AVI7" s="337">
        <v>2738</v>
      </c>
      <c r="AVJ7" s="337">
        <v>2740</v>
      </c>
      <c r="AVK7" s="337">
        <v>2741.5</v>
      </c>
      <c r="AVL7" s="337">
        <v>2741.5</v>
      </c>
      <c r="AVM7" s="337">
        <v>2742</v>
      </c>
      <c r="AVN7" s="337">
        <v>2741.5</v>
      </c>
      <c r="AVO7" s="337">
        <v>2746</v>
      </c>
      <c r="AVP7" s="337">
        <v>2745.5</v>
      </c>
      <c r="AVQ7" s="337">
        <v>2746</v>
      </c>
      <c r="AVR7" s="337">
        <v>2747.5</v>
      </c>
      <c r="AVS7" s="337">
        <v>2749.5</v>
      </c>
      <c r="AVT7" s="337">
        <v>2750</v>
      </c>
      <c r="AVU7" s="337">
        <v>2751</v>
      </c>
      <c r="AVV7" s="337">
        <v>2752</v>
      </c>
      <c r="AVW7" s="337">
        <v>2750.5</v>
      </c>
      <c r="AVX7" s="337">
        <v>2750.5</v>
      </c>
      <c r="AVY7" s="337">
        <v>2752</v>
      </c>
      <c r="AVZ7" s="337">
        <v>2752.5</v>
      </c>
      <c r="AWA7" s="337">
        <v>2752.5</v>
      </c>
      <c r="AWB7" s="337">
        <v>2753</v>
      </c>
      <c r="AWC7" s="337">
        <v>2754</v>
      </c>
      <c r="AWD7" s="337">
        <v>2755.5</v>
      </c>
      <c r="AWE7" s="337">
        <v>2755.5</v>
      </c>
      <c r="AWF7" s="337">
        <v>2756.5</v>
      </c>
      <c r="AWG7" s="337">
        <v>2756.5</v>
      </c>
      <c r="AWH7" s="337">
        <v>2755.5</v>
      </c>
      <c r="AWI7" s="337">
        <v>2756.5</v>
      </c>
      <c r="AWJ7" s="337">
        <v>2757.5</v>
      </c>
      <c r="AWK7" s="337">
        <v>2758</v>
      </c>
      <c r="AWL7" s="337">
        <v>2758</v>
      </c>
      <c r="AWM7" s="338">
        <v>2759.5</v>
      </c>
      <c r="AWN7" s="338">
        <v>2761</v>
      </c>
      <c r="AWO7" s="338">
        <v>2761.5</v>
      </c>
      <c r="AWP7" s="338">
        <v>2761.5</v>
      </c>
      <c r="AWQ7" s="338">
        <v>2762</v>
      </c>
      <c r="AWR7" s="338">
        <v>2763.5</v>
      </c>
      <c r="AWS7" s="338">
        <v>2765</v>
      </c>
      <c r="AWT7" s="338">
        <v>2766.5</v>
      </c>
      <c r="AWU7" s="338">
        <v>2768</v>
      </c>
      <c r="AWV7" s="338">
        <v>2768</v>
      </c>
      <c r="AWW7" s="338">
        <v>2768</v>
      </c>
      <c r="AWX7" s="338">
        <v>2768.5</v>
      </c>
      <c r="AWY7" s="338">
        <v>2768.5</v>
      </c>
      <c r="AWZ7" s="338">
        <v>2768.5</v>
      </c>
      <c r="AXA7" s="338">
        <v>2768.5</v>
      </c>
      <c r="AXB7" s="338">
        <v>2769.5</v>
      </c>
      <c r="AXC7" s="338">
        <v>2768.5</v>
      </c>
      <c r="AXD7" s="338">
        <v>2769.5</v>
      </c>
      <c r="AXE7" s="338">
        <v>2769.5</v>
      </c>
      <c r="AXF7" s="338">
        <v>2770.5</v>
      </c>
      <c r="AXG7" s="338">
        <v>2771</v>
      </c>
      <c r="AXH7" s="338">
        <v>2770.5</v>
      </c>
      <c r="AXI7" s="338">
        <v>2772.5</v>
      </c>
      <c r="AXJ7" s="338">
        <v>2772.5</v>
      </c>
      <c r="AXK7" s="338">
        <v>2773.5</v>
      </c>
      <c r="AXL7" s="338">
        <v>2775.5</v>
      </c>
      <c r="AXM7" s="338">
        <v>2776.5</v>
      </c>
      <c r="AXN7" s="338">
        <v>2778.5</v>
      </c>
      <c r="AXO7" s="338">
        <v>2779.5</v>
      </c>
    </row>
    <row r="8" spans="1:1731">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c r="AAA8" s="188"/>
      <c r="AAB8" s="188"/>
      <c r="AAC8" s="188"/>
      <c r="AAD8" s="188"/>
      <c r="AAE8" s="188"/>
      <c r="AAF8" s="188"/>
      <c r="AAG8" s="188"/>
      <c r="AAH8" s="188"/>
      <c r="AAI8" s="188"/>
      <c r="AAJ8" s="188"/>
      <c r="AAK8" s="188"/>
      <c r="AAL8" s="188"/>
      <c r="AAM8" s="188"/>
      <c r="AAN8" s="188"/>
      <c r="AAO8" s="188"/>
      <c r="AAP8" s="188"/>
      <c r="AAQ8" s="188"/>
      <c r="AAR8" s="188"/>
      <c r="AAS8" s="188"/>
      <c r="AAT8" s="188"/>
      <c r="AAU8" s="188"/>
      <c r="AAV8" s="188"/>
      <c r="AAW8" s="188"/>
      <c r="AAX8" s="188"/>
      <c r="AAY8" s="188"/>
      <c r="AAZ8" s="188"/>
      <c r="ABA8" s="188"/>
      <c r="ABB8" s="188"/>
      <c r="ABC8" s="188"/>
      <c r="ABD8" s="188"/>
      <c r="ABE8" s="188"/>
      <c r="ABF8" s="188"/>
      <c r="ABG8" s="188"/>
      <c r="ABH8" s="188"/>
      <c r="ABI8" s="188"/>
      <c r="ABJ8" s="188"/>
      <c r="ABK8" s="188"/>
      <c r="ABL8" s="188"/>
      <c r="ABM8" s="188"/>
      <c r="ABN8" s="188"/>
      <c r="ABO8" s="188"/>
      <c r="ABP8" s="188"/>
      <c r="ABQ8" s="188"/>
      <c r="ABR8" s="188"/>
      <c r="ABS8" s="188"/>
      <c r="ABT8" s="188"/>
      <c r="ABU8" s="188"/>
      <c r="ABV8" s="188"/>
      <c r="ABW8" s="188"/>
      <c r="ABX8" s="188"/>
      <c r="ABY8" s="188"/>
      <c r="ABZ8" s="188"/>
      <c r="ACA8" s="188"/>
      <c r="ACB8" s="188"/>
      <c r="ACC8" s="188"/>
      <c r="ACD8" s="188"/>
      <c r="ACE8" s="188"/>
      <c r="ACF8" s="188"/>
      <c r="ACG8" s="188"/>
      <c r="ACH8" s="188"/>
      <c r="ACI8" s="188"/>
      <c r="ACJ8" s="188"/>
      <c r="ACK8" s="188"/>
      <c r="ACL8" s="188"/>
      <c r="ACM8" s="188"/>
      <c r="ACN8" s="188"/>
      <c r="ACO8" s="188"/>
      <c r="ACP8" s="188"/>
      <c r="ACQ8" s="188"/>
      <c r="ACR8" s="188"/>
      <c r="ACS8" s="188"/>
      <c r="ACT8" s="188"/>
      <c r="ACU8" s="188"/>
      <c r="ACV8" s="188"/>
      <c r="ACW8" s="188"/>
      <c r="ACX8" s="188"/>
      <c r="ACY8" s="188"/>
      <c r="ACZ8" s="188"/>
      <c r="ADA8" s="188"/>
      <c r="ADB8" s="188"/>
      <c r="ADC8" s="188"/>
      <c r="ADD8" s="188"/>
      <c r="ADE8" s="188"/>
      <c r="ADF8" s="188"/>
      <c r="ADG8" s="188"/>
      <c r="ADH8" s="188"/>
      <c r="ADI8" s="188"/>
      <c r="ADJ8" s="188"/>
      <c r="ADK8" s="188"/>
      <c r="ADL8" s="188"/>
      <c r="ADM8" s="188"/>
      <c r="ADN8" s="188"/>
      <c r="ADO8" s="188"/>
      <c r="ADP8" s="188"/>
      <c r="ADQ8" s="188"/>
      <c r="ADR8" s="188"/>
      <c r="ADS8" s="188"/>
      <c r="ADT8" s="188"/>
      <c r="ADU8" s="188"/>
      <c r="ADV8" s="188"/>
      <c r="ADW8" s="188"/>
      <c r="ADX8" s="188"/>
      <c r="ADY8" s="188"/>
      <c r="ADZ8" s="188"/>
      <c r="AEA8" s="188"/>
      <c r="AEB8" s="188"/>
      <c r="AEC8" s="188"/>
      <c r="AED8" s="188"/>
      <c r="AEE8" s="188"/>
      <c r="AEF8" s="188"/>
      <c r="AEG8" s="188"/>
      <c r="AEH8" s="188"/>
      <c r="AEI8" s="188"/>
      <c r="AEJ8" s="188"/>
      <c r="AEK8" s="188"/>
      <c r="AEL8" s="188"/>
      <c r="AEM8" s="188"/>
      <c r="AEN8" s="188"/>
      <c r="AEO8" s="188"/>
      <c r="AEP8" s="188"/>
      <c r="AEQ8" s="188"/>
      <c r="AER8" s="188"/>
      <c r="AES8" s="188"/>
      <c r="AET8" s="188"/>
      <c r="AEU8" s="188"/>
      <c r="AEV8" s="188"/>
      <c r="AEW8" s="188"/>
      <c r="AEX8" s="188"/>
      <c r="AEY8" s="188"/>
      <c r="AEZ8" s="188"/>
      <c r="AFA8" s="188"/>
      <c r="AFB8" s="188"/>
      <c r="AFC8" s="188"/>
      <c r="AFD8" s="188"/>
      <c r="AFE8" s="188"/>
      <c r="AFF8" s="188"/>
      <c r="AFG8" s="188"/>
      <c r="AFH8" s="188"/>
      <c r="AFI8" s="188"/>
      <c r="AFJ8" s="188"/>
      <c r="AFK8" s="188"/>
      <c r="AFL8" s="188"/>
      <c r="AFM8" s="188"/>
      <c r="AFN8" s="188"/>
      <c r="AFO8" s="188"/>
      <c r="AFP8" s="188"/>
      <c r="AFQ8" s="188"/>
      <c r="AFR8" s="188"/>
      <c r="AFS8" s="188"/>
      <c r="AFT8" s="188"/>
      <c r="AFU8" s="188"/>
      <c r="AFV8" s="188"/>
      <c r="AFW8" s="188"/>
      <c r="AFX8" s="188"/>
      <c r="AFY8" s="188"/>
      <c r="AFZ8" s="188"/>
      <c r="AGA8" s="188"/>
      <c r="AGB8" s="188"/>
      <c r="AGC8" s="188"/>
      <c r="AGD8" s="188"/>
      <c r="AGE8" s="188"/>
      <c r="AGF8" s="188"/>
      <c r="AGG8" s="188"/>
      <c r="AGH8" s="188"/>
      <c r="AGI8" s="188"/>
      <c r="AGJ8" s="188"/>
      <c r="AGK8" s="188"/>
      <c r="AGL8" s="188"/>
      <c r="AGM8" s="188"/>
      <c r="AGN8" s="188"/>
      <c r="AGO8" s="188"/>
      <c r="AGP8" s="188"/>
      <c r="AGQ8" s="188"/>
      <c r="AGR8" s="188"/>
      <c r="AGS8" s="188"/>
      <c r="AGT8" s="188"/>
      <c r="AGU8" s="188"/>
      <c r="AGV8" s="188"/>
      <c r="AGW8" s="188"/>
      <c r="AGX8" s="188"/>
      <c r="AGY8" s="188"/>
      <c r="AGZ8" s="188"/>
      <c r="AHA8" s="188"/>
      <c r="AHB8" s="188"/>
      <c r="AHC8" s="188"/>
      <c r="AHD8" s="188"/>
      <c r="AHE8" s="188"/>
      <c r="AHF8" s="188"/>
      <c r="AHG8" s="188"/>
      <c r="AHH8" s="188"/>
      <c r="AHI8" s="188"/>
      <c r="AHJ8" s="188"/>
      <c r="AHK8" s="188"/>
      <c r="AHL8" s="188"/>
      <c r="AHM8" s="188"/>
      <c r="AHN8" s="188"/>
      <c r="AHO8" s="188"/>
      <c r="AHP8" s="188"/>
      <c r="AHQ8" s="188"/>
      <c r="AHR8" s="188"/>
      <c r="AHS8" s="188"/>
      <c r="AHT8" s="188"/>
      <c r="AHU8" s="188"/>
      <c r="AHV8" s="188"/>
      <c r="AHW8" s="188"/>
      <c r="AHX8" s="188"/>
      <c r="AHY8" s="188"/>
      <c r="AHZ8" s="188"/>
      <c r="AIA8" s="188"/>
      <c r="AIB8" s="188"/>
      <c r="AIC8" s="188"/>
      <c r="AID8" s="188"/>
      <c r="AIE8" s="188"/>
      <c r="AIF8" s="188"/>
      <c r="AIG8" s="188"/>
      <c r="AIH8" s="188"/>
      <c r="AII8" s="188"/>
      <c r="AIJ8" s="188"/>
      <c r="AIK8" s="188"/>
      <c r="AIL8" s="188"/>
      <c r="AIM8" s="188"/>
      <c r="AIN8" s="188"/>
      <c r="AIO8" s="188"/>
      <c r="AIP8" s="188"/>
      <c r="AIQ8" s="188"/>
      <c r="AIR8" s="188"/>
      <c r="AIS8" s="188"/>
      <c r="AIT8" s="188"/>
      <c r="AIU8" s="188"/>
      <c r="AIV8" s="188"/>
      <c r="AIW8" s="188"/>
      <c r="AIX8" s="188"/>
      <c r="AIY8" s="188"/>
      <c r="AIZ8" s="188"/>
      <c r="AJA8" s="188"/>
      <c r="AJB8" s="188"/>
      <c r="AJC8" s="188"/>
      <c r="AJD8" s="188"/>
      <c r="AJE8" s="188"/>
      <c r="AJF8" s="188"/>
      <c r="AJG8" s="188"/>
      <c r="AJH8" s="188"/>
      <c r="AJI8" s="188"/>
      <c r="AJJ8" s="188"/>
      <c r="AJK8" s="188"/>
      <c r="AJL8" s="188"/>
      <c r="AJM8" s="188"/>
      <c r="AJN8" s="188"/>
      <c r="AJO8" s="188"/>
      <c r="AJP8" s="188"/>
      <c r="AJQ8" s="188"/>
      <c r="AJR8" s="188"/>
      <c r="AJS8" s="188"/>
      <c r="AJT8" s="188"/>
      <c r="AJU8" s="188"/>
      <c r="AJV8" s="188"/>
      <c r="AJW8" s="188"/>
      <c r="AJX8" s="188"/>
      <c r="AJY8" s="188"/>
      <c r="AJZ8" s="188"/>
      <c r="AKA8" s="188"/>
      <c r="AKB8" s="188"/>
      <c r="AKC8" s="188"/>
      <c r="AKD8" s="188"/>
      <c r="AKE8" s="188"/>
      <c r="AKF8" s="188"/>
      <c r="AKG8" s="188"/>
      <c r="AKH8" s="188"/>
      <c r="AKI8" s="188"/>
      <c r="AKJ8" s="188"/>
      <c r="AKK8" s="188"/>
      <c r="AKL8" s="188"/>
      <c r="AKM8" s="188"/>
      <c r="AKN8" s="188"/>
      <c r="AKO8" s="188"/>
      <c r="AKP8" s="188"/>
      <c r="AKQ8" s="188"/>
      <c r="AKR8" s="188"/>
      <c r="AKS8" s="188"/>
      <c r="AKT8" s="188"/>
      <c r="AKU8" s="188"/>
      <c r="AKV8" s="188"/>
      <c r="AKW8" s="188"/>
      <c r="AKX8" s="188"/>
      <c r="AKY8" s="188"/>
      <c r="AKZ8" s="188"/>
      <c r="ALA8" s="188"/>
      <c r="ALB8" s="188"/>
      <c r="ALC8" s="188"/>
      <c r="ALD8" s="188"/>
      <c r="ALE8" s="188"/>
      <c r="ALF8" s="188"/>
      <c r="ALG8" s="188"/>
      <c r="ALH8" s="188"/>
      <c r="ALI8" s="188"/>
      <c r="ALJ8" s="188"/>
      <c r="ALK8" s="188"/>
      <c r="ALL8" s="188"/>
      <c r="ALM8" s="188"/>
      <c r="ALN8" s="188"/>
      <c r="ALO8" s="188"/>
      <c r="ALP8" s="188"/>
      <c r="ALQ8" s="188"/>
      <c r="ALR8" s="188"/>
      <c r="ALS8" s="188"/>
      <c r="ALT8" s="188"/>
      <c r="ALU8" s="188"/>
      <c r="ALV8" s="188"/>
      <c r="ALW8" s="188"/>
      <c r="ALX8" s="188"/>
      <c r="ALY8" s="188"/>
      <c r="ALZ8" s="188"/>
      <c r="AMA8" s="188"/>
      <c r="AMB8" s="188"/>
      <c r="AMC8" s="188"/>
      <c r="AMD8" s="188"/>
      <c r="AME8" s="188"/>
      <c r="AMF8" s="188"/>
      <c r="AMG8" s="188"/>
      <c r="AMH8" s="188"/>
      <c r="AMI8" s="188"/>
      <c r="AMJ8" s="188"/>
      <c r="AMK8" s="188"/>
      <c r="AML8" s="188"/>
      <c r="AMM8" s="188"/>
      <c r="AMN8" s="188"/>
      <c r="AMO8" s="188"/>
      <c r="AMP8" s="188"/>
      <c r="AMQ8" s="188"/>
      <c r="AMR8" s="188"/>
      <c r="AMS8" s="188"/>
      <c r="AMT8" s="188"/>
      <c r="AMU8" s="188"/>
      <c r="AMV8" s="188"/>
      <c r="AMW8" s="188"/>
      <c r="AMX8" s="188"/>
      <c r="AMY8" s="188"/>
      <c r="AMZ8" s="188"/>
      <c r="ANA8" s="188"/>
      <c r="ANB8" s="188"/>
      <c r="ANC8" s="188"/>
      <c r="AND8" s="188"/>
      <c r="ANE8" s="188"/>
      <c r="ANF8" s="188"/>
      <c r="ANG8" s="188"/>
      <c r="ANH8" s="188"/>
      <c r="ANI8" s="188"/>
      <c r="ANJ8" s="188"/>
      <c r="ANK8" s="188"/>
      <c r="ANL8" s="188"/>
      <c r="ANM8" s="188"/>
      <c r="ANN8" s="188"/>
      <c r="ANO8" s="188"/>
      <c r="ANP8" s="188"/>
      <c r="ANQ8" s="188"/>
      <c r="ANR8" s="188"/>
      <c r="ANS8" s="188"/>
      <c r="ANT8" s="188"/>
      <c r="ANU8" s="188"/>
      <c r="ANV8" s="188"/>
      <c r="ANW8" s="188"/>
      <c r="ANX8" s="188"/>
      <c r="ANY8" s="188"/>
      <c r="ANZ8" s="188"/>
      <c r="AOA8" s="188"/>
      <c r="AOB8" s="188"/>
      <c r="AOC8" s="188"/>
      <c r="AOD8" s="188"/>
      <c r="AOE8" s="188"/>
      <c r="AOF8" s="188"/>
      <c r="AOG8" s="188"/>
      <c r="AOH8" s="188"/>
      <c r="AOI8" s="188"/>
      <c r="AOJ8" s="188"/>
      <c r="AOK8" s="188"/>
      <c r="AOL8" s="188"/>
      <c r="AOM8" s="188"/>
      <c r="AON8" s="188"/>
      <c r="AOO8" s="188"/>
      <c r="AOP8" s="188"/>
      <c r="AOQ8" s="188"/>
      <c r="AOR8" s="188"/>
      <c r="AOS8" s="188"/>
      <c r="AOT8" s="188"/>
      <c r="AOU8" s="188"/>
      <c r="AOV8" s="188"/>
      <c r="AOW8" s="188"/>
      <c r="AOX8" s="188"/>
      <c r="AOY8" s="188"/>
      <c r="AOZ8" s="188"/>
      <c r="APA8" s="188"/>
      <c r="APB8" s="188"/>
      <c r="APC8" s="188"/>
      <c r="APD8" s="188"/>
      <c r="APE8" s="188"/>
      <c r="APF8" s="188"/>
      <c r="APG8" s="188"/>
      <c r="APH8" s="188"/>
      <c r="API8" s="188"/>
      <c r="APJ8" s="188"/>
      <c r="APK8" s="188"/>
      <c r="APL8" s="188"/>
      <c r="APM8" s="188"/>
      <c r="APN8" s="188"/>
      <c r="APO8" s="188"/>
      <c r="APP8" s="188"/>
      <c r="APQ8" s="188"/>
      <c r="APR8" s="188"/>
      <c r="APS8" s="188"/>
      <c r="APT8" s="188"/>
      <c r="APU8" s="188"/>
      <c r="APV8" s="188"/>
      <c r="APW8" s="188"/>
      <c r="APX8" s="188"/>
      <c r="APY8" s="188"/>
      <c r="APZ8" s="188"/>
      <c r="AQA8" s="188"/>
      <c r="AQB8" s="188"/>
      <c r="AQC8" s="188"/>
      <c r="AQD8" s="188"/>
      <c r="AQE8" s="188"/>
      <c r="AQF8" s="188"/>
      <c r="AQG8" s="188"/>
      <c r="AQH8" s="188"/>
      <c r="AQI8" s="188"/>
      <c r="AQJ8" s="188"/>
      <c r="AQK8" s="188"/>
      <c r="AQL8" s="188"/>
      <c r="AQM8" s="188"/>
      <c r="AQN8" s="188"/>
      <c r="AQO8" s="188"/>
      <c r="AQP8" s="188"/>
      <c r="AQQ8" s="188"/>
      <c r="AQR8" s="188"/>
      <c r="AQS8" s="188"/>
      <c r="AQT8" s="188"/>
      <c r="AQU8" s="188"/>
      <c r="AQV8" s="188"/>
      <c r="AQW8" s="188"/>
      <c r="AQX8" s="188"/>
      <c r="AQY8" s="188"/>
      <c r="AQZ8" s="188"/>
      <c r="ARA8" s="188"/>
      <c r="ARB8" s="188"/>
      <c r="ARC8" s="188"/>
      <c r="ARD8" s="188"/>
      <c r="ARE8" s="188"/>
      <c r="ARF8" s="188"/>
      <c r="ARG8" s="188"/>
      <c r="ARH8" s="188"/>
      <c r="ARI8" s="188"/>
      <c r="ARJ8" s="188"/>
      <c r="ARK8" s="188"/>
      <c r="ARL8" s="188"/>
      <c r="ARM8" s="188"/>
      <c r="ARN8" s="188"/>
      <c r="ARO8" s="188"/>
      <c r="ARP8" s="188"/>
      <c r="ARQ8" s="188"/>
      <c r="ARR8" s="188"/>
      <c r="ARS8" s="188"/>
      <c r="ART8" s="188"/>
      <c r="ARU8" s="188"/>
      <c r="ARV8" s="188"/>
      <c r="ARW8" s="188"/>
      <c r="ARX8" s="188"/>
      <c r="ARY8" s="188"/>
      <c r="ARZ8" s="188"/>
      <c r="ASA8" s="188"/>
      <c r="ASB8" s="188"/>
      <c r="ASC8" s="188"/>
      <c r="ASD8" s="188"/>
      <c r="ASE8" s="188"/>
      <c r="ASF8" s="188"/>
      <c r="ASG8" s="188"/>
      <c r="ASH8" s="188"/>
      <c r="ASI8" s="188"/>
      <c r="ASJ8" s="188"/>
      <c r="ASK8" s="188"/>
      <c r="ASL8" s="188"/>
      <c r="ASM8" s="188"/>
      <c r="ASN8" s="188"/>
      <c r="ASO8" s="188"/>
      <c r="ASP8" s="188"/>
      <c r="ASQ8" s="188"/>
      <c r="ASR8" s="188"/>
      <c r="ASS8" s="188"/>
      <c r="AST8" s="188"/>
      <c r="ASU8" s="188"/>
      <c r="ASV8" s="188"/>
      <c r="ASW8" s="188"/>
      <c r="ASX8" s="188"/>
      <c r="ASY8" s="188"/>
      <c r="ASZ8" s="188"/>
      <c r="ATA8" s="188"/>
      <c r="ATB8" s="188"/>
      <c r="ATC8" s="188"/>
      <c r="ATD8" s="188"/>
      <c r="ATE8" s="188"/>
      <c r="ATF8" s="188"/>
      <c r="ATG8" s="188"/>
      <c r="ATH8" s="188"/>
      <c r="ATI8" s="188"/>
      <c r="ATJ8" s="188"/>
      <c r="ATK8" s="188"/>
      <c r="ATL8" s="188"/>
      <c r="ATM8" s="188"/>
      <c r="ATN8" s="188"/>
      <c r="ATO8" s="188"/>
      <c r="ATP8" s="188"/>
      <c r="ATQ8" s="188"/>
      <c r="ATR8" s="188"/>
      <c r="ATS8" s="188"/>
      <c r="ATT8" s="188"/>
      <c r="ATU8" s="188"/>
      <c r="ATV8" s="188"/>
      <c r="ATW8" s="188"/>
      <c r="ATX8" s="188"/>
      <c r="ATY8" s="188"/>
      <c r="ATZ8" s="188"/>
      <c r="AUA8" s="188"/>
      <c r="AUB8" s="188"/>
    </row>
    <row r="9" spans="1:1731">
      <c r="SD9" s="191">
        <v>2013</v>
      </c>
      <c r="SE9" s="191"/>
      <c r="SF9" s="191"/>
      <c r="SG9" s="191"/>
      <c r="SH9" s="191"/>
      <c r="SI9" s="191"/>
      <c r="SJ9" s="191"/>
      <c r="SK9" s="191"/>
      <c r="SL9" s="191"/>
      <c r="SM9" s="191"/>
      <c r="SN9" s="191"/>
      <c r="SO9" s="191"/>
      <c r="SP9" s="191">
        <v>2014</v>
      </c>
      <c r="SQ9" s="191"/>
      <c r="SR9" s="191"/>
      <c r="SS9" s="191"/>
      <c r="ST9" s="191"/>
      <c r="SU9" s="191"/>
      <c r="SV9" s="191"/>
      <c r="SW9" s="191"/>
      <c r="SX9" s="191"/>
      <c r="SY9" s="191"/>
      <c r="SZ9" s="191"/>
      <c r="TA9" s="191"/>
      <c r="TB9" s="191">
        <v>2015</v>
      </c>
      <c r="TC9" s="191"/>
      <c r="TD9" s="191"/>
      <c r="TE9" s="191"/>
      <c r="TF9" s="191"/>
      <c r="TG9" s="191"/>
      <c r="TH9" s="191"/>
      <c r="TI9" s="191"/>
      <c r="TJ9" s="191"/>
      <c r="TK9" s="191"/>
      <c r="TL9" s="191"/>
      <c r="TM9" s="191"/>
      <c r="TN9" s="195">
        <v>2016</v>
      </c>
      <c r="TO9" s="195"/>
      <c r="TP9" s="195"/>
      <c r="TQ9" s="194"/>
      <c r="TR9" s="194"/>
      <c r="TS9" s="194"/>
      <c r="TT9" s="194"/>
      <c r="TU9" s="196"/>
      <c r="TV9" s="194"/>
      <c r="TW9" s="194"/>
      <c r="TX9" s="194"/>
      <c r="TY9" s="194"/>
      <c r="TZ9" s="194">
        <v>2017</v>
      </c>
      <c r="UA9" s="194"/>
      <c r="UB9" s="194"/>
      <c r="UC9" s="194"/>
      <c r="UD9" s="194"/>
      <c r="UE9" s="194"/>
      <c r="UF9" s="194"/>
      <c r="UG9" s="194"/>
      <c r="UH9" s="194"/>
      <c r="UI9" s="194"/>
      <c r="UJ9" s="194"/>
      <c r="UK9" s="197"/>
      <c r="UL9" s="194">
        <v>2018</v>
      </c>
      <c r="UM9" s="194"/>
      <c r="UN9" s="194"/>
      <c r="UO9" s="194"/>
      <c r="UP9" s="194"/>
      <c r="UQ9" s="194"/>
      <c r="UR9" s="194"/>
      <c r="US9" s="194"/>
      <c r="UT9" s="194"/>
      <c r="UU9" s="170"/>
      <c r="UV9" s="170"/>
      <c r="UW9" s="171"/>
      <c r="UX9" s="339">
        <v>2019</v>
      </c>
      <c r="UY9" s="171"/>
      <c r="UZ9" s="171"/>
      <c r="VA9" s="171"/>
      <c r="VB9" s="171"/>
      <c r="VC9" s="171"/>
      <c r="VD9" s="171"/>
      <c r="VE9" s="171"/>
      <c r="VF9" s="171"/>
      <c r="VG9" s="171"/>
      <c r="VH9" s="171"/>
      <c r="VI9" s="171"/>
      <c r="VJ9" s="490">
        <v>2020</v>
      </c>
      <c r="VK9" s="171"/>
      <c r="VL9" s="171"/>
      <c r="VM9" s="171"/>
      <c r="VN9" s="171"/>
      <c r="VO9" s="171"/>
      <c r="VP9" s="171"/>
      <c r="VQ9" s="171"/>
      <c r="VR9" s="171"/>
      <c r="VS9" s="171"/>
      <c r="VT9" s="171"/>
      <c r="VU9" s="171"/>
      <c r="VV9" s="171"/>
      <c r="VW9" s="171"/>
      <c r="VX9" s="171"/>
      <c r="VY9" s="171"/>
      <c r="VZ9" s="171"/>
      <c r="WA9" s="171"/>
      <c r="WB9" s="171"/>
      <c r="WC9" s="171"/>
      <c r="WD9" s="171"/>
      <c r="WE9" s="171"/>
      <c r="WF9" s="171"/>
      <c r="WG9" s="171"/>
      <c r="WH9" s="171"/>
      <c r="WI9" s="171"/>
      <c r="WJ9" s="171"/>
      <c r="WK9" s="171"/>
      <c r="WL9" s="171"/>
      <c r="WM9" s="171"/>
      <c r="WN9" s="171"/>
      <c r="WO9" s="171"/>
      <c r="WP9" s="172"/>
      <c r="WQ9" s="172"/>
      <c r="WR9" s="172"/>
      <c r="WS9" s="172"/>
      <c r="WT9" s="172"/>
      <c r="WU9" s="172"/>
      <c r="WV9" s="172"/>
      <c r="WW9" s="172"/>
      <c r="WX9" s="172"/>
      <c r="WY9" s="172"/>
      <c r="WZ9" s="172"/>
      <c r="XA9" s="172"/>
      <c r="XB9" s="172"/>
      <c r="XC9" s="172"/>
      <c r="XD9" s="172"/>
      <c r="XE9" s="172"/>
      <c r="XF9" s="172"/>
      <c r="XG9" s="172"/>
      <c r="XH9" s="172"/>
      <c r="XI9" s="172"/>
      <c r="XJ9" s="172"/>
      <c r="XK9" s="172"/>
      <c r="XL9" s="172"/>
      <c r="XM9" s="172"/>
      <c r="XN9" s="172"/>
      <c r="XO9" s="172"/>
      <c r="XP9" s="172"/>
      <c r="XQ9" s="172"/>
      <c r="XR9" s="172"/>
      <c r="XS9" s="172"/>
      <c r="XT9" s="172"/>
      <c r="XU9" s="172"/>
      <c r="XV9" s="172"/>
      <c r="XW9" s="172"/>
      <c r="XX9" s="172"/>
      <c r="XY9" s="172"/>
      <c r="XZ9" s="172"/>
      <c r="YA9" s="172"/>
      <c r="YB9" s="172"/>
      <c r="YC9" s="172"/>
      <c r="YD9" s="172"/>
      <c r="YE9" s="172"/>
      <c r="YF9" s="172"/>
      <c r="YG9" s="172"/>
      <c r="YH9" s="172"/>
      <c r="YI9" s="172"/>
      <c r="YJ9" s="172"/>
      <c r="YK9" s="172"/>
      <c r="YL9" s="172"/>
      <c r="YM9" s="172"/>
      <c r="YN9" s="172"/>
      <c r="YO9" s="172"/>
      <c r="YP9" s="172"/>
      <c r="YQ9" s="172"/>
      <c r="YR9" s="172"/>
      <c r="YS9" s="172"/>
      <c r="YT9" s="172"/>
      <c r="YU9" s="172"/>
      <c r="YV9" s="172"/>
      <c r="YW9" s="172"/>
      <c r="YX9" s="172"/>
      <c r="YY9" s="172"/>
      <c r="YZ9" s="172"/>
      <c r="ZA9" s="172"/>
      <c r="ZB9" s="172"/>
      <c r="ZC9" s="172"/>
      <c r="ZD9" s="172"/>
      <c r="ZE9" s="172"/>
      <c r="ZF9" s="172"/>
      <c r="ZG9" s="172"/>
      <c r="ZH9" s="172"/>
      <c r="ZI9" s="172"/>
      <c r="ZJ9" s="172"/>
      <c r="ZK9" s="172"/>
      <c r="ZL9" s="172"/>
      <c r="ZM9" s="172"/>
      <c r="ZN9" s="172"/>
      <c r="ZO9" s="172"/>
      <c r="ZP9" s="172"/>
      <c r="ZQ9" s="172"/>
      <c r="ZR9" s="172"/>
      <c r="ZS9" s="172"/>
      <c r="ZT9" s="172"/>
      <c r="ZU9" s="172"/>
      <c r="ZV9" s="172"/>
      <c r="ZW9" s="172"/>
      <c r="ZX9" s="172"/>
      <c r="ZY9" s="172"/>
      <c r="ZZ9" s="172"/>
      <c r="AAA9" s="172"/>
      <c r="AAB9" s="172"/>
      <c r="AAC9" s="172"/>
      <c r="AAD9" s="172"/>
      <c r="AAE9" s="172"/>
      <c r="AAF9" s="172"/>
      <c r="AAG9" s="172"/>
      <c r="AAH9" s="172"/>
      <c r="AAI9" s="172"/>
      <c r="AAJ9" s="172"/>
      <c r="AAK9" s="172"/>
      <c r="AAL9" s="172"/>
      <c r="AAM9" s="172"/>
      <c r="AAN9" s="172"/>
      <c r="AAO9" s="172"/>
      <c r="AAP9" s="172"/>
      <c r="AAQ9" s="172"/>
      <c r="AAR9" s="172"/>
      <c r="AAS9" s="172"/>
      <c r="AAT9" s="172"/>
      <c r="AAU9" s="172"/>
      <c r="AAV9" s="172"/>
      <c r="AAW9" s="172"/>
      <c r="AAX9" s="172"/>
      <c r="AAY9" s="172"/>
      <c r="AAZ9" s="172"/>
      <c r="ABA9" s="172"/>
      <c r="ABB9" s="172"/>
      <c r="ABC9" s="172"/>
      <c r="ABD9" s="172"/>
      <c r="ABE9" s="172"/>
      <c r="ABF9" s="172"/>
      <c r="ABG9" s="172"/>
      <c r="ABH9" s="172"/>
      <c r="ABI9" s="172"/>
      <c r="ABJ9" s="172"/>
      <c r="ABK9" s="172"/>
      <c r="ABL9" s="172"/>
      <c r="ABM9" s="172"/>
      <c r="ABN9" s="172"/>
      <c r="ABO9" s="172"/>
      <c r="ABP9" s="172"/>
      <c r="ABQ9" s="172"/>
      <c r="ABR9" s="172"/>
      <c r="ABS9" s="172"/>
      <c r="ABT9" s="172"/>
      <c r="ABU9" s="172"/>
      <c r="ABV9" s="172"/>
      <c r="ABW9" s="172"/>
      <c r="ABX9" s="172"/>
      <c r="ABY9" s="172"/>
      <c r="ABZ9" s="172"/>
      <c r="ACA9" s="172"/>
      <c r="ACB9" s="172"/>
      <c r="ACC9" s="172"/>
      <c r="ACD9" s="172"/>
      <c r="ACE9" s="172"/>
      <c r="ACF9" s="172"/>
      <c r="ACG9" s="172"/>
      <c r="ACH9" s="172"/>
      <c r="ACI9" s="172"/>
      <c r="ACJ9" s="172"/>
      <c r="ACK9" s="172"/>
      <c r="ACL9" s="172"/>
      <c r="ACM9" s="172"/>
      <c r="ACN9" s="172"/>
      <c r="ACO9" s="172"/>
      <c r="ACP9" s="172"/>
      <c r="ACQ9" s="172"/>
      <c r="ACR9" s="172"/>
      <c r="ACS9" s="172"/>
      <c r="ACT9" s="172"/>
      <c r="ACU9" s="172"/>
      <c r="ACV9" s="172"/>
      <c r="ACW9" s="172"/>
      <c r="ACX9" s="172"/>
      <c r="ACY9" s="172"/>
      <c r="ACZ9" s="172"/>
      <c r="ADA9" s="172"/>
      <c r="ADB9" s="172"/>
      <c r="ADC9" s="172"/>
      <c r="ADD9" s="172"/>
      <c r="ADE9" s="172"/>
      <c r="ADF9" s="172"/>
      <c r="ADG9" s="172"/>
      <c r="ADH9" s="172"/>
      <c r="ADI9" s="172"/>
      <c r="ADJ9" s="172"/>
      <c r="ADK9" s="172"/>
      <c r="ADL9" s="172"/>
      <c r="ADM9" s="172"/>
      <c r="ADN9" s="172"/>
      <c r="ADO9" s="172"/>
      <c r="ADP9" s="172"/>
      <c r="ADQ9" s="172"/>
      <c r="ADR9" s="172"/>
      <c r="ADS9" s="172"/>
      <c r="ADT9" s="172"/>
      <c r="ADU9" s="172"/>
      <c r="ADV9" s="172"/>
      <c r="ADW9" s="172"/>
      <c r="ADX9" s="172"/>
      <c r="ADY9" s="172"/>
      <c r="ADZ9" s="172"/>
      <c r="AEA9" s="172"/>
      <c r="AEB9" s="172"/>
      <c r="AEC9" s="172"/>
      <c r="AED9" s="172"/>
      <c r="AEE9" s="172"/>
      <c r="AEF9" s="172"/>
      <c r="AEG9" s="172"/>
      <c r="AEH9" s="172"/>
      <c r="AEI9" s="172"/>
      <c r="AEJ9" s="172"/>
      <c r="AEK9" s="173"/>
      <c r="AEL9" s="173"/>
      <c r="AEM9" s="173"/>
      <c r="AEN9" s="173"/>
      <c r="AEO9" s="173"/>
      <c r="AEP9" s="173"/>
      <c r="AEQ9" s="173"/>
      <c r="AER9" s="173"/>
      <c r="AES9" s="173"/>
      <c r="AET9" s="173"/>
      <c r="AEU9" s="173"/>
      <c r="AEV9" s="173"/>
      <c r="AEW9" s="173"/>
      <c r="AEX9" s="173"/>
      <c r="AEY9" s="173"/>
      <c r="AEZ9" s="173"/>
      <c r="AFA9" s="173"/>
      <c r="AFB9" s="173"/>
      <c r="AFC9" s="173"/>
      <c r="AFD9" s="173"/>
      <c r="AFE9" s="173"/>
      <c r="AFF9" s="173"/>
      <c r="AFG9" s="173"/>
      <c r="AFH9" s="173"/>
      <c r="AFI9" s="173"/>
      <c r="AFJ9" s="173"/>
      <c r="AFK9" s="173"/>
      <c r="AFL9" s="173"/>
      <c r="AFM9" s="173"/>
      <c r="AFN9" s="173"/>
      <c r="AFO9" s="173"/>
      <c r="AFP9" s="173"/>
      <c r="AFQ9" s="173"/>
      <c r="AFR9" s="173"/>
      <c r="AFS9" s="173"/>
      <c r="AFT9" s="173"/>
      <c r="AFU9" s="173"/>
      <c r="AFV9" s="173"/>
      <c r="AFW9" s="173"/>
      <c r="AFX9" s="173"/>
      <c r="AFY9" s="173"/>
      <c r="AFZ9" s="173"/>
      <c r="AGA9" s="173"/>
      <c r="AGB9" s="173"/>
      <c r="AGC9" s="173"/>
      <c r="AGD9" s="173"/>
      <c r="AGE9" s="173"/>
      <c r="AGF9" s="173"/>
      <c r="AGG9" s="173"/>
      <c r="AGH9" s="173"/>
      <c r="AGI9" s="173"/>
      <c r="AGJ9" s="173"/>
      <c r="AGK9" s="173"/>
      <c r="AGL9" s="173"/>
      <c r="AGM9" s="173"/>
      <c r="AGN9" s="173"/>
      <c r="AGO9" s="173"/>
      <c r="AGP9" s="173"/>
      <c r="AGQ9" s="173"/>
      <c r="AGR9" s="173"/>
      <c r="AGS9" s="173"/>
      <c r="AGT9" s="173"/>
      <c r="AGU9" s="173"/>
      <c r="AGV9" s="173"/>
      <c r="AGW9" s="173"/>
      <c r="AGX9" s="173"/>
      <c r="AGY9" s="173"/>
      <c r="AGZ9" s="173"/>
      <c r="AHA9" s="173"/>
      <c r="AHB9" s="173"/>
      <c r="AHC9" s="173"/>
      <c r="AHD9" s="173"/>
      <c r="AHE9" s="173"/>
      <c r="AHF9" s="173"/>
      <c r="AHG9" s="173"/>
      <c r="AHH9" s="173"/>
      <c r="AHI9" s="173"/>
      <c r="AHJ9" s="173"/>
      <c r="AHK9" s="173"/>
      <c r="AHL9" s="173"/>
      <c r="AHM9" s="173"/>
      <c r="AHN9" s="173"/>
      <c r="AHO9" s="173"/>
      <c r="AHP9" s="173"/>
      <c r="AHQ9" s="173"/>
      <c r="AHR9" s="173"/>
      <c r="AHS9" s="173"/>
      <c r="AHT9" s="173"/>
      <c r="AHU9" s="173"/>
      <c r="AHV9" s="173"/>
      <c r="AHW9" s="173"/>
      <c r="AHX9" s="173"/>
      <c r="AHY9" s="173"/>
      <c r="AHZ9" s="173"/>
      <c r="AIA9" s="173"/>
      <c r="AIB9" s="173"/>
      <c r="AIC9" s="173"/>
      <c r="AID9" s="173"/>
      <c r="AIE9" s="173"/>
      <c r="AIF9" s="173"/>
      <c r="AIG9" s="173"/>
      <c r="AIH9" s="173"/>
      <c r="AII9" s="173"/>
      <c r="AIJ9" s="173"/>
      <c r="AIK9" s="173"/>
      <c r="AIL9" s="173"/>
      <c r="AIM9" s="173"/>
      <c r="AIN9" s="173"/>
      <c r="AIO9" s="173"/>
      <c r="AIP9" s="173"/>
      <c r="AIQ9" s="173"/>
      <c r="AIR9" s="173"/>
      <c r="AIS9" s="173"/>
      <c r="AIT9" s="173"/>
      <c r="AIU9" s="173"/>
      <c r="AIV9" s="173"/>
      <c r="AIW9" s="173"/>
      <c r="AIX9" s="173"/>
      <c r="AIY9" s="173"/>
      <c r="AIZ9" s="173"/>
      <c r="AJA9" s="173"/>
      <c r="AJB9" s="173"/>
      <c r="AJC9" s="173"/>
      <c r="AJD9" s="173"/>
      <c r="AJE9" s="173"/>
      <c r="AJF9" s="173"/>
      <c r="AJG9" s="173"/>
      <c r="AJH9" s="173"/>
      <c r="AJI9" s="173"/>
      <c r="AJJ9" s="173"/>
      <c r="AJK9" s="173"/>
      <c r="AJL9" s="173"/>
      <c r="AJM9" s="173"/>
      <c r="AJN9" s="173"/>
      <c r="AJO9" s="173"/>
      <c r="AJP9" s="173"/>
      <c r="AJQ9" s="173"/>
      <c r="AJR9" s="173"/>
      <c r="AJS9" s="173"/>
      <c r="AJT9" s="173"/>
      <c r="AJU9" s="173"/>
      <c r="AJV9" s="173"/>
      <c r="AJW9" s="173"/>
      <c r="AJX9" s="173"/>
      <c r="AJY9" s="173"/>
      <c r="AJZ9" s="173"/>
      <c r="AKA9" s="173"/>
      <c r="AKB9" s="173"/>
      <c r="AKC9" s="173"/>
      <c r="AKD9" s="173"/>
      <c r="AKE9" s="173"/>
      <c r="AKF9" s="173"/>
      <c r="AKG9" s="173"/>
      <c r="AKH9" s="173"/>
      <c r="AKI9" s="173"/>
      <c r="AKJ9" s="173"/>
      <c r="AKK9" s="173"/>
      <c r="AKL9" s="173"/>
      <c r="AKM9" s="173"/>
      <c r="AKN9" s="173"/>
      <c r="AKO9" s="173"/>
      <c r="AKP9" s="173"/>
      <c r="AKQ9" s="173"/>
      <c r="AKR9" s="173"/>
      <c r="AKS9" s="173"/>
      <c r="AKT9" s="173"/>
      <c r="AKU9" s="173"/>
      <c r="AKV9" s="173"/>
      <c r="AKW9" s="173"/>
      <c r="AKX9" s="173"/>
      <c r="AKY9" s="173"/>
      <c r="AKZ9" s="173"/>
      <c r="ALA9" s="173"/>
      <c r="ALB9" s="173"/>
      <c r="ALC9" s="173"/>
      <c r="ALD9" s="173"/>
      <c r="ALE9" s="173"/>
      <c r="ALF9" s="173"/>
      <c r="ALG9" s="173"/>
      <c r="ALH9" s="173"/>
      <c r="ALI9" s="173"/>
      <c r="ALJ9" s="173"/>
      <c r="ALK9" s="173"/>
      <c r="ALL9" s="173"/>
      <c r="ALM9" s="173"/>
      <c r="ALN9" s="173"/>
      <c r="ALO9" s="173"/>
      <c r="ALP9" s="173"/>
      <c r="ALQ9" s="173"/>
      <c r="ALR9" s="173"/>
      <c r="ALS9" s="173"/>
      <c r="ALT9" s="173"/>
      <c r="ALU9" s="173"/>
      <c r="ALV9" s="173"/>
      <c r="ALW9" s="173"/>
      <c r="ALX9" s="173"/>
      <c r="ALY9" s="173"/>
      <c r="ALZ9" s="173"/>
      <c r="AMA9" s="173"/>
      <c r="AMB9" s="173"/>
      <c r="AMC9" s="173"/>
      <c r="AMD9" s="173"/>
      <c r="AME9" s="173"/>
      <c r="AMF9" s="173"/>
      <c r="AMG9" s="173"/>
      <c r="AMH9" s="173"/>
      <c r="AMI9" s="173"/>
      <c r="AMJ9" s="173"/>
      <c r="AMK9" s="173"/>
      <c r="AML9" s="173"/>
      <c r="AMM9" s="173"/>
      <c r="AMN9" s="173"/>
      <c r="AMO9" s="173"/>
      <c r="AMP9" s="173"/>
      <c r="AMQ9" s="173"/>
      <c r="AMR9" s="173"/>
      <c r="AMS9" s="173"/>
      <c r="AMT9" s="173"/>
      <c r="AMU9" s="173"/>
      <c r="AMV9" s="173"/>
      <c r="AMW9" s="173"/>
      <c r="AMX9" s="173"/>
      <c r="AMY9" s="173"/>
      <c r="AMZ9" s="173"/>
      <c r="ANA9" s="173"/>
      <c r="ANB9" s="173"/>
      <c r="ANC9" s="173"/>
      <c r="AND9" s="173"/>
      <c r="ANE9" s="173"/>
      <c r="ANF9" s="173"/>
      <c r="ANG9" s="173"/>
      <c r="ANH9" s="173"/>
      <c r="ANI9" s="173"/>
      <c r="ANJ9" s="173"/>
      <c r="ANK9" s="173"/>
      <c r="ANL9" s="173"/>
      <c r="ANM9" s="173"/>
      <c r="ANN9" s="173"/>
      <c r="ANO9" s="173"/>
      <c r="ANP9" s="173"/>
      <c r="ANQ9" s="173"/>
      <c r="ANR9" s="173"/>
      <c r="ANS9" s="173"/>
      <c r="ANT9" s="173"/>
      <c r="ANU9" s="173"/>
      <c r="ANV9" s="173"/>
      <c r="ANW9" s="173"/>
      <c r="ANX9" s="173"/>
      <c r="ANY9" s="173"/>
      <c r="ANZ9" s="173"/>
      <c r="AOA9" s="173"/>
      <c r="AOB9" s="173"/>
      <c r="AOC9" s="173"/>
      <c r="AOD9" s="173"/>
      <c r="AOE9" s="173"/>
      <c r="AOF9" s="173"/>
      <c r="AOG9" s="173"/>
      <c r="AOH9" s="173"/>
      <c r="AOI9" s="173"/>
      <c r="AOJ9" s="173"/>
      <c r="AOK9" s="173"/>
      <c r="AOL9" s="173"/>
      <c r="AOM9" s="173"/>
      <c r="AON9" s="173"/>
      <c r="AOO9" s="173"/>
      <c r="AOP9" s="173"/>
      <c r="AOQ9" s="173"/>
      <c r="AOR9" s="173"/>
      <c r="AOS9" s="173"/>
      <c r="AOT9" s="173"/>
      <c r="AOU9" s="173"/>
      <c r="AOV9" s="173"/>
      <c r="AOW9" s="173"/>
      <c r="AOX9" s="173"/>
      <c r="AOY9" s="173"/>
      <c r="AOZ9" s="173"/>
      <c r="APA9" s="173"/>
      <c r="APB9" s="173"/>
      <c r="APC9" s="173"/>
      <c r="APD9" s="173"/>
      <c r="APE9" s="173"/>
      <c r="APF9" s="173"/>
      <c r="APG9" s="173"/>
      <c r="APH9" s="173"/>
      <c r="API9" s="173"/>
      <c r="APJ9" s="173"/>
      <c r="APK9" s="173"/>
      <c r="APL9" s="173"/>
      <c r="APM9" s="173"/>
      <c r="APN9" s="173"/>
      <c r="APO9" s="173"/>
      <c r="APP9" s="173"/>
      <c r="APQ9" s="173"/>
      <c r="APR9" s="173"/>
      <c r="APS9" s="173"/>
      <c r="APT9" s="173"/>
      <c r="APU9" s="173"/>
      <c r="APV9" s="173"/>
      <c r="APW9" s="173"/>
      <c r="APX9" s="173"/>
      <c r="APY9" s="173"/>
      <c r="APZ9" s="173"/>
      <c r="AQA9" s="173"/>
      <c r="AQB9" s="173"/>
      <c r="AQC9" s="173"/>
      <c r="AQD9" s="173"/>
      <c r="AQE9" s="173"/>
      <c r="AQF9" s="173"/>
      <c r="AQG9" s="173"/>
      <c r="AQH9" s="173"/>
      <c r="AQI9" s="173"/>
      <c r="AQJ9" s="173"/>
      <c r="AQK9" s="173"/>
      <c r="AQL9" s="173"/>
      <c r="AQM9" s="173"/>
      <c r="AQN9" s="173"/>
      <c r="AQO9" s="173"/>
      <c r="AQP9" s="173"/>
      <c r="AQQ9" s="173"/>
      <c r="AQR9" s="173"/>
      <c r="AQS9" s="173"/>
      <c r="AQT9" s="173"/>
      <c r="AQU9" s="173"/>
      <c r="AQV9" s="173"/>
      <c r="AQW9" s="173"/>
      <c r="AQX9" s="173"/>
      <c r="AQY9" s="173"/>
      <c r="AQZ9" s="173"/>
      <c r="ARA9" s="173"/>
      <c r="ARB9" s="173"/>
      <c r="ARC9" s="173"/>
      <c r="ARD9" s="173"/>
      <c r="ARE9" s="173"/>
      <c r="ARF9" s="173"/>
      <c r="ARG9" s="173"/>
      <c r="ARH9" s="173"/>
      <c r="ARI9" s="173"/>
      <c r="ARJ9" s="173"/>
      <c r="ARK9" s="173"/>
      <c r="ARL9" s="173"/>
      <c r="ARM9" s="173"/>
      <c r="ARN9" s="173"/>
      <c r="ARO9" s="173"/>
      <c r="ARP9" s="173"/>
      <c r="ARQ9" s="173"/>
      <c r="ARR9" s="173"/>
      <c r="ARS9" s="173"/>
      <c r="ART9" s="173"/>
      <c r="ARU9" s="173"/>
      <c r="ARV9" s="173"/>
      <c r="ARW9" s="173"/>
      <c r="ARX9" s="173"/>
      <c r="ARY9" s="173"/>
      <c r="ARZ9" s="173"/>
      <c r="ASA9" s="173"/>
      <c r="ASB9" s="173"/>
      <c r="ASC9" s="173"/>
      <c r="ASD9" s="173"/>
      <c r="ASE9" s="173"/>
      <c r="ASF9" s="173"/>
      <c r="ASG9" s="173"/>
      <c r="ASH9" s="173"/>
      <c r="ASI9" s="173"/>
      <c r="ASJ9" s="173"/>
      <c r="ASK9" s="173"/>
      <c r="ASL9" s="173"/>
      <c r="ASM9" s="173"/>
      <c r="ASN9" s="173"/>
      <c r="ASO9" s="173"/>
      <c r="ASP9" s="173"/>
      <c r="ASQ9" s="173"/>
      <c r="ASR9" s="173"/>
      <c r="ASS9" s="173"/>
      <c r="AST9" s="173"/>
      <c r="ASU9" s="173"/>
      <c r="ASV9" s="173"/>
      <c r="ASW9" s="173"/>
      <c r="ASX9" s="173"/>
      <c r="ASY9" s="173"/>
      <c r="ASZ9" s="173"/>
      <c r="ATA9" s="173"/>
      <c r="ATB9" s="173"/>
      <c r="ATC9" s="173"/>
      <c r="ATD9" s="173"/>
      <c r="ATE9" s="173"/>
      <c r="ATF9" s="173"/>
      <c r="ATG9" s="173"/>
      <c r="ATH9" s="173"/>
      <c r="ATI9" s="173"/>
      <c r="ATJ9" s="173"/>
      <c r="ATK9" s="173"/>
      <c r="ATL9" s="173"/>
      <c r="ATM9" s="173"/>
      <c r="ATN9" s="173"/>
      <c r="ATO9" s="173"/>
      <c r="ATP9" s="173"/>
      <c r="ATQ9" s="173"/>
      <c r="ATR9" s="173"/>
      <c r="ATS9" s="173"/>
      <c r="ATT9" s="173"/>
      <c r="ATU9" s="173"/>
      <c r="ATV9" s="173"/>
      <c r="ATW9" s="173"/>
      <c r="ATX9" s="173"/>
      <c r="ATY9" s="173"/>
      <c r="ATZ9" s="173"/>
      <c r="AUA9" s="173"/>
      <c r="AUB9" s="174"/>
      <c r="AUC9" s="174"/>
      <c r="AUD9" s="174"/>
      <c r="AUE9" s="174"/>
      <c r="AUF9" s="175"/>
      <c r="AUG9" s="174"/>
      <c r="AUH9" s="174"/>
      <c r="AUI9" s="175"/>
      <c r="AUJ9" s="174"/>
      <c r="AUK9" s="174"/>
      <c r="AUL9" s="174"/>
      <c r="AUM9" s="174"/>
      <c r="AUN9" s="174"/>
      <c r="AUO9" s="174"/>
      <c r="AUP9" s="174"/>
      <c r="AUQ9" s="173"/>
      <c r="AUR9" s="173"/>
      <c r="AUS9" s="173"/>
      <c r="AUT9" s="173"/>
      <c r="AUU9" s="173"/>
      <c r="AUV9" s="173"/>
      <c r="AUW9" s="173"/>
      <c r="AUX9" s="173"/>
      <c r="AUY9" s="173"/>
      <c r="AUZ9" s="173"/>
      <c r="AVA9" s="173"/>
      <c r="AVB9" s="173"/>
      <c r="AVC9" s="173"/>
      <c r="AVD9" s="173"/>
      <c r="AVE9" s="173"/>
      <c r="AVF9" s="173"/>
      <c r="AVG9" s="173"/>
      <c r="AVH9" s="173"/>
      <c r="AVI9" s="173"/>
      <c r="AVJ9" s="173"/>
      <c r="AVK9" s="173"/>
      <c r="AVL9" s="173"/>
      <c r="AVM9" s="173"/>
      <c r="AVN9" s="173"/>
      <c r="AVO9" s="173"/>
      <c r="AVP9" s="173"/>
      <c r="AVQ9" s="173"/>
      <c r="AVR9" s="173"/>
      <c r="AVS9" s="173"/>
      <c r="AVT9" s="173"/>
      <c r="AVU9" s="173"/>
      <c r="AVV9" s="173"/>
      <c r="AVW9" s="173"/>
      <c r="AVX9" s="173"/>
      <c r="AVY9" s="173"/>
      <c r="AVZ9" s="173"/>
      <c r="AWA9" s="173"/>
      <c r="AWB9" s="173"/>
      <c r="AWC9" s="173"/>
      <c r="AWD9" s="173"/>
      <c r="AWE9" s="173"/>
      <c r="AWF9" s="173"/>
      <c r="AWG9" s="173"/>
      <c r="AWH9" s="173"/>
      <c r="AWI9" s="173"/>
      <c r="AWJ9" s="173"/>
      <c r="AWK9" s="173"/>
      <c r="AWL9" s="173"/>
      <c r="AWM9" s="173"/>
      <c r="AWN9" s="173"/>
      <c r="AWO9" s="173"/>
      <c r="AWP9" s="173"/>
      <c r="AWQ9" s="173"/>
      <c r="AWR9" s="173"/>
      <c r="AWS9" s="173"/>
      <c r="AWT9" s="173"/>
      <c r="AWU9" s="173"/>
      <c r="AWV9" s="173"/>
      <c r="AWW9" s="173"/>
      <c r="AWX9" s="173"/>
      <c r="AWY9" s="176"/>
      <c r="AWZ9" s="177"/>
      <c r="AXA9" s="176"/>
      <c r="AXB9" s="176"/>
      <c r="AXC9" s="176"/>
      <c r="AXD9" s="176"/>
      <c r="AXE9" s="176"/>
      <c r="AXF9" s="176"/>
      <c r="AXG9" s="176"/>
      <c r="AXH9" s="176"/>
      <c r="AXI9" s="176"/>
      <c r="AXJ9" s="176"/>
      <c r="AXK9" s="176"/>
      <c r="AXL9" s="176"/>
      <c r="AXM9" s="176"/>
      <c r="AXN9" s="176"/>
      <c r="AXO9" s="176"/>
      <c r="AXP9" s="176"/>
      <c r="AXQ9" s="176"/>
      <c r="AXR9" s="176"/>
      <c r="AXS9" s="176"/>
      <c r="AXT9" s="176"/>
      <c r="AXU9" s="176"/>
      <c r="AXV9" s="176"/>
      <c r="AXW9" s="176"/>
      <c r="AXX9" s="176"/>
      <c r="AXY9" s="176"/>
      <c r="AXZ9" s="176"/>
      <c r="AYA9" s="176"/>
      <c r="AYB9" s="176"/>
      <c r="AYC9" s="176"/>
      <c r="AYD9" s="176"/>
      <c r="AYE9" s="176"/>
      <c r="AYF9" s="176"/>
      <c r="AYG9" s="176"/>
      <c r="AYH9" s="176"/>
      <c r="AYI9" s="176"/>
      <c r="AYJ9" s="176"/>
      <c r="AYK9" s="176"/>
      <c r="AYL9" s="176"/>
      <c r="AYM9" s="176"/>
      <c r="AYN9" s="176"/>
      <c r="AYO9" s="176"/>
      <c r="AYP9" s="176"/>
      <c r="AYQ9" s="176"/>
      <c r="AYR9" s="176"/>
      <c r="AYS9" s="176"/>
      <c r="AYT9" s="176"/>
      <c r="AYU9" s="176"/>
      <c r="AYV9" s="176"/>
      <c r="AYW9" s="176"/>
      <c r="AYX9" s="176"/>
      <c r="AYY9" s="176"/>
      <c r="AYZ9" s="176"/>
      <c r="AZA9" s="176"/>
      <c r="AZB9" s="176"/>
      <c r="AZC9" s="176"/>
      <c r="AZD9" s="176"/>
      <c r="AZE9" s="176"/>
      <c r="AZF9" s="176"/>
      <c r="AZG9" s="176"/>
      <c r="AZH9" s="176"/>
      <c r="AZI9" s="176"/>
      <c r="AZJ9" s="176"/>
      <c r="AZK9" s="176"/>
      <c r="AZL9" s="176"/>
      <c r="AZM9" s="176"/>
      <c r="AZN9" s="176"/>
      <c r="AZO9" s="176"/>
      <c r="AZP9" s="176"/>
      <c r="AZQ9" s="176"/>
      <c r="AZR9" s="176"/>
      <c r="AZS9" s="176"/>
      <c r="AZT9" s="176"/>
      <c r="AZU9" s="173"/>
      <c r="AZV9" s="173"/>
      <c r="AZW9" s="173"/>
      <c r="AZX9" s="173"/>
      <c r="AZY9" s="173"/>
      <c r="AZZ9" s="173"/>
      <c r="BAA9" s="173"/>
      <c r="BAB9" s="173"/>
      <c r="BAC9" s="173"/>
      <c r="BAD9" s="173"/>
      <c r="BAE9" s="173"/>
      <c r="BAF9" s="173"/>
      <c r="BAG9" s="173"/>
      <c r="BAH9" s="173"/>
      <c r="BAI9" s="173"/>
      <c r="BAJ9" s="173"/>
      <c r="BAK9" s="173"/>
      <c r="BAL9" s="173"/>
      <c r="BAM9" s="173"/>
      <c r="BAN9" s="173"/>
      <c r="BAO9" s="173"/>
      <c r="BAP9" s="173"/>
      <c r="BAQ9" s="173"/>
      <c r="BAR9" s="173"/>
      <c r="BAS9" s="173"/>
      <c r="BAT9" s="173"/>
      <c r="BAU9" s="173"/>
      <c r="BAV9" s="173"/>
      <c r="BAW9" s="173"/>
      <c r="BAX9" s="173"/>
      <c r="BAY9" s="173"/>
      <c r="BAZ9" s="173"/>
      <c r="BBA9" s="173"/>
      <c r="BBB9" s="173"/>
      <c r="BBC9" s="173"/>
      <c r="BBD9" s="173"/>
      <c r="BBE9" s="173"/>
      <c r="BBF9" s="173"/>
      <c r="BBG9" s="173"/>
      <c r="BBH9" s="173"/>
      <c r="BBI9" s="173"/>
      <c r="BBJ9" s="173"/>
      <c r="BBK9" s="173"/>
      <c r="BBL9" s="173"/>
      <c r="BBM9" s="173"/>
      <c r="BBN9" s="173"/>
      <c r="BBO9" s="173"/>
      <c r="BBP9" s="173"/>
      <c r="BBQ9" s="173"/>
      <c r="BBR9" s="173"/>
      <c r="BBS9" s="173"/>
      <c r="BBT9" s="173"/>
      <c r="BBU9" s="173"/>
      <c r="BBV9" s="173"/>
      <c r="BBW9" s="173"/>
      <c r="BBX9" s="173"/>
      <c r="BBY9" s="173"/>
      <c r="BBZ9" s="173"/>
      <c r="BCA9" s="173"/>
      <c r="BCB9" s="173"/>
      <c r="BCC9" s="173"/>
      <c r="BCD9" s="173"/>
      <c r="BCE9" s="173"/>
      <c r="BCF9" s="173"/>
      <c r="BCG9" s="173"/>
      <c r="BCH9" s="173"/>
      <c r="BCI9" s="173"/>
      <c r="BCJ9" s="173"/>
      <c r="BCK9" s="173"/>
      <c r="BCL9" s="173"/>
      <c r="BCM9" s="173"/>
      <c r="BCN9" s="173"/>
      <c r="BCO9" s="173"/>
      <c r="BCP9" s="173"/>
      <c r="BCQ9" s="173"/>
      <c r="BCR9" s="173"/>
      <c r="BCS9" s="173"/>
      <c r="BCT9" s="173"/>
      <c r="BCU9" s="173"/>
      <c r="BCV9" s="173"/>
      <c r="BCW9" s="173"/>
      <c r="BCX9" s="173"/>
      <c r="BCY9" s="173"/>
      <c r="BCZ9" s="173"/>
      <c r="BDA9" s="173"/>
      <c r="BDB9" s="173"/>
      <c r="BDC9" s="173"/>
      <c r="BDD9" s="173"/>
      <c r="BDE9" s="173"/>
      <c r="BDF9" s="173"/>
      <c r="BDG9" s="173"/>
      <c r="BDH9" s="173"/>
      <c r="BDI9" s="173"/>
      <c r="BDJ9" s="173"/>
      <c r="BDK9" s="173"/>
      <c r="BDL9" s="173"/>
      <c r="BDM9" s="173"/>
      <c r="BDN9" s="173"/>
      <c r="BDO9" s="173"/>
      <c r="BDP9" s="173"/>
      <c r="BDQ9" s="173"/>
      <c r="BDR9" s="173"/>
      <c r="BDS9" s="173"/>
      <c r="BDT9" s="173"/>
      <c r="BDU9" s="173"/>
      <c r="BDV9" s="215"/>
      <c r="BDW9" s="215"/>
      <c r="BDX9" s="215"/>
      <c r="BDY9" s="215"/>
      <c r="BDZ9" s="215"/>
      <c r="BEA9" s="215"/>
      <c r="BEB9" s="215"/>
      <c r="BEC9" s="215"/>
      <c r="BED9" s="215"/>
      <c r="BEE9" s="215"/>
      <c r="BEF9" s="215"/>
      <c r="BEG9" s="215"/>
      <c r="BEH9" s="215"/>
      <c r="BEI9" s="215"/>
      <c r="BEJ9" s="215"/>
      <c r="BEK9" s="215"/>
      <c r="BEL9" s="215"/>
      <c r="BEM9" s="215"/>
      <c r="BEN9" s="215"/>
      <c r="BEO9" s="215"/>
      <c r="BEP9" s="215"/>
      <c r="BEQ9" s="215"/>
      <c r="BER9" s="215"/>
      <c r="BES9" s="215"/>
      <c r="BET9" s="215"/>
      <c r="BEU9" s="215"/>
      <c r="BEV9" s="215"/>
      <c r="BEW9" s="215"/>
      <c r="BEX9" s="215"/>
      <c r="BEY9" s="215"/>
      <c r="BEZ9" s="215"/>
      <c r="BFA9" s="215"/>
      <c r="BFB9" s="215"/>
      <c r="BFC9" s="215"/>
      <c r="BFD9" s="215"/>
      <c r="BFE9" s="215"/>
      <c r="BFF9" s="215"/>
      <c r="BFG9" s="215"/>
      <c r="BFH9" s="215"/>
      <c r="BFI9" s="215"/>
      <c r="BFJ9" s="215"/>
      <c r="BFK9" s="215"/>
      <c r="BFL9" s="215"/>
      <c r="BFM9" s="215"/>
      <c r="BFN9" s="215"/>
      <c r="BFO9" s="215"/>
      <c r="BFP9" s="215"/>
      <c r="BFQ9" s="215"/>
      <c r="BFR9" s="215"/>
      <c r="BFS9" s="215"/>
      <c r="BFT9" s="215"/>
      <c r="BFU9" s="215"/>
      <c r="BFV9" s="215"/>
      <c r="BFW9" s="215"/>
      <c r="BFX9" s="215"/>
      <c r="BFY9" s="215"/>
      <c r="BFZ9" s="215"/>
      <c r="BGA9" s="215"/>
      <c r="BGB9" s="215"/>
      <c r="BGC9" s="215"/>
      <c r="BGD9" s="215"/>
      <c r="BGE9" s="215"/>
      <c r="BGF9" s="215"/>
      <c r="BGG9" s="215"/>
      <c r="BGH9" s="215"/>
      <c r="BGI9" s="215"/>
      <c r="BGJ9" s="215"/>
      <c r="BGK9" s="215"/>
      <c r="BGL9" s="215"/>
      <c r="BGM9" s="215"/>
      <c r="BGN9" s="215"/>
      <c r="BGO9" s="215"/>
      <c r="BGP9" s="215"/>
      <c r="BGQ9" s="215"/>
      <c r="BGR9" s="215"/>
      <c r="BGS9" s="215"/>
      <c r="BGT9" s="215"/>
      <c r="BGU9" s="215"/>
      <c r="BGV9" s="215"/>
      <c r="BGW9" s="215"/>
      <c r="BGX9" s="215"/>
      <c r="BGY9" s="215"/>
      <c r="BGZ9" s="215"/>
      <c r="BHA9" s="215"/>
      <c r="BHB9" s="215"/>
      <c r="BHC9" s="215"/>
      <c r="BHD9" s="215"/>
      <c r="BHE9" s="215"/>
      <c r="BHF9" s="215"/>
      <c r="BHG9" s="215"/>
      <c r="BHH9" s="215"/>
      <c r="BHI9" s="215"/>
      <c r="BHJ9" s="215"/>
      <c r="BHK9" s="215"/>
      <c r="BHL9" s="215"/>
      <c r="BHM9" s="215"/>
      <c r="BHN9" s="215"/>
      <c r="BHO9" s="215"/>
      <c r="BHP9" s="215"/>
      <c r="BHQ9" s="215"/>
      <c r="BHR9" s="215"/>
      <c r="BHS9" s="215"/>
      <c r="BHT9" s="215"/>
      <c r="BHU9" s="215"/>
      <c r="BHV9" s="215"/>
      <c r="BHW9" s="215"/>
      <c r="BHX9" s="215"/>
      <c r="BHY9" s="215"/>
      <c r="BHZ9" s="215"/>
      <c r="BIA9" s="215"/>
      <c r="BIB9" s="215"/>
      <c r="BIC9" s="215"/>
      <c r="BID9" s="215"/>
      <c r="BIE9" s="215"/>
      <c r="BIF9" s="215"/>
      <c r="BIG9" s="215"/>
      <c r="BIH9" s="215"/>
      <c r="BII9" s="215"/>
      <c r="BIJ9" s="215"/>
      <c r="BIK9" s="215"/>
      <c r="BIL9" s="215"/>
      <c r="BIM9" s="215"/>
      <c r="BIN9" s="215"/>
      <c r="BIO9" s="216"/>
      <c r="BIP9" s="216"/>
      <c r="BIQ9" s="216"/>
      <c r="BIR9" s="216"/>
      <c r="BIS9" s="216"/>
      <c r="BIT9" s="216"/>
      <c r="BIU9" s="216"/>
      <c r="BIV9" s="216"/>
      <c r="BIW9" s="216"/>
      <c r="BIX9" s="216"/>
      <c r="BIY9" s="216"/>
      <c r="BIZ9" s="216"/>
      <c r="BJA9" s="216"/>
      <c r="BJB9" s="216"/>
      <c r="BJC9" s="216"/>
      <c r="BJD9" s="216"/>
      <c r="BJE9" s="216"/>
      <c r="BJF9" s="216"/>
      <c r="BJG9" s="216"/>
      <c r="BJH9" s="216"/>
      <c r="BJI9" s="216"/>
      <c r="BJJ9" s="216"/>
      <c r="BJK9" s="216"/>
      <c r="BJL9" s="216"/>
      <c r="BJM9" s="216"/>
      <c r="BJN9" s="216"/>
      <c r="BJO9" s="216"/>
      <c r="BJP9" s="216"/>
      <c r="BJQ9" s="216"/>
      <c r="BJR9" s="216"/>
      <c r="BJS9" s="216"/>
      <c r="BJT9" s="216"/>
      <c r="BJU9" s="216"/>
      <c r="BJV9" s="216"/>
      <c r="BJW9" s="216"/>
      <c r="BJX9" s="216"/>
      <c r="BJY9" s="216"/>
      <c r="BJZ9" s="217"/>
      <c r="BKA9" s="217"/>
      <c r="BKB9" s="217"/>
      <c r="BKC9" s="217"/>
      <c r="BKD9" s="217"/>
      <c r="BKE9" s="217"/>
      <c r="BKF9" s="217"/>
      <c r="BKG9" s="217"/>
      <c r="BKH9" s="217"/>
      <c r="BKI9" s="217"/>
      <c r="BKJ9" s="217"/>
      <c r="BKK9" s="216"/>
      <c r="BKL9" s="216"/>
      <c r="BKM9" s="216"/>
      <c r="BKN9" s="216"/>
      <c r="BKO9" s="216"/>
      <c r="BKP9" s="216"/>
      <c r="BKQ9" s="216"/>
      <c r="BKR9" s="216"/>
      <c r="BKS9" s="216"/>
      <c r="BKT9" s="216"/>
      <c r="BKU9" s="216"/>
      <c r="BKV9" s="216"/>
      <c r="BKW9" s="216"/>
      <c r="BKX9" s="216"/>
      <c r="BKY9" s="216"/>
      <c r="BKZ9" s="218"/>
      <c r="BLA9" s="218"/>
      <c r="BLB9" s="218"/>
      <c r="BLC9" s="218"/>
      <c r="BLD9" s="218"/>
      <c r="BLE9" s="218"/>
      <c r="BLF9" s="218"/>
      <c r="BLG9" s="218"/>
      <c r="BLH9" s="218"/>
      <c r="BLI9" s="218"/>
      <c r="BLJ9" s="218"/>
      <c r="BLK9" s="218"/>
      <c r="BLL9" s="218"/>
      <c r="BLM9" s="218"/>
      <c r="BLN9" s="218"/>
      <c r="BLO9" s="218"/>
      <c r="BLP9" s="218"/>
      <c r="BLQ9" s="218"/>
      <c r="BLR9" s="218"/>
      <c r="BLS9" s="218"/>
      <c r="BLT9" s="218"/>
      <c r="BLU9" s="218"/>
      <c r="BLV9" s="218"/>
      <c r="BLW9" s="218"/>
      <c r="BLX9" s="218"/>
      <c r="BLY9" s="218"/>
      <c r="BLZ9" s="218"/>
      <c r="BMA9" s="218"/>
      <c r="BMB9" s="218"/>
      <c r="BMC9" s="218"/>
      <c r="BMD9" s="218"/>
      <c r="BME9" s="218"/>
      <c r="BMF9" s="218"/>
      <c r="BMG9" s="218"/>
      <c r="BMH9" s="218"/>
      <c r="BMI9" s="218"/>
      <c r="BMJ9" s="218"/>
      <c r="BMK9" s="218"/>
      <c r="BML9" s="218"/>
      <c r="BMM9" s="218"/>
      <c r="BMN9" s="218"/>
      <c r="BMO9" s="218"/>
      <c r="BMP9" s="218"/>
      <c r="BMQ9" s="218"/>
      <c r="BMR9" s="218"/>
      <c r="BMS9" s="218"/>
      <c r="BMT9" s="218"/>
      <c r="BMU9" s="218"/>
      <c r="BMV9" s="218"/>
      <c r="BMW9" s="218"/>
      <c r="BMX9" s="218"/>
      <c r="BMY9" s="218"/>
      <c r="BMZ9" s="218"/>
      <c r="BNA9" s="218"/>
      <c r="BNB9" s="218"/>
      <c r="BNC9" s="218"/>
      <c r="BND9" s="218"/>
      <c r="BNE9" s="218"/>
      <c r="BNF9" s="218"/>
      <c r="BNG9" s="218"/>
      <c r="BNH9" s="218"/>
      <c r="BNI9" s="218"/>
      <c r="BNJ9" s="218"/>
      <c r="BNK9" s="218"/>
      <c r="BNL9" s="218"/>
      <c r="BNM9" s="218"/>
      <c r="BNN9" s="218"/>
      <c r="BNO9" s="218"/>
    </row>
    <row r="10" spans="1:1731">
      <c r="A10" s="55" t="s">
        <v>194</v>
      </c>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198" t="s">
        <v>0</v>
      </c>
      <c r="SE10" s="198"/>
      <c r="SF10" s="198"/>
      <c r="SG10" s="198" t="s">
        <v>1</v>
      </c>
      <c r="SH10" s="198"/>
      <c r="SI10" s="198"/>
      <c r="SJ10" s="198" t="s">
        <v>2</v>
      </c>
      <c r="SK10" s="198"/>
      <c r="SL10" s="198"/>
      <c r="SM10" s="198" t="s">
        <v>3</v>
      </c>
      <c r="SN10" s="198"/>
      <c r="SO10" s="198"/>
      <c r="SP10" s="198" t="s">
        <v>0</v>
      </c>
      <c r="SQ10" s="198"/>
      <c r="SR10" s="198"/>
      <c r="SS10" s="198" t="s">
        <v>1</v>
      </c>
      <c r="ST10" s="198"/>
      <c r="SU10" s="198"/>
      <c r="SV10" s="198" t="s">
        <v>2</v>
      </c>
      <c r="SW10" s="198"/>
      <c r="SX10" s="198"/>
      <c r="SY10" s="198" t="s">
        <v>3</v>
      </c>
      <c r="SZ10" s="198"/>
      <c r="TA10" s="198"/>
      <c r="TB10" s="192">
        <v>1</v>
      </c>
      <c r="TC10" s="192"/>
      <c r="TD10" s="198" t="s">
        <v>210</v>
      </c>
      <c r="TE10" s="192"/>
      <c r="TF10" s="192"/>
      <c r="TG10" s="198" t="s">
        <v>213</v>
      </c>
      <c r="TH10" s="192"/>
      <c r="TI10" s="192"/>
      <c r="TJ10" s="198" t="s">
        <v>204</v>
      </c>
      <c r="TK10" s="192"/>
      <c r="TL10" s="192"/>
      <c r="TM10" s="198" t="s">
        <v>207</v>
      </c>
      <c r="TN10" s="192"/>
      <c r="TO10" s="192"/>
      <c r="TP10" s="198" t="s">
        <v>210</v>
      </c>
      <c r="TQ10" s="194"/>
      <c r="TR10" s="192"/>
      <c r="TS10" s="196">
        <v>6</v>
      </c>
      <c r="TT10" s="196"/>
      <c r="TU10" s="196"/>
      <c r="TV10" s="194">
        <v>9</v>
      </c>
      <c r="TW10" s="194"/>
      <c r="TX10" s="194"/>
      <c r="TY10" s="194">
        <v>12</v>
      </c>
      <c r="TZ10" s="194"/>
      <c r="UA10" s="194"/>
      <c r="UB10" s="194">
        <v>3</v>
      </c>
      <c r="UC10" s="194"/>
      <c r="UD10" s="194"/>
      <c r="UE10" s="194">
        <v>6</v>
      </c>
      <c r="UF10" s="194"/>
      <c r="UG10" s="194"/>
      <c r="UH10" s="194">
        <v>9</v>
      </c>
      <c r="UI10" s="194"/>
      <c r="UJ10" s="194"/>
      <c r="UK10" s="197">
        <v>12</v>
      </c>
      <c r="UL10" s="194"/>
      <c r="UM10" s="194"/>
      <c r="UN10" s="194">
        <v>3</v>
      </c>
      <c r="UO10" s="194"/>
      <c r="UP10" s="194"/>
      <c r="UQ10" s="194">
        <v>6</v>
      </c>
      <c r="UR10" s="194"/>
      <c r="US10" s="194"/>
      <c r="UT10" s="194">
        <v>9</v>
      </c>
      <c r="UW10" s="258">
        <v>12</v>
      </c>
      <c r="UZ10" s="56">
        <v>3</v>
      </c>
      <c r="VC10" s="56">
        <v>6</v>
      </c>
      <c r="VF10" s="56">
        <v>9</v>
      </c>
      <c r="VK10" s="56" t="s">
        <v>470</v>
      </c>
    </row>
    <row r="11" spans="1:1731">
      <c r="A11" s="56" t="s">
        <v>394</v>
      </c>
      <c r="SD11" s="57">
        <v>100.5772187736701</v>
      </c>
      <c r="SE11" s="57">
        <v>101.46052677507274</v>
      </c>
      <c r="SF11" s="57">
        <v>102.18952640439845</v>
      </c>
      <c r="SG11" s="57">
        <v>101.96982088210748</v>
      </c>
      <c r="SH11" s="57">
        <v>100.19392023184415</v>
      </c>
      <c r="SI11" s="57">
        <v>100.10070579526456</v>
      </c>
      <c r="SJ11" s="57">
        <v>98.135969174726384</v>
      </c>
      <c r="SK11" s="57">
        <v>94.007290830060057</v>
      </c>
      <c r="SL11" s="57">
        <v>88.930400603910584</v>
      </c>
      <c r="SM11" s="57">
        <v>88.246542798215799</v>
      </c>
      <c r="SN11" s="57">
        <v>87.54156709328231</v>
      </c>
      <c r="SO11" s="57">
        <v>92.01213214386118</v>
      </c>
      <c r="SP11" s="57">
        <v>91.692415185672687</v>
      </c>
      <c r="SQ11" s="57">
        <v>91.212611580819953</v>
      </c>
      <c r="SR11" s="57">
        <v>91.619565998986218</v>
      </c>
      <c r="SS11" s="57">
        <v>92.904735838366918</v>
      </c>
      <c r="ST11" s="57">
        <v>90.819396318804934</v>
      </c>
      <c r="SU11" s="57">
        <v>90.417383802991381</v>
      </c>
      <c r="SV11" s="57">
        <v>89.856489654319219</v>
      </c>
      <c r="SW11" s="57">
        <v>90.228286179741531</v>
      </c>
      <c r="SX11" s="57">
        <v>93.508484654753289</v>
      </c>
      <c r="SY11" s="57">
        <v>95.109753778268256</v>
      </c>
      <c r="SZ11" s="57">
        <v>97.327001479406562</v>
      </c>
      <c r="TA11" s="57">
        <v>102.10210981467844</v>
      </c>
      <c r="TB11" s="57">
        <v>101.4542200378701</v>
      </c>
      <c r="TC11" s="57">
        <v>100.50734316729321</v>
      </c>
      <c r="TD11" s="57">
        <v>99.261592997712498</v>
      </c>
      <c r="TE11" s="57">
        <v>97.738828348449971</v>
      </c>
      <c r="TF11" s="57">
        <v>98.780573010881071</v>
      </c>
      <c r="TG11" s="57">
        <v>102.43493548515212</v>
      </c>
      <c r="TH11" s="57">
        <v>99.640055547910194</v>
      </c>
      <c r="TI11" s="57">
        <v>101.44646398636451</v>
      </c>
      <c r="TJ11" s="57">
        <v>101.4633211789246</v>
      </c>
      <c r="TK11" s="57">
        <v>98.894088544457119</v>
      </c>
      <c r="TL11" s="57">
        <v>100.74532794884267</v>
      </c>
      <c r="TM11" s="57">
        <v>102.00760618333314</v>
      </c>
      <c r="TN11" s="57">
        <v>105.15688746555621</v>
      </c>
      <c r="TO11" s="57">
        <v>103.46387803150333</v>
      </c>
      <c r="TP11" s="57">
        <v>100.46696906008272</v>
      </c>
      <c r="TQ11" s="57">
        <v>102.42230930048619</v>
      </c>
      <c r="TR11" s="57">
        <v>102.77537146008437</v>
      </c>
      <c r="TS11" s="57">
        <v>105.01913544899013</v>
      </c>
      <c r="TT11" s="57">
        <v>101.09994795702252</v>
      </c>
      <c r="TU11" s="57">
        <v>92.699572405000808</v>
      </c>
      <c r="TV11" s="57">
        <v>89.528894077077723</v>
      </c>
      <c r="TW11" s="57">
        <v>86.429125701732701</v>
      </c>
      <c r="TX11" s="57">
        <v>83.960182995387555</v>
      </c>
      <c r="TY11" s="57">
        <v>83.330160984635626</v>
      </c>
      <c r="TZ11" s="57">
        <v>83.102982541895415</v>
      </c>
      <c r="UA11" s="57">
        <v>83.086359729011988</v>
      </c>
      <c r="UB11" s="57">
        <v>84.948520982228317</v>
      </c>
      <c r="UC11" s="57">
        <v>85.834664792405775</v>
      </c>
      <c r="UD11" s="57">
        <v>85.343661861068796</v>
      </c>
      <c r="UE11" s="57">
        <v>86.441035738099544</v>
      </c>
      <c r="UF11" s="57">
        <v>84.894141330367816</v>
      </c>
      <c r="UG11" s="57">
        <v>81.483910784147156</v>
      </c>
      <c r="UH11" s="57">
        <v>82.042915736662096</v>
      </c>
      <c r="UI11" s="57">
        <v>82.644445228385123</v>
      </c>
      <c r="UJ11" s="57">
        <v>82.894036634426769</v>
      </c>
      <c r="UK11" s="57">
        <v>83.37638211981303</v>
      </c>
      <c r="UL11" s="57">
        <v>83.159293080862724</v>
      </c>
      <c r="UM11" s="57">
        <v>82.804576866507148</v>
      </c>
      <c r="UN11" s="57">
        <v>84.488216948847921</v>
      </c>
      <c r="UO11" s="57">
        <v>85.818041979522349</v>
      </c>
      <c r="UP11" s="57">
        <v>87.181112635963629</v>
      </c>
      <c r="UQ11" s="57">
        <v>87.801697650278371</v>
      </c>
      <c r="UR11" s="57">
        <v>89.164768306719637</v>
      </c>
      <c r="US11" s="57">
        <v>89.790894258662178</v>
      </c>
      <c r="UT11" s="57">
        <v>88.172940471341633</v>
      </c>
      <c r="UU11" s="56">
        <v>87.264226700380789</v>
      </c>
      <c r="UV11" s="56">
        <v>89.042867678907811</v>
      </c>
      <c r="UW11" s="56">
        <v>87.44707764209852</v>
      </c>
      <c r="UX11" s="56">
        <v>86.205907613469066</v>
      </c>
      <c r="UY11" s="56">
        <v>85.878992293428269</v>
      </c>
      <c r="UZ11" s="56">
        <v>86.405381368070223</v>
      </c>
      <c r="VA11" s="56">
        <v>88.339168600175938</v>
      </c>
      <c r="VB11" s="56">
        <v>90.295119582792893</v>
      </c>
      <c r="VC11" s="56">
        <v>91.281406480543097</v>
      </c>
      <c r="VD11" s="56">
        <v>90.771640218784555</v>
      </c>
      <c r="VE11" s="56">
        <v>92.622313386473124</v>
      </c>
      <c r="VF11" s="56">
        <v>92.395134943732899</v>
      </c>
      <c r="VG11" s="56">
        <v>90.64419865334493</v>
      </c>
      <c r="VH11" s="56">
        <v>88.311463912036885</v>
      </c>
      <c r="VI11" s="56">
        <v>87.940221090973608</v>
      </c>
      <c r="VJ11" s="56">
        <v>87.103539509174283</v>
      </c>
      <c r="VK11" s="56">
        <v>88.965294552118479</v>
      </c>
    </row>
    <row r="12" spans="1:1731">
      <c r="A12" s="56" t="s">
        <v>429</v>
      </c>
      <c r="SD12" s="38">
        <v>8.3979517766977763E-2</v>
      </c>
      <c r="SE12" s="38">
        <v>4.079016360481269E-2</v>
      </c>
      <c r="SF12" s="38">
        <v>1.9164103523695575E-2</v>
      </c>
      <c r="SG12" s="38">
        <v>1.1897170972252624E-3</v>
      </c>
      <c r="SH12" s="38">
        <v>-3.6066965229322512E-2</v>
      </c>
      <c r="SI12" s="38">
        <v>-5.2338499743315947E-2</v>
      </c>
      <c r="SJ12" s="38">
        <v>-6.3303268599566809E-2</v>
      </c>
      <c r="SK12" s="38">
        <v>-9.2987177059719595E-2</v>
      </c>
      <c r="SL12" s="38">
        <v>-0.12157481287465532</v>
      </c>
      <c r="SM12" s="38">
        <v>-0.13131813516855906</v>
      </c>
      <c r="SN12" s="38">
        <v>-0.12820621237292651</v>
      </c>
      <c r="SO12" s="38">
        <v>-8.1638011961501E-2</v>
      </c>
      <c r="SP12" s="38">
        <v>-8.8338131600069092E-2</v>
      </c>
      <c r="SQ12" s="38">
        <v>-0.10100396203314943</v>
      </c>
      <c r="SR12" s="38">
        <v>-0.1034348702584581</v>
      </c>
      <c r="SS12" s="38">
        <v>-8.889968586118413E-2</v>
      </c>
      <c r="ST12" s="38">
        <v>-9.3563799992524399E-2</v>
      </c>
      <c r="SU12" s="38">
        <v>-9.6735801364661977E-2</v>
      </c>
      <c r="SV12" s="38">
        <v>-8.4367430107771701E-2</v>
      </c>
      <c r="SW12" s="38">
        <v>-4.0199059210736632E-2</v>
      </c>
      <c r="SX12" s="38">
        <v>5.1479404340402768E-2</v>
      </c>
      <c r="SY12" s="38">
        <v>7.7773142861197853E-2</v>
      </c>
      <c r="SZ12" s="38">
        <v>0.11178043426726769</v>
      </c>
      <c r="TA12" s="38">
        <v>0.10965920945122276</v>
      </c>
      <c r="TB12" s="38">
        <v>0.10646251200200396</v>
      </c>
      <c r="TC12" s="38">
        <v>0.10190182503696388</v>
      </c>
      <c r="TD12" s="38">
        <v>8.3410425659633081E-2</v>
      </c>
      <c r="TE12" s="38">
        <v>5.203278892577945E-2</v>
      </c>
      <c r="TF12" s="38">
        <v>8.7659431958013512E-2</v>
      </c>
      <c r="TG12" s="38">
        <v>0.13291195981013493</v>
      </c>
      <c r="TH12" s="38">
        <v>0.10887990317926577</v>
      </c>
      <c r="TI12" s="38">
        <v>0.12433105272858147</v>
      </c>
      <c r="TJ12" s="38">
        <v>8.5070745756833821E-2</v>
      </c>
      <c r="TK12" s="38">
        <v>3.9789134298584994E-2</v>
      </c>
      <c r="TL12" s="38">
        <v>3.5122077301019017E-2</v>
      </c>
      <c r="TM12" s="38">
        <v>-9.2557961355388407E-4</v>
      </c>
      <c r="TN12" s="38">
        <v>3.6495942961308092E-2</v>
      </c>
      <c r="TO12" s="38">
        <v>2.9416108027937815E-2</v>
      </c>
      <c r="TP12" s="38">
        <v>1.2143428550436486E-2</v>
      </c>
      <c r="TQ12" s="38">
        <v>4.7918325103500026E-2</v>
      </c>
      <c r="TR12" s="38">
        <v>4.0441134602076545E-2</v>
      </c>
      <c r="TS12" s="38">
        <v>2.5227720909851037E-2</v>
      </c>
      <c r="TT12" s="38">
        <v>1.4651661935398685E-2</v>
      </c>
      <c r="TU12" s="38">
        <v>-8.6221749262146652E-2</v>
      </c>
      <c r="TV12" s="38">
        <v>-0.11762306775668452</v>
      </c>
      <c r="TW12" s="38">
        <v>-0.12604355858056049</v>
      </c>
      <c r="TX12" s="38">
        <v>-0.16660966116442077</v>
      </c>
      <c r="TY12" s="38">
        <v>-0.18309855409340248</v>
      </c>
      <c r="TZ12" s="70">
        <v>-0.20972382746574225</v>
      </c>
      <c r="UA12" s="70">
        <v>-0.19695297228552244</v>
      </c>
      <c r="UB12" s="70">
        <v>-0.15446318549307336</v>
      </c>
      <c r="UC12" s="70">
        <v>-0.16195343203418344</v>
      </c>
      <c r="UD12" s="70">
        <v>-0.1696097941692738</v>
      </c>
      <c r="UE12" s="70">
        <v>-0.176902043912886</v>
      </c>
      <c r="UF12" s="70">
        <v>-0.16029490572580496</v>
      </c>
      <c r="UG12" s="70">
        <v>-0.12098935658357579</v>
      </c>
      <c r="UH12" s="70">
        <v>-8.3615221851961685E-2</v>
      </c>
      <c r="UI12" s="70">
        <v>-4.3789410602260603E-2</v>
      </c>
      <c r="UJ12" s="70">
        <v>-1.2698237699402704E-2</v>
      </c>
      <c r="UK12" s="70">
        <v>5.5467473758907815E-4</v>
      </c>
      <c r="UL12" s="70">
        <v>6.7759949456602797E-4</v>
      </c>
      <c r="UM12" s="82">
        <v>-3.3914455203462035E-3</v>
      </c>
      <c r="UN12" s="82">
        <v>-5.4186232798176803E-3</v>
      </c>
      <c r="UO12" s="82">
        <v>-1.9366083532379452E-4</v>
      </c>
      <c r="UP12" s="82">
        <v>2.1530020329875388E-2</v>
      </c>
      <c r="UQ12" s="82">
        <v>1.5740925598131117E-2</v>
      </c>
      <c r="UR12" s="82">
        <v>5.0305320360477523E-2</v>
      </c>
      <c r="US12" s="116">
        <v>0.10194630319745479</v>
      </c>
      <c r="UT12" s="116">
        <v>7.4717294962497904E-2</v>
      </c>
      <c r="UU12" s="116">
        <v>5.5899479501968274E-2</v>
      </c>
      <c r="UV12" s="116">
        <v>7.4177001074252846E-2</v>
      </c>
      <c r="UW12" s="116">
        <v>4.8823124952049657E-2</v>
      </c>
      <c r="UX12" s="116">
        <v>3.6635887821266921E-2</v>
      </c>
      <c r="UY12" s="116">
        <v>3.7128568773167059E-2</v>
      </c>
      <c r="UZ12" s="116">
        <v>2.269150052465907E-2</v>
      </c>
      <c r="VA12" s="116">
        <v>2.9377582644628086E-2</v>
      </c>
      <c r="VB12" s="116">
        <v>3.5718825473496807E-2</v>
      </c>
      <c r="VC12" s="116">
        <v>3.9631452732550754E-2</v>
      </c>
      <c r="VD12" s="116">
        <v>1.8021377081779866E-2</v>
      </c>
      <c r="VE12" s="116">
        <v>3.1533477321814107E-2</v>
      </c>
      <c r="VF12" s="116">
        <v>4.7885376736002128E-2</v>
      </c>
      <c r="VG12" s="116">
        <v>3.8732617943996406E-2</v>
      </c>
      <c r="VH12" s="116">
        <v>-8.2140634723085748E-3</v>
      </c>
      <c r="VI12" s="116">
        <v>5.6393359523507769E-3</v>
      </c>
      <c r="VJ12" s="116">
        <v>1.0412649440802113E-2</v>
      </c>
      <c r="VK12" s="116">
        <v>3.5937802438867017E-2</v>
      </c>
    </row>
    <row r="13" spans="1:1731">
      <c r="A13" s="56" t="s">
        <v>428</v>
      </c>
      <c r="SD13" s="57">
        <v>85.712779405956226</v>
      </c>
      <c r="SE13" s="57">
        <v>86.059899713983626</v>
      </c>
      <c r="SF13" s="57">
        <v>85.900205706347435</v>
      </c>
      <c r="SG13" s="57">
        <v>85.245114114439914</v>
      </c>
      <c r="SH13" s="57">
        <v>83.961509058171615</v>
      </c>
      <c r="SI13" s="57">
        <v>84.342949132321266</v>
      </c>
      <c r="SJ13" s="57">
        <v>82.651113897212028</v>
      </c>
      <c r="SK13" s="57">
        <v>77.467013081662643</v>
      </c>
      <c r="SL13" s="57">
        <v>72.917824475523375</v>
      </c>
      <c r="SM13" s="57">
        <v>71.299898183561879</v>
      </c>
      <c r="SN13" s="57">
        <v>69.786982710561816</v>
      </c>
      <c r="SO13" s="57">
        <v>72.304943122520669</v>
      </c>
      <c r="SP13" s="57">
        <v>71.318798165328943</v>
      </c>
      <c r="SQ13" s="57">
        <v>70.476659260846532</v>
      </c>
      <c r="SR13" s="57">
        <v>70.458491403934275</v>
      </c>
      <c r="SS13" s="57">
        <v>70.033244259039492</v>
      </c>
      <c r="ST13" s="57">
        <v>68.594414846995249</v>
      </c>
      <c r="SU13" s="57">
        <v>67.974348973622227</v>
      </c>
      <c r="SV13" s="57">
        <v>67.233606708665789</v>
      </c>
      <c r="SW13" s="57">
        <v>67.068866931620633</v>
      </c>
      <c r="SX13" s="57">
        <v>69.000254248114885</v>
      </c>
      <c r="SY13" s="57">
        <v>69.622987303829603</v>
      </c>
      <c r="SZ13" s="57">
        <v>70.760587613667894</v>
      </c>
      <c r="TA13" s="57">
        <v>73.966954422271456</v>
      </c>
      <c r="TB13" s="57">
        <v>73.450388523647433</v>
      </c>
      <c r="TC13" s="57">
        <v>73.075415893325044</v>
      </c>
      <c r="TD13" s="57">
        <v>71.713628534085956</v>
      </c>
      <c r="TE13" s="57">
        <v>70.11649554298566</v>
      </c>
      <c r="TF13" s="57">
        <v>70.8265571400336</v>
      </c>
      <c r="TG13" s="57">
        <v>73.39479327012009</v>
      </c>
      <c r="TH13" s="57">
        <v>71.496073249896114</v>
      </c>
      <c r="TI13" s="57">
        <v>73.712198770389477</v>
      </c>
      <c r="TJ13" s="57">
        <v>73.512114380285979</v>
      </c>
      <c r="TK13" s="57">
        <v>72.49347561082115</v>
      </c>
      <c r="TL13" s="57">
        <v>73.430842169097815</v>
      </c>
      <c r="TM13" s="57">
        <v>74.743484085942782</v>
      </c>
      <c r="TN13" s="57">
        <v>76.557334496333624</v>
      </c>
      <c r="TO13" s="57">
        <v>75.483742009539043</v>
      </c>
      <c r="TP13" s="57">
        <v>72.969342922800593</v>
      </c>
      <c r="TQ13" s="57">
        <v>73.071645292188151</v>
      </c>
      <c r="TR13" s="57">
        <v>73.313571949347974</v>
      </c>
      <c r="TS13" s="57">
        <v>75.312089714198095</v>
      </c>
      <c r="TT13" s="57">
        <v>73.360768039131912</v>
      </c>
      <c r="TU13" s="57">
        <v>67.778692146451021</v>
      </c>
      <c r="TV13" s="57">
        <v>66.20566877625464</v>
      </c>
      <c r="TW13" s="57">
        <v>64.766347969193461</v>
      </c>
      <c r="TX13" s="57">
        <v>62.618396032590852</v>
      </c>
      <c r="TY13" s="57">
        <v>61.830849262018759</v>
      </c>
      <c r="TZ13" s="57">
        <v>61.187428882867245</v>
      </c>
      <c r="UA13" s="57">
        <v>60.857672370273889</v>
      </c>
      <c r="UB13" s="57">
        <v>61.338847156373852</v>
      </c>
      <c r="UC13" s="57">
        <v>61.91725778651108</v>
      </c>
      <c r="UD13" s="57">
        <v>62.050605954080929</v>
      </c>
      <c r="UE13" s="57">
        <v>62.883598050951846</v>
      </c>
      <c r="UF13" s="57">
        <v>61.744029172839255</v>
      </c>
      <c r="UG13" s="57">
        <v>60.18503080787363</v>
      </c>
      <c r="UH13" s="57">
        <v>59.081228008942723</v>
      </c>
      <c r="UI13" s="57">
        <v>59.429819819479754</v>
      </c>
      <c r="UJ13" s="57">
        <v>59.749431688073983</v>
      </c>
      <c r="UK13" s="57">
        <v>59.786581139564476</v>
      </c>
      <c r="UL13" s="57">
        <v>58.53153551119167</v>
      </c>
      <c r="UM13" s="57">
        <v>58.414626298931083</v>
      </c>
      <c r="UN13" s="57">
        <v>58.563893260751641</v>
      </c>
      <c r="UO13" s="57">
        <v>58.97027881121145</v>
      </c>
      <c r="UP13" s="57">
        <v>59.776863171851112</v>
      </c>
      <c r="UQ13" s="57">
        <v>59.82807487728855</v>
      </c>
      <c r="UR13" s="57">
        <v>60.468221195256547</v>
      </c>
      <c r="US13" s="57">
        <v>61.684499199395738</v>
      </c>
      <c r="UT13" s="57">
        <v>60.865111912396706</v>
      </c>
      <c r="UU13" s="259">
        <v>59.661636834616885</v>
      </c>
      <c r="UV13" s="259">
        <v>59.443987086507768</v>
      </c>
      <c r="UW13" s="259">
        <v>58.099679818774987</v>
      </c>
      <c r="UX13" s="56">
        <v>57.203474973619791</v>
      </c>
      <c r="UY13" s="56">
        <v>57.229080826338517</v>
      </c>
      <c r="UZ13" s="56">
        <v>57.075445710026194</v>
      </c>
      <c r="VA13" s="56">
        <v>57.062642783666831</v>
      </c>
      <c r="VB13" s="56">
        <v>57.664380322556738</v>
      </c>
      <c r="VC13" s="56">
        <v>57.459533500806991</v>
      </c>
      <c r="VD13" s="421">
        <v>57.165066194541716</v>
      </c>
      <c r="VE13" s="421">
        <v>58.291723714165379</v>
      </c>
      <c r="VF13" s="421">
        <v>58.432555904118331</v>
      </c>
      <c r="VG13" s="57">
        <v>57.997256407900096</v>
      </c>
      <c r="VH13" s="57">
        <v>56.960219372791954</v>
      </c>
      <c r="VI13" s="57">
        <v>56.268861349386526</v>
      </c>
      <c r="VJ13" s="57">
        <v>55.283036019715816</v>
      </c>
      <c r="VK13" s="57">
        <v>55.910379411324449</v>
      </c>
    </row>
    <row r="14" spans="1:1731">
      <c r="SD14" s="158"/>
    </row>
    <row r="15" spans="1:1731" ht="27" customHeight="1">
      <c r="A15" s="436" t="s">
        <v>192</v>
      </c>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6"/>
      <c r="DV15" s="436"/>
      <c r="DW15" s="436"/>
      <c r="DX15" s="436"/>
      <c r="DY15" s="436"/>
      <c r="DZ15" s="436"/>
      <c r="EA15" s="436"/>
      <c r="EB15" s="436"/>
      <c r="EC15" s="436"/>
      <c r="ED15" s="436"/>
      <c r="EE15" s="436"/>
      <c r="EF15" s="436"/>
      <c r="EG15" s="436"/>
      <c r="EH15" s="436"/>
      <c r="EI15" s="436"/>
      <c r="EJ15" s="436"/>
      <c r="EK15" s="436"/>
      <c r="EL15" s="436"/>
      <c r="EM15" s="436"/>
      <c r="EN15" s="436"/>
      <c r="EO15" s="436"/>
      <c r="EP15" s="436"/>
      <c r="EQ15" s="436"/>
      <c r="ER15" s="436"/>
      <c r="ES15" s="436"/>
      <c r="ET15" s="436"/>
      <c r="EU15" s="436"/>
      <c r="EV15" s="436"/>
      <c r="EW15" s="436"/>
      <c r="EX15" s="436"/>
      <c r="EY15" s="436"/>
      <c r="EZ15" s="436"/>
      <c r="FA15" s="436"/>
      <c r="FB15" s="436"/>
      <c r="FC15" s="436"/>
      <c r="FD15" s="436"/>
      <c r="FE15" s="436"/>
      <c r="FF15" s="436"/>
      <c r="FG15" s="436"/>
      <c r="FH15" s="436"/>
      <c r="FI15" s="436"/>
      <c r="FJ15" s="436"/>
      <c r="FK15" s="436"/>
      <c r="FL15" s="436"/>
      <c r="FM15" s="436"/>
      <c r="FN15" s="436"/>
      <c r="FO15" s="436"/>
      <c r="FP15" s="436"/>
      <c r="FQ15" s="436"/>
      <c r="FR15" s="436"/>
      <c r="FS15" s="436"/>
      <c r="FT15" s="436"/>
      <c r="FU15" s="436"/>
      <c r="FV15" s="436"/>
      <c r="FW15" s="436"/>
      <c r="FX15" s="436"/>
      <c r="FY15" s="436"/>
      <c r="FZ15" s="436"/>
      <c r="GA15" s="436"/>
      <c r="GB15" s="436"/>
      <c r="GC15" s="436"/>
      <c r="GD15" s="436"/>
      <c r="GE15" s="436"/>
      <c r="GF15" s="436"/>
      <c r="GG15" s="436"/>
      <c r="GH15" s="436"/>
      <c r="GI15" s="436"/>
      <c r="GJ15" s="436"/>
      <c r="GK15" s="436"/>
      <c r="GL15" s="436"/>
      <c r="GM15" s="436"/>
      <c r="GN15" s="436"/>
      <c r="GO15" s="436"/>
      <c r="GP15" s="436"/>
      <c r="GQ15" s="436"/>
      <c r="GR15" s="436"/>
      <c r="GS15" s="436"/>
      <c r="GT15" s="436"/>
      <c r="GU15" s="436"/>
      <c r="GV15" s="436"/>
      <c r="GW15" s="436"/>
      <c r="GX15" s="436"/>
      <c r="GY15" s="436"/>
      <c r="GZ15" s="436"/>
      <c r="HA15" s="436"/>
      <c r="HB15" s="436"/>
      <c r="HC15" s="436"/>
      <c r="HD15" s="436"/>
      <c r="HE15" s="436"/>
      <c r="HF15" s="436"/>
      <c r="HG15" s="436"/>
      <c r="HH15" s="436"/>
      <c r="HI15" s="436"/>
      <c r="HJ15" s="436"/>
      <c r="HK15" s="436"/>
      <c r="HL15" s="436"/>
      <c r="HM15" s="436"/>
      <c r="HN15" s="436"/>
      <c r="HO15" s="436"/>
      <c r="HP15" s="436"/>
      <c r="HQ15" s="436"/>
      <c r="HR15" s="436"/>
      <c r="HS15" s="436"/>
      <c r="HT15" s="436"/>
      <c r="HU15" s="436"/>
      <c r="HV15" s="436"/>
      <c r="HW15" s="436"/>
      <c r="HX15" s="436"/>
      <c r="HY15" s="436"/>
      <c r="HZ15" s="436"/>
      <c r="IA15" s="436"/>
      <c r="IB15" s="436"/>
      <c r="IC15" s="436"/>
      <c r="ID15" s="436"/>
      <c r="IE15" s="436"/>
      <c r="IF15" s="436"/>
      <c r="IG15" s="436"/>
      <c r="IH15" s="436"/>
      <c r="II15" s="436"/>
      <c r="IJ15" s="436"/>
      <c r="IK15" s="436"/>
      <c r="IL15" s="436"/>
      <c r="IM15" s="436"/>
      <c r="IN15" s="436"/>
      <c r="IO15" s="436"/>
      <c r="IP15" s="436"/>
      <c r="IQ15" s="436"/>
      <c r="IR15" s="436"/>
      <c r="IS15" s="436"/>
      <c r="IT15" s="436"/>
      <c r="IU15" s="436"/>
      <c r="IV15" s="436"/>
      <c r="IW15" s="436"/>
      <c r="IX15" s="436"/>
      <c r="IY15" s="436"/>
      <c r="IZ15" s="436"/>
      <c r="JA15" s="436"/>
      <c r="JB15" s="436"/>
      <c r="JC15" s="436"/>
      <c r="JD15" s="436"/>
      <c r="JE15" s="436"/>
      <c r="JF15" s="436"/>
      <c r="JG15" s="436"/>
      <c r="JH15" s="436"/>
      <c r="JI15" s="436"/>
      <c r="JJ15" s="436"/>
      <c r="JK15" s="436"/>
      <c r="JL15" s="436"/>
      <c r="JM15" s="436"/>
      <c r="JN15" s="436"/>
      <c r="JO15" s="436"/>
      <c r="JP15" s="436"/>
      <c r="JQ15" s="436"/>
      <c r="JR15" s="436"/>
      <c r="JS15" s="436"/>
      <c r="JT15" s="436"/>
      <c r="JU15" s="436"/>
      <c r="JV15" s="436"/>
      <c r="JW15" s="436"/>
      <c r="JX15" s="436"/>
      <c r="JY15" s="436"/>
      <c r="JZ15" s="436"/>
      <c r="KA15" s="436"/>
      <c r="KB15" s="436"/>
      <c r="KC15" s="436"/>
      <c r="KD15" s="436"/>
      <c r="KE15" s="436"/>
      <c r="KF15" s="436"/>
      <c r="KG15" s="436"/>
      <c r="KH15" s="436"/>
      <c r="KI15" s="436"/>
      <c r="KJ15" s="436"/>
      <c r="KK15" s="436"/>
      <c r="KL15" s="436"/>
      <c r="KM15" s="436"/>
      <c r="KN15" s="436"/>
      <c r="KO15" s="436"/>
      <c r="KP15" s="436"/>
      <c r="KQ15" s="436"/>
      <c r="KR15" s="436"/>
      <c r="KS15" s="436"/>
      <c r="KT15" s="436"/>
      <c r="KU15" s="436"/>
      <c r="KV15" s="436"/>
      <c r="KW15" s="436"/>
      <c r="KX15" s="436"/>
      <c r="KY15" s="436"/>
      <c r="KZ15" s="436"/>
      <c r="LA15" s="436"/>
      <c r="LB15" s="436"/>
      <c r="LC15" s="436"/>
      <c r="LD15" s="436"/>
      <c r="LE15" s="436"/>
      <c r="LF15" s="436"/>
      <c r="LG15" s="436"/>
      <c r="LH15" s="436"/>
      <c r="LI15" s="436"/>
      <c r="LJ15" s="436"/>
      <c r="LK15" s="436"/>
      <c r="LL15" s="436"/>
      <c r="LM15" s="436"/>
      <c r="LN15" s="436"/>
      <c r="LO15" s="436"/>
      <c r="LP15" s="436"/>
      <c r="LQ15" s="436"/>
      <c r="LR15" s="436"/>
      <c r="LS15" s="436"/>
      <c r="LT15" s="436"/>
      <c r="LU15" s="436"/>
      <c r="LV15" s="436"/>
      <c r="LW15" s="436"/>
      <c r="LX15" s="436"/>
      <c r="LY15" s="436"/>
      <c r="LZ15" s="436"/>
      <c r="MA15" s="436"/>
      <c r="MB15" s="436"/>
      <c r="MC15" s="436"/>
      <c r="MD15" s="436"/>
      <c r="ME15" s="436"/>
      <c r="MF15" s="436"/>
      <c r="MG15" s="436"/>
      <c r="MH15" s="436"/>
      <c r="MI15" s="436"/>
      <c r="MJ15" s="436"/>
      <c r="MK15" s="436"/>
      <c r="ML15" s="436"/>
      <c r="MM15" s="436"/>
      <c r="MN15" s="436"/>
      <c r="MO15" s="436"/>
      <c r="MP15" s="436"/>
      <c r="MQ15" s="436"/>
      <c r="MR15" s="436"/>
      <c r="MS15" s="436"/>
      <c r="MT15" s="436"/>
      <c r="MU15" s="436"/>
      <c r="MV15" s="436"/>
      <c r="MW15" s="436"/>
      <c r="MX15" s="436"/>
      <c r="MY15" s="436"/>
      <c r="MZ15" s="436"/>
      <c r="NA15" s="436"/>
      <c r="NB15" s="436"/>
      <c r="NC15" s="436"/>
      <c r="ND15" s="436"/>
      <c r="NE15" s="436"/>
      <c r="NF15" s="436"/>
      <c r="NG15" s="436"/>
      <c r="NH15" s="436"/>
      <c r="NI15" s="436"/>
      <c r="NJ15" s="436"/>
      <c r="NK15" s="436"/>
      <c r="NL15" s="436"/>
      <c r="NM15" s="436"/>
      <c r="NN15" s="436"/>
      <c r="NO15" s="436"/>
      <c r="NP15" s="436"/>
      <c r="NQ15" s="436"/>
      <c r="NR15" s="436"/>
      <c r="NS15" s="436"/>
      <c r="NT15" s="436"/>
      <c r="NU15" s="436"/>
      <c r="NV15" s="436"/>
      <c r="NW15" s="436"/>
      <c r="NX15" s="436"/>
      <c r="NY15" s="436"/>
      <c r="NZ15" s="436"/>
      <c r="OA15" s="436"/>
      <c r="OB15" s="436"/>
      <c r="OC15" s="436"/>
      <c r="OD15" s="436"/>
      <c r="OE15" s="436"/>
      <c r="OF15" s="436"/>
      <c r="OG15" s="436"/>
      <c r="OH15" s="436"/>
      <c r="OI15" s="436"/>
      <c r="OJ15" s="436"/>
      <c r="OK15" s="436"/>
      <c r="OL15" s="436"/>
      <c r="OM15" s="436"/>
      <c r="ON15" s="436"/>
      <c r="OO15" s="436"/>
      <c r="OP15" s="436"/>
      <c r="OQ15" s="436"/>
      <c r="OR15" s="436"/>
      <c r="OS15" s="436"/>
      <c r="OT15" s="436"/>
      <c r="OU15" s="436"/>
      <c r="OV15" s="436"/>
      <c r="OW15" s="436"/>
      <c r="OX15" s="436"/>
      <c r="OY15" s="436"/>
      <c r="OZ15" s="436"/>
      <c r="PA15" s="436"/>
      <c r="PB15" s="436"/>
      <c r="PC15" s="436"/>
      <c r="PD15" s="436"/>
      <c r="PE15" s="436"/>
      <c r="PF15" s="436"/>
      <c r="PG15" s="436"/>
      <c r="PH15" s="436"/>
      <c r="PI15" s="436"/>
      <c r="PJ15" s="436"/>
      <c r="PK15" s="436"/>
      <c r="PL15" s="436"/>
      <c r="PM15" s="436"/>
      <c r="PN15" s="436"/>
      <c r="PO15" s="436"/>
      <c r="PP15" s="436"/>
      <c r="PQ15" s="436"/>
      <c r="PR15" s="436"/>
      <c r="PS15" s="436"/>
      <c r="PT15" s="436"/>
      <c r="PU15" s="436"/>
      <c r="PV15" s="436"/>
      <c r="PW15" s="436"/>
      <c r="PX15" s="436"/>
      <c r="PY15" s="436"/>
      <c r="PZ15" s="436"/>
      <c r="QA15" s="436"/>
      <c r="QB15" s="436"/>
      <c r="QC15" s="436"/>
      <c r="QD15" s="436"/>
      <c r="QE15" s="436"/>
      <c r="QF15" s="436"/>
      <c r="QG15" s="436"/>
      <c r="QH15" s="436"/>
      <c r="QI15" s="436"/>
      <c r="QJ15" s="436"/>
      <c r="QK15" s="436"/>
      <c r="QL15" s="436"/>
      <c r="QM15" s="436"/>
      <c r="QN15" s="436"/>
      <c r="QO15" s="436"/>
      <c r="QP15" s="436"/>
      <c r="QQ15" s="436"/>
      <c r="QR15" s="436"/>
      <c r="QS15" s="436"/>
      <c r="QT15" s="436"/>
      <c r="QU15" s="436"/>
      <c r="QV15" s="436"/>
      <c r="QW15" s="436"/>
      <c r="QX15" s="436"/>
      <c r="QY15" s="436"/>
      <c r="QZ15" s="436"/>
      <c r="RA15" s="436"/>
      <c r="RB15" s="436"/>
      <c r="RC15" s="436"/>
      <c r="RD15" s="436"/>
      <c r="RE15" s="436"/>
      <c r="RF15" s="436"/>
      <c r="RG15" s="436"/>
      <c r="RH15" s="436"/>
      <c r="RI15" s="436"/>
      <c r="RJ15" s="436"/>
      <c r="RK15" s="436"/>
      <c r="RL15" s="436"/>
      <c r="RM15" s="436"/>
      <c r="RN15" s="436"/>
      <c r="RO15" s="436"/>
      <c r="RP15" s="436"/>
      <c r="RQ15" s="436"/>
      <c r="RR15" s="436"/>
      <c r="RS15" s="436"/>
      <c r="RT15" s="436"/>
      <c r="RU15" s="436"/>
      <c r="RV15" s="436"/>
      <c r="RW15" s="436"/>
      <c r="RX15" s="436"/>
      <c r="RY15" s="436"/>
      <c r="RZ15" s="436"/>
      <c r="SA15" s="436"/>
      <c r="SB15" s="436"/>
      <c r="SC15" s="436"/>
      <c r="SD15" s="340">
        <v>43465</v>
      </c>
      <c r="SE15" s="340">
        <v>43467</v>
      </c>
      <c r="SF15" s="340">
        <v>43468</v>
      </c>
      <c r="SG15" s="340">
        <v>43469</v>
      </c>
      <c r="SH15" s="340">
        <v>43472</v>
      </c>
      <c r="SI15" s="340">
        <v>43473</v>
      </c>
      <c r="SJ15" s="340">
        <v>43474</v>
      </c>
      <c r="SK15" s="340">
        <v>43475</v>
      </c>
      <c r="SL15" s="340">
        <v>43476</v>
      </c>
      <c r="SM15" s="340">
        <v>43479</v>
      </c>
      <c r="SN15" s="340">
        <v>43480</v>
      </c>
      <c r="SO15" s="340">
        <v>43481</v>
      </c>
      <c r="SP15" s="340">
        <v>43482</v>
      </c>
      <c r="SQ15" s="340">
        <v>43483</v>
      </c>
      <c r="SR15" s="340">
        <v>43486</v>
      </c>
      <c r="SS15" s="340">
        <v>43487</v>
      </c>
      <c r="ST15" s="340">
        <v>43488</v>
      </c>
      <c r="SU15" s="340">
        <v>43489</v>
      </c>
      <c r="SV15" s="340">
        <v>43490</v>
      </c>
      <c r="SW15" s="340">
        <v>43493</v>
      </c>
      <c r="SX15" s="340">
        <v>43494</v>
      </c>
      <c r="SY15" s="340">
        <v>43495</v>
      </c>
      <c r="SZ15" s="340">
        <v>43496</v>
      </c>
      <c r="TA15" s="340">
        <v>43497</v>
      </c>
      <c r="TB15" s="340">
        <v>43498</v>
      </c>
      <c r="TC15" s="340">
        <v>43500</v>
      </c>
      <c r="TD15" s="340">
        <v>43507</v>
      </c>
      <c r="TE15" s="340">
        <v>43508</v>
      </c>
      <c r="TF15" s="340">
        <v>43509</v>
      </c>
      <c r="TG15" s="340">
        <v>43510</v>
      </c>
      <c r="TH15" s="340">
        <v>43511</v>
      </c>
      <c r="TI15" s="340">
        <v>43514</v>
      </c>
      <c r="TJ15" s="340">
        <v>43515</v>
      </c>
      <c r="TK15" s="340">
        <v>43516</v>
      </c>
      <c r="TL15" s="340">
        <v>43517</v>
      </c>
      <c r="TM15" s="340">
        <v>43518</v>
      </c>
      <c r="TN15" s="340">
        <v>43521</v>
      </c>
      <c r="TO15" s="340">
        <v>43522</v>
      </c>
      <c r="TP15" s="340">
        <v>43523</v>
      </c>
      <c r="TQ15" s="340">
        <v>43524</v>
      </c>
      <c r="TR15" s="340">
        <v>43525</v>
      </c>
      <c r="TS15" s="340">
        <v>43528</v>
      </c>
      <c r="TT15" s="340">
        <v>43529</v>
      </c>
      <c r="TU15" s="340">
        <v>43530</v>
      </c>
      <c r="TV15" s="340">
        <v>43531</v>
      </c>
      <c r="TW15" s="340">
        <v>43535</v>
      </c>
      <c r="TX15" s="340">
        <v>43536</v>
      </c>
      <c r="TY15" s="340">
        <v>43537</v>
      </c>
      <c r="TZ15" s="340">
        <v>43538</v>
      </c>
      <c r="UA15" s="340">
        <v>43539</v>
      </c>
      <c r="UB15" s="340">
        <v>43542</v>
      </c>
      <c r="UC15" s="340">
        <v>43543</v>
      </c>
      <c r="UD15" s="340">
        <v>43544</v>
      </c>
      <c r="UE15" s="340">
        <v>43545</v>
      </c>
      <c r="UF15" s="340">
        <v>43546</v>
      </c>
      <c r="UG15" s="340">
        <v>43549</v>
      </c>
      <c r="UH15" s="340">
        <v>43550</v>
      </c>
      <c r="UI15" s="340">
        <v>43551</v>
      </c>
      <c r="UJ15" s="340">
        <v>43552</v>
      </c>
      <c r="UK15" s="340">
        <v>43553</v>
      </c>
      <c r="UL15" s="340">
        <v>43556</v>
      </c>
      <c r="UM15" s="340">
        <v>43557</v>
      </c>
      <c r="UN15" s="340">
        <v>43558</v>
      </c>
      <c r="UO15" s="340">
        <v>43559</v>
      </c>
      <c r="UP15" s="340">
        <v>43560</v>
      </c>
      <c r="UQ15" s="340">
        <v>43563</v>
      </c>
      <c r="UR15" s="340">
        <v>43564</v>
      </c>
      <c r="US15" s="340">
        <v>43565</v>
      </c>
      <c r="UT15" s="340">
        <v>43566</v>
      </c>
      <c r="UU15" s="340">
        <v>43567</v>
      </c>
      <c r="UV15" s="340">
        <v>43570</v>
      </c>
      <c r="UW15" s="340">
        <v>43571</v>
      </c>
      <c r="UX15" s="340">
        <v>43572</v>
      </c>
      <c r="UY15" s="340">
        <v>43573</v>
      </c>
      <c r="UZ15" s="340">
        <v>43574</v>
      </c>
      <c r="VA15" s="340">
        <v>43577</v>
      </c>
      <c r="VB15" s="340">
        <v>43578</v>
      </c>
      <c r="VC15" s="340">
        <v>43579</v>
      </c>
      <c r="VD15" s="340">
        <v>43580</v>
      </c>
      <c r="VE15" s="340">
        <v>43581</v>
      </c>
      <c r="VF15" s="340">
        <v>43584</v>
      </c>
      <c r="VG15" s="340">
        <v>43585</v>
      </c>
      <c r="VH15" s="340">
        <v>43586</v>
      </c>
      <c r="VI15" s="340">
        <v>43587</v>
      </c>
      <c r="VJ15" s="340">
        <v>43588</v>
      </c>
      <c r="VK15" s="340">
        <v>43591</v>
      </c>
      <c r="VL15" s="340">
        <v>43592</v>
      </c>
      <c r="VM15" s="340">
        <v>43593</v>
      </c>
      <c r="VN15" s="340">
        <v>43594</v>
      </c>
      <c r="VO15" s="340">
        <v>43595</v>
      </c>
      <c r="VP15" s="340">
        <v>43598</v>
      </c>
      <c r="VQ15" s="340">
        <v>43599</v>
      </c>
      <c r="VR15" s="340">
        <v>43600</v>
      </c>
      <c r="VS15" s="340">
        <v>43601</v>
      </c>
      <c r="VT15" s="340">
        <v>43602</v>
      </c>
      <c r="VU15" s="340">
        <v>43605</v>
      </c>
      <c r="VV15" s="340">
        <v>43606</v>
      </c>
      <c r="VW15" s="340">
        <v>43607</v>
      </c>
      <c r="VX15" s="391">
        <v>43608</v>
      </c>
      <c r="VY15" s="391">
        <v>43609</v>
      </c>
      <c r="VZ15" s="391">
        <v>43612</v>
      </c>
      <c r="WA15" s="391">
        <v>43613</v>
      </c>
      <c r="WB15" s="391">
        <v>43614</v>
      </c>
      <c r="WC15" s="391">
        <v>43615</v>
      </c>
      <c r="WD15" s="391">
        <v>43616</v>
      </c>
      <c r="WE15" s="391">
        <v>43619</v>
      </c>
      <c r="WF15" s="391">
        <v>43620</v>
      </c>
      <c r="WG15" s="391">
        <v>43621</v>
      </c>
      <c r="WH15" s="391">
        <v>43622</v>
      </c>
      <c r="WI15" s="391">
        <v>43623</v>
      </c>
      <c r="WJ15" s="391">
        <v>43626</v>
      </c>
      <c r="WK15" s="391">
        <v>43627</v>
      </c>
      <c r="WL15" s="391">
        <v>43628</v>
      </c>
      <c r="WM15" s="391">
        <v>43629</v>
      </c>
      <c r="WN15" s="391">
        <v>43630</v>
      </c>
      <c r="WO15" s="391">
        <v>43633</v>
      </c>
      <c r="WP15" s="391">
        <v>43634</v>
      </c>
      <c r="WQ15" s="391">
        <v>43635</v>
      </c>
      <c r="WR15" s="391">
        <v>43636</v>
      </c>
      <c r="WS15" s="391">
        <v>43637</v>
      </c>
      <c r="WT15" s="391">
        <v>43640</v>
      </c>
      <c r="WU15" s="391">
        <v>43641</v>
      </c>
      <c r="WV15" s="391">
        <v>43642</v>
      </c>
      <c r="WW15" s="391">
        <v>43643</v>
      </c>
      <c r="WX15" s="391">
        <v>43644</v>
      </c>
      <c r="WY15" s="391">
        <v>43647</v>
      </c>
      <c r="WZ15" s="391">
        <v>43648</v>
      </c>
      <c r="XA15" s="391">
        <v>43649</v>
      </c>
      <c r="XB15" s="391">
        <v>43650</v>
      </c>
      <c r="XC15" s="391">
        <v>43651</v>
      </c>
      <c r="XD15" s="391">
        <v>43654</v>
      </c>
      <c r="XE15" s="391">
        <v>43655</v>
      </c>
      <c r="XF15" s="391">
        <v>43656</v>
      </c>
      <c r="XG15" s="391">
        <v>43662</v>
      </c>
      <c r="XH15" s="391">
        <v>43663</v>
      </c>
      <c r="XI15" s="391">
        <v>43664</v>
      </c>
      <c r="XJ15" s="391">
        <v>43665</v>
      </c>
      <c r="XK15" s="391">
        <v>43668</v>
      </c>
      <c r="XL15" s="391">
        <v>43669</v>
      </c>
      <c r="XM15" s="391">
        <v>43670</v>
      </c>
      <c r="XN15" s="391">
        <v>43671</v>
      </c>
      <c r="XO15" s="391">
        <v>43672</v>
      </c>
      <c r="XP15" s="391">
        <v>43675</v>
      </c>
      <c r="XQ15" s="391">
        <v>43676</v>
      </c>
      <c r="XR15" s="391">
        <v>43677</v>
      </c>
      <c r="XS15" s="391">
        <v>43678</v>
      </c>
      <c r="XT15" s="391">
        <v>43679</v>
      </c>
      <c r="XU15" s="391">
        <v>43682</v>
      </c>
      <c r="XV15" s="391">
        <v>43683</v>
      </c>
      <c r="XW15" s="391">
        <v>43684</v>
      </c>
      <c r="XX15" s="391">
        <v>43685</v>
      </c>
      <c r="XY15" s="391">
        <v>43686</v>
      </c>
      <c r="XZ15" s="391">
        <v>43689</v>
      </c>
      <c r="YA15" s="391">
        <v>43690</v>
      </c>
      <c r="YB15" s="391">
        <v>43691</v>
      </c>
    </row>
    <row r="16" spans="1:1731">
      <c r="A16" s="437" t="s">
        <v>307</v>
      </c>
      <c r="B16" s="437"/>
      <c r="C16" s="437"/>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c r="BP16" s="437"/>
      <c r="BQ16" s="437"/>
      <c r="BR16" s="437"/>
      <c r="BS16" s="437"/>
      <c r="BT16" s="437"/>
      <c r="BU16" s="437"/>
      <c r="BV16" s="437"/>
      <c r="BW16" s="437"/>
      <c r="BX16" s="437"/>
      <c r="BY16" s="437"/>
      <c r="BZ16" s="437"/>
      <c r="CA16" s="437"/>
      <c r="CB16" s="437"/>
      <c r="CC16" s="437"/>
      <c r="CD16" s="437"/>
      <c r="CE16" s="437"/>
      <c r="CF16" s="437"/>
      <c r="CG16" s="437"/>
      <c r="CH16" s="437"/>
      <c r="CI16" s="437"/>
      <c r="CJ16" s="437"/>
      <c r="CK16" s="437"/>
      <c r="CL16" s="437"/>
      <c r="CM16" s="437"/>
      <c r="CN16" s="437"/>
      <c r="CO16" s="437"/>
      <c r="CP16" s="437"/>
      <c r="CQ16" s="437"/>
      <c r="CR16" s="437"/>
      <c r="CS16" s="437"/>
      <c r="CT16" s="437"/>
      <c r="CU16" s="437"/>
      <c r="CV16" s="437"/>
      <c r="CW16" s="437"/>
      <c r="CX16" s="437"/>
      <c r="CY16" s="437"/>
      <c r="CZ16" s="437"/>
      <c r="DA16" s="437"/>
      <c r="DB16" s="437"/>
      <c r="DC16" s="437"/>
      <c r="DD16" s="437"/>
      <c r="DE16" s="437"/>
      <c r="DF16" s="437"/>
      <c r="DG16" s="437"/>
      <c r="DH16" s="437"/>
      <c r="DI16" s="437"/>
      <c r="DJ16" s="437"/>
      <c r="DK16" s="437"/>
      <c r="DL16" s="437"/>
      <c r="DM16" s="437"/>
      <c r="DN16" s="437"/>
      <c r="DO16" s="437"/>
      <c r="DP16" s="437"/>
      <c r="DQ16" s="437"/>
      <c r="DR16" s="437"/>
      <c r="DS16" s="437"/>
      <c r="DT16" s="437"/>
      <c r="DU16" s="437"/>
      <c r="DV16" s="437"/>
      <c r="DW16" s="437"/>
      <c r="DX16" s="437"/>
      <c r="DY16" s="437"/>
      <c r="DZ16" s="437"/>
      <c r="EA16" s="437"/>
      <c r="EB16" s="437"/>
      <c r="EC16" s="437"/>
      <c r="ED16" s="437"/>
      <c r="EE16" s="437"/>
      <c r="EF16" s="437"/>
      <c r="EG16" s="437"/>
      <c r="EH16" s="437"/>
      <c r="EI16" s="437"/>
      <c r="EJ16" s="437"/>
      <c r="EK16" s="437"/>
      <c r="EL16" s="437"/>
      <c r="EM16" s="437"/>
      <c r="EN16" s="437"/>
      <c r="EO16" s="437"/>
      <c r="EP16" s="437"/>
      <c r="EQ16" s="437"/>
      <c r="ER16" s="437"/>
      <c r="ES16" s="437"/>
      <c r="ET16" s="437"/>
      <c r="EU16" s="437"/>
      <c r="EV16" s="437"/>
      <c r="EW16" s="437"/>
      <c r="EX16" s="437"/>
      <c r="EY16" s="437"/>
      <c r="EZ16" s="437"/>
      <c r="FA16" s="437"/>
      <c r="FB16" s="437"/>
      <c r="FC16" s="437"/>
      <c r="FD16" s="437"/>
      <c r="FE16" s="437"/>
      <c r="FF16" s="437"/>
      <c r="FG16" s="437"/>
      <c r="FH16" s="437"/>
      <c r="FI16" s="437"/>
      <c r="FJ16" s="437"/>
      <c r="FK16" s="437"/>
      <c r="FL16" s="437"/>
      <c r="FM16" s="437"/>
      <c r="FN16" s="437"/>
      <c r="FO16" s="437"/>
      <c r="FP16" s="437"/>
      <c r="FQ16" s="437"/>
      <c r="FR16" s="437"/>
      <c r="FS16" s="437"/>
      <c r="FT16" s="437"/>
      <c r="FU16" s="437"/>
      <c r="FV16" s="437"/>
      <c r="FW16" s="437"/>
      <c r="FX16" s="437"/>
      <c r="FY16" s="437"/>
      <c r="FZ16" s="437"/>
      <c r="GA16" s="437"/>
      <c r="GB16" s="437"/>
      <c r="GC16" s="437"/>
      <c r="GD16" s="437"/>
      <c r="GE16" s="437"/>
      <c r="GF16" s="437"/>
      <c r="GG16" s="437"/>
      <c r="GH16" s="437"/>
      <c r="GI16" s="437"/>
      <c r="GJ16" s="437"/>
      <c r="GK16" s="437"/>
      <c r="GL16" s="437"/>
      <c r="GM16" s="437"/>
      <c r="GN16" s="437"/>
      <c r="GO16" s="437"/>
      <c r="GP16" s="437"/>
      <c r="GQ16" s="437"/>
      <c r="GR16" s="437"/>
      <c r="GS16" s="437"/>
      <c r="GT16" s="437"/>
      <c r="GU16" s="437"/>
      <c r="GV16" s="437"/>
      <c r="GW16" s="437"/>
      <c r="GX16" s="437"/>
      <c r="GY16" s="437"/>
      <c r="GZ16" s="437"/>
      <c r="HA16" s="437"/>
      <c r="HB16" s="437"/>
      <c r="HC16" s="437"/>
      <c r="HD16" s="437"/>
      <c r="HE16" s="437"/>
      <c r="HF16" s="437"/>
      <c r="HG16" s="437"/>
      <c r="HH16" s="437"/>
      <c r="HI16" s="437"/>
      <c r="HJ16" s="437"/>
      <c r="HK16" s="437"/>
      <c r="HL16" s="437"/>
      <c r="HM16" s="437"/>
      <c r="HN16" s="437"/>
      <c r="HO16" s="437"/>
      <c r="HP16" s="437"/>
      <c r="HQ16" s="437"/>
      <c r="HR16" s="437"/>
      <c r="HS16" s="437"/>
      <c r="HT16" s="437"/>
      <c r="HU16" s="437"/>
      <c r="HV16" s="437"/>
      <c r="HW16" s="437"/>
      <c r="HX16" s="437"/>
      <c r="HY16" s="437"/>
      <c r="HZ16" s="437"/>
      <c r="IA16" s="437"/>
      <c r="IB16" s="437"/>
      <c r="IC16" s="437"/>
      <c r="ID16" s="437"/>
      <c r="IE16" s="437"/>
      <c r="IF16" s="437"/>
      <c r="IG16" s="437"/>
      <c r="IH16" s="437"/>
      <c r="II16" s="437"/>
      <c r="IJ16" s="437"/>
      <c r="IK16" s="437"/>
      <c r="IL16" s="437"/>
      <c r="IM16" s="437"/>
      <c r="IN16" s="437"/>
      <c r="IO16" s="437"/>
      <c r="IP16" s="437"/>
      <c r="IQ16" s="437"/>
      <c r="IR16" s="437"/>
      <c r="IS16" s="437"/>
      <c r="IT16" s="437"/>
      <c r="IU16" s="437"/>
      <c r="IV16" s="437"/>
      <c r="IW16" s="437"/>
      <c r="IX16" s="437"/>
      <c r="IY16" s="437"/>
      <c r="IZ16" s="437"/>
      <c r="JA16" s="437"/>
      <c r="JB16" s="437"/>
      <c r="JC16" s="437"/>
      <c r="JD16" s="437"/>
      <c r="JE16" s="437"/>
      <c r="JF16" s="437"/>
      <c r="JG16" s="437"/>
      <c r="JH16" s="437"/>
      <c r="JI16" s="437"/>
      <c r="JJ16" s="437"/>
      <c r="JK16" s="437"/>
      <c r="JL16" s="437"/>
      <c r="JM16" s="437"/>
      <c r="JN16" s="437"/>
      <c r="JO16" s="437"/>
      <c r="JP16" s="437"/>
      <c r="JQ16" s="437"/>
      <c r="JR16" s="437"/>
      <c r="JS16" s="437"/>
      <c r="JT16" s="437"/>
      <c r="JU16" s="437"/>
      <c r="JV16" s="437"/>
      <c r="JW16" s="437"/>
      <c r="JX16" s="437"/>
      <c r="JY16" s="437"/>
      <c r="JZ16" s="437"/>
      <c r="KA16" s="437"/>
      <c r="KB16" s="437"/>
      <c r="KC16" s="437"/>
      <c r="KD16" s="437"/>
      <c r="KE16" s="437"/>
      <c r="KF16" s="437"/>
      <c r="KG16" s="437"/>
      <c r="KH16" s="437"/>
      <c r="KI16" s="437"/>
      <c r="KJ16" s="437"/>
      <c r="KK16" s="437"/>
      <c r="KL16" s="437"/>
      <c r="KM16" s="437"/>
      <c r="KN16" s="437"/>
      <c r="KO16" s="437"/>
      <c r="KP16" s="437"/>
      <c r="KQ16" s="437"/>
      <c r="KR16" s="437"/>
      <c r="KS16" s="437"/>
      <c r="KT16" s="437"/>
      <c r="KU16" s="437"/>
      <c r="KV16" s="437"/>
      <c r="KW16" s="437"/>
      <c r="KX16" s="437"/>
      <c r="KY16" s="437"/>
      <c r="KZ16" s="437"/>
      <c r="LA16" s="437"/>
      <c r="LB16" s="437"/>
      <c r="LC16" s="437"/>
      <c r="LD16" s="437"/>
      <c r="LE16" s="437"/>
      <c r="LF16" s="437"/>
      <c r="LG16" s="437"/>
      <c r="LH16" s="437"/>
      <c r="LI16" s="437"/>
      <c r="LJ16" s="437"/>
      <c r="LK16" s="437"/>
      <c r="LL16" s="437"/>
      <c r="LM16" s="437"/>
      <c r="LN16" s="437"/>
      <c r="LO16" s="437"/>
      <c r="LP16" s="437"/>
      <c r="LQ16" s="437"/>
      <c r="LR16" s="437"/>
      <c r="LS16" s="437"/>
      <c r="LT16" s="437"/>
      <c r="LU16" s="437"/>
      <c r="LV16" s="437"/>
      <c r="LW16" s="437"/>
      <c r="LX16" s="437"/>
      <c r="LY16" s="437"/>
      <c r="LZ16" s="437"/>
      <c r="MA16" s="437"/>
      <c r="MB16" s="437"/>
      <c r="MC16" s="437"/>
      <c r="MD16" s="437"/>
      <c r="ME16" s="437"/>
      <c r="MF16" s="437"/>
      <c r="MG16" s="437"/>
      <c r="MH16" s="437"/>
      <c r="MI16" s="437"/>
      <c r="MJ16" s="437"/>
      <c r="MK16" s="437"/>
      <c r="ML16" s="437"/>
      <c r="MM16" s="437"/>
      <c r="MN16" s="437"/>
      <c r="MO16" s="437"/>
      <c r="MP16" s="437"/>
      <c r="MQ16" s="437"/>
      <c r="MR16" s="437"/>
      <c r="MS16" s="437"/>
      <c r="MT16" s="437"/>
      <c r="MU16" s="437"/>
      <c r="MV16" s="437"/>
      <c r="MW16" s="437"/>
      <c r="MX16" s="437"/>
      <c r="MY16" s="437"/>
      <c r="MZ16" s="437"/>
      <c r="NA16" s="437"/>
      <c r="NB16" s="437"/>
      <c r="NC16" s="437"/>
      <c r="ND16" s="437"/>
      <c r="NE16" s="437"/>
      <c r="NF16" s="437"/>
      <c r="NG16" s="437"/>
      <c r="NH16" s="437"/>
      <c r="NI16" s="437"/>
      <c r="NJ16" s="437"/>
      <c r="NK16" s="437"/>
      <c r="NL16" s="437"/>
      <c r="NM16" s="437"/>
      <c r="NN16" s="437"/>
      <c r="NO16" s="437"/>
      <c r="NP16" s="437"/>
      <c r="NQ16" s="437"/>
      <c r="NR16" s="437"/>
      <c r="NS16" s="437"/>
      <c r="NT16" s="437"/>
      <c r="NU16" s="437"/>
      <c r="NV16" s="437"/>
      <c r="NW16" s="437"/>
      <c r="NX16" s="437"/>
      <c r="NY16" s="437"/>
      <c r="NZ16" s="437"/>
      <c r="OA16" s="437"/>
      <c r="OB16" s="437"/>
      <c r="OC16" s="437"/>
      <c r="OD16" s="437"/>
      <c r="OE16" s="437"/>
      <c r="OF16" s="437"/>
      <c r="OG16" s="437"/>
      <c r="OH16" s="437"/>
      <c r="OI16" s="437"/>
      <c r="OJ16" s="437"/>
      <c r="OK16" s="437"/>
      <c r="OL16" s="437"/>
      <c r="OM16" s="437"/>
      <c r="ON16" s="437"/>
      <c r="OO16" s="437"/>
      <c r="OP16" s="437"/>
      <c r="OQ16" s="437"/>
      <c r="OR16" s="437"/>
      <c r="OS16" s="437"/>
      <c r="OT16" s="437"/>
      <c r="OU16" s="437"/>
      <c r="OV16" s="437"/>
      <c r="OW16" s="437"/>
      <c r="OX16" s="437"/>
      <c r="OY16" s="437"/>
      <c r="OZ16" s="437"/>
      <c r="PA16" s="437"/>
      <c r="PB16" s="437"/>
      <c r="PC16" s="437"/>
      <c r="PD16" s="437"/>
      <c r="PE16" s="437"/>
      <c r="PF16" s="437"/>
      <c r="PG16" s="437"/>
      <c r="PH16" s="437"/>
      <c r="PI16" s="437"/>
      <c r="PJ16" s="437"/>
      <c r="PK16" s="437"/>
      <c r="PL16" s="437"/>
      <c r="PM16" s="437"/>
      <c r="PN16" s="437"/>
      <c r="PO16" s="437"/>
      <c r="PP16" s="437"/>
      <c r="PQ16" s="437"/>
      <c r="PR16" s="437"/>
      <c r="PS16" s="437"/>
      <c r="PT16" s="437"/>
      <c r="PU16" s="437"/>
      <c r="PV16" s="437"/>
      <c r="PW16" s="437"/>
      <c r="PX16" s="437"/>
      <c r="PY16" s="437"/>
      <c r="PZ16" s="437"/>
      <c r="QA16" s="437"/>
      <c r="QB16" s="437"/>
      <c r="QC16" s="437"/>
      <c r="QD16" s="437"/>
      <c r="QE16" s="437"/>
      <c r="QF16" s="437"/>
      <c r="QG16" s="437"/>
      <c r="QH16" s="437"/>
      <c r="QI16" s="437"/>
      <c r="QJ16" s="437"/>
      <c r="QK16" s="437"/>
      <c r="QL16" s="437"/>
      <c r="QM16" s="437"/>
      <c r="QN16" s="437"/>
      <c r="QO16" s="437"/>
      <c r="QP16" s="437"/>
      <c r="QQ16" s="437"/>
      <c r="QR16" s="437"/>
      <c r="QS16" s="437"/>
      <c r="QT16" s="437"/>
      <c r="QU16" s="437"/>
      <c r="QV16" s="437"/>
      <c r="QW16" s="437"/>
      <c r="QX16" s="437"/>
      <c r="QY16" s="437"/>
      <c r="QZ16" s="437"/>
      <c r="RA16" s="437"/>
      <c r="RB16" s="437"/>
      <c r="RC16" s="437"/>
      <c r="RD16" s="437"/>
      <c r="RE16" s="437"/>
      <c r="RF16" s="437"/>
      <c r="RG16" s="437"/>
      <c r="RH16" s="437"/>
      <c r="RI16" s="437"/>
      <c r="RJ16" s="437"/>
      <c r="RK16" s="437"/>
      <c r="RL16" s="437"/>
      <c r="RM16" s="437"/>
      <c r="RN16" s="437"/>
      <c r="RO16" s="437"/>
      <c r="RP16" s="437"/>
      <c r="RQ16" s="437"/>
      <c r="RR16" s="437"/>
      <c r="RS16" s="437"/>
      <c r="RT16" s="437"/>
      <c r="RU16" s="437"/>
      <c r="RV16" s="437"/>
      <c r="RW16" s="437"/>
      <c r="RX16" s="437"/>
      <c r="RY16" s="437"/>
      <c r="RZ16" s="437"/>
      <c r="SA16" s="437"/>
      <c r="SB16" s="437"/>
      <c r="SC16" s="437"/>
      <c r="SD16" s="341">
        <v>2643.69</v>
      </c>
      <c r="SE16" s="341">
        <v>2648.02</v>
      </c>
      <c r="SF16" s="341">
        <v>2653.25</v>
      </c>
      <c r="SG16" s="341">
        <v>2650.55</v>
      </c>
      <c r="SH16" s="341">
        <v>2657.97</v>
      </c>
      <c r="SI16" s="341">
        <v>2663.98</v>
      </c>
      <c r="SJ16" s="341">
        <v>2666.36</v>
      </c>
      <c r="SK16" s="341">
        <v>2666.72</v>
      </c>
      <c r="SL16" s="341">
        <v>2666.14</v>
      </c>
      <c r="SM16" s="341">
        <v>2665.73</v>
      </c>
      <c r="SN16" s="341">
        <v>2662.86</v>
      </c>
      <c r="SO16" s="341">
        <v>2660.12</v>
      </c>
      <c r="SP16" s="341">
        <v>2655.96</v>
      </c>
      <c r="SQ16" s="341">
        <v>2650.55</v>
      </c>
      <c r="SR16" s="341">
        <v>2648.87</v>
      </c>
      <c r="SS16" s="341">
        <v>2646.3</v>
      </c>
      <c r="ST16" s="341">
        <v>2640.31</v>
      </c>
      <c r="SU16" s="341">
        <v>2636</v>
      </c>
      <c r="SV16" s="341">
        <v>2632.72</v>
      </c>
      <c r="SW16" s="341">
        <v>2631.65</v>
      </c>
      <c r="SX16" s="341">
        <v>2630.5</v>
      </c>
      <c r="SY16" s="341">
        <v>2629.69</v>
      </c>
      <c r="SZ16" s="341">
        <v>2628.7</v>
      </c>
      <c r="TA16" s="341">
        <v>2629.76</v>
      </c>
      <c r="TB16" s="341">
        <v>2630.4</v>
      </c>
      <c r="TC16" s="341">
        <v>2630.93</v>
      </c>
      <c r="TD16" s="341">
        <v>2631.45</v>
      </c>
      <c r="TE16" s="341">
        <v>2631.58</v>
      </c>
      <c r="TF16" s="341">
        <v>2632.53</v>
      </c>
      <c r="TG16" s="341">
        <v>2632.52</v>
      </c>
      <c r="TH16" s="341">
        <v>2632.71</v>
      </c>
      <c r="TI16" s="341">
        <v>2633.79</v>
      </c>
      <c r="TJ16" s="341">
        <v>2634.97</v>
      </c>
      <c r="TK16" s="341">
        <v>2635.25</v>
      </c>
      <c r="TL16" s="341">
        <v>2635.11</v>
      </c>
      <c r="TM16" s="341">
        <v>2635.29</v>
      </c>
      <c r="TN16" s="341">
        <v>2634.48</v>
      </c>
      <c r="TO16" s="341">
        <v>2635.8</v>
      </c>
      <c r="TP16" s="341">
        <v>2635.46</v>
      </c>
      <c r="TQ16" s="341">
        <v>2635.33</v>
      </c>
      <c r="TR16" s="341">
        <v>2635.34</v>
      </c>
      <c r="TS16" s="341">
        <v>2634.79</v>
      </c>
      <c r="TT16" s="341">
        <v>2634.8</v>
      </c>
      <c r="TU16" s="341">
        <v>2634.44</v>
      </c>
      <c r="TV16" s="341">
        <v>2634.61</v>
      </c>
      <c r="TW16" s="341">
        <v>2634.3</v>
      </c>
      <c r="TX16" s="341">
        <v>2632.8</v>
      </c>
      <c r="TY16" s="341">
        <v>2632.73</v>
      </c>
      <c r="TZ16" s="341">
        <v>2631</v>
      </c>
      <c r="UA16" s="341">
        <v>2631.6</v>
      </c>
      <c r="UB16" s="341">
        <v>2631.54</v>
      </c>
      <c r="UC16" s="341">
        <v>2631.91</v>
      </c>
      <c r="UD16" s="341">
        <v>2631.41</v>
      </c>
      <c r="UE16" s="341">
        <v>2631.25</v>
      </c>
      <c r="UF16" s="341">
        <v>2630.86</v>
      </c>
      <c r="UG16" s="341">
        <v>2631.37</v>
      </c>
      <c r="UH16" s="341">
        <v>2631.17</v>
      </c>
      <c r="UI16" s="341">
        <v>2631.17</v>
      </c>
      <c r="UJ16" s="341">
        <v>2631.53</v>
      </c>
      <c r="UK16" s="341">
        <v>2631.51</v>
      </c>
      <c r="UL16" s="341">
        <v>2631.43</v>
      </c>
      <c r="UM16" s="341">
        <v>2632.08</v>
      </c>
      <c r="UN16" s="341">
        <v>2632</v>
      </c>
      <c r="UO16" s="341">
        <v>2631.95</v>
      </c>
      <c r="UP16" s="341">
        <v>2631.58</v>
      </c>
      <c r="UQ16" s="341">
        <v>2631.3</v>
      </c>
      <c r="UR16" s="341">
        <v>2631.64</v>
      </c>
      <c r="US16" s="341">
        <v>2631.58</v>
      </c>
      <c r="UT16" s="341">
        <v>2631.93</v>
      </c>
      <c r="UU16" s="341">
        <v>2631.77</v>
      </c>
      <c r="UV16" s="341">
        <v>2632.18</v>
      </c>
      <c r="UW16" s="341">
        <v>2633.38</v>
      </c>
      <c r="UX16" s="341">
        <v>2635.13</v>
      </c>
      <c r="UY16" s="341">
        <v>2636.4</v>
      </c>
      <c r="UZ16" s="341">
        <v>2635.94</v>
      </c>
      <c r="VA16" s="341">
        <v>2637.12</v>
      </c>
      <c r="VB16" s="341">
        <v>2638.33</v>
      </c>
      <c r="VC16" s="341">
        <v>2637.96</v>
      </c>
      <c r="VD16" s="341">
        <v>2639.99</v>
      </c>
      <c r="VE16" s="341">
        <v>2639.51</v>
      </c>
      <c r="VF16" s="341">
        <v>2642.42</v>
      </c>
      <c r="VG16" s="341">
        <v>2642.78</v>
      </c>
      <c r="VH16" s="341">
        <v>2643.07</v>
      </c>
      <c r="VI16" s="341">
        <v>2642.95</v>
      </c>
      <c r="VJ16" s="341">
        <v>2641.58</v>
      </c>
      <c r="VK16" s="341">
        <v>2641.72</v>
      </c>
      <c r="VL16" s="341">
        <v>2642.23</v>
      </c>
      <c r="VM16" s="341">
        <v>2642.76</v>
      </c>
      <c r="VN16" s="341">
        <v>2642.43</v>
      </c>
      <c r="VO16" s="341">
        <v>2642.01</v>
      </c>
      <c r="VP16" s="341">
        <v>2642.7</v>
      </c>
      <c r="VQ16" s="341">
        <v>2643.22</v>
      </c>
      <c r="VR16" s="341">
        <v>2644.04</v>
      </c>
      <c r="VS16" s="341">
        <v>2645.21</v>
      </c>
      <c r="VT16" s="341">
        <v>2646.21</v>
      </c>
      <c r="VU16" s="341">
        <v>2647.18</v>
      </c>
      <c r="VV16" s="341">
        <v>2647.76</v>
      </c>
      <c r="VW16" s="341">
        <v>2647.1</v>
      </c>
      <c r="VX16" s="341">
        <v>2647.34</v>
      </c>
      <c r="VY16" s="341">
        <v>2647.27</v>
      </c>
      <c r="VZ16" s="341">
        <v>2647.69</v>
      </c>
      <c r="WA16" s="341">
        <v>2647.83</v>
      </c>
      <c r="WB16" s="341">
        <v>2648.29</v>
      </c>
      <c r="WC16" s="341">
        <v>2648.73</v>
      </c>
      <c r="WD16" s="341">
        <v>2649.35</v>
      </c>
      <c r="WE16" s="341">
        <v>2650.3</v>
      </c>
      <c r="WF16" s="341">
        <v>2650.87</v>
      </c>
      <c r="WG16" s="341">
        <v>2651.04</v>
      </c>
      <c r="WH16" s="341">
        <v>2651.72</v>
      </c>
      <c r="WI16" s="341">
        <v>2652.13</v>
      </c>
      <c r="WJ16" s="341">
        <v>2651.87</v>
      </c>
      <c r="WK16" s="341">
        <v>2652.43</v>
      </c>
      <c r="WL16" s="341">
        <v>2653.14</v>
      </c>
      <c r="WM16" s="341">
        <v>2653.87</v>
      </c>
      <c r="WN16" s="341">
        <v>2654.41</v>
      </c>
      <c r="WO16" s="341">
        <v>2655.19</v>
      </c>
      <c r="WP16" s="341">
        <v>2656.05</v>
      </c>
      <c r="WQ16" s="341">
        <v>2656.1</v>
      </c>
      <c r="WR16" s="341">
        <v>2656.18</v>
      </c>
      <c r="WS16" s="341">
        <v>2657.02</v>
      </c>
      <c r="WT16" s="341">
        <v>2657.31</v>
      </c>
      <c r="WU16" s="341">
        <v>2657.07</v>
      </c>
      <c r="WV16" s="341">
        <v>2657.51</v>
      </c>
      <c r="WW16" s="341">
        <v>2657.47</v>
      </c>
      <c r="WX16" s="341">
        <v>2657.76</v>
      </c>
      <c r="WY16" s="341">
        <v>2657.92</v>
      </c>
      <c r="WZ16" s="341">
        <v>2658.24</v>
      </c>
      <c r="XA16" s="341">
        <v>2658.11</v>
      </c>
      <c r="XB16" s="341">
        <v>2658.65</v>
      </c>
      <c r="XC16" s="341">
        <v>2658.59</v>
      </c>
      <c r="XD16" s="341">
        <v>2659.07</v>
      </c>
      <c r="XE16" s="341">
        <v>2659.34</v>
      </c>
      <c r="XF16" s="341">
        <v>2659.5</v>
      </c>
      <c r="XG16" s="341">
        <v>2660.69</v>
      </c>
      <c r="XH16" s="341">
        <v>2660.75</v>
      </c>
      <c r="XI16" s="341">
        <v>2662.1</v>
      </c>
      <c r="XJ16" s="341">
        <v>2661.76</v>
      </c>
      <c r="XK16" s="341">
        <v>2662.9</v>
      </c>
      <c r="XL16" s="341">
        <v>2663.58</v>
      </c>
      <c r="XM16" s="341">
        <v>2663.67</v>
      </c>
      <c r="XN16" s="341">
        <v>2664.1</v>
      </c>
      <c r="XO16" s="341">
        <v>2665.32</v>
      </c>
      <c r="XP16" s="341">
        <v>2665.04</v>
      </c>
      <c r="XQ16" s="341">
        <v>2665.62</v>
      </c>
      <c r="XR16" s="341">
        <v>2666</v>
      </c>
      <c r="XS16" s="341">
        <v>2666.5</v>
      </c>
      <c r="XT16" s="341">
        <v>2666.99</v>
      </c>
      <c r="XU16" s="341">
        <v>2665</v>
      </c>
      <c r="XV16" s="341">
        <v>2667.12</v>
      </c>
      <c r="XW16" s="341">
        <v>2665.94</v>
      </c>
      <c r="XX16" s="341">
        <v>2667.38</v>
      </c>
      <c r="XY16" s="341">
        <v>2668.86</v>
      </c>
      <c r="XZ16" s="341">
        <v>2671.77</v>
      </c>
      <c r="YA16" s="341">
        <v>2671.77</v>
      </c>
      <c r="YB16" s="341">
        <v>2672.25</v>
      </c>
    </row>
    <row r="17" spans="1:1103">
      <c r="A17" s="438" t="s">
        <v>308</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c r="CI17" s="438"/>
      <c r="CJ17" s="438"/>
      <c r="CK17" s="438"/>
      <c r="CL17" s="438"/>
      <c r="CM17" s="438"/>
      <c r="CN17" s="438"/>
      <c r="CO17" s="438"/>
      <c r="CP17" s="438"/>
      <c r="CQ17" s="438"/>
      <c r="CR17" s="438"/>
      <c r="CS17" s="438"/>
      <c r="CT17" s="438"/>
      <c r="CU17" s="438"/>
      <c r="CV17" s="438"/>
      <c r="CW17" s="438"/>
      <c r="CX17" s="438"/>
      <c r="CY17" s="438"/>
      <c r="CZ17" s="438"/>
      <c r="DA17" s="438"/>
      <c r="DB17" s="438"/>
      <c r="DC17" s="438"/>
      <c r="DD17" s="438"/>
      <c r="DE17" s="438"/>
      <c r="DF17" s="438"/>
      <c r="DG17" s="438"/>
      <c r="DH17" s="438"/>
      <c r="DI17" s="438"/>
      <c r="DJ17" s="438"/>
      <c r="DK17" s="438"/>
      <c r="DL17" s="438"/>
      <c r="DM17" s="438"/>
      <c r="DN17" s="438"/>
      <c r="DO17" s="438"/>
      <c r="DP17" s="438"/>
      <c r="DQ17" s="438"/>
      <c r="DR17" s="438"/>
      <c r="DS17" s="438"/>
      <c r="DT17" s="438"/>
      <c r="DU17" s="438"/>
      <c r="DV17" s="438"/>
      <c r="DW17" s="438"/>
      <c r="DX17" s="438"/>
      <c r="DY17" s="438"/>
      <c r="DZ17" s="438"/>
      <c r="EA17" s="438"/>
      <c r="EB17" s="438"/>
      <c r="EC17" s="438"/>
      <c r="ED17" s="438"/>
      <c r="EE17" s="438"/>
      <c r="EF17" s="438"/>
      <c r="EG17" s="438"/>
      <c r="EH17" s="438"/>
      <c r="EI17" s="438"/>
      <c r="EJ17" s="438"/>
      <c r="EK17" s="438"/>
      <c r="EL17" s="438"/>
      <c r="EM17" s="438"/>
      <c r="EN17" s="438"/>
      <c r="EO17" s="438"/>
      <c r="EP17" s="438"/>
      <c r="EQ17" s="438"/>
      <c r="ER17" s="438"/>
      <c r="ES17" s="438"/>
      <c r="ET17" s="438"/>
      <c r="EU17" s="438"/>
      <c r="EV17" s="438"/>
      <c r="EW17" s="438"/>
      <c r="EX17" s="438"/>
      <c r="EY17" s="438"/>
      <c r="EZ17" s="438"/>
      <c r="FA17" s="438"/>
      <c r="FB17" s="438"/>
      <c r="FC17" s="438"/>
      <c r="FD17" s="438"/>
      <c r="FE17" s="438"/>
      <c r="FF17" s="438"/>
      <c r="FG17" s="438"/>
      <c r="FH17" s="438"/>
      <c r="FI17" s="438"/>
      <c r="FJ17" s="438"/>
      <c r="FK17" s="438"/>
      <c r="FL17" s="438"/>
      <c r="FM17" s="438"/>
      <c r="FN17" s="438"/>
      <c r="FO17" s="438"/>
      <c r="FP17" s="438"/>
      <c r="FQ17" s="438"/>
      <c r="FR17" s="438"/>
      <c r="FS17" s="438"/>
      <c r="FT17" s="438"/>
      <c r="FU17" s="438"/>
      <c r="FV17" s="438"/>
      <c r="FW17" s="438"/>
      <c r="FX17" s="438"/>
      <c r="FY17" s="438"/>
      <c r="FZ17" s="438"/>
      <c r="GA17" s="438"/>
      <c r="GB17" s="438"/>
      <c r="GC17" s="438"/>
      <c r="GD17" s="438"/>
      <c r="GE17" s="438"/>
      <c r="GF17" s="438"/>
      <c r="GG17" s="438"/>
      <c r="GH17" s="438"/>
      <c r="GI17" s="438"/>
      <c r="GJ17" s="438"/>
      <c r="GK17" s="438"/>
      <c r="GL17" s="438"/>
      <c r="GM17" s="438"/>
      <c r="GN17" s="438"/>
      <c r="GO17" s="438"/>
      <c r="GP17" s="438"/>
      <c r="GQ17" s="438"/>
      <c r="GR17" s="438"/>
      <c r="GS17" s="438"/>
      <c r="GT17" s="438"/>
      <c r="GU17" s="438"/>
      <c r="GV17" s="438"/>
      <c r="GW17" s="438"/>
      <c r="GX17" s="438"/>
      <c r="GY17" s="438"/>
      <c r="GZ17" s="438"/>
      <c r="HA17" s="438"/>
      <c r="HB17" s="438"/>
      <c r="HC17" s="438"/>
      <c r="HD17" s="438"/>
      <c r="HE17" s="438"/>
      <c r="HF17" s="438"/>
      <c r="HG17" s="438"/>
      <c r="HH17" s="438"/>
      <c r="HI17" s="438"/>
      <c r="HJ17" s="438"/>
      <c r="HK17" s="438"/>
      <c r="HL17" s="438"/>
      <c r="HM17" s="438"/>
      <c r="HN17" s="438"/>
      <c r="HO17" s="438"/>
      <c r="HP17" s="438"/>
      <c r="HQ17" s="438"/>
      <c r="HR17" s="438"/>
      <c r="HS17" s="438"/>
      <c r="HT17" s="438"/>
      <c r="HU17" s="438"/>
      <c r="HV17" s="438"/>
      <c r="HW17" s="438"/>
      <c r="HX17" s="438"/>
      <c r="HY17" s="438"/>
      <c r="HZ17" s="438"/>
      <c r="IA17" s="438"/>
      <c r="IB17" s="438"/>
      <c r="IC17" s="438"/>
      <c r="ID17" s="438"/>
      <c r="IE17" s="438"/>
      <c r="IF17" s="438"/>
      <c r="IG17" s="438"/>
      <c r="IH17" s="438"/>
      <c r="II17" s="438"/>
      <c r="IJ17" s="438"/>
      <c r="IK17" s="438"/>
      <c r="IL17" s="438"/>
      <c r="IM17" s="438"/>
      <c r="IN17" s="438"/>
      <c r="IO17" s="438"/>
      <c r="IP17" s="438"/>
      <c r="IQ17" s="438"/>
      <c r="IR17" s="438"/>
      <c r="IS17" s="438"/>
      <c r="IT17" s="438"/>
      <c r="IU17" s="438"/>
      <c r="IV17" s="438"/>
      <c r="IW17" s="438"/>
      <c r="IX17" s="438"/>
      <c r="IY17" s="438"/>
      <c r="IZ17" s="438"/>
      <c r="JA17" s="438"/>
      <c r="JB17" s="438"/>
      <c r="JC17" s="438"/>
      <c r="JD17" s="438"/>
      <c r="JE17" s="438"/>
      <c r="JF17" s="438"/>
      <c r="JG17" s="438"/>
      <c r="JH17" s="438"/>
      <c r="JI17" s="438"/>
      <c r="JJ17" s="438"/>
      <c r="JK17" s="438"/>
      <c r="JL17" s="438"/>
      <c r="JM17" s="438"/>
      <c r="JN17" s="438"/>
      <c r="JO17" s="438"/>
      <c r="JP17" s="438"/>
      <c r="JQ17" s="438"/>
      <c r="JR17" s="438"/>
      <c r="JS17" s="438"/>
      <c r="JT17" s="438"/>
      <c r="JU17" s="438"/>
      <c r="JV17" s="438"/>
      <c r="JW17" s="438"/>
      <c r="JX17" s="438"/>
      <c r="JY17" s="438"/>
      <c r="JZ17" s="438"/>
      <c r="KA17" s="438"/>
      <c r="KB17" s="438"/>
      <c r="KC17" s="438"/>
      <c r="KD17" s="438"/>
      <c r="KE17" s="438"/>
      <c r="KF17" s="438"/>
      <c r="KG17" s="438"/>
      <c r="KH17" s="438"/>
      <c r="KI17" s="438"/>
      <c r="KJ17" s="438"/>
      <c r="KK17" s="438"/>
      <c r="KL17" s="438"/>
      <c r="KM17" s="438"/>
      <c r="KN17" s="438"/>
      <c r="KO17" s="438"/>
      <c r="KP17" s="438"/>
      <c r="KQ17" s="438"/>
      <c r="KR17" s="438"/>
      <c r="KS17" s="438"/>
      <c r="KT17" s="438"/>
      <c r="KU17" s="438"/>
      <c r="KV17" s="438"/>
      <c r="KW17" s="438"/>
      <c r="KX17" s="438"/>
      <c r="KY17" s="438"/>
      <c r="KZ17" s="438"/>
      <c r="LA17" s="438"/>
      <c r="LB17" s="438"/>
      <c r="LC17" s="438"/>
      <c r="LD17" s="438"/>
      <c r="LE17" s="438"/>
      <c r="LF17" s="438"/>
      <c r="LG17" s="438"/>
      <c r="LH17" s="438"/>
      <c r="LI17" s="438"/>
      <c r="LJ17" s="438"/>
      <c r="LK17" s="438"/>
      <c r="LL17" s="438"/>
      <c r="LM17" s="438"/>
      <c r="LN17" s="438"/>
      <c r="LO17" s="438"/>
      <c r="LP17" s="438"/>
      <c r="LQ17" s="438"/>
      <c r="LR17" s="438"/>
      <c r="LS17" s="438"/>
      <c r="LT17" s="438"/>
      <c r="LU17" s="438"/>
      <c r="LV17" s="438"/>
      <c r="LW17" s="438"/>
      <c r="LX17" s="438"/>
      <c r="LY17" s="438"/>
      <c r="LZ17" s="438"/>
      <c r="MA17" s="438"/>
      <c r="MB17" s="438"/>
      <c r="MC17" s="438"/>
      <c r="MD17" s="438"/>
      <c r="ME17" s="438"/>
      <c r="MF17" s="438"/>
      <c r="MG17" s="438"/>
      <c r="MH17" s="438"/>
      <c r="MI17" s="438"/>
      <c r="MJ17" s="438"/>
      <c r="MK17" s="438"/>
      <c r="ML17" s="438"/>
      <c r="MM17" s="438"/>
      <c r="MN17" s="438"/>
      <c r="MO17" s="438"/>
      <c r="MP17" s="438"/>
      <c r="MQ17" s="438"/>
      <c r="MR17" s="438"/>
      <c r="MS17" s="438"/>
      <c r="MT17" s="438"/>
      <c r="MU17" s="438"/>
      <c r="MV17" s="438"/>
      <c r="MW17" s="438"/>
      <c r="MX17" s="438"/>
      <c r="MY17" s="438"/>
      <c r="MZ17" s="438"/>
      <c r="NA17" s="438"/>
      <c r="NB17" s="438"/>
      <c r="NC17" s="438"/>
      <c r="ND17" s="438"/>
      <c r="NE17" s="438"/>
      <c r="NF17" s="438"/>
      <c r="NG17" s="438"/>
      <c r="NH17" s="438"/>
      <c r="NI17" s="438"/>
      <c r="NJ17" s="438"/>
      <c r="NK17" s="438"/>
      <c r="NL17" s="438"/>
      <c r="NM17" s="438"/>
      <c r="NN17" s="438"/>
      <c r="NO17" s="438"/>
      <c r="NP17" s="438"/>
      <c r="NQ17" s="438"/>
      <c r="NR17" s="438"/>
      <c r="NS17" s="438"/>
      <c r="NT17" s="438"/>
      <c r="NU17" s="438"/>
      <c r="NV17" s="438"/>
      <c r="NW17" s="438"/>
      <c r="NX17" s="438"/>
      <c r="NY17" s="438"/>
      <c r="NZ17" s="438"/>
      <c r="OA17" s="438"/>
      <c r="OB17" s="438"/>
      <c r="OC17" s="438"/>
      <c r="OD17" s="438"/>
      <c r="OE17" s="438"/>
      <c r="OF17" s="438"/>
      <c r="OG17" s="438"/>
      <c r="OH17" s="438"/>
      <c r="OI17" s="438"/>
      <c r="OJ17" s="438"/>
      <c r="OK17" s="438"/>
      <c r="OL17" s="438"/>
      <c r="OM17" s="438"/>
      <c r="ON17" s="438"/>
      <c r="OO17" s="438"/>
      <c r="OP17" s="438"/>
      <c r="OQ17" s="438"/>
      <c r="OR17" s="438"/>
      <c r="OS17" s="438"/>
      <c r="OT17" s="438"/>
      <c r="OU17" s="438"/>
      <c r="OV17" s="438"/>
      <c r="OW17" s="438"/>
      <c r="OX17" s="438"/>
      <c r="OY17" s="438"/>
      <c r="OZ17" s="438"/>
      <c r="PA17" s="438"/>
      <c r="PB17" s="438"/>
      <c r="PC17" s="438"/>
      <c r="PD17" s="438"/>
      <c r="PE17" s="438"/>
      <c r="PF17" s="438"/>
      <c r="PG17" s="438"/>
      <c r="PH17" s="438"/>
      <c r="PI17" s="438"/>
      <c r="PJ17" s="438"/>
      <c r="PK17" s="438"/>
      <c r="PL17" s="438"/>
      <c r="PM17" s="438"/>
      <c r="PN17" s="438"/>
      <c r="PO17" s="438"/>
      <c r="PP17" s="438"/>
      <c r="PQ17" s="438"/>
      <c r="PR17" s="438"/>
      <c r="PS17" s="438"/>
      <c r="PT17" s="438"/>
      <c r="PU17" s="438"/>
      <c r="PV17" s="438"/>
      <c r="PW17" s="438"/>
      <c r="PX17" s="438"/>
      <c r="PY17" s="438"/>
      <c r="PZ17" s="438"/>
      <c r="QA17" s="438"/>
      <c r="QB17" s="438"/>
      <c r="QC17" s="438"/>
      <c r="QD17" s="438"/>
      <c r="QE17" s="438"/>
      <c r="QF17" s="438"/>
      <c r="QG17" s="438"/>
      <c r="QH17" s="438"/>
      <c r="QI17" s="438"/>
      <c r="QJ17" s="438"/>
      <c r="QK17" s="438"/>
      <c r="QL17" s="438"/>
      <c r="QM17" s="438"/>
      <c r="QN17" s="438"/>
      <c r="QO17" s="438"/>
      <c r="QP17" s="438"/>
      <c r="QQ17" s="438"/>
      <c r="QR17" s="438"/>
      <c r="QS17" s="438"/>
      <c r="QT17" s="438"/>
      <c r="QU17" s="438"/>
      <c r="QV17" s="438"/>
      <c r="QW17" s="438"/>
      <c r="QX17" s="438"/>
      <c r="QY17" s="438"/>
      <c r="QZ17" s="438"/>
      <c r="RA17" s="438"/>
      <c r="RB17" s="438"/>
      <c r="RC17" s="438"/>
      <c r="RD17" s="438"/>
      <c r="RE17" s="438"/>
      <c r="RF17" s="438"/>
      <c r="RG17" s="438"/>
      <c r="RH17" s="438"/>
      <c r="RI17" s="438"/>
      <c r="RJ17" s="438"/>
      <c r="RK17" s="438"/>
      <c r="RL17" s="438"/>
      <c r="RM17" s="438"/>
      <c r="RN17" s="438"/>
      <c r="RO17" s="438"/>
      <c r="RP17" s="438"/>
      <c r="RQ17" s="438"/>
      <c r="RR17" s="438"/>
      <c r="RS17" s="438"/>
      <c r="RT17" s="438"/>
      <c r="RU17" s="438"/>
      <c r="RV17" s="438"/>
      <c r="RW17" s="438"/>
      <c r="RX17" s="438"/>
      <c r="RY17" s="438"/>
      <c r="RZ17" s="438"/>
      <c r="SA17" s="438"/>
      <c r="SB17" s="438"/>
      <c r="SC17" s="438"/>
      <c r="SD17" s="342">
        <v>3024.65</v>
      </c>
      <c r="SE17" s="342">
        <v>3038.74</v>
      </c>
      <c r="SF17" s="342">
        <v>3016.75</v>
      </c>
      <c r="SG17" s="342">
        <v>3023.61</v>
      </c>
      <c r="SH17" s="342">
        <v>3039.65</v>
      </c>
      <c r="SI17" s="342">
        <v>3048.79</v>
      </c>
      <c r="SJ17" s="342">
        <v>3057.25</v>
      </c>
      <c r="SK17" s="342">
        <v>3078.06</v>
      </c>
      <c r="SL17" s="342">
        <v>3072.86</v>
      </c>
      <c r="SM17" s="342">
        <v>3059.72</v>
      </c>
      <c r="SN17" s="342">
        <v>3054.57</v>
      </c>
      <c r="SO17" s="342">
        <v>3034.66</v>
      </c>
      <c r="SP17" s="342">
        <v>3024.61</v>
      </c>
      <c r="SQ17" s="342">
        <v>3018.98</v>
      </c>
      <c r="SR17" s="342">
        <v>3016</v>
      </c>
      <c r="SS17" s="342">
        <v>3004.74</v>
      </c>
      <c r="ST17" s="342">
        <v>2999.66</v>
      </c>
      <c r="SU17" s="342">
        <v>2997.79</v>
      </c>
      <c r="SV17" s="342">
        <v>2981.69</v>
      </c>
      <c r="SW17" s="342">
        <v>3001</v>
      </c>
      <c r="SX17" s="342">
        <v>3008.11</v>
      </c>
      <c r="SY17" s="342">
        <v>3006.13</v>
      </c>
      <c r="SZ17" s="342">
        <v>3019.72</v>
      </c>
      <c r="TA17" s="342">
        <v>3010.42</v>
      </c>
      <c r="TB17" s="342">
        <v>3013.52</v>
      </c>
      <c r="TC17" s="342">
        <v>3010.44</v>
      </c>
      <c r="TD17" s="342">
        <v>2979.06</v>
      </c>
      <c r="TE17" s="342">
        <v>2969.87</v>
      </c>
      <c r="TF17" s="342">
        <v>2979.5</v>
      </c>
      <c r="TG17" s="342">
        <v>2968.69</v>
      </c>
      <c r="TH17" s="342">
        <v>2969.43</v>
      </c>
      <c r="TI17" s="342">
        <v>2978.03</v>
      </c>
      <c r="TJ17" s="342">
        <v>2977.38</v>
      </c>
      <c r="TK17" s="342">
        <v>2989.56</v>
      </c>
      <c r="TL17" s="342">
        <v>2987.42</v>
      </c>
      <c r="TM17" s="342">
        <v>2989.34</v>
      </c>
      <c r="TN17" s="342">
        <v>2990.79</v>
      </c>
      <c r="TO17" s="342">
        <v>2991.37</v>
      </c>
      <c r="TP17" s="342">
        <v>2998.76</v>
      </c>
      <c r="TQ17" s="342">
        <v>3001.38</v>
      </c>
      <c r="TR17" s="342">
        <v>2997.57</v>
      </c>
      <c r="TS17" s="342">
        <v>2992.59</v>
      </c>
      <c r="TT17" s="342">
        <v>2984.83</v>
      </c>
      <c r="TU17" s="342">
        <v>2977.58</v>
      </c>
      <c r="TV17" s="342">
        <v>2979.35</v>
      </c>
      <c r="TW17" s="342">
        <v>2963.06</v>
      </c>
      <c r="TX17" s="342">
        <v>2965.98</v>
      </c>
      <c r="TY17" s="342">
        <v>2969.32</v>
      </c>
      <c r="TZ17" s="342">
        <v>2980.79</v>
      </c>
      <c r="UA17" s="342">
        <v>2981.21</v>
      </c>
      <c r="UB17" s="342">
        <v>2985.61</v>
      </c>
      <c r="UC17" s="342">
        <v>2986.56</v>
      </c>
      <c r="UD17" s="342">
        <v>2985.33</v>
      </c>
      <c r="UE17" s="342">
        <v>3003.31</v>
      </c>
      <c r="UF17" s="342">
        <v>2996.02</v>
      </c>
      <c r="UG17" s="342">
        <v>2975.68</v>
      </c>
      <c r="UH17" s="342">
        <v>2976.51</v>
      </c>
      <c r="UI17" s="342">
        <v>2976.51</v>
      </c>
      <c r="UJ17" s="342">
        <v>2958.23</v>
      </c>
      <c r="UK17" s="342">
        <v>2955.84</v>
      </c>
      <c r="UL17" s="342">
        <v>2957.46</v>
      </c>
      <c r="UM17" s="342">
        <v>2948.06</v>
      </c>
      <c r="UN17" s="342">
        <v>2959.16</v>
      </c>
      <c r="UO17" s="342">
        <v>2958.57</v>
      </c>
      <c r="UP17" s="342">
        <v>2954.61</v>
      </c>
      <c r="UQ17" s="342">
        <v>2954.29</v>
      </c>
      <c r="UR17" s="342">
        <v>2964.67</v>
      </c>
      <c r="US17" s="342">
        <v>2964.87</v>
      </c>
      <c r="UT17" s="342">
        <v>2968.82</v>
      </c>
      <c r="UU17" s="342">
        <v>2970.87</v>
      </c>
      <c r="UV17" s="342">
        <v>2977.92</v>
      </c>
      <c r="UW17" s="342">
        <v>2978.62</v>
      </c>
      <c r="UX17" s="342">
        <v>2982.57</v>
      </c>
      <c r="UY17" s="342">
        <v>2965.16</v>
      </c>
      <c r="UZ17" s="342">
        <v>2963.72</v>
      </c>
      <c r="VA17" s="342">
        <v>2965.05</v>
      </c>
      <c r="VB17" s="342">
        <v>2968.25</v>
      </c>
      <c r="VC17" s="342">
        <v>2955.7</v>
      </c>
      <c r="VD17" s="342">
        <v>2944.38</v>
      </c>
      <c r="VE17" s="342">
        <v>2940.15</v>
      </c>
      <c r="VF17" s="342">
        <v>2949.07</v>
      </c>
      <c r="VG17" s="342">
        <v>2958.59</v>
      </c>
      <c r="VH17" s="342">
        <v>2967.77</v>
      </c>
      <c r="VI17" s="342">
        <v>2963.28</v>
      </c>
      <c r="VJ17" s="342">
        <v>2949.32</v>
      </c>
      <c r="VK17" s="342">
        <v>2955.29</v>
      </c>
      <c r="VL17" s="342">
        <v>2958.11</v>
      </c>
      <c r="VM17" s="342">
        <v>2961.08</v>
      </c>
      <c r="VN17" s="342">
        <v>2955.69</v>
      </c>
      <c r="VO17" s="342">
        <v>2965.79</v>
      </c>
      <c r="VP17" s="342">
        <v>2966.96</v>
      </c>
      <c r="VQ17" s="342">
        <v>2971.51</v>
      </c>
      <c r="VR17" s="342">
        <v>2964.89</v>
      </c>
      <c r="VS17" s="342">
        <v>2964.62</v>
      </c>
      <c r="VT17" s="342">
        <v>2957.8</v>
      </c>
      <c r="VU17" s="342">
        <v>2955.05</v>
      </c>
      <c r="VV17" s="342">
        <v>2951.99</v>
      </c>
      <c r="VW17" s="392">
        <v>2951.91</v>
      </c>
      <c r="VX17" s="393">
        <v>2949.4</v>
      </c>
      <c r="VY17" s="393">
        <v>2961.9</v>
      </c>
      <c r="VZ17" s="393">
        <v>2964.49</v>
      </c>
      <c r="WA17" s="393">
        <v>2962.39</v>
      </c>
      <c r="WB17" s="393">
        <v>2954.3</v>
      </c>
      <c r="WC17" s="393">
        <v>2948.57</v>
      </c>
      <c r="WD17" s="393">
        <v>2952.3</v>
      </c>
      <c r="WE17" s="393">
        <v>2961.18</v>
      </c>
      <c r="WF17" s="393">
        <v>2985.28</v>
      </c>
      <c r="WG17" s="393">
        <v>2988.52</v>
      </c>
      <c r="WH17" s="393">
        <v>2980.4</v>
      </c>
      <c r="WI17" s="393">
        <v>2986.43</v>
      </c>
      <c r="WJ17" s="393">
        <v>2994.76</v>
      </c>
      <c r="WK17" s="393">
        <v>3002.82</v>
      </c>
      <c r="WL17" s="393">
        <v>3009.32</v>
      </c>
      <c r="WM17" s="393">
        <v>2997.68</v>
      </c>
      <c r="WN17" s="393">
        <v>2996.03</v>
      </c>
      <c r="WO17" s="393">
        <v>2977.93</v>
      </c>
      <c r="WP17" s="393">
        <v>2972.39</v>
      </c>
      <c r="WQ17" s="393">
        <v>2976.16</v>
      </c>
      <c r="WR17" s="393">
        <v>3000.82</v>
      </c>
      <c r="WS17" s="393">
        <v>3005.62</v>
      </c>
      <c r="WT17" s="393">
        <v>3023.22</v>
      </c>
      <c r="WU17" s="393">
        <v>3025.47</v>
      </c>
      <c r="WV17" s="393">
        <v>3019.99</v>
      </c>
      <c r="WW17" s="393">
        <v>3021.01</v>
      </c>
      <c r="WX17" s="393">
        <v>3026.39</v>
      </c>
      <c r="WY17" s="393">
        <v>3011.95</v>
      </c>
      <c r="WZ17" s="393">
        <v>3000.75</v>
      </c>
      <c r="XA17" s="393">
        <v>2998.61</v>
      </c>
      <c r="XB17" s="393">
        <v>2999.75</v>
      </c>
      <c r="XC17" s="393">
        <v>2995.7</v>
      </c>
      <c r="XD17" s="393">
        <v>2986.67</v>
      </c>
      <c r="XE17" s="393">
        <v>2980.59</v>
      </c>
      <c r="XF17" s="393">
        <v>2982.5</v>
      </c>
      <c r="XG17" s="393">
        <v>2993.01</v>
      </c>
      <c r="XH17" s="393">
        <v>2982.43</v>
      </c>
      <c r="XI17" s="393">
        <v>2991.8</v>
      </c>
      <c r="XJ17" s="393">
        <v>2998.21</v>
      </c>
      <c r="XK17" s="393">
        <v>2987.51</v>
      </c>
      <c r="XL17" s="393">
        <v>2980.41</v>
      </c>
      <c r="XM17" s="393">
        <v>2967.2</v>
      </c>
      <c r="XN17" s="393">
        <v>2964.61</v>
      </c>
      <c r="XO17" s="393">
        <v>2968.5</v>
      </c>
      <c r="XP17" s="393">
        <v>2962.99</v>
      </c>
      <c r="XQ17" s="393">
        <v>2970.17</v>
      </c>
      <c r="XR17" s="393">
        <v>2973.26</v>
      </c>
      <c r="XS17" s="393">
        <v>2941.82</v>
      </c>
      <c r="XT17" s="393">
        <v>2962.76</v>
      </c>
      <c r="XU17" s="393">
        <v>2966.15</v>
      </c>
      <c r="XV17" s="393">
        <v>2990.91</v>
      </c>
      <c r="XW17" s="393">
        <v>2983.32</v>
      </c>
      <c r="XX17" s="393">
        <v>2992.27</v>
      </c>
      <c r="XY17" s="393">
        <v>2986.19</v>
      </c>
      <c r="XZ17" s="393">
        <v>2983.03</v>
      </c>
      <c r="YA17" s="393">
        <v>2990.24</v>
      </c>
      <c r="YB17" s="393">
        <v>2988.11</v>
      </c>
    </row>
    <row r="18" spans="1:1103">
      <c r="A18" s="438" t="s">
        <v>309</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38"/>
      <c r="CI18" s="438"/>
      <c r="CJ18" s="438"/>
      <c r="CK18" s="438"/>
      <c r="CL18" s="438"/>
      <c r="CM18" s="438"/>
      <c r="CN18" s="438"/>
      <c r="CO18" s="438"/>
      <c r="CP18" s="438"/>
      <c r="CQ18" s="438"/>
      <c r="CR18" s="438"/>
      <c r="CS18" s="438"/>
      <c r="CT18" s="438"/>
      <c r="CU18" s="438"/>
      <c r="CV18" s="438"/>
      <c r="CW18" s="438"/>
      <c r="CX18" s="438"/>
      <c r="CY18" s="438"/>
      <c r="CZ18" s="438"/>
      <c r="DA18" s="438"/>
      <c r="DB18" s="438"/>
      <c r="DC18" s="438"/>
      <c r="DD18" s="438"/>
      <c r="DE18" s="438"/>
      <c r="DF18" s="438"/>
      <c r="DG18" s="438"/>
      <c r="DH18" s="438"/>
      <c r="DI18" s="438"/>
      <c r="DJ18" s="438"/>
      <c r="DK18" s="438"/>
      <c r="DL18" s="438"/>
      <c r="DM18" s="438"/>
      <c r="DN18" s="438"/>
      <c r="DO18" s="438"/>
      <c r="DP18" s="438"/>
      <c r="DQ18" s="438"/>
      <c r="DR18" s="438"/>
      <c r="DS18" s="438"/>
      <c r="DT18" s="438"/>
      <c r="DU18" s="438"/>
      <c r="DV18" s="438"/>
      <c r="DW18" s="438"/>
      <c r="DX18" s="438"/>
      <c r="DY18" s="438"/>
      <c r="DZ18" s="438"/>
      <c r="EA18" s="438"/>
      <c r="EB18" s="438"/>
      <c r="EC18" s="438"/>
      <c r="ED18" s="438"/>
      <c r="EE18" s="438"/>
      <c r="EF18" s="438"/>
      <c r="EG18" s="438"/>
      <c r="EH18" s="438"/>
      <c r="EI18" s="438"/>
      <c r="EJ18" s="438"/>
      <c r="EK18" s="438"/>
      <c r="EL18" s="438"/>
      <c r="EM18" s="438"/>
      <c r="EN18" s="438"/>
      <c r="EO18" s="438"/>
      <c r="EP18" s="438"/>
      <c r="EQ18" s="438"/>
      <c r="ER18" s="438"/>
      <c r="ES18" s="438"/>
      <c r="ET18" s="438"/>
      <c r="EU18" s="438"/>
      <c r="EV18" s="438"/>
      <c r="EW18" s="438"/>
      <c r="EX18" s="438"/>
      <c r="EY18" s="438"/>
      <c r="EZ18" s="438"/>
      <c r="FA18" s="438"/>
      <c r="FB18" s="438"/>
      <c r="FC18" s="438"/>
      <c r="FD18" s="438"/>
      <c r="FE18" s="438"/>
      <c r="FF18" s="438"/>
      <c r="FG18" s="438"/>
      <c r="FH18" s="438"/>
      <c r="FI18" s="438"/>
      <c r="FJ18" s="438"/>
      <c r="FK18" s="438"/>
      <c r="FL18" s="438"/>
      <c r="FM18" s="438"/>
      <c r="FN18" s="438"/>
      <c r="FO18" s="438"/>
      <c r="FP18" s="438"/>
      <c r="FQ18" s="438"/>
      <c r="FR18" s="438"/>
      <c r="FS18" s="438"/>
      <c r="FT18" s="438"/>
      <c r="FU18" s="438"/>
      <c r="FV18" s="438"/>
      <c r="FW18" s="438"/>
      <c r="FX18" s="438"/>
      <c r="FY18" s="438"/>
      <c r="FZ18" s="438"/>
      <c r="GA18" s="438"/>
      <c r="GB18" s="438"/>
      <c r="GC18" s="438"/>
      <c r="GD18" s="438"/>
      <c r="GE18" s="438"/>
      <c r="GF18" s="438"/>
      <c r="GG18" s="438"/>
      <c r="GH18" s="438"/>
      <c r="GI18" s="438"/>
      <c r="GJ18" s="438"/>
      <c r="GK18" s="438"/>
      <c r="GL18" s="438"/>
      <c r="GM18" s="438"/>
      <c r="GN18" s="438"/>
      <c r="GO18" s="438"/>
      <c r="GP18" s="438"/>
      <c r="GQ18" s="438"/>
      <c r="GR18" s="438"/>
      <c r="GS18" s="438"/>
      <c r="GT18" s="438"/>
      <c r="GU18" s="438"/>
      <c r="GV18" s="438"/>
      <c r="GW18" s="438"/>
      <c r="GX18" s="438"/>
      <c r="GY18" s="438"/>
      <c r="GZ18" s="438"/>
      <c r="HA18" s="438"/>
      <c r="HB18" s="438"/>
      <c r="HC18" s="438"/>
      <c r="HD18" s="438"/>
      <c r="HE18" s="438"/>
      <c r="HF18" s="438"/>
      <c r="HG18" s="438"/>
      <c r="HH18" s="438"/>
      <c r="HI18" s="438"/>
      <c r="HJ18" s="438"/>
      <c r="HK18" s="438"/>
      <c r="HL18" s="438"/>
      <c r="HM18" s="438"/>
      <c r="HN18" s="438"/>
      <c r="HO18" s="438"/>
      <c r="HP18" s="438"/>
      <c r="HQ18" s="438"/>
      <c r="HR18" s="438"/>
      <c r="HS18" s="438"/>
      <c r="HT18" s="438"/>
      <c r="HU18" s="438"/>
      <c r="HV18" s="438"/>
      <c r="HW18" s="438"/>
      <c r="HX18" s="438"/>
      <c r="HY18" s="438"/>
      <c r="HZ18" s="438"/>
      <c r="IA18" s="438"/>
      <c r="IB18" s="438"/>
      <c r="IC18" s="438"/>
      <c r="ID18" s="438"/>
      <c r="IE18" s="438"/>
      <c r="IF18" s="438"/>
      <c r="IG18" s="438"/>
      <c r="IH18" s="438"/>
      <c r="II18" s="438"/>
      <c r="IJ18" s="438"/>
      <c r="IK18" s="438"/>
      <c r="IL18" s="438"/>
      <c r="IM18" s="438"/>
      <c r="IN18" s="438"/>
      <c r="IO18" s="438"/>
      <c r="IP18" s="438"/>
      <c r="IQ18" s="438"/>
      <c r="IR18" s="438"/>
      <c r="IS18" s="438"/>
      <c r="IT18" s="438"/>
      <c r="IU18" s="438"/>
      <c r="IV18" s="438"/>
      <c r="IW18" s="438"/>
      <c r="IX18" s="438"/>
      <c r="IY18" s="438"/>
      <c r="IZ18" s="438"/>
      <c r="JA18" s="438"/>
      <c r="JB18" s="438"/>
      <c r="JC18" s="438"/>
      <c r="JD18" s="438"/>
      <c r="JE18" s="438"/>
      <c r="JF18" s="438"/>
      <c r="JG18" s="438"/>
      <c r="JH18" s="438"/>
      <c r="JI18" s="438"/>
      <c r="JJ18" s="438"/>
      <c r="JK18" s="438"/>
      <c r="JL18" s="438"/>
      <c r="JM18" s="438"/>
      <c r="JN18" s="438"/>
      <c r="JO18" s="438"/>
      <c r="JP18" s="438"/>
      <c r="JQ18" s="438"/>
      <c r="JR18" s="438"/>
      <c r="JS18" s="438"/>
      <c r="JT18" s="438"/>
      <c r="JU18" s="438"/>
      <c r="JV18" s="438"/>
      <c r="JW18" s="438"/>
      <c r="JX18" s="438"/>
      <c r="JY18" s="438"/>
      <c r="JZ18" s="438"/>
      <c r="KA18" s="438"/>
      <c r="KB18" s="438"/>
      <c r="KC18" s="438"/>
      <c r="KD18" s="438"/>
      <c r="KE18" s="438"/>
      <c r="KF18" s="438"/>
      <c r="KG18" s="438"/>
      <c r="KH18" s="438"/>
      <c r="KI18" s="438"/>
      <c r="KJ18" s="438"/>
      <c r="KK18" s="438"/>
      <c r="KL18" s="438"/>
      <c r="KM18" s="438"/>
      <c r="KN18" s="438"/>
      <c r="KO18" s="438"/>
      <c r="KP18" s="438"/>
      <c r="KQ18" s="438"/>
      <c r="KR18" s="438"/>
      <c r="KS18" s="438"/>
      <c r="KT18" s="438"/>
      <c r="KU18" s="438"/>
      <c r="KV18" s="438"/>
      <c r="KW18" s="438"/>
      <c r="KX18" s="438"/>
      <c r="KY18" s="438"/>
      <c r="KZ18" s="438"/>
      <c r="LA18" s="438"/>
      <c r="LB18" s="438"/>
      <c r="LC18" s="438"/>
      <c r="LD18" s="438"/>
      <c r="LE18" s="438"/>
      <c r="LF18" s="438"/>
      <c r="LG18" s="438"/>
      <c r="LH18" s="438"/>
      <c r="LI18" s="438"/>
      <c r="LJ18" s="438"/>
      <c r="LK18" s="438"/>
      <c r="LL18" s="438"/>
      <c r="LM18" s="438"/>
      <c r="LN18" s="438"/>
      <c r="LO18" s="438"/>
      <c r="LP18" s="438"/>
      <c r="LQ18" s="438"/>
      <c r="LR18" s="438"/>
      <c r="LS18" s="438"/>
      <c r="LT18" s="438"/>
      <c r="LU18" s="438"/>
      <c r="LV18" s="438"/>
      <c r="LW18" s="438"/>
      <c r="LX18" s="438"/>
      <c r="LY18" s="438"/>
      <c r="LZ18" s="438"/>
      <c r="MA18" s="438"/>
      <c r="MB18" s="438"/>
      <c r="MC18" s="438"/>
      <c r="MD18" s="438"/>
      <c r="ME18" s="438"/>
      <c r="MF18" s="438"/>
      <c r="MG18" s="438"/>
      <c r="MH18" s="438"/>
      <c r="MI18" s="438"/>
      <c r="MJ18" s="438"/>
      <c r="MK18" s="438"/>
      <c r="ML18" s="438"/>
      <c r="MM18" s="438"/>
      <c r="MN18" s="438"/>
      <c r="MO18" s="438"/>
      <c r="MP18" s="438"/>
      <c r="MQ18" s="438"/>
      <c r="MR18" s="438"/>
      <c r="MS18" s="438"/>
      <c r="MT18" s="438"/>
      <c r="MU18" s="438"/>
      <c r="MV18" s="438"/>
      <c r="MW18" s="438"/>
      <c r="MX18" s="438"/>
      <c r="MY18" s="438"/>
      <c r="MZ18" s="438"/>
      <c r="NA18" s="438"/>
      <c r="NB18" s="438"/>
      <c r="NC18" s="438"/>
      <c r="ND18" s="438"/>
      <c r="NE18" s="438"/>
      <c r="NF18" s="438"/>
      <c r="NG18" s="438"/>
      <c r="NH18" s="438"/>
      <c r="NI18" s="438"/>
      <c r="NJ18" s="438"/>
      <c r="NK18" s="438"/>
      <c r="NL18" s="438"/>
      <c r="NM18" s="438"/>
      <c r="NN18" s="438"/>
      <c r="NO18" s="438"/>
      <c r="NP18" s="438"/>
      <c r="NQ18" s="438"/>
      <c r="NR18" s="438"/>
      <c r="NS18" s="438"/>
      <c r="NT18" s="438"/>
      <c r="NU18" s="438"/>
      <c r="NV18" s="438"/>
      <c r="NW18" s="438"/>
      <c r="NX18" s="438"/>
      <c r="NY18" s="438"/>
      <c r="NZ18" s="438"/>
      <c r="OA18" s="438"/>
      <c r="OB18" s="438"/>
      <c r="OC18" s="438"/>
      <c r="OD18" s="438"/>
      <c r="OE18" s="438"/>
      <c r="OF18" s="438"/>
      <c r="OG18" s="438"/>
      <c r="OH18" s="438"/>
      <c r="OI18" s="438"/>
      <c r="OJ18" s="438"/>
      <c r="OK18" s="438"/>
      <c r="OL18" s="438"/>
      <c r="OM18" s="438"/>
      <c r="ON18" s="438"/>
      <c r="OO18" s="438"/>
      <c r="OP18" s="438"/>
      <c r="OQ18" s="438"/>
      <c r="OR18" s="438"/>
      <c r="OS18" s="438"/>
      <c r="OT18" s="438"/>
      <c r="OU18" s="438"/>
      <c r="OV18" s="438"/>
      <c r="OW18" s="438"/>
      <c r="OX18" s="438"/>
      <c r="OY18" s="438"/>
      <c r="OZ18" s="438"/>
      <c r="PA18" s="438"/>
      <c r="PB18" s="438"/>
      <c r="PC18" s="438"/>
      <c r="PD18" s="438"/>
      <c r="PE18" s="438"/>
      <c r="PF18" s="438"/>
      <c r="PG18" s="438"/>
      <c r="PH18" s="438"/>
      <c r="PI18" s="438"/>
      <c r="PJ18" s="438"/>
      <c r="PK18" s="438"/>
      <c r="PL18" s="438"/>
      <c r="PM18" s="438"/>
      <c r="PN18" s="438"/>
      <c r="PO18" s="438"/>
      <c r="PP18" s="438"/>
      <c r="PQ18" s="438"/>
      <c r="PR18" s="438"/>
      <c r="PS18" s="438"/>
      <c r="PT18" s="438"/>
      <c r="PU18" s="438"/>
      <c r="PV18" s="438"/>
      <c r="PW18" s="438"/>
      <c r="PX18" s="438"/>
      <c r="PY18" s="438"/>
      <c r="PZ18" s="438"/>
      <c r="QA18" s="438"/>
      <c r="QB18" s="438"/>
      <c r="QC18" s="438"/>
      <c r="QD18" s="438"/>
      <c r="QE18" s="438"/>
      <c r="QF18" s="438"/>
      <c r="QG18" s="438"/>
      <c r="QH18" s="438"/>
      <c r="QI18" s="438"/>
      <c r="QJ18" s="438"/>
      <c r="QK18" s="438"/>
      <c r="QL18" s="438"/>
      <c r="QM18" s="438"/>
      <c r="QN18" s="438"/>
      <c r="QO18" s="438"/>
      <c r="QP18" s="438"/>
      <c r="QQ18" s="438"/>
      <c r="QR18" s="438"/>
      <c r="QS18" s="438"/>
      <c r="QT18" s="438"/>
      <c r="QU18" s="438"/>
      <c r="QV18" s="438"/>
      <c r="QW18" s="438"/>
      <c r="QX18" s="438"/>
      <c r="QY18" s="438"/>
      <c r="QZ18" s="438"/>
      <c r="RA18" s="438"/>
      <c r="RB18" s="438"/>
      <c r="RC18" s="438"/>
      <c r="RD18" s="438"/>
      <c r="RE18" s="438"/>
      <c r="RF18" s="438"/>
      <c r="RG18" s="438"/>
      <c r="RH18" s="438"/>
      <c r="RI18" s="438"/>
      <c r="RJ18" s="438"/>
      <c r="RK18" s="438"/>
      <c r="RL18" s="438"/>
      <c r="RM18" s="438"/>
      <c r="RN18" s="438"/>
      <c r="RO18" s="438"/>
      <c r="RP18" s="438"/>
      <c r="RQ18" s="438"/>
      <c r="RR18" s="438"/>
      <c r="RS18" s="438"/>
      <c r="RT18" s="438"/>
      <c r="RU18" s="438"/>
      <c r="RV18" s="438"/>
      <c r="RW18" s="438"/>
      <c r="RX18" s="438"/>
      <c r="RY18" s="438"/>
      <c r="RZ18" s="438"/>
      <c r="SA18" s="438"/>
      <c r="SB18" s="438"/>
      <c r="SC18" s="438"/>
      <c r="SD18" s="342">
        <v>37.97</v>
      </c>
      <c r="SE18" s="342">
        <v>38</v>
      </c>
      <c r="SF18" s="342">
        <v>38.28</v>
      </c>
      <c r="SG18" s="342">
        <v>38.76</v>
      </c>
      <c r="SH18" s="342">
        <v>39.33</v>
      </c>
      <c r="SI18" s="342">
        <v>39.619999999999997</v>
      </c>
      <c r="SJ18" s="342">
        <v>39.799999999999997</v>
      </c>
      <c r="SK18" s="342">
        <v>39.86</v>
      </c>
      <c r="SL18" s="342">
        <v>39.83</v>
      </c>
      <c r="SM18" s="342">
        <v>39.71</v>
      </c>
      <c r="SN18" s="342">
        <v>39.69</v>
      </c>
      <c r="SO18" s="342">
        <v>39.86</v>
      </c>
      <c r="SP18" s="342">
        <v>39.97</v>
      </c>
      <c r="SQ18" s="342">
        <v>39.93</v>
      </c>
      <c r="SR18" s="342">
        <v>39.89</v>
      </c>
      <c r="SS18" s="342">
        <v>39.78</v>
      </c>
      <c r="ST18" s="342">
        <v>39.840000000000003</v>
      </c>
      <c r="SU18" s="342">
        <v>39.950000000000003</v>
      </c>
      <c r="SV18" s="342">
        <v>39.880000000000003</v>
      </c>
      <c r="SW18" s="342">
        <v>39.9</v>
      </c>
      <c r="SX18" s="342">
        <v>39.619999999999997</v>
      </c>
      <c r="SY18" s="342">
        <v>39.78</v>
      </c>
      <c r="SZ18" s="342">
        <v>40.229999999999997</v>
      </c>
      <c r="TA18" s="342">
        <v>40.049999999999997</v>
      </c>
      <c r="TB18" s="342">
        <v>40.17</v>
      </c>
      <c r="TC18" s="342">
        <v>40.130000000000003</v>
      </c>
      <c r="TD18" s="342">
        <v>40.06</v>
      </c>
      <c r="TE18" s="342">
        <v>40.049999999999997</v>
      </c>
      <c r="TF18" s="342">
        <v>40.07</v>
      </c>
      <c r="TG18" s="342">
        <v>39.5</v>
      </c>
      <c r="TH18" s="342">
        <v>39.479999999999997</v>
      </c>
      <c r="TI18" s="342">
        <v>39.770000000000003</v>
      </c>
      <c r="TJ18" s="342">
        <v>39.799999999999997</v>
      </c>
      <c r="TK18" s="342">
        <v>40.04</v>
      </c>
      <c r="TL18" s="342">
        <v>40.22</v>
      </c>
      <c r="TM18" s="342">
        <v>40.24</v>
      </c>
      <c r="TN18" s="342">
        <v>40.380000000000003</v>
      </c>
      <c r="TO18" s="342">
        <v>40.17</v>
      </c>
      <c r="TP18" s="342">
        <v>40.090000000000003</v>
      </c>
      <c r="TQ18" s="342">
        <v>40.01</v>
      </c>
      <c r="TR18" s="342">
        <v>40.06</v>
      </c>
      <c r="TS18" s="342">
        <v>40.03</v>
      </c>
      <c r="TT18" s="342">
        <v>40.049999999999997</v>
      </c>
      <c r="TU18" s="342">
        <v>40.01</v>
      </c>
      <c r="TV18" s="342">
        <v>39.950000000000003</v>
      </c>
      <c r="TW18" s="342">
        <v>39.89</v>
      </c>
      <c r="TX18" s="342">
        <v>40.07</v>
      </c>
      <c r="TY18" s="342">
        <v>40.130000000000003</v>
      </c>
      <c r="TZ18" s="342">
        <v>40.270000000000003</v>
      </c>
      <c r="UA18" s="342">
        <v>40.24</v>
      </c>
      <c r="UB18" s="342">
        <v>40.68</v>
      </c>
      <c r="UC18" s="342">
        <v>40.94</v>
      </c>
      <c r="UD18" s="342">
        <v>40.93</v>
      </c>
      <c r="UE18" s="342">
        <v>41.27</v>
      </c>
      <c r="UF18" s="342">
        <v>41.27</v>
      </c>
      <c r="UG18" s="342">
        <v>40.83</v>
      </c>
      <c r="UH18" s="342">
        <v>40.99</v>
      </c>
      <c r="UI18" s="342">
        <v>40.99</v>
      </c>
      <c r="UJ18" s="342">
        <v>40.6</v>
      </c>
      <c r="UK18" s="342">
        <v>40.619999999999997</v>
      </c>
      <c r="UL18" s="342">
        <v>40.21</v>
      </c>
      <c r="UM18" s="342">
        <v>40.24</v>
      </c>
      <c r="UN18" s="342">
        <v>40.409999999999997</v>
      </c>
      <c r="UO18" s="342">
        <v>40.25</v>
      </c>
      <c r="UP18" s="342">
        <v>40.22</v>
      </c>
      <c r="UQ18" s="342">
        <v>40.22</v>
      </c>
      <c r="UR18" s="342">
        <v>40.65</v>
      </c>
      <c r="US18" s="342">
        <v>40.630000000000003</v>
      </c>
      <c r="UT18" s="342">
        <v>40.85</v>
      </c>
      <c r="UU18" s="342">
        <v>40.79</v>
      </c>
      <c r="UV18" s="342">
        <v>41</v>
      </c>
      <c r="UW18" s="342">
        <v>41.01</v>
      </c>
      <c r="UX18" s="342">
        <v>41.2</v>
      </c>
      <c r="UY18" s="342">
        <v>41.1</v>
      </c>
      <c r="UZ18" s="342">
        <v>41.22</v>
      </c>
      <c r="VA18" s="342">
        <v>41.32</v>
      </c>
      <c r="VB18" s="342">
        <v>41.36</v>
      </c>
      <c r="VC18" s="342">
        <v>41.18</v>
      </c>
      <c r="VD18" s="342">
        <v>40.82</v>
      </c>
      <c r="VE18" s="342">
        <v>40.799999999999997</v>
      </c>
      <c r="VF18" s="342">
        <v>40.86</v>
      </c>
      <c r="VG18" s="342">
        <v>40.89</v>
      </c>
      <c r="VH18" s="342">
        <v>40.92</v>
      </c>
      <c r="VI18" s="342">
        <v>40.57</v>
      </c>
      <c r="VJ18" s="342">
        <v>40.44</v>
      </c>
      <c r="VK18" s="342">
        <v>40.5</v>
      </c>
      <c r="VL18" s="342">
        <v>40.51</v>
      </c>
      <c r="VM18" s="342">
        <v>40.53</v>
      </c>
      <c r="VN18" s="342">
        <v>40.43</v>
      </c>
      <c r="VO18" s="342">
        <v>40.53</v>
      </c>
      <c r="VP18" s="342">
        <v>40.36</v>
      </c>
      <c r="VQ18" s="342">
        <v>40.42</v>
      </c>
      <c r="VR18" s="342">
        <v>40.78</v>
      </c>
      <c r="VS18" s="342">
        <v>40.96</v>
      </c>
      <c r="VT18" s="342">
        <v>40.96</v>
      </c>
      <c r="VU18" s="342">
        <v>41.04</v>
      </c>
      <c r="VV18" s="342">
        <v>41</v>
      </c>
      <c r="VW18" s="392">
        <v>41.09</v>
      </c>
      <c r="VX18" s="393">
        <v>41.07</v>
      </c>
      <c r="VY18" s="393">
        <v>40.97</v>
      </c>
      <c r="VZ18" s="393">
        <v>41.09</v>
      </c>
      <c r="WA18" s="393">
        <v>41.03</v>
      </c>
      <c r="WB18" s="393">
        <v>40.81</v>
      </c>
      <c r="WC18" s="393">
        <v>40.71</v>
      </c>
      <c r="WD18" s="393">
        <v>40.549999999999997</v>
      </c>
      <c r="WE18" s="393">
        <v>40.43</v>
      </c>
      <c r="WF18" s="393">
        <v>40.68</v>
      </c>
      <c r="WG18" s="393">
        <v>40.72</v>
      </c>
      <c r="WH18" s="393">
        <v>40.69</v>
      </c>
      <c r="WI18" s="393">
        <v>40.78</v>
      </c>
      <c r="WJ18" s="393">
        <v>40.92</v>
      </c>
      <c r="WK18" s="393">
        <v>41.11</v>
      </c>
      <c r="WL18" s="393">
        <v>41.03</v>
      </c>
      <c r="WM18" s="393">
        <v>41.08</v>
      </c>
      <c r="WN18" s="393">
        <v>41.21</v>
      </c>
      <c r="WO18" s="393">
        <v>41.28</v>
      </c>
      <c r="WP18" s="393">
        <v>41.32</v>
      </c>
      <c r="WQ18" s="393">
        <v>41.53</v>
      </c>
      <c r="WR18" s="393">
        <v>41.94</v>
      </c>
      <c r="WS18" s="393">
        <v>42.1</v>
      </c>
      <c r="WT18" s="393">
        <v>42.23</v>
      </c>
      <c r="WU18" s="393">
        <v>42.49</v>
      </c>
      <c r="WV18" s="393">
        <v>42.34</v>
      </c>
      <c r="WW18" s="393">
        <v>42.21</v>
      </c>
      <c r="WX18" s="393">
        <v>42.13</v>
      </c>
      <c r="WY18" s="393">
        <v>42.11</v>
      </c>
      <c r="WZ18" s="393">
        <v>42.01</v>
      </c>
      <c r="XA18" s="393">
        <v>41.86</v>
      </c>
      <c r="XB18" s="393">
        <v>41.93</v>
      </c>
      <c r="XC18" s="393">
        <v>41.81</v>
      </c>
      <c r="XD18" s="393">
        <v>41.65</v>
      </c>
      <c r="XE18" s="393">
        <v>41.72</v>
      </c>
      <c r="XF18" s="393">
        <v>41.69</v>
      </c>
      <c r="XG18" s="393">
        <v>42.34</v>
      </c>
      <c r="XH18" s="393">
        <v>42.28</v>
      </c>
      <c r="XI18" s="393">
        <v>42.37</v>
      </c>
      <c r="XJ18" s="393">
        <v>42.32</v>
      </c>
      <c r="XK18" s="393">
        <v>42.28</v>
      </c>
      <c r="XL18" s="393">
        <v>42.22</v>
      </c>
      <c r="XM18" s="393">
        <v>42.22</v>
      </c>
      <c r="XN18" s="393">
        <v>42.19</v>
      </c>
      <c r="XO18" s="393">
        <v>42.21</v>
      </c>
      <c r="XP18" s="393">
        <v>41.96</v>
      </c>
      <c r="XQ18" s="393">
        <v>42.06</v>
      </c>
      <c r="XR18" s="393">
        <v>42.03</v>
      </c>
      <c r="XS18" s="393">
        <v>41.74</v>
      </c>
      <c r="XT18" s="393">
        <v>41.27</v>
      </c>
      <c r="XU18" s="393">
        <v>41.02</v>
      </c>
      <c r="XV18" s="393">
        <v>40.89</v>
      </c>
      <c r="XW18" s="393">
        <v>40.98</v>
      </c>
      <c r="XX18" s="393">
        <v>40.97</v>
      </c>
      <c r="XY18" s="393">
        <v>40.85</v>
      </c>
      <c r="XZ18" s="393">
        <v>40.82</v>
      </c>
      <c r="YA18" s="393">
        <v>40.72</v>
      </c>
      <c r="YB18" s="393">
        <v>40.96</v>
      </c>
    </row>
    <row r="19" spans="1:1103">
      <c r="A19" s="438" t="s">
        <v>310</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c r="CT19" s="438"/>
      <c r="CU19" s="438"/>
      <c r="CV19" s="438"/>
      <c r="CW19" s="438"/>
      <c r="CX19" s="438"/>
      <c r="CY19" s="438"/>
      <c r="CZ19" s="438"/>
      <c r="DA19" s="438"/>
      <c r="DB19" s="438"/>
      <c r="DC19" s="438"/>
      <c r="DD19" s="438"/>
      <c r="DE19" s="438"/>
      <c r="DF19" s="438"/>
      <c r="DG19" s="438"/>
      <c r="DH19" s="438"/>
      <c r="DI19" s="438"/>
      <c r="DJ19" s="438"/>
      <c r="DK19" s="438"/>
      <c r="DL19" s="438"/>
      <c r="DM19" s="438"/>
      <c r="DN19" s="438"/>
      <c r="DO19" s="438"/>
      <c r="DP19" s="438"/>
      <c r="DQ19" s="438"/>
      <c r="DR19" s="438"/>
      <c r="DS19" s="438"/>
      <c r="DT19" s="438"/>
      <c r="DU19" s="438"/>
      <c r="DV19" s="438"/>
      <c r="DW19" s="438"/>
      <c r="DX19" s="438"/>
      <c r="DY19" s="438"/>
      <c r="DZ19" s="438"/>
      <c r="EA19" s="438"/>
      <c r="EB19" s="438"/>
      <c r="EC19" s="438"/>
      <c r="ED19" s="438"/>
      <c r="EE19" s="438"/>
      <c r="EF19" s="438"/>
      <c r="EG19" s="438"/>
      <c r="EH19" s="438"/>
      <c r="EI19" s="438"/>
      <c r="EJ19" s="438"/>
      <c r="EK19" s="438"/>
      <c r="EL19" s="438"/>
      <c r="EM19" s="438"/>
      <c r="EN19" s="438"/>
      <c r="EO19" s="438"/>
      <c r="EP19" s="438"/>
      <c r="EQ19" s="438"/>
      <c r="ER19" s="438"/>
      <c r="ES19" s="438"/>
      <c r="ET19" s="438"/>
      <c r="EU19" s="438"/>
      <c r="EV19" s="438"/>
      <c r="EW19" s="438"/>
      <c r="EX19" s="438"/>
      <c r="EY19" s="438"/>
      <c r="EZ19" s="438"/>
      <c r="FA19" s="438"/>
      <c r="FB19" s="438"/>
      <c r="FC19" s="438"/>
      <c r="FD19" s="438"/>
      <c r="FE19" s="438"/>
      <c r="FF19" s="438"/>
      <c r="FG19" s="438"/>
      <c r="FH19" s="438"/>
      <c r="FI19" s="438"/>
      <c r="FJ19" s="438"/>
      <c r="FK19" s="438"/>
      <c r="FL19" s="438"/>
      <c r="FM19" s="438"/>
      <c r="FN19" s="438"/>
      <c r="FO19" s="438"/>
      <c r="FP19" s="438"/>
      <c r="FQ19" s="438"/>
      <c r="FR19" s="438"/>
      <c r="FS19" s="438"/>
      <c r="FT19" s="438"/>
      <c r="FU19" s="438"/>
      <c r="FV19" s="438"/>
      <c r="FW19" s="438"/>
      <c r="FX19" s="438"/>
      <c r="FY19" s="438"/>
      <c r="FZ19" s="438"/>
      <c r="GA19" s="438"/>
      <c r="GB19" s="438"/>
      <c r="GC19" s="438"/>
      <c r="GD19" s="438"/>
      <c r="GE19" s="438"/>
      <c r="GF19" s="438"/>
      <c r="GG19" s="438"/>
      <c r="GH19" s="438"/>
      <c r="GI19" s="438"/>
      <c r="GJ19" s="438"/>
      <c r="GK19" s="438"/>
      <c r="GL19" s="438"/>
      <c r="GM19" s="438"/>
      <c r="GN19" s="438"/>
      <c r="GO19" s="438"/>
      <c r="GP19" s="438"/>
      <c r="GQ19" s="438"/>
      <c r="GR19" s="438"/>
      <c r="GS19" s="438"/>
      <c r="GT19" s="438"/>
      <c r="GU19" s="438"/>
      <c r="GV19" s="438"/>
      <c r="GW19" s="438"/>
      <c r="GX19" s="438"/>
      <c r="GY19" s="438"/>
      <c r="GZ19" s="438"/>
      <c r="HA19" s="438"/>
      <c r="HB19" s="438"/>
      <c r="HC19" s="438"/>
      <c r="HD19" s="438"/>
      <c r="HE19" s="438"/>
      <c r="HF19" s="438"/>
      <c r="HG19" s="438"/>
      <c r="HH19" s="438"/>
      <c r="HI19" s="438"/>
      <c r="HJ19" s="438"/>
      <c r="HK19" s="438"/>
      <c r="HL19" s="438"/>
      <c r="HM19" s="438"/>
      <c r="HN19" s="438"/>
      <c r="HO19" s="438"/>
      <c r="HP19" s="438"/>
      <c r="HQ19" s="438"/>
      <c r="HR19" s="438"/>
      <c r="HS19" s="438"/>
      <c r="HT19" s="438"/>
      <c r="HU19" s="438"/>
      <c r="HV19" s="438"/>
      <c r="HW19" s="438"/>
      <c r="HX19" s="438"/>
      <c r="HY19" s="438"/>
      <c r="HZ19" s="438"/>
      <c r="IA19" s="438"/>
      <c r="IB19" s="438"/>
      <c r="IC19" s="438"/>
      <c r="ID19" s="438"/>
      <c r="IE19" s="438"/>
      <c r="IF19" s="438"/>
      <c r="IG19" s="438"/>
      <c r="IH19" s="438"/>
      <c r="II19" s="438"/>
      <c r="IJ19" s="438"/>
      <c r="IK19" s="438"/>
      <c r="IL19" s="438"/>
      <c r="IM19" s="438"/>
      <c r="IN19" s="438"/>
      <c r="IO19" s="438"/>
      <c r="IP19" s="438"/>
      <c r="IQ19" s="438"/>
      <c r="IR19" s="438"/>
      <c r="IS19" s="438"/>
      <c r="IT19" s="438"/>
      <c r="IU19" s="438"/>
      <c r="IV19" s="438"/>
      <c r="IW19" s="438"/>
      <c r="IX19" s="438"/>
      <c r="IY19" s="438"/>
      <c r="IZ19" s="438"/>
      <c r="JA19" s="438"/>
      <c r="JB19" s="438"/>
      <c r="JC19" s="438"/>
      <c r="JD19" s="438"/>
      <c r="JE19" s="438"/>
      <c r="JF19" s="438"/>
      <c r="JG19" s="438"/>
      <c r="JH19" s="438"/>
      <c r="JI19" s="438"/>
      <c r="JJ19" s="438"/>
      <c r="JK19" s="438"/>
      <c r="JL19" s="438"/>
      <c r="JM19" s="438"/>
      <c r="JN19" s="438"/>
      <c r="JO19" s="438"/>
      <c r="JP19" s="438"/>
      <c r="JQ19" s="438"/>
      <c r="JR19" s="438"/>
      <c r="JS19" s="438"/>
      <c r="JT19" s="438"/>
      <c r="JU19" s="438"/>
      <c r="JV19" s="438"/>
      <c r="JW19" s="438"/>
      <c r="JX19" s="438"/>
      <c r="JY19" s="438"/>
      <c r="JZ19" s="438"/>
      <c r="KA19" s="438"/>
      <c r="KB19" s="438"/>
      <c r="KC19" s="438"/>
      <c r="KD19" s="438"/>
      <c r="KE19" s="438"/>
      <c r="KF19" s="438"/>
      <c r="KG19" s="438"/>
      <c r="KH19" s="438"/>
      <c r="KI19" s="438"/>
      <c r="KJ19" s="438"/>
      <c r="KK19" s="438"/>
      <c r="KL19" s="438"/>
      <c r="KM19" s="438"/>
      <c r="KN19" s="438"/>
      <c r="KO19" s="438"/>
      <c r="KP19" s="438"/>
      <c r="KQ19" s="438"/>
      <c r="KR19" s="438"/>
      <c r="KS19" s="438"/>
      <c r="KT19" s="438"/>
      <c r="KU19" s="438"/>
      <c r="KV19" s="438"/>
      <c r="KW19" s="438"/>
      <c r="KX19" s="438"/>
      <c r="KY19" s="438"/>
      <c r="KZ19" s="438"/>
      <c r="LA19" s="438"/>
      <c r="LB19" s="438"/>
      <c r="LC19" s="438"/>
      <c r="LD19" s="438"/>
      <c r="LE19" s="438"/>
      <c r="LF19" s="438"/>
      <c r="LG19" s="438"/>
      <c r="LH19" s="438"/>
      <c r="LI19" s="438"/>
      <c r="LJ19" s="438"/>
      <c r="LK19" s="438"/>
      <c r="LL19" s="438"/>
      <c r="LM19" s="438"/>
      <c r="LN19" s="438"/>
      <c r="LO19" s="438"/>
      <c r="LP19" s="438"/>
      <c r="LQ19" s="438"/>
      <c r="LR19" s="438"/>
      <c r="LS19" s="438"/>
      <c r="LT19" s="438"/>
      <c r="LU19" s="438"/>
      <c r="LV19" s="438"/>
      <c r="LW19" s="438"/>
      <c r="LX19" s="438"/>
      <c r="LY19" s="438"/>
      <c r="LZ19" s="438"/>
      <c r="MA19" s="438"/>
      <c r="MB19" s="438"/>
      <c r="MC19" s="438"/>
      <c r="MD19" s="438"/>
      <c r="ME19" s="438"/>
      <c r="MF19" s="438"/>
      <c r="MG19" s="438"/>
      <c r="MH19" s="438"/>
      <c r="MI19" s="438"/>
      <c r="MJ19" s="438"/>
      <c r="MK19" s="438"/>
      <c r="ML19" s="438"/>
      <c r="MM19" s="438"/>
      <c r="MN19" s="438"/>
      <c r="MO19" s="438"/>
      <c r="MP19" s="438"/>
      <c r="MQ19" s="438"/>
      <c r="MR19" s="438"/>
      <c r="MS19" s="438"/>
      <c r="MT19" s="438"/>
      <c r="MU19" s="438"/>
      <c r="MV19" s="438"/>
      <c r="MW19" s="438"/>
      <c r="MX19" s="438"/>
      <c r="MY19" s="438"/>
      <c r="MZ19" s="438"/>
      <c r="NA19" s="438"/>
      <c r="NB19" s="438"/>
      <c r="NC19" s="438"/>
      <c r="ND19" s="438"/>
      <c r="NE19" s="438"/>
      <c r="NF19" s="438"/>
      <c r="NG19" s="438"/>
      <c r="NH19" s="438"/>
      <c r="NI19" s="438"/>
      <c r="NJ19" s="438"/>
      <c r="NK19" s="438"/>
      <c r="NL19" s="438"/>
      <c r="NM19" s="438"/>
      <c r="NN19" s="438"/>
      <c r="NO19" s="438"/>
      <c r="NP19" s="438"/>
      <c r="NQ19" s="438"/>
      <c r="NR19" s="438"/>
      <c r="NS19" s="438"/>
      <c r="NT19" s="438"/>
      <c r="NU19" s="438"/>
      <c r="NV19" s="438"/>
      <c r="NW19" s="438"/>
      <c r="NX19" s="438"/>
      <c r="NY19" s="438"/>
      <c r="NZ19" s="438"/>
      <c r="OA19" s="438"/>
      <c r="OB19" s="438"/>
      <c r="OC19" s="438"/>
      <c r="OD19" s="438"/>
      <c r="OE19" s="438"/>
      <c r="OF19" s="438"/>
      <c r="OG19" s="438"/>
      <c r="OH19" s="438"/>
      <c r="OI19" s="438"/>
      <c r="OJ19" s="438"/>
      <c r="OK19" s="438"/>
      <c r="OL19" s="438"/>
      <c r="OM19" s="438"/>
      <c r="ON19" s="438"/>
      <c r="OO19" s="438"/>
      <c r="OP19" s="438"/>
      <c r="OQ19" s="438"/>
      <c r="OR19" s="438"/>
      <c r="OS19" s="438"/>
      <c r="OT19" s="438"/>
      <c r="OU19" s="438"/>
      <c r="OV19" s="438"/>
      <c r="OW19" s="438"/>
      <c r="OX19" s="438"/>
      <c r="OY19" s="438"/>
      <c r="OZ19" s="438"/>
      <c r="PA19" s="438"/>
      <c r="PB19" s="438"/>
      <c r="PC19" s="438"/>
      <c r="PD19" s="438"/>
      <c r="PE19" s="438"/>
      <c r="PF19" s="438"/>
      <c r="PG19" s="438"/>
      <c r="PH19" s="438"/>
      <c r="PI19" s="438"/>
      <c r="PJ19" s="438"/>
      <c r="PK19" s="438"/>
      <c r="PL19" s="438"/>
      <c r="PM19" s="438"/>
      <c r="PN19" s="438"/>
      <c r="PO19" s="438"/>
      <c r="PP19" s="438"/>
      <c r="PQ19" s="438"/>
      <c r="PR19" s="438"/>
      <c r="PS19" s="438"/>
      <c r="PT19" s="438"/>
      <c r="PU19" s="438"/>
      <c r="PV19" s="438"/>
      <c r="PW19" s="438"/>
      <c r="PX19" s="438"/>
      <c r="PY19" s="438"/>
      <c r="PZ19" s="438"/>
      <c r="QA19" s="438"/>
      <c r="QB19" s="438"/>
      <c r="QC19" s="438"/>
      <c r="QD19" s="438"/>
      <c r="QE19" s="438"/>
      <c r="QF19" s="438"/>
      <c r="QG19" s="438"/>
      <c r="QH19" s="438"/>
      <c r="QI19" s="438"/>
      <c r="QJ19" s="438"/>
      <c r="QK19" s="438"/>
      <c r="QL19" s="438"/>
      <c r="QM19" s="438"/>
      <c r="QN19" s="438"/>
      <c r="QO19" s="438"/>
      <c r="QP19" s="438"/>
      <c r="QQ19" s="438"/>
      <c r="QR19" s="438"/>
      <c r="QS19" s="438"/>
      <c r="QT19" s="438"/>
      <c r="QU19" s="438"/>
      <c r="QV19" s="438"/>
      <c r="QW19" s="438"/>
      <c r="QX19" s="438"/>
      <c r="QY19" s="438"/>
      <c r="QZ19" s="438"/>
      <c r="RA19" s="438"/>
      <c r="RB19" s="438"/>
      <c r="RC19" s="438"/>
      <c r="RD19" s="438"/>
      <c r="RE19" s="438"/>
      <c r="RF19" s="438"/>
      <c r="RG19" s="438"/>
      <c r="RH19" s="438"/>
      <c r="RI19" s="438"/>
      <c r="RJ19" s="438"/>
      <c r="RK19" s="438"/>
      <c r="RL19" s="438"/>
      <c r="RM19" s="438"/>
      <c r="RN19" s="438"/>
      <c r="RO19" s="438"/>
      <c r="RP19" s="438"/>
      <c r="RQ19" s="438"/>
      <c r="RR19" s="438"/>
      <c r="RS19" s="438"/>
      <c r="RT19" s="438"/>
      <c r="RU19" s="438"/>
      <c r="RV19" s="438"/>
      <c r="RW19" s="438"/>
      <c r="RX19" s="438"/>
      <c r="RY19" s="438"/>
      <c r="RZ19" s="438"/>
      <c r="SA19" s="438"/>
      <c r="SB19" s="438"/>
      <c r="SC19" s="438"/>
      <c r="SD19" s="342">
        <v>384.34</v>
      </c>
      <c r="SE19" s="342">
        <v>386.28</v>
      </c>
      <c r="SF19" s="342">
        <v>385.97</v>
      </c>
      <c r="SG19" s="342">
        <v>386.11</v>
      </c>
      <c r="SH19" s="342">
        <v>388.13</v>
      </c>
      <c r="SI19" s="342">
        <v>388.33</v>
      </c>
      <c r="SJ19" s="342">
        <v>390.08</v>
      </c>
      <c r="SK19" s="342">
        <v>392.67</v>
      </c>
      <c r="SL19" s="342">
        <v>395.17</v>
      </c>
      <c r="SM19" s="342">
        <v>394.11</v>
      </c>
      <c r="SN19" s="342">
        <v>394.36</v>
      </c>
      <c r="SO19" s="342">
        <v>393.49</v>
      </c>
      <c r="SP19" s="342">
        <v>392.39</v>
      </c>
      <c r="SQ19" s="342">
        <v>391.34</v>
      </c>
      <c r="SR19" s="342">
        <v>390.09</v>
      </c>
      <c r="SS19" s="342">
        <v>388.72</v>
      </c>
      <c r="ST19" s="342">
        <v>388.93</v>
      </c>
      <c r="SU19" s="342">
        <v>388</v>
      </c>
      <c r="SV19" s="342">
        <v>389.26</v>
      </c>
      <c r="SW19" s="342">
        <v>390.6</v>
      </c>
      <c r="SX19" s="342">
        <v>390.49</v>
      </c>
      <c r="SY19" s="342">
        <v>391.79</v>
      </c>
      <c r="SZ19" s="342">
        <v>391.95</v>
      </c>
      <c r="TA19" s="342">
        <v>390.39</v>
      </c>
      <c r="TB19" s="342">
        <v>389.99</v>
      </c>
      <c r="TC19" s="342">
        <v>390.07</v>
      </c>
      <c r="TD19" s="342">
        <v>388.28</v>
      </c>
      <c r="TE19" s="342">
        <v>388.24</v>
      </c>
      <c r="TF19" s="342">
        <v>389.49</v>
      </c>
      <c r="TG19" s="342">
        <v>389</v>
      </c>
      <c r="TH19" s="342">
        <v>388.36</v>
      </c>
      <c r="TI19" s="342">
        <v>389.17</v>
      </c>
      <c r="TJ19" s="342">
        <v>389.07</v>
      </c>
      <c r="TK19" s="342">
        <v>391.93</v>
      </c>
      <c r="TL19" s="342">
        <v>392.7</v>
      </c>
      <c r="TM19" s="342">
        <v>392.12</v>
      </c>
      <c r="TN19" s="342">
        <v>393.34</v>
      </c>
      <c r="TO19" s="342">
        <v>393.44</v>
      </c>
      <c r="TP19" s="342">
        <v>394.23</v>
      </c>
      <c r="TQ19" s="342">
        <v>394.01</v>
      </c>
      <c r="TR19" s="342">
        <v>393.28</v>
      </c>
      <c r="TS19" s="342">
        <v>393.48</v>
      </c>
      <c r="TT19" s="342">
        <v>393.11</v>
      </c>
      <c r="TU19" s="342">
        <v>392.73</v>
      </c>
      <c r="TV19" s="342">
        <v>392.74</v>
      </c>
      <c r="TW19" s="342">
        <v>391.75</v>
      </c>
      <c r="TX19" s="342">
        <v>392.24</v>
      </c>
      <c r="TY19" s="342">
        <v>392.3</v>
      </c>
      <c r="TZ19" s="342">
        <v>391.69</v>
      </c>
      <c r="UA19" s="342">
        <v>391.83</v>
      </c>
      <c r="UB19" s="342">
        <v>391.97</v>
      </c>
      <c r="UC19" s="342">
        <v>391.82</v>
      </c>
      <c r="UD19" s="342">
        <v>392.44</v>
      </c>
      <c r="UE19" s="342">
        <v>393.68</v>
      </c>
      <c r="UF19" s="342">
        <v>392.59</v>
      </c>
      <c r="UG19" s="342">
        <v>391.96</v>
      </c>
      <c r="UH19" s="342">
        <v>391.95</v>
      </c>
      <c r="UI19" s="342">
        <v>391.95</v>
      </c>
      <c r="UJ19" s="342">
        <v>391.14</v>
      </c>
      <c r="UK19" s="342">
        <v>391.61</v>
      </c>
      <c r="UL19" s="342">
        <v>392.04</v>
      </c>
      <c r="UM19" s="342">
        <v>391.62</v>
      </c>
      <c r="UN19" s="342">
        <v>392.5</v>
      </c>
      <c r="UO19" s="342">
        <v>391.71</v>
      </c>
      <c r="UP19" s="342">
        <v>391.76</v>
      </c>
      <c r="UQ19" s="342">
        <v>391.58</v>
      </c>
      <c r="UR19" s="342">
        <v>391.97</v>
      </c>
      <c r="US19" s="342">
        <v>391.86</v>
      </c>
      <c r="UT19" s="342">
        <v>391.83</v>
      </c>
      <c r="UU19" s="342">
        <v>391.71</v>
      </c>
      <c r="UV19" s="342">
        <v>392.53</v>
      </c>
      <c r="UW19" s="342">
        <v>392.64</v>
      </c>
      <c r="UX19" s="342">
        <v>393.84</v>
      </c>
      <c r="UY19" s="342">
        <v>393.24</v>
      </c>
      <c r="UZ19" s="342">
        <v>393.17</v>
      </c>
      <c r="VA19" s="342">
        <v>392.84</v>
      </c>
      <c r="VB19" s="342">
        <v>392.68</v>
      </c>
      <c r="VC19" s="342">
        <v>392.55</v>
      </c>
      <c r="VD19" s="342">
        <v>391.84</v>
      </c>
      <c r="VE19" s="342">
        <v>391.78</v>
      </c>
      <c r="VF19" s="342">
        <v>392.48</v>
      </c>
      <c r="VG19" s="342">
        <v>392.05</v>
      </c>
      <c r="VH19" s="342">
        <v>392.44</v>
      </c>
      <c r="VI19" s="342">
        <v>392.44</v>
      </c>
      <c r="VJ19" s="342">
        <v>392.24</v>
      </c>
      <c r="VK19" s="342">
        <v>390.38</v>
      </c>
      <c r="VL19" s="342">
        <v>390.63</v>
      </c>
      <c r="VM19" s="342">
        <v>390.35</v>
      </c>
      <c r="VN19" s="342">
        <v>387.86</v>
      </c>
      <c r="VO19" s="342">
        <v>388.03</v>
      </c>
      <c r="VP19" s="342">
        <v>384.48</v>
      </c>
      <c r="VQ19" s="342">
        <v>383.97</v>
      </c>
      <c r="VR19" s="342">
        <v>384.94</v>
      </c>
      <c r="VS19" s="342">
        <v>384.19</v>
      </c>
      <c r="VT19" s="342">
        <v>382.84</v>
      </c>
      <c r="VU19" s="342">
        <v>382.98</v>
      </c>
      <c r="VV19" s="342">
        <v>382.94</v>
      </c>
      <c r="VW19" s="392">
        <v>382.93</v>
      </c>
      <c r="VX19" s="392">
        <v>382.85</v>
      </c>
      <c r="VY19" s="392">
        <v>383.38</v>
      </c>
      <c r="VZ19" s="392">
        <v>384.03</v>
      </c>
      <c r="WA19" s="392">
        <v>383.13</v>
      </c>
      <c r="WB19" s="392">
        <v>382.98</v>
      </c>
      <c r="WC19" s="392">
        <v>383.58</v>
      </c>
      <c r="WD19" s="392">
        <v>383.79</v>
      </c>
      <c r="WE19" s="392">
        <v>383.74</v>
      </c>
      <c r="WF19" s="392">
        <v>383.41</v>
      </c>
      <c r="WG19" s="392">
        <v>383.64</v>
      </c>
      <c r="WH19" s="392">
        <v>383.47</v>
      </c>
      <c r="WI19" s="392">
        <v>383.83</v>
      </c>
      <c r="WJ19" s="392">
        <v>382.43</v>
      </c>
      <c r="WK19" s="392">
        <v>383.48</v>
      </c>
      <c r="WL19" s="392">
        <v>383.78</v>
      </c>
      <c r="WM19" s="392">
        <v>383.49</v>
      </c>
      <c r="WN19" s="392">
        <v>383.35</v>
      </c>
      <c r="WO19" s="392">
        <v>383.45</v>
      </c>
      <c r="WP19" s="392">
        <v>383.44</v>
      </c>
      <c r="WQ19" s="392">
        <v>384.75</v>
      </c>
      <c r="WR19" s="392">
        <v>388.06</v>
      </c>
      <c r="WS19" s="392">
        <v>386.37</v>
      </c>
      <c r="WT19" s="392">
        <v>386.11</v>
      </c>
      <c r="WU19" s="392">
        <v>386.26</v>
      </c>
      <c r="WV19" s="392">
        <v>385.92</v>
      </c>
      <c r="WW19" s="392">
        <v>386.38</v>
      </c>
      <c r="WX19" s="392">
        <v>387.03</v>
      </c>
      <c r="WY19" s="392">
        <v>388.43</v>
      </c>
      <c r="WZ19" s="392">
        <v>386.77</v>
      </c>
      <c r="XA19" s="392">
        <v>386.07</v>
      </c>
      <c r="XB19" s="392">
        <v>386.87</v>
      </c>
      <c r="XC19" s="392">
        <v>386.5</v>
      </c>
      <c r="XD19" s="392">
        <v>386.25</v>
      </c>
      <c r="XE19" s="392">
        <v>386.46</v>
      </c>
      <c r="XF19" s="392">
        <v>386.31</v>
      </c>
      <c r="XG19" s="392">
        <v>386.96</v>
      </c>
      <c r="XH19" s="392">
        <v>386.75</v>
      </c>
      <c r="XI19" s="392">
        <v>387.1</v>
      </c>
      <c r="XJ19" s="392">
        <v>387.22</v>
      </c>
      <c r="XK19" s="392">
        <v>387.08</v>
      </c>
      <c r="XL19" s="392">
        <v>387.19</v>
      </c>
      <c r="XM19" s="392">
        <v>387.19</v>
      </c>
      <c r="XN19" s="392">
        <v>387.59</v>
      </c>
      <c r="XO19" s="392">
        <v>387.47</v>
      </c>
      <c r="XP19" s="392">
        <v>386.75</v>
      </c>
      <c r="XQ19" s="392">
        <v>387.32</v>
      </c>
      <c r="XR19" s="392">
        <v>387.29</v>
      </c>
      <c r="XS19" s="392">
        <v>386.44</v>
      </c>
      <c r="XT19" s="392">
        <v>384.47</v>
      </c>
      <c r="XU19" s="392">
        <v>378.94</v>
      </c>
      <c r="XV19" s="392">
        <v>379.12</v>
      </c>
      <c r="XW19" s="392">
        <v>378.67</v>
      </c>
      <c r="XX19" s="392">
        <v>378.6</v>
      </c>
      <c r="XY19" s="392">
        <v>378.46</v>
      </c>
      <c r="XZ19" s="392">
        <v>377.96</v>
      </c>
      <c r="YA19" s="392">
        <v>378.13</v>
      </c>
      <c r="YB19" s="392">
        <v>381</v>
      </c>
    </row>
    <row r="20" spans="1:1103" hidden="1">
      <c r="A20" s="184" t="s">
        <v>311</v>
      </c>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c r="RH20" s="184"/>
      <c r="RI20" s="184"/>
      <c r="RJ20" s="184"/>
      <c r="RK20" s="184"/>
      <c r="RL20" s="184"/>
      <c r="RM20" s="184"/>
      <c r="RN20" s="184"/>
      <c r="RO20" s="184"/>
      <c r="RP20" s="184"/>
      <c r="RQ20" s="184"/>
      <c r="RR20" s="184"/>
      <c r="RS20" s="184"/>
      <c r="RT20" s="184"/>
      <c r="RU20" s="184"/>
      <c r="RV20" s="184"/>
      <c r="RW20" s="184"/>
      <c r="RX20" s="184"/>
      <c r="RY20" s="184"/>
      <c r="RZ20" s="184"/>
      <c r="SA20" s="184"/>
      <c r="SB20" s="184"/>
      <c r="SC20" s="184"/>
      <c r="SD20" s="185">
        <v>91.87</v>
      </c>
      <c r="SE20" s="185">
        <v>92.16</v>
      </c>
      <c r="SF20" s="185">
        <v>91.85</v>
      </c>
      <c r="SG20" s="185">
        <v>91.95</v>
      </c>
      <c r="SH20" s="185">
        <v>92.36</v>
      </c>
      <c r="SI20" s="185">
        <v>92.53</v>
      </c>
      <c r="SJ20" s="185">
        <v>92.33</v>
      </c>
      <c r="SK20" s="185">
        <v>91.85</v>
      </c>
      <c r="SL20" s="185">
        <v>90.97</v>
      </c>
      <c r="SM20" s="185">
        <v>90.97</v>
      </c>
      <c r="SN20" s="185">
        <v>90.39</v>
      </c>
      <c r="SO20" s="185">
        <v>90.54</v>
      </c>
      <c r="SP20" s="185">
        <v>90.5</v>
      </c>
      <c r="SQ20" s="185">
        <v>90.57</v>
      </c>
      <c r="SR20" s="185">
        <v>90.4</v>
      </c>
      <c r="SS20" s="185">
        <v>90.12</v>
      </c>
      <c r="ST20" s="185">
        <v>89.21</v>
      </c>
      <c r="SU20" s="185">
        <v>89.39</v>
      </c>
      <c r="SV20" s="185">
        <v>89.07</v>
      </c>
      <c r="SW20" s="185">
        <v>89.31</v>
      </c>
      <c r="SX20" s="185">
        <v>89.16</v>
      </c>
      <c r="SY20" s="185">
        <v>89.13</v>
      </c>
      <c r="SZ20" s="185">
        <v>88.67</v>
      </c>
      <c r="TA20" s="185">
        <v>89.19</v>
      </c>
      <c r="TB20" s="185">
        <v>89.55</v>
      </c>
      <c r="TC20" s="185">
        <v>89.58</v>
      </c>
      <c r="TD20" s="185">
        <v>90.25</v>
      </c>
      <c r="TE20" s="185">
        <v>90.23</v>
      </c>
      <c r="TF20" s="185">
        <v>90.44</v>
      </c>
      <c r="TG20" s="185">
        <v>90.21</v>
      </c>
      <c r="TH20" s="185">
        <v>89.7</v>
      </c>
      <c r="TI20" s="185">
        <v>89.12</v>
      </c>
      <c r="TJ20" s="185">
        <v>88.59</v>
      </c>
      <c r="TK20" s="185">
        <v>89.1</v>
      </c>
      <c r="TL20" s="185">
        <v>89.72</v>
      </c>
      <c r="TM20" s="185">
        <v>90</v>
      </c>
      <c r="TN20" s="185">
        <v>89.74</v>
      </c>
      <c r="TO20" s="185">
        <v>89.88</v>
      </c>
      <c r="TP20" s="185">
        <v>89.85</v>
      </c>
      <c r="TQ20" s="185">
        <v>90.36</v>
      </c>
      <c r="TR20" s="185">
        <v>90.61</v>
      </c>
      <c r="TS20" s="185">
        <v>90.32</v>
      </c>
      <c r="TT20" s="185">
        <v>89.94</v>
      </c>
      <c r="TU20" s="185">
        <v>90.08</v>
      </c>
      <c r="TV20" s="185">
        <v>89.62</v>
      </c>
      <c r="TW20" s="185">
        <v>89.64</v>
      </c>
      <c r="TX20" s="185">
        <v>90.09</v>
      </c>
      <c r="TY20" s="185">
        <v>89.89</v>
      </c>
      <c r="TZ20" s="185">
        <v>89.66</v>
      </c>
      <c r="UA20" s="185">
        <v>89.7</v>
      </c>
      <c r="UB20" s="185">
        <v>90.14</v>
      </c>
      <c r="UC20" s="185">
        <v>90.23</v>
      </c>
      <c r="UD20" s="185">
        <v>89.77</v>
      </c>
      <c r="UE20" s="185">
        <v>90.37</v>
      </c>
      <c r="UF20" s="185">
        <v>89.78</v>
      </c>
      <c r="UG20" s="185">
        <v>89.86</v>
      </c>
      <c r="UH20" s="185">
        <v>89.48</v>
      </c>
      <c r="UI20" s="185">
        <v>89.03</v>
      </c>
      <c r="UJ20" s="185">
        <v>89.33</v>
      </c>
      <c r="UK20" s="185">
        <v>90.06</v>
      </c>
      <c r="UL20" s="185">
        <v>90.15</v>
      </c>
      <c r="UM20" s="185">
        <v>89.97</v>
      </c>
      <c r="UN20" s="185">
        <v>90.05</v>
      </c>
      <c r="UO20" s="185">
        <v>90.2</v>
      </c>
      <c r="UP20" s="185">
        <v>90.14</v>
      </c>
      <c r="UQ20" s="185">
        <v>90.46</v>
      </c>
      <c r="UR20" s="185">
        <v>90.11</v>
      </c>
      <c r="US20" s="185">
        <v>89.84</v>
      </c>
      <c r="UT20" s="185">
        <v>89.59</v>
      </c>
      <c r="UU20" s="185">
        <v>89.57</v>
      </c>
      <c r="UV20" s="185">
        <v>89.75</v>
      </c>
      <c r="UW20" s="185">
        <v>89.8</v>
      </c>
      <c r="UX20" s="185">
        <v>89.42</v>
      </c>
      <c r="UY20" s="185">
        <v>89.52</v>
      </c>
      <c r="UZ20" s="185">
        <v>89.62</v>
      </c>
      <c r="VA20" s="185">
        <v>89.94</v>
      </c>
      <c r="VB20" s="185">
        <v>90.32</v>
      </c>
      <c r="VC20" s="185">
        <v>90.95</v>
      </c>
      <c r="VD20" s="185">
        <v>90.77</v>
      </c>
      <c r="VE20" s="185">
        <v>91.17</v>
      </c>
      <c r="VF20" s="185">
        <v>91.56</v>
      </c>
      <c r="VG20" s="185">
        <v>91.54</v>
      </c>
      <c r="VH20" s="185">
        <v>91.84</v>
      </c>
      <c r="VI20" s="185">
        <v>92.45</v>
      </c>
      <c r="VJ20" s="185">
        <v>92.51</v>
      </c>
      <c r="VK20" s="185">
        <v>92.41</v>
      </c>
      <c r="VL20" s="185">
        <v>92.57</v>
      </c>
      <c r="VM20" s="185">
        <v>92.75</v>
      </c>
      <c r="VN20" s="185">
        <v>93.12</v>
      </c>
      <c r="VO20" s="185">
        <v>93.04</v>
      </c>
      <c r="VP20" s="185">
        <v>92.65</v>
      </c>
      <c r="VQ20" s="185">
        <v>92.54</v>
      </c>
      <c r="VR20" s="185">
        <v>92.59</v>
      </c>
      <c r="VS20" s="185">
        <v>93.22</v>
      </c>
      <c r="VT20" s="185">
        <v>93.39</v>
      </c>
      <c r="VU20" s="185">
        <v>93.47</v>
      </c>
      <c r="VV20" s="185">
        <v>93.64</v>
      </c>
      <c r="VW20" s="185">
        <v>93.68</v>
      </c>
      <c r="VX20" s="185">
        <v>93.61</v>
      </c>
      <c r="VY20" s="185">
        <v>94</v>
      </c>
      <c r="VZ20" s="185">
        <v>93.76</v>
      </c>
      <c r="WA20" s="185">
        <v>94.19</v>
      </c>
      <c r="WB20" s="185">
        <v>94.19</v>
      </c>
      <c r="WC20" s="185">
        <v>94.83</v>
      </c>
      <c r="WD20" s="185">
        <v>94.15</v>
      </c>
      <c r="WE20" s="185">
        <v>93.98</v>
      </c>
      <c r="WF20" s="185">
        <v>94.02</v>
      </c>
      <c r="WG20" s="185">
        <v>93.9</v>
      </c>
      <c r="WH20" s="185">
        <v>93.66</v>
      </c>
      <c r="WI20" s="185">
        <v>93.4</v>
      </c>
      <c r="WJ20" s="185">
        <v>93.55</v>
      </c>
      <c r="WK20" s="185">
        <v>93.58</v>
      </c>
      <c r="WL20" s="185">
        <v>93.8</v>
      </c>
      <c r="WM20" s="185">
        <v>93.71</v>
      </c>
      <c r="WN20" s="185">
        <v>94.77</v>
      </c>
      <c r="WO20" s="185">
        <v>94.79</v>
      </c>
      <c r="WP20" s="185">
        <v>94.8</v>
      </c>
      <c r="WQ20" s="185">
        <v>95.08</v>
      </c>
      <c r="WR20" s="185">
        <v>95.06</v>
      </c>
      <c r="WS20" s="185">
        <v>94.74</v>
      </c>
      <c r="WT20" s="185">
        <v>94.52</v>
      </c>
      <c r="WU20" s="185">
        <v>94.28</v>
      </c>
      <c r="WV20" s="185">
        <v>94.66</v>
      </c>
      <c r="WW20" s="185">
        <v>95.27</v>
      </c>
      <c r="WX20" s="185">
        <v>95.39</v>
      </c>
      <c r="WY20" s="185">
        <v>94.64</v>
      </c>
      <c r="WZ20" s="185">
        <v>95.03</v>
      </c>
      <c r="XA20" s="185">
        <v>94.67</v>
      </c>
      <c r="XB20" s="185">
        <v>94.67</v>
      </c>
      <c r="XC20" s="185">
        <v>94.47</v>
      </c>
      <c r="XD20" s="185">
        <v>94.04</v>
      </c>
      <c r="XE20" s="185">
        <v>94.08</v>
      </c>
      <c r="XF20" s="185">
        <v>94.15</v>
      </c>
      <c r="XG20" s="185">
        <v>94.51</v>
      </c>
      <c r="XH20" s="185">
        <v>94.94</v>
      </c>
      <c r="XI20" s="185">
        <v>95.08</v>
      </c>
      <c r="XJ20" s="185">
        <v>95.15</v>
      </c>
      <c r="XK20" s="185">
        <v>94.45</v>
      </c>
      <c r="XL20" s="185">
        <v>94.67</v>
      </c>
      <c r="XM20" s="185">
        <v>94.61</v>
      </c>
      <c r="XN20" s="185">
        <v>94.36</v>
      </c>
      <c r="XO20" s="185">
        <v>94.75</v>
      </c>
      <c r="XP20" s="185">
        <v>94.67</v>
      </c>
      <c r="XQ20" s="185">
        <v>94.32</v>
      </c>
      <c r="XR20" s="185">
        <v>94.49</v>
      </c>
      <c r="XS20" s="185">
        <v>94.62</v>
      </c>
      <c r="XT20" s="185">
        <v>95.16</v>
      </c>
      <c r="XU20" s="185">
        <v>95.14</v>
      </c>
      <c r="XV20" s="185">
        <v>95.36</v>
      </c>
      <c r="XW20" s="185">
        <v>95.22</v>
      </c>
      <c r="XX20" s="185">
        <v>95.05</v>
      </c>
      <c r="XY20" s="185">
        <v>95.5</v>
      </c>
      <c r="XZ20" s="185">
        <v>96.36</v>
      </c>
      <c r="YA20" s="185">
        <v>96.39</v>
      </c>
      <c r="YB20" s="185">
        <v>96.73</v>
      </c>
      <c r="YC20" s="185">
        <v>96.7</v>
      </c>
      <c r="YD20" s="185">
        <v>96.64</v>
      </c>
      <c r="YE20" s="185">
        <v>96.1</v>
      </c>
      <c r="YF20" s="185">
        <v>95.9</v>
      </c>
      <c r="YG20" s="185">
        <v>95.26</v>
      </c>
      <c r="YH20" s="185">
        <v>95.15</v>
      </c>
      <c r="YI20" s="185">
        <v>95.67</v>
      </c>
      <c r="YJ20" s="185">
        <v>95.15</v>
      </c>
      <c r="YK20" s="185">
        <v>94.78</v>
      </c>
      <c r="YL20" s="185">
        <v>94.72</v>
      </c>
      <c r="YM20" s="185">
        <v>94.6</v>
      </c>
      <c r="YN20" s="185">
        <v>94.72</v>
      </c>
      <c r="YO20" s="185">
        <v>95.14</v>
      </c>
      <c r="YP20" s="185">
        <v>95.14</v>
      </c>
      <c r="YQ20" s="185">
        <v>95.44</v>
      </c>
      <c r="YR20" s="185">
        <v>95.18</v>
      </c>
      <c r="YS20" s="185">
        <v>95.02</v>
      </c>
      <c r="YT20" s="185">
        <v>95.36</v>
      </c>
      <c r="YU20" s="185">
        <v>95.15</v>
      </c>
      <c r="YV20" s="185">
        <v>95.25</v>
      </c>
      <c r="YW20" s="185">
        <v>94.8</v>
      </c>
      <c r="YX20" s="185">
        <v>94.52</v>
      </c>
      <c r="YY20" s="185">
        <v>94.93</v>
      </c>
      <c r="YZ20" s="185">
        <v>94.5</v>
      </c>
      <c r="ZA20" s="185">
        <v>94.64</v>
      </c>
      <c r="ZB20" s="185">
        <v>94.54</v>
      </c>
      <c r="ZC20" s="185">
        <v>93.91</v>
      </c>
      <c r="ZD20" s="185">
        <v>94.22</v>
      </c>
      <c r="ZE20" s="185">
        <v>94.19</v>
      </c>
      <c r="ZF20" s="185">
        <v>94.13</v>
      </c>
      <c r="ZG20" s="185">
        <v>94.19</v>
      </c>
      <c r="ZH20" s="185">
        <v>94.89</v>
      </c>
      <c r="ZI20" s="185">
        <v>95.13</v>
      </c>
      <c r="ZJ20" s="185">
        <v>95.3</v>
      </c>
      <c r="ZK20" s="185">
        <v>95.51</v>
      </c>
      <c r="ZL20" s="185">
        <v>95.76</v>
      </c>
      <c r="ZM20" s="185">
        <v>95.75</v>
      </c>
      <c r="ZN20" s="185">
        <v>95.62</v>
      </c>
      <c r="ZO20" s="185">
        <v>95.76</v>
      </c>
      <c r="ZP20" s="185">
        <v>95.67</v>
      </c>
      <c r="ZQ20" s="185">
        <v>95.51</v>
      </c>
      <c r="ZR20" s="185">
        <v>95.02</v>
      </c>
      <c r="ZS20" s="185">
        <v>95.22</v>
      </c>
      <c r="ZT20" s="185">
        <v>95.06</v>
      </c>
      <c r="ZU20" s="185">
        <v>95.05</v>
      </c>
      <c r="ZV20" s="185">
        <v>95.58</v>
      </c>
      <c r="ZW20" s="185">
        <v>95.9</v>
      </c>
      <c r="ZX20" s="185">
        <v>95.71</v>
      </c>
      <c r="ZY20" s="185">
        <v>96.01</v>
      </c>
      <c r="ZZ20" s="185">
        <v>95.96</v>
      </c>
      <c r="AAA20" s="185">
        <v>96.43</v>
      </c>
      <c r="AAB20" s="185">
        <v>96.68</v>
      </c>
      <c r="AAC20" s="185">
        <v>96.36</v>
      </c>
      <c r="AAD20" s="185">
        <v>96.58</v>
      </c>
      <c r="AAE20" s="185">
        <v>97.01</v>
      </c>
      <c r="AAF20" s="185">
        <v>97.13</v>
      </c>
      <c r="AAG20" s="185">
        <v>96.28</v>
      </c>
      <c r="AAH20" s="185">
        <v>96.54</v>
      </c>
      <c r="AAI20" s="185">
        <v>96.28</v>
      </c>
      <c r="AAJ20" s="185">
        <v>96.32</v>
      </c>
      <c r="AAK20" s="185">
        <v>96</v>
      </c>
      <c r="AAL20" s="185">
        <v>97.54</v>
      </c>
      <c r="AAM20" s="185">
        <v>97.3</v>
      </c>
      <c r="AAN20" s="185">
        <v>96.8</v>
      </c>
      <c r="AAO20" s="185">
        <v>96.93</v>
      </c>
    </row>
    <row r="21" spans="1:1103">
      <c r="SD21" s="158"/>
    </row>
    <row r="22" spans="1:1103">
      <c r="SD22" s="158"/>
    </row>
    <row r="23" spans="1:1103">
      <c r="A23" s="56" t="s">
        <v>192</v>
      </c>
      <c r="SD23" s="423">
        <v>43040</v>
      </c>
      <c r="SE23" s="423">
        <v>43041</v>
      </c>
      <c r="SF23" s="423">
        <v>43042</v>
      </c>
      <c r="SG23" s="423">
        <v>43045</v>
      </c>
      <c r="SH23" s="423">
        <v>43046</v>
      </c>
      <c r="SI23" s="423">
        <v>43047</v>
      </c>
      <c r="SJ23" s="423">
        <v>43048</v>
      </c>
      <c r="SK23" s="423">
        <v>43049</v>
      </c>
      <c r="SL23" s="423">
        <v>43052</v>
      </c>
      <c r="SM23" s="423">
        <v>43053</v>
      </c>
      <c r="SN23" s="423">
        <v>43054</v>
      </c>
      <c r="SO23" s="423">
        <v>43055</v>
      </c>
      <c r="SP23" s="423">
        <v>43056</v>
      </c>
      <c r="SQ23" s="423">
        <v>43059</v>
      </c>
      <c r="SR23" s="423">
        <v>43060</v>
      </c>
      <c r="SS23" s="423">
        <v>43061</v>
      </c>
      <c r="ST23" s="423">
        <v>43062</v>
      </c>
      <c r="SU23" s="423">
        <v>43063</v>
      </c>
      <c r="SV23" s="423">
        <v>43066</v>
      </c>
      <c r="SW23" s="423">
        <v>43067</v>
      </c>
      <c r="SX23" s="423">
        <v>43068</v>
      </c>
      <c r="SY23" s="423">
        <v>43069</v>
      </c>
      <c r="SZ23" s="423">
        <v>43070</v>
      </c>
      <c r="TA23" s="423">
        <v>43073</v>
      </c>
      <c r="TB23" s="423">
        <v>43074</v>
      </c>
      <c r="TC23" s="423">
        <v>43075</v>
      </c>
      <c r="TD23" s="423">
        <v>43076</v>
      </c>
      <c r="TE23" s="423">
        <v>43077</v>
      </c>
      <c r="TF23" s="423">
        <v>43080</v>
      </c>
      <c r="TG23" s="423">
        <v>43081</v>
      </c>
      <c r="TH23" s="423">
        <v>43082</v>
      </c>
      <c r="TI23" s="423">
        <v>43083</v>
      </c>
      <c r="TJ23" s="423">
        <v>43084</v>
      </c>
      <c r="TK23" s="423">
        <v>43087</v>
      </c>
      <c r="TL23" s="423">
        <v>43088</v>
      </c>
      <c r="TM23" s="423">
        <v>43089</v>
      </c>
      <c r="TN23" s="423">
        <v>43090</v>
      </c>
      <c r="TO23" s="423">
        <v>43091</v>
      </c>
      <c r="TP23" s="423">
        <v>43094</v>
      </c>
      <c r="TQ23" s="423">
        <v>43095</v>
      </c>
      <c r="TR23" s="423">
        <v>43096</v>
      </c>
      <c r="TS23" s="423">
        <v>43097</v>
      </c>
      <c r="TT23" s="423">
        <v>43102</v>
      </c>
      <c r="TU23" s="423">
        <v>43103</v>
      </c>
      <c r="TV23" s="423">
        <v>43104</v>
      </c>
      <c r="TW23" s="423">
        <v>43105</v>
      </c>
      <c r="TX23" s="423">
        <v>43108</v>
      </c>
      <c r="TY23" s="423">
        <v>43109</v>
      </c>
      <c r="TZ23" s="423">
        <v>43110</v>
      </c>
      <c r="UA23" s="423">
        <v>43111</v>
      </c>
      <c r="UB23" s="423">
        <v>43112</v>
      </c>
      <c r="UC23" s="423">
        <v>43115</v>
      </c>
      <c r="UD23" s="423">
        <v>43116</v>
      </c>
      <c r="UE23" s="423">
        <v>43117</v>
      </c>
      <c r="UF23" s="423">
        <v>43118</v>
      </c>
      <c r="UG23" s="423">
        <v>43119</v>
      </c>
      <c r="UH23" s="423">
        <v>43122</v>
      </c>
      <c r="UI23" s="423">
        <v>43123</v>
      </c>
      <c r="UJ23" s="423">
        <v>43124</v>
      </c>
      <c r="UK23" s="423">
        <v>43125</v>
      </c>
      <c r="UL23" s="423">
        <v>43126</v>
      </c>
      <c r="UM23" s="423">
        <v>43129</v>
      </c>
      <c r="UN23" s="423">
        <v>43130</v>
      </c>
      <c r="UO23" s="423">
        <v>43131</v>
      </c>
      <c r="UP23" s="423">
        <v>43132</v>
      </c>
      <c r="UQ23" s="423">
        <v>43133</v>
      </c>
      <c r="UR23" s="423">
        <v>43136</v>
      </c>
      <c r="US23" s="423">
        <v>43137</v>
      </c>
      <c r="UT23" s="423">
        <v>43138</v>
      </c>
      <c r="UU23" s="423">
        <v>43139</v>
      </c>
      <c r="UV23" s="423">
        <v>43140</v>
      </c>
      <c r="UW23" s="423">
        <v>43143</v>
      </c>
      <c r="UX23" s="423">
        <v>43144</v>
      </c>
      <c r="UY23" s="423">
        <v>43145</v>
      </c>
      <c r="UZ23" s="423">
        <v>43146</v>
      </c>
      <c r="VA23" s="423">
        <v>43150</v>
      </c>
      <c r="VB23" s="423">
        <v>43151</v>
      </c>
      <c r="VC23" s="423">
        <v>43152</v>
      </c>
      <c r="VD23" s="423">
        <v>43153</v>
      </c>
      <c r="VE23" s="423">
        <v>43154</v>
      </c>
      <c r="VF23" s="423">
        <v>43157</v>
      </c>
      <c r="VG23" s="423">
        <v>43158</v>
      </c>
      <c r="VH23" s="423">
        <v>43159</v>
      </c>
      <c r="VI23" s="423">
        <v>43160</v>
      </c>
      <c r="VJ23" s="423">
        <v>43161</v>
      </c>
      <c r="VK23" s="423">
        <v>43164</v>
      </c>
      <c r="VL23" s="423">
        <v>43165</v>
      </c>
      <c r="VM23" s="423">
        <v>43166</v>
      </c>
      <c r="VN23" s="423">
        <v>43168</v>
      </c>
      <c r="VO23" s="423">
        <v>43171</v>
      </c>
      <c r="VP23" s="423">
        <v>43172</v>
      </c>
      <c r="VQ23" s="423">
        <v>43173</v>
      </c>
      <c r="VR23" s="423">
        <v>43174</v>
      </c>
      <c r="VS23" s="423">
        <v>43175</v>
      </c>
      <c r="VT23" s="423">
        <v>43178</v>
      </c>
      <c r="VU23" s="423">
        <v>43179</v>
      </c>
      <c r="VV23" s="423">
        <v>43180</v>
      </c>
      <c r="VW23" s="423">
        <v>43181</v>
      </c>
      <c r="VX23" s="423">
        <v>43182</v>
      </c>
      <c r="VY23" s="423">
        <v>43185</v>
      </c>
      <c r="VZ23" s="423">
        <v>43186</v>
      </c>
      <c r="WA23" s="423">
        <v>43187</v>
      </c>
      <c r="WB23" s="423">
        <v>43188</v>
      </c>
      <c r="WC23" s="423">
        <v>43189</v>
      </c>
      <c r="WD23" s="423">
        <v>43192</v>
      </c>
      <c r="WE23" s="423">
        <v>43193</v>
      </c>
      <c r="WF23" s="423">
        <v>43194</v>
      </c>
      <c r="WG23" s="423">
        <v>43195</v>
      </c>
      <c r="WH23" s="423">
        <v>43196</v>
      </c>
      <c r="WI23" s="423">
        <v>43199</v>
      </c>
      <c r="WJ23" s="423">
        <v>43200</v>
      </c>
      <c r="WK23" s="423">
        <v>43201</v>
      </c>
      <c r="WL23" s="423">
        <v>43202</v>
      </c>
      <c r="WM23" s="423">
        <v>43203</v>
      </c>
      <c r="WN23" s="423">
        <v>43206</v>
      </c>
      <c r="WO23" s="423">
        <v>43207</v>
      </c>
      <c r="WP23" s="423">
        <v>43208</v>
      </c>
      <c r="WQ23" s="423">
        <v>43209</v>
      </c>
      <c r="WR23" s="423">
        <v>43210</v>
      </c>
      <c r="WS23" s="423">
        <v>43213</v>
      </c>
      <c r="WT23" s="423">
        <v>43214</v>
      </c>
      <c r="WU23" s="423">
        <v>43215</v>
      </c>
      <c r="WV23" s="423">
        <v>43216</v>
      </c>
      <c r="WW23" s="423">
        <v>43217</v>
      </c>
      <c r="WX23" s="423">
        <v>43220</v>
      </c>
      <c r="WY23" s="423">
        <v>43221</v>
      </c>
      <c r="WZ23" s="423">
        <v>43222</v>
      </c>
      <c r="XA23" s="423">
        <v>43223</v>
      </c>
      <c r="XB23" s="423">
        <v>43224</v>
      </c>
      <c r="XC23" s="423">
        <v>43227</v>
      </c>
      <c r="XD23" s="423">
        <v>43228</v>
      </c>
      <c r="XE23" s="423">
        <v>43229</v>
      </c>
      <c r="XF23" s="423">
        <v>43230</v>
      </c>
      <c r="XG23" s="423">
        <v>43231</v>
      </c>
      <c r="XH23" s="423">
        <v>43234</v>
      </c>
      <c r="XI23" s="423">
        <v>43235</v>
      </c>
      <c r="XJ23" s="423">
        <v>43236</v>
      </c>
      <c r="XK23" s="423">
        <v>43237</v>
      </c>
      <c r="XL23" s="423">
        <v>43238</v>
      </c>
      <c r="XM23" s="423">
        <v>43241</v>
      </c>
      <c r="XN23" s="423">
        <v>43242</v>
      </c>
      <c r="XO23" s="423">
        <v>43243</v>
      </c>
      <c r="XP23" s="423">
        <v>43244</v>
      </c>
      <c r="XQ23" s="423">
        <v>43245</v>
      </c>
      <c r="XR23" s="423">
        <v>43248</v>
      </c>
      <c r="XS23" s="423">
        <v>43249</v>
      </c>
      <c r="XT23" s="423">
        <v>43250</v>
      </c>
      <c r="XU23" s="423">
        <v>43251</v>
      </c>
      <c r="XV23" s="423">
        <v>43255</v>
      </c>
      <c r="XW23" s="423">
        <v>43256</v>
      </c>
      <c r="XX23" s="423">
        <v>43257</v>
      </c>
      <c r="XY23" s="423">
        <v>43258</v>
      </c>
      <c r="XZ23" s="423">
        <v>43259</v>
      </c>
      <c r="YA23" s="423">
        <v>43262</v>
      </c>
      <c r="YB23" s="423">
        <v>43263</v>
      </c>
      <c r="YC23" s="423">
        <v>43264</v>
      </c>
      <c r="YD23" s="423">
        <v>43265</v>
      </c>
      <c r="YE23" s="423">
        <v>43266</v>
      </c>
      <c r="YF23" s="423">
        <v>43269</v>
      </c>
      <c r="YG23" s="423">
        <v>43270</v>
      </c>
      <c r="YH23" s="423">
        <v>43271</v>
      </c>
      <c r="YI23" s="423">
        <v>43272</v>
      </c>
      <c r="YJ23" s="423">
        <v>43273</v>
      </c>
      <c r="YK23" s="423">
        <v>43276</v>
      </c>
      <c r="YL23" s="423">
        <v>43277</v>
      </c>
      <c r="YM23" s="423">
        <v>43278</v>
      </c>
      <c r="YN23" s="423">
        <v>43279</v>
      </c>
      <c r="YO23" s="423">
        <v>43280</v>
      </c>
      <c r="YP23" s="423">
        <v>43283</v>
      </c>
      <c r="YQ23" s="423">
        <v>43284</v>
      </c>
      <c r="YR23" s="423">
        <v>43285</v>
      </c>
      <c r="YS23" s="423">
        <v>43286</v>
      </c>
      <c r="YT23" s="423">
        <v>43287</v>
      </c>
      <c r="YU23" s="423">
        <v>43290</v>
      </c>
      <c r="YV23" s="423">
        <v>43291</v>
      </c>
      <c r="YW23" s="423">
        <v>43297</v>
      </c>
      <c r="YX23" s="423">
        <v>43298</v>
      </c>
      <c r="YY23" s="423">
        <v>43299</v>
      </c>
      <c r="YZ23" s="423">
        <v>43300</v>
      </c>
      <c r="ZA23" s="423">
        <v>43301</v>
      </c>
      <c r="ZB23" s="423">
        <v>43304</v>
      </c>
      <c r="ZC23" s="423">
        <v>43305</v>
      </c>
      <c r="ZD23" s="423">
        <v>43306</v>
      </c>
      <c r="ZE23" s="423">
        <v>43307</v>
      </c>
      <c r="ZF23" s="423">
        <v>43308</v>
      </c>
      <c r="ZG23" s="423">
        <v>43311</v>
      </c>
      <c r="ZH23" s="423">
        <v>43312</v>
      </c>
      <c r="ZI23" s="423">
        <v>43313</v>
      </c>
      <c r="ZJ23" s="423">
        <v>43314</v>
      </c>
      <c r="ZK23" s="423">
        <v>43315</v>
      </c>
      <c r="ZL23" s="423">
        <v>43318</v>
      </c>
      <c r="ZM23" s="423">
        <v>43319</v>
      </c>
      <c r="ZN23" s="423">
        <v>43320</v>
      </c>
      <c r="ZO23" s="423">
        <v>43321</v>
      </c>
      <c r="ZP23" s="423">
        <v>43322</v>
      </c>
      <c r="ZQ23" s="423">
        <v>43325</v>
      </c>
      <c r="ZR23" s="423">
        <v>43326</v>
      </c>
      <c r="ZS23" s="423">
        <v>43327</v>
      </c>
      <c r="ZT23" s="423">
        <v>43328</v>
      </c>
      <c r="ZU23" s="423">
        <v>43329</v>
      </c>
      <c r="ZV23" s="423">
        <v>43332</v>
      </c>
      <c r="ZW23" s="423">
        <v>43333</v>
      </c>
      <c r="ZX23" s="423">
        <v>43334</v>
      </c>
      <c r="ZY23" s="423">
        <v>43334</v>
      </c>
      <c r="ZZ23" s="423">
        <v>43336</v>
      </c>
      <c r="AAA23" s="423">
        <v>43339</v>
      </c>
      <c r="AAB23" s="423">
        <v>43340</v>
      </c>
      <c r="AAC23" s="423">
        <v>43341</v>
      </c>
      <c r="AAD23" s="423">
        <v>43342</v>
      </c>
      <c r="AAE23" s="423">
        <v>43343</v>
      </c>
      <c r="AAF23" s="423">
        <v>43346</v>
      </c>
      <c r="AAG23" s="423">
        <v>43347</v>
      </c>
      <c r="AAH23" s="423">
        <v>43348</v>
      </c>
      <c r="AAI23" s="423">
        <v>43349</v>
      </c>
      <c r="AAJ23" s="423">
        <v>43350</v>
      </c>
      <c r="AAK23" s="423">
        <v>43353</v>
      </c>
      <c r="AAL23" s="423">
        <v>43354</v>
      </c>
      <c r="AAM23" s="423">
        <v>43355</v>
      </c>
      <c r="AAN23" s="423">
        <v>43356</v>
      </c>
      <c r="AAO23" s="423">
        <v>43357</v>
      </c>
      <c r="AAP23" s="423">
        <v>43360</v>
      </c>
      <c r="AAQ23" s="423">
        <v>43361</v>
      </c>
      <c r="AAR23" s="423">
        <v>43362</v>
      </c>
      <c r="AAS23" s="423">
        <v>43363</v>
      </c>
      <c r="AAT23" s="423">
        <v>43364</v>
      </c>
      <c r="AAU23" s="423">
        <v>43367</v>
      </c>
      <c r="AAV23" s="423">
        <v>43368</v>
      </c>
      <c r="AAW23" s="423">
        <v>43369</v>
      </c>
      <c r="AAX23" s="423">
        <v>43370</v>
      </c>
      <c r="AAY23" s="423">
        <v>43371</v>
      </c>
      <c r="AAZ23" s="423">
        <v>43374</v>
      </c>
      <c r="ABA23" s="423">
        <v>43375</v>
      </c>
      <c r="ABB23" s="423">
        <v>43376</v>
      </c>
      <c r="ABC23" s="423">
        <v>43377</v>
      </c>
      <c r="ABD23" s="423">
        <v>43378</v>
      </c>
      <c r="ABE23" s="423">
        <v>43381</v>
      </c>
      <c r="ABF23" s="423">
        <v>43382</v>
      </c>
      <c r="ABG23" s="423">
        <v>43383</v>
      </c>
      <c r="ABH23" s="423">
        <v>43384</v>
      </c>
      <c r="ABI23" s="423">
        <v>43385</v>
      </c>
      <c r="ABJ23" s="423">
        <v>43388</v>
      </c>
      <c r="ABK23" s="423">
        <v>43389</v>
      </c>
      <c r="ABL23" s="423">
        <v>43390</v>
      </c>
      <c r="ABM23" s="423">
        <v>43391</v>
      </c>
      <c r="ABN23" s="423">
        <v>43392</v>
      </c>
      <c r="ABO23" s="423">
        <v>43395</v>
      </c>
      <c r="ABP23" s="423">
        <v>43396</v>
      </c>
      <c r="ABQ23" s="423">
        <v>43397</v>
      </c>
      <c r="ABR23" s="423">
        <v>43398</v>
      </c>
      <c r="ABS23" s="423">
        <v>43399</v>
      </c>
      <c r="ABT23" s="423">
        <v>43402</v>
      </c>
      <c r="ABU23" s="423">
        <v>43403</v>
      </c>
      <c r="ABV23" s="423">
        <v>43404</v>
      </c>
      <c r="ABW23" s="423">
        <v>43405</v>
      </c>
      <c r="ABX23" s="423">
        <v>43406</v>
      </c>
      <c r="ABY23" s="423">
        <v>43409</v>
      </c>
      <c r="ABZ23" s="423">
        <v>43410</v>
      </c>
      <c r="ACA23" s="423">
        <v>43411</v>
      </c>
      <c r="ACB23" s="423">
        <v>43416</v>
      </c>
      <c r="ACC23" s="423">
        <v>43417</v>
      </c>
      <c r="ACD23" s="423">
        <v>43418</v>
      </c>
      <c r="ACE23" s="423">
        <v>43419</v>
      </c>
      <c r="ACF23" s="423">
        <v>43420</v>
      </c>
      <c r="ACG23" s="423">
        <v>43421</v>
      </c>
      <c r="ACH23" s="423">
        <v>43423</v>
      </c>
      <c r="ACI23" s="423">
        <v>43424</v>
      </c>
      <c r="ACJ23" s="423">
        <v>43425</v>
      </c>
      <c r="ACK23" s="423">
        <v>43426</v>
      </c>
      <c r="ACL23" s="423">
        <v>43427</v>
      </c>
      <c r="ACM23" s="423">
        <v>43431</v>
      </c>
      <c r="ACN23" s="423">
        <v>43432</v>
      </c>
      <c r="ACO23" s="423">
        <v>43433</v>
      </c>
      <c r="ACP23" s="423">
        <v>43434</v>
      </c>
      <c r="ACQ23" s="423">
        <v>43437</v>
      </c>
      <c r="ACR23" s="423">
        <v>43438</v>
      </c>
      <c r="ACS23" s="423">
        <v>43439</v>
      </c>
      <c r="ACT23" s="423">
        <v>43440</v>
      </c>
      <c r="ACU23" s="423">
        <v>43441</v>
      </c>
      <c r="ACV23" s="423">
        <v>43444</v>
      </c>
      <c r="ACW23" s="423">
        <v>43445</v>
      </c>
      <c r="ACX23" s="423">
        <v>43446</v>
      </c>
      <c r="ACY23" s="423">
        <v>43447</v>
      </c>
      <c r="ACZ23" s="423">
        <v>43448</v>
      </c>
      <c r="ADA23" s="423">
        <v>43451</v>
      </c>
      <c r="ADB23" s="423">
        <v>43452</v>
      </c>
      <c r="ADC23" s="423">
        <v>43453</v>
      </c>
      <c r="ADD23" s="423">
        <v>43454</v>
      </c>
      <c r="ADE23" s="423">
        <v>43455</v>
      </c>
      <c r="ADF23" s="423">
        <v>43458</v>
      </c>
      <c r="ADG23" s="423">
        <v>43459</v>
      </c>
      <c r="ADH23" s="423">
        <v>43460</v>
      </c>
      <c r="ADI23" s="423">
        <v>43461</v>
      </c>
      <c r="ADJ23" s="423">
        <v>43462</v>
      </c>
      <c r="ADK23" s="423">
        <v>43465</v>
      </c>
      <c r="ADL23" s="423">
        <v>43467</v>
      </c>
      <c r="ADM23" s="423">
        <v>43468</v>
      </c>
      <c r="ADN23" s="423">
        <v>43469</v>
      </c>
      <c r="ADO23" s="423">
        <v>43472</v>
      </c>
      <c r="ADP23" s="423">
        <v>43473</v>
      </c>
      <c r="ADQ23" s="423">
        <v>43474</v>
      </c>
      <c r="ADR23" s="423">
        <v>43475</v>
      </c>
      <c r="ADS23" s="423">
        <v>43476</v>
      </c>
      <c r="ADT23" s="423">
        <v>43479</v>
      </c>
      <c r="ADU23" s="423">
        <v>43480</v>
      </c>
      <c r="ADV23" s="423">
        <v>43481</v>
      </c>
      <c r="ADW23" s="423">
        <v>43482</v>
      </c>
      <c r="ADX23" s="423">
        <v>43483</v>
      </c>
      <c r="ADY23" s="423">
        <v>43486</v>
      </c>
      <c r="ADZ23" s="423">
        <v>43487</v>
      </c>
      <c r="AEA23" s="423">
        <v>43488</v>
      </c>
      <c r="AEB23" s="423">
        <v>43489</v>
      </c>
      <c r="AEC23" s="423">
        <v>43490</v>
      </c>
      <c r="AED23" s="423">
        <v>43493</v>
      </c>
      <c r="AEE23" s="423">
        <v>43494</v>
      </c>
      <c r="AEF23" s="423">
        <v>43495</v>
      </c>
      <c r="AEG23" s="423">
        <v>43496</v>
      </c>
      <c r="AEH23" s="423">
        <v>43497</v>
      </c>
      <c r="AEI23" s="423">
        <v>43498</v>
      </c>
      <c r="AEJ23" s="423">
        <v>43500</v>
      </c>
      <c r="AEK23" s="423">
        <v>43507</v>
      </c>
      <c r="AEL23" s="423">
        <v>43508</v>
      </c>
      <c r="AEM23" s="423">
        <v>43509</v>
      </c>
      <c r="AEN23" s="423">
        <v>43510</v>
      </c>
      <c r="AEO23" s="423">
        <v>43511</v>
      </c>
      <c r="AEP23" s="423">
        <v>43514</v>
      </c>
      <c r="AEQ23" s="423">
        <v>43515</v>
      </c>
      <c r="AER23" s="423">
        <v>43516</v>
      </c>
      <c r="AES23" s="423">
        <v>43517</v>
      </c>
      <c r="AET23" s="423">
        <v>43518</v>
      </c>
      <c r="AEU23" s="423">
        <v>43521</v>
      </c>
      <c r="AEV23" s="423">
        <v>43522</v>
      </c>
      <c r="AEW23" s="423">
        <v>43523</v>
      </c>
      <c r="AEX23" s="423">
        <v>43524</v>
      </c>
      <c r="AEY23" s="423">
        <v>43525</v>
      </c>
      <c r="AEZ23" s="423">
        <v>43528</v>
      </c>
      <c r="AFA23" s="423">
        <v>43529</v>
      </c>
      <c r="AFB23" s="423">
        <v>43530</v>
      </c>
      <c r="AFC23" s="423">
        <v>43531</v>
      </c>
      <c r="AFD23" s="423">
        <v>43535</v>
      </c>
      <c r="AFE23" s="423">
        <v>43536</v>
      </c>
      <c r="AFF23" s="423">
        <v>43537</v>
      </c>
      <c r="AFG23" s="423">
        <v>43538</v>
      </c>
      <c r="AFH23" s="423">
        <v>43539</v>
      </c>
      <c r="AFI23" s="423">
        <v>43542</v>
      </c>
      <c r="AFJ23" s="423">
        <v>43543</v>
      </c>
      <c r="AFK23" s="423">
        <v>43544</v>
      </c>
      <c r="AFL23" s="423">
        <v>43545</v>
      </c>
      <c r="AFM23" s="423">
        <v>43546</v>
      </c>
      <c r="AFN23" s="423">
        <v>43549</v>
      </c>
      <c r="AFO23" s="423">
        <v>43550</v>
      </c>
      <c r="AFP23" s="423">
        <v>43551</v>
      </c>
      <c r="AFQ23" s="423">
        <v>43552</v>
      </c>
      <c r="AFR23" s="423">
        <v>43553</v>
      </c>
      <c r="AFS23" s="423">
        <v>43556</v>
      </c>
      <c r="AFT23" s="423">
        <v>43557</v>
      </c>
      <c r="AFU23" s="423">
        <v>43558</v>
      </c>
      <c r="AFV23" s="423">
        <v>43559</v>
      </c>
      <c r="AFW23" s="423">
        <v>43560</v>
      </c>
      <c r="AFX23" s="423">
        <v>43563</v>
      </c>
      <c r="AFY23" s="423">
        <v>43564</v>
      </c>
      <c r="AFZ23" s="423">
        <v>43565</v>
      </c>
      <c r="AGA23" s="423">
        <v>43566</v>
      </c>
      <c r="AGB23" s="423">
        <v>43567</v>
      </c>
      <c r="AGC23" s="423">
        <v>43570</v>
      </c>
      <c r="AGD23" s="423">
        <v>43571</v>
      </c>
      <c r="AGE23" s="423">
        <v>43572</v>
      </c>
      <c r="AGF23" s="423">
        <v>43573</v>
      </c>
      <c r="AGG23" s="423">
        <v>43574</v>
      </c>
      <c r="AGH23" s="423">
        <v>43577</v>
      </c>
      <c r="AGI23" s="423">
        <v>43578</v>
      </c>
      <c r="AGJ23" s="423">
        <v>43579</v>
      </c>
      <c r="AGK23" s="423">
        <v>43580</v>
      </c>
      <c r="AGL23" s="423">
        <v>43581</v>
      </c>
      <c r="AGM23" s="423">
        <v>43584</v>
      </c>
      <c r="AGN23" s="423">
        <v>43585</v>
      </c>
      <c r="AGO23" s="423">
        <v>43586</v>
      </c>
      <c r="AGP23" s="423">
        <v>43587</v>
      </c>
      <c r="AGQ23" s="423">
        <v>43588</v>
      </c>
      <c r="AGR23" s="423">
        <v>43591</v>
      </c>
      <c r="AGS23" s="423">
        <v>43592</v>
      </c>
      <c r="AGT23" s="423">
        <v>43593</v>
      </c>
      <c r="AGU23" s="423">
        <v>43594</v>
      </c>
      <c r="AGV23" s="423">
        <v>43595</v>
      </c>
      <c r="AGW23" s="423">
        <v>43598</v>
      </c>
      <c r="AGX23" s="423">
        <v>43599</v>
      </c>
      <c r="AGY23" s="423">
        <v>43600</v>
      </c>
      <c r="AGZ23" s="423">
        <v>43601</v>
      </c>
      <c r="AHA23" s="423">
        <v>43602</v>
      </c>
      <c r="AHB23" s="423">
        <v>43605</v>
      </c>
      <c r="AHC23" s="423">
        <v>43606</v>
      </c>
      <c r="AHD23" s="423">
        <v>43607</v>
      </c>
      <c r="AHE23" s="424">
        <v>43608</v>
      </c>
      <c r="AHF23" s="424">
        <v>43609</v>
      </c>
      <c r="AHG23" s="424">
        <v>43612</v>
      </c>
      <c r="AHH23" s="424">
        <v>43613</v>
      </c>
      <c r="AHI23" s="424">
        <v>43614</v>
      </c>
      <c r="AHJ23" s="424">
        <v>43615</v>
      </c>
      <c r="AHK23" s="424">
        <v>43616</v>
      </c>
      <c r="AHL23" s="424">
        <v>43619</v>
      </c>
      <c r="AHM23" s="424">
        <v>43620</v>
      </c>
      <c r="AHN23" s="424">
        <v>43621</v>
      </c>
      <c r="AHO23" s="424">
        <v>43622</v>
      </c>
      <c r="AHP23" s="424">
        <v>43623</v>
      </c>
      <c r="AHQ23" s="424">
        <v>43626</v>
      </c>
      <c r="AHR23" s="424">
        <v>43627</v>
      </c>
      <c r="AHS23" s="424">
        <v>43628</v>
      </c>
      <c r="AHT23" s="424">
        <v>43629</v>
      </c>
      <c r="AHU23" s="424">
        <v>43630</v>
      </c>
      <c r="AHV23" s="424">
        <v>43633</v>
      </c>
      <c r="AHW23" s="424">
        <v>43634</v>
      </c>
      <c r="AHX23" s="424">
        <v>43635</v>
      </c>
      <c r="AHY23" s="424">
        <v>43636</v>
      </c>
      <c r="AHZ23" s="424">
        <v>43637</v>
      </c>
      <c r="AIA23" s="424">
        <v>43640</v>
      </c>
      <c r="AIB23" s="424">
        <v>43641</v>
      </c>
      <c r="AIC23" s="424">
        <v>43642</v>
      </c>
      <c r="AID23" s="424">
        <v>43643</v>
      </c>
      <c r="AIE23" s="424">
        <v>43644</v>
      </c>
      <c r="AIF23" s="424">
        <v>43647</v>
      </c>
      <c r="AIG23" s="424">
        <v>43648</v>
      </c>
      <c r="AIH23" s="424">
        <v>43649</v>
      </c>
      <c r="AII23" s="424">
        <v>43650</v>
      </c>
      <c r="AIJ23" s="424">
        <v>43651</v>
      </c>
      <c r="AIK23" s="424">
        <v>43654</v>
      </c>
      <c r="AIL23" s="424">
        <v>43655</v>
      </c>
      <c r="AIM23" s="424">
        <v>43656</v>
      </c>
      <c r="AIN23" s="424">
        <v>43662</v>
      </c>
      <c r="AIO23" s="424">
        <v>43663</v>
      </c>
      <c r="AIP23" s="424">
        <v>43664</v>
      </c>
      <c r="AIQ23" s="424">
        <v>43665</v>
      </c>
      <c r="AIR23" s="424">
        <v>43668</v>
      </c>
      <c r="AIS23" s="424">
        <v>43669</v>
      </c>
      <c r="AIT23" s="424">
        <v>43670</v>
      </c>
      <c r="AIU23" s="424">
        <v>43671</v>
      </c>
      <c r="AIV23" s="424">
        <v>43672</v>
      </c>
      <c r="AIW23" s="424">
        <v>43675</v>
      </c>
      <c r="AIX23" s="424">
        <v>43676</v>
      </c>
      <c r="AIY23" s="425">
        <v>43677</v>
      </c>
      <c r="AIZ23" s="424">
        <v>43678</v>
      </c>
      <c r="AJA23" s="424">
        <v>43679</v>
      </c>
      <c r="AJB23" s="424">
        <v>43682</v>
      </c>
      <c r="AJC23" s="424">
        <v>43683</v>
      </c>
      <c r="AJD23" s="424">
        <v>43684</v>
      </c>
      <c r="AJE23" s="424">
        <v>43685</v>
      </c>
      <c r="AJF23" s="424">
        <v>43686</v>
      </c>
      <c r="AJG23" s="424">
        <v>43689</v>
      </c>
      <c r="AJH23" s="424">
        <v>43690</v>
      </c>
      <c r="AJI23" s="424">
        <v>43691</v>
      </c>
      <c r="AJJ23" s="424">
        <v>43692</v>
      </c>
      <c r="AJK23" s="424">
        <v>43693</v>
      </c>
      <c r="AJL23" s="424">
        <v>43696</v>
      </c>
      <c r="AJM23" s="424">
        <v>43697</v>
      </c>
      <c r="AJN23" s="424">
        <v>43698</v>
      </c>
      <c r="AJO23" s="424">
        <v>43699</v>
      </c>
      <c r="AJP23" s="424">
        <v>43700</v>
      </c>
      <c r="AJQ23" s="424">
        <v>43703</v>
      </c>
      <c r="AJR23" s="424">
        <v>43704</v>
      </c>
      <c r="AJS23" s="424">
        <v>43705</v>
      </c>
      <c r="AJT23" s="424">
        <v>43706</v>
      </c>
      <c r="AJU23" s="424">
        <v>43707</v>
      </c>
      <c r="AJV23" s="424">
        <v>43710</v>
      </c>
      <c r="AJW23" s="424">
        <v>43712</v>
      </c>
      <c r="AJX23" s="424">
        <v>43713</v>
      </c>
      <c r="AJY23" s="424">
        <v>43714</v>
      </c>
      <c r="AJZ23" s="424">
        <v>43715</v>
      </c>
      <c r="AKA23" s="424">
        <v>43717</v>
      </c>
      <c r="AKB23" s="424">
        <v>43718</v>
      </c>
      <c r="AKC23" s="424">
        <v>43719</v>
      </c>
      <c r="AKD23" s="424">
        <v>43720</v>
      </c>
      <c r="AKE23" s="424">
        <v>43721</v>
      </c>
      <c r="AKF23" s="424">
        <v>43724</v>
      </c>
      <c r="AKG23" s="424">
        <v>43725</v>
      </c>
      <c r="AKH23" s="424">
        <v>43726</v>
      </c>
      <c r="AKI23" s="424">
        <v>43727</v>
      </c>
      <c r="AKJ23" s="424">
        <v>43728</v>
      </c>
      <c r="AKK23" s="424">
        <v>43731</v>
      </c>
      <c r="AKL23" s="424">
        <v>43732</v>
      </c>
      <c r="AKM23" s="424">
        <v>43733</v>
      </c>
      <c r="AKN23" s="424">
        <v>43734</v>
      </c>
      <c r="AKO23" s="424">
        <v>43735</v>
      </c>
      <c r="AKP23" s="424">
        <v>43738</v>
      </c>
      <c r="AKQ23" s="424">
        <v>43739</v>
      </c>
      <c r="AKR23" s="424">
        <v>43740</v>
      </c>
      <c r="AKS23" s="424">
        <v>43741</v>
      </c>
      <c r="AKT23" s="424">
        <v>43742</v>
      </c>
      <c r="AKU23" s="424">
        <v>43745</v>
      </c>
      <c r="AKV23" s="424">
        <v>43746</v>
      </c>
      <c r="AKW23" s="424">
        <v>43747</v>
      </c>
      <c r="AKX23" s="424">
        <v>43748</v>
      </c>
      <c r="AKY23" s="424">
        <v>43749</v>
      </c>
      <c r="AKZ23" s="424">
        <v>43752</v>
      </c>
      <c r="ALA23" s="424">
        <v>43753</v>
      </c>
      <c r="ALB23" s="424">
        <v>43754</v>
      </c>
      <c r="ALC23" s="424">
        <v>43755</v>
      </c>
      <c r="ALD23" s="424">
        <v>43756</v>
      </c>
      <c r="ALE23" s="424">
        <v>43759</v>
      </c>
      <c r="ALF23" s="424">
        <v>43760</v>
      </c>
      <c r="ALG23" s="424">
        <v>43761</v>
      </c>
      <c r="ALH23" s="424">
        <v>43762</v>
      </c>
      <c r="ALI23" s="424">
        <v>43763</v>
      </c>
      <c r="ALJ23" s="424">
        <v>43766</v>
      </c>
      <c r="ALK23" s="424">
        <v>43767</v>
      </c>
      <c r="ALL23" s="424">
        <v>43768</v>
      </c>
      <c r="ALM23" s="424">
        <v>43769</v>
      </c>
      <c r="ALN23" s="424">
        <v>43770</v>
      </c>
      <c r="ALO23" s="424">
        <v>43773</v>
      </c>
      <c r="ALP23" s="424">
        <v>43774</v>
      </c>
      <c r="ALQ23" s="424">
        <v>43775</v>
      </c>
      <c r="ALR23" s="424">
        <v>43776</v>
      </c>
      <c r="ALS23" s="424">
        <v>43777</v>
      </c>
      <c r="ALT23" s="424">
        <v>43780</v>
      </c>
      <c r="ALU23" s="424">
        <v>43781</v>
      </c>
      <c r="ALV23" s="424">
        <v>43782</v>
      </c>
      <c r="ALW23" s="424">
        <v>43783</v>
      </c>
      <c r="ALX23" s="424">
        <v>43784</v>
      </c>
      <c r="ALY23" s="424">
        <v>43787</v>
      </c>
      <c r="ALZ23" s="424">
        <v>43788</v>
      </c>
      <c r="AMA23" s="424">
        <v>43789</v>
      </c>
      <c r="AMB23" s="424">
        <v>43790</v>
      </c>
      <c r="AMC23" s="424">
        <v>43791</v>
      </c>
      <c r="AMD23" s="424">
        <v>43794</v>
      </c>
      <c r="AME23" s="424">
        <v>43797</v>
      </c>
      <c r="AMF23" s="424">
        <v>43798</v>
      </c>
      <c r="AMG23" s="391">
        <v>43801</v>
      </c>
      <c r="AMH23" s="391">
        <v>43802</v>
      </c>
      <c r="AMI23" s="391">
        <v>43803</v>
      </c>
      <c r="AMJ23" s="391">
        <v>43804</v>
      </c>
      <c r="AMK23" s="391">
        <v>43805</v>
      </c>
      <c r="AML23" s="391">
        <v>43808</v>
      </c>
      <c r="AMM23" s="391">
        <v>43809</v>
      </c>
      <c r="AMN23" s="391">
        <v>43810</v>
      </c>
      <c r="AMO23" s="391">
        <v>43811</v>
      </c>
      <c r="AMP23" s="391">
        <v>43812</v>
      </c>
      <c r="AMQ23" s="391">
        <v>43815</v>
      </c>
      <c r="AMR23" s="391">
        <v>43816</v>
      </c>
      <c r="AMS23" s="391">
        <v>43817</v>
      </c>
      <c r="AMT23" s="391">
        <v>43818</v>
      </c>
      <c r="AMU23" s="391">
        <v>43819</v>
      </c>
      <c r="AMV23" s="391">
        <v>43822</v>
      </c>
      <c r="AMW23" s="391">
        <v>43823</v>
      </c>
      <c r="AMX23" s="391">
        <v>43824</v>
      </c>
      <c r="AMY23" s="391">
        <v>43825</v>
      </c>
      <c r="AMZ23" s="391">
        <v>43826</v>
      </c>
      <c r="ANA23" s="391">
        <v>43829</v>
      </c>
      <c r="ANB23" s="391">
        <v>43830</v>
      </c>
      <c r="ANC23" s="391">
        <v>43832</v>
      </c>
      <c r="AND23" s="391">
        <v>43833</v>
      </c>
      <c r="ANE23" s="391">
        <v>43836</v>
      </c>
      <c r="ANF23" s="391">
        <v>43837</v>
      </c>
      <c r="ANG23" s="391">
        <v>43838</v>
      </c>
      <c r="ANH23" s="391">
        <v>43839</v>
      </c>
      <c r="ANI23" s="391">
        <v>43840</v>
      </c>
      <c r="ANJ23" s="391">
        <v>43843</v>
      </c>
      <c r="ANK23" s="391">
        <v>43844</v>
      </c>
      <c r="ANL23" s="391">
        <v>43845</v>
      </c>
      <c r="ANM23" s="391">
        <v>43846</v>
      </c>
      <c r="ANN23" s="391">
        <v>43847</v>
      </c>
      <c r="ANO23" s="391">
        <v>43850</v>
      </c>
      <c r="ANP23" s="391">
        <v>43851</v>
      </c>
      <c r="ANQ23" s="391">
        <v>43852</v>
      </c>
      <c r="ANR23" s="391">
        <v>43853</v>
      </c>
      <c r="ANS23" s="391">
        <v>43854</v>
      </c>
      <c r="ANT23" s="391">
        <v>43857</v>
      </c>
      <c r="ANU23" s="391">
        <v>43858</v>
      </c>
      <c r="ANV23" s="391">
        <v>43859</v>
      </c>
      <c r="ANW23" s="391">
        <v>43860</v>
      </c>
      <c r="ANX23" s="391">
        <v>43861</v>
      </c>
      <c r="ANY23" s="391">
        <v>43864</v>
      </c>
      <c r="ANZ23" s="391">
        <v>43865</v>
      </c>
      <c r="AOA23" s="391">
        <v>43866</v>
      </c>
      <c r="AOB23" s="391">
        <v>43867</v>
      </c>
      <c r="AOC23" s="391">
        <v>43868</v>
      </c>
      <c r="AOD23" s="391">
        <v>43871</v>
      </c>
      <c r="AOE23" s="391">
        <v>43872</v>
      </c>
      <c r="AOF23" s="391">
        <v>43873</v>
      </c>
      <c r="AOG23" s="391">
        <v>43874</v>
      </c>
      <c r="AOH23" s="391">
        <v>43875</v>
      </c>
      <c r="AOI23" s="391">
        <v>43878</v>
      </c>
      <c r="AOJ23" s="391">
        <v>43879</v>
      </c>
      <c r="AOK23" s="391">
        <v>43880</v>
      </c>
      <c r="AOL23" s="391">
        <v>43881</v>
      </c>
      <c r="AOM23" s="391">
        <v>43882</v>
      </c>
      <c r="AON23" s="391">
        <v>43888</v>
      </c>
      <c r="AOO23" s="391">
        <v>43890</v>
      </c>
      <c r="AOP23" s="391">
        <v>43892</v>
      </c>
      <c r="AOQ23" s="391">
        <v>43893</v>
      </c>
      <c r="AOR23" s="391">
        <v>43894</v>
      </c>
      <c r="AOS23" s="391">
        <v>43895</v>
      </c>
      <c r="AOT23" s="391">
        <v>43896</v>
      </c>
      <c r="AOU23" s="391">
        <v>43899</v>
      </c>
      <c r="AOV23" s="391">
        <v>43900</v>
      </c>
      <c r="AOW23" s="391">
        <v>43901</v>
      </c>
      <c r="AOX23" s="391">
        <v>43902</v>
      </c>
      <c r="AOY23" s="391">
        <v>43903</v>
      </c>
      <c r="AOZ23" s="391">
        <v>43906</v>
      </c>
      <c r="APA23" s="391">
        <v>43907</v>
      </c>
      <c r="APB23" s="391">
        <v>43908</v>
      </c>
      <c r="APC23" s="391">
        <v>43909</v>
      </c>
      <c r="APD23" s="391">
        <v>43910</v>
      </c>
      <c r="APE23" s="391">
        <v>43913</v>
      </c>
      <c r="APF23" s="391">
        <v>43914</v>
      </c>
      <c r="APG23" s="391">
        <v>43915</v>
      </c>
      <c r="APH23" s="391">
        <v>43916</v>
      </c>
      <c r="API23" s="391">
        <v>43917</v>
      </c>
      <c r="APJ23" s="391">
        <v>43920</v>
      </c>
      <c r="APK23" s="391">
        <v>43921</v>
      </c>
    </row>
    <row r="24" spans="1:1103">
      <c r="A24" s="182" t="s">
        <v>307</v>
      </c>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c r="HX24" s="182"/>
      <c r="HY24" s="182"/>
      <c r="HZ24" s="182"/>
      <c r="IA24" s="182"/>
      <c r="IB24" s="182"/>
      <c r="IC24" s="182"/>
      <c r="ID24" s="182"/>
      <c r="IE24" s="182"/>
      <c r="IF24" s="182"/>
      <c r="IG24" s="182"/>
      <c r="IH24" s="182"/>
      <c r="II24" s="182"/>
      <c r="IJ24" s="182"/>
      <c r="IK24" s="182"/>
      <c r="IL24" s="182"/>
      <c r="IM24" s="182"/>
      <c r="IN24" s="182"/>
      <c r="IO24" s="182"/>
      <c r="IP24" s="182"/>
      <c r="IQ24" s="182"/>
      <c r="IR24" s="182"/>
      <c r="IS24" s="182"/>
      <c r="IT24" s="182"/>
      <c r="IU24" s="182"/>
      <c r="IV24" s="182"/>
      <c r="IW24" s="182"/>
      <c r="IX24" s="182"/>
      <c r="IY24" s="182"/>
      <c r="IZ24" s="182"/>
      <c r="JA24" s="182"/>
      <c r="JB24" s="182"/>
      <c r="JC24" s="182"/>
      <c r="JD24" s="182"/>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2"/>
      <c r="KD24" s="182"/>
      <c r="KE24" s="182"/>
      <c r="KF24" s="182"/>
      <c r="KG24" s="182"/>
      <c r="KH24" s="182"/>
      <c r="KI24" s="182"/>
      <c r="KJ24" s="182"/>
      <c r="KK24" s="182"/>
      <c r="KL24" s="182"/>
      <c r="KM24" s="182"/>
      <c r="KN24" s="182"/>
      <c r="KO24" s="182"/>
      <c r="KP24" s="182"/>
      <c r="KQ24" s="182"/>
      <c r="KR24" s="182"/>
      <c r="KS24" s="182"/>
      <c r="KT24" s="182"/>
      <c r="KU24" s="182"/>
      <c r="KV24" s="182"/>
      <c r="KW24" s="182"/>
      <c r="KX24" s="182"/>
      <c r="KY24" s="182"/>
      <c r="KZ24" s="182"/>
      <c r="LA24" s="182"/>
      <c r="LB24" s="182"/>
      <c r="LC24" s="182"/>
      <c r="LD24" s="182"/>
      <c r="LE24" s="182"/>
      <c r="LF24" s="182"/>
      <c r="LG24" s="182"/>
      <c r="LH24" s="182"/>
      <c r="LI24" s="182"/>
      <c r="LJ24" s="182"/>
      <c r="LK24" s="182"/>
      <c r="LL24" s="182"/>
      <c r="LM24" s="182"/>
      <c r="LN24" s="182"/>
      <c r="LO24" s="182"/>
      <c r="LP24" s="182"/>
      <c r="LQ24" s="182"/>
      <c r="LR24" s="182"/>
      <c r="LS24" s="182"/>
      <c r="LT24" s="182"/>
      <c r="LU24" s="182"/>
      <c r="LV24" s="182"/>
      <c r="LW24" s="182"/>
      <c r="LX24" s="182"/>
      <c r="LY24" s="182"/>
      <c r="LZ24" s="182"/>
      <c r="MA24" s="182"/>
      <c r="MB24" s="182"/>
      <c r="MC24" s="182"/>
      <c r="MD24" s="182"/>
      <c r="ME24" s="182"/>
      <c r="MF24" s="182"/>
      <c r="MG24" s="182"/>
      <c r="MH24" s="182"/>
      <c r="MI24" s="182"/>
      <c r="MJ24" s="182"/>
      <c r="MK24" s="182"/>
      <c r="ML24" s="182"/>
      <c r="MM24" s="182"/>
      <c r="MN24" s="182"/>
      <c r="MO24" s="182"/>
      <c r="MP24" s="182"/>
      <c r="MQ24" s="182"/>
      <c r="MR24" s="182"/>
      <c r="MS24" s="182"/>
      <c r="MT24" s="182"/>
      <c r="MU24" s="182"/>
      <c r="MV24" s="182"/>
      <c r="MW24" s="182"/>
      <c r="MX24" s="182"/>
      <c r="MY24" s="182"/>
      <c r="MZ24" s="182"/>
      <c r="NA24" s="182"/>
      <c r="NB24" s="182"/>
      <c r="NC24" s="182"/>
      <c r="ND24" s="182"/>
      <c r="NE24" s="182"/>
      <c r="NF24" s="182"/>
      <c r="NG24" s="182"/>
      <c r="NH24" s="182"/>
      <c r="NI24" s="182"/>
      <c r="NJ24" s="182"/>
      <c r="NK24" s="182"/>
      <c r="NL24" s="182"/>
      <c r="NM24" s="182"/>
      <c r="NN24" s="182"/>
      <c r="NO24" s="182"/>
      <c r="NP24" s="182"/>
      <c r="NQ24" s="182"/>
      <c r="NR24" s="182"/>
      <c r="NS24" s="182"/>
      <c r="NT24" s="182"/>
      <c r="NU24" s="182"/>
      <c r="NV24" s="182"/>
      <c r="NW24" s="182"/>
      <c r="NX24" s="182"/>
      <c r="NY24" s="182"/>
      <c r="NZ24" s="182"/>
      <c r="OA24" s="182"/>
      <c r="OB24" s="182"/>
      <c r="OC24" s="182"/>
      <c r="OD24" s="182"/>
      <c r="OE24" s="182"/>
      <c r="OF24" s="182"/>
      <c r="OG24" s="182"/>
      <c r="OH24" s="182"/>
      <c r="OI24" s="182"/>
      <c r="OJ24" s="182"/>
      <c r="OK24" s="182"/>
      <c r="OL24" s="182"/>
      <c r="OM24" s="182"/>
      <c r="ON24" s="182"/>
      <c r="OO24" s="182"/>
      <c r="OP24" s="182"/>
      <c r="OQ24" s="182"/>
      <c r="OR24" s="182"/>
      <c r="OS24" s="182"/>
      <c r="OT24" s="182"/>
      <c r="OU24" s="182"/>
      <c r="OV24" s="182"/>
      <c r="OW24" s="182"/>
      <c r="OX24" s="182"/>
      <c r="OY24" s="182"/>
      <c r="OZ24" s="182"/>
      <c r="PA24" s="182"/>
      <c r="PB24" s="182"/>
      <c r="PC24" s="182"/>
      <c r="PD24" s="182"/>
      <c r="PE24" s="182"/>
      <c r="PF24" s="182"/>
      <c r="PG24" s="182"/>
      <c r="PH24" s="182"/>
      <c r="PI24" s="182"/>
      <c r="PJ24" s="182"/>
      <c r="PK24" s="182"/>
      <c r="PL24" s="182"/>
      <c r="PM24" s="182"/>
      <c r="PN24" s="182"/>
      <c r="PO24" s="182"/>
      <c r="PP24" s="182"/>
      <c r="PQ24" s="182"/>
      <c r="PR24" s="182"/>
      <c r="PS24" s="182"/>
      <c r="PT24" s="182"/>
      <c r="PU24" s="182"/>
      <c r="PV24" s="182"/>
      <c r="PW24" s="182"/>
      <c r="PX24" s="182"/>
      <c r="PY24" s="182"/>
      <c r="PZ24" s="182"/>
      <c r="QA24" s="182"/>
      <c r="QB24" s="182"/>
      <c r="QC24" s="182"/>
      <c r="QD24" s="182"/>
      <c r="QE24" s="182"/>
      <c r="QF24" s="182"/>
      <c r="QG24" s="182"/>
      <c r="QH24" s="182"/>
      <c r="QI24" s="182"/>
      <c r="QJ24" s="182"/>
      <c r="QK24" s="182"/>
      <c r="QL24" s="182"/>
      <c r="QM24" s="182"/>
      <c r="QN24" s="182"/>
      <c r="QO24" s="182"/>
      <c r="QP24" s="182"/>
      <c r="QQ24" s="182"/>
      <c r="QR24" s="182"/>
      <c r="QS24" s="182"/>
      <c r="QT24" s="182"/>
      <c r="QU24" s="182"/>
      <c r="QV24" s="182"/>
      <c r="QW24" s="182"/>
      <c r="QX24" s="182"/>
      <c r="QY24" s="182"/>
      <c r="QZ24" s="182"/>
      <c r="RA24" s="182"/>
      <c r="RB24" s="182"/>
      <c r="RC24" s="182"/>
      <c r="RD24" s="182"/>
      <c r="RE24" s="182"/>
      <c r="RF24" s="182"/>
      <c r="RG24" s="182"/>
      <c r="RH24" s="182"/>
      <c r="RI24" s="182"/>
      <c r="RJ24" s="182"/>
      <c r="RK24" s="182"/>
      <c r="RL24" s="182"/>
      <c r="RM24" s="182"/>
      <c r="RN24" s="182"/>
      <c r="RO24" s="182"/>
      <c r="RP24" s="182"/>
      <c r="RQ24" s="182"/>
      <c r="RR24" s="182"/>
      <c r="RS24" s="182"/>
      <c r="RT24" s="182"/>
      <c r="RU24" s="182"/>
      <c r="RV24" s="182"/>
      <c r="RW24" s="182"/>
      <c r="RX24" s="182"/>
      <c r="RY24" s="182"/>
      <c r="RZ24" s="182"/>
      <c r="SA24" s="182"/>
      <c r="SB24" s="182"/>
      <c r="SC24" s="182"/>
      <c r="SD24" s="426">
        <v>2456.2199999999998</v>
      </c>
      <c r="SE24" s="426">
        <v>2455.86</v>
      </c>
      <c r="SF24" s="426">
        <v>2455.4299999999998</v>
      </c>
      <c r="SG24" s="426">
        <v>2454.37</v>
      </c>
      <c r="SH24" s="426">
        <v>2455.1999999999998</v>
      </c>
      <c r="SI24" s="426">
        <v>2454.08</v>
      </c>
      <c r="SJ24" s="426">
        <v>2453.79</v>
      </c>
      <c r="SK24" s="426">
        <v>2452.8200000000002</v>
      </c>
      <c r="SL24" s="426">
        <v>2452.31</v>
      </c>
      <c r="SM24" s="426">
        <v>2450.9</v>
      </c>
      <c r="SN24" s="426">
        <v>2445.54</v>
      </c>
      <c r="SO24" s="426">
        <v>2444.25</v>
      </c>
      <c r="SP24" s="426">
        <v>2444.96</v>
      </c>
      <c r="SQ24" s="426">
        <v>2445.66</v>
      </c>
      <c r="SR24" s="426">
        <v>2444.27</v>
      </c>
      <c r="SS24" s="426">
        <v>2444.0100000000002</v>
      </c>
      <c r="ST24" s="426">
        <v>2444.27</v>
      </c>
      <c r="SU24" s="426">
        <v>2444.11</v>
      </c>
      <c r="SV24" s="426">
        <v>2444.6</v>
      </c>
      <c r="SW24" s="426">
        <v>2444.3200000000002</v>
      </c>
      <c r="SX24" s="426">
        <v>2444.38</v>
      </c>
      <c r="SY24" s="426">
        <v>2443.5700000000002</v>
      </c>
      <c r="SZ24" s="426">
        <v>2443.7199999999998</v>
      </c>
      <c r="TA24" s="426">
        <v>2442.2199999999998</v>
      </c>
      <c r="TB24" s="426">
        <v>2441.66</v>
      </c>
      <c r="TC24" s="426">
        <v>2440.77</v>
      </c>
      <c r="TD24" s="426">
        <v>2439.64</v>
      </c>
      <c r="TE24" s="426">
        <v>2438.16</v>
      </c>
      <c r="TF24" s="426">
        <v>2437.41</v>
      </c>
      <c r="TG24" s="426">
        <v>2437.1799999999998</v>
      </c>
      <c r="TH24" s="426">
        <v>2436.27</v>
      </c>
      <c r="TI24" s="426">
        <v>2436.29</v>
      </c>
      <c r="TJ24" s="426">
        <v>2434.2199999999998</v>
      </c>
      <c r="TK24" s="426">
        <v>2425.7800000000002</v>
      </c>
      <c r="TL24" s="426">
        <v>2428.21</v>
      </c>
      <c r="TM24" s="426">
        <v>2427.09</v>
      </c>
      <c r="TN24" s="426">
        <v>2426.27</v>
      </c>
      <c r="TO24" s="426">
        <v>2426.41</v>
      </c>
      <c r="TP24" s="426">
        <v>2427.17</v>
      </c>
      <c r="TQ24" s="426">
        <v>2426.79</v>
      </c>
      <c r="TR24" s="426">
        <v>2427.4</v>
      </c>
      <c r="TS24" s="426">
        <v>2427.13</v>
      </c>
      <c r="TT24" s="426">
        <v>2428.23</v>
      </c>
      <c r="TU24" s="426">
        <v>2428.21</v>
      </c>
      <c r="TV24" s="426">
        <v>2428.91</v>
      </c>
      <c r="TW24" s="426">
        <v>2430.35</v>
      </c>
      <c r="TX24" s="426">
        <v>2432.64</v>
      </c>
      <c r="TY24" s="426">
        <v>2432.3200000000002</v>
      </c>
      <c r="TZ24" s="426">
        <v>2433.66</v>
      </c>
      <c r="UA24" s="426">
        <v>2433.67</v>
      </c>
      <c r="UB24" s="426">
        <v>2432.75</v>
      </c>
      <c r="UC24" s="426">
        <v>2431.5100000000002</v>
      </c>
      <c r="UD24" s="426">
        <v>2429.73</v>
      </c>
      <c r="UE24" s="426">
        <v>2424.6799999999998</v>
      </c>
      <c r="UF24" s="426">
        <v>2422.7800000000002</v>
      </c>
      <c r="UG24" s="426">
        <v>2423.37</v>
      </c>
      <c r="UH24" s="426">
        <v>2422.3000000000002</v>
      </c>
      <c r="UI24" s="426">
        <v>2421.0700000000002</v>
      </c>
      <c r="UJ24" s="426">
        <v>2420.19</v>
      </c>
      <c r="UK24" s="426">
        <v>2420.08</v>
      </c>
      <c r="UL24" s="426">
        <v>2417.73</v>
      </c>
      <c r="UM24" s="426">
        <v>2418.9499999999998</v>
      </c>
      <c r="UN24" s="426">
        <v>2419.09</v>
      </c>
      <c r="UO24" s="426">
        <v>2417.71</v>
      </c>
      <c r="UP24" s="426">
        <v>2416.38</v>
      </c>
      <c r="UQ24" s="426">
        <v>2415.4299999999998</v>
      </c>
      <c r="UR24" s="426">
        <v>2414.84</v>
      </c>
      <c r="US24" s="426">
        <v>2412.92</v>
      </c>
      <c r="UT24" s="426">
        <v>2410.67</v>
      </c>
      <c r="UU24" s="426">
        <v>2409.64</v>
      </c>
      <c r="UV24" s="426">
        <v>2405.35</v>
      </c>
      <c r="UW24" s="426">
        <v>2402.06</v>
      </c>
      <c r="UX24" s="426">
        <v>2400.13</v>
      </c>
      <c r="UY24" s="426">
        <v>2396.2600000000002</v>
      </c>
      <c r="UZ24" s="426">
        <v>2395.85</v>
      </c>
      <c r="VA24" s="426">
        <v>2397.63</v>
      </c>
      <c r="VB24" s="426">
        <v>2398.21</v>
      </c>
      <c r="VC24" s="426">
        <v>2398.2600000000002</v>
      </c>
      <c r="VD24" s="426">
        <v>2398.35</v>
      </c>
      <c r="VE24" s="426">
        <v>2397.69</v>
      </c>
      <c r="VF24" s="426">
        <v>2395.9299999999998</v>
      </c>
      <c r="VG24" s="426">
        <v>2395.3000000000002</v>
      </c>
      <c r="VH24" s="426">
        <v>2394.23</v>
      </c>
      <c r="VI24" s="426">
        <v>2393.81</v>
      </c>
      <c r="VJ24" s="426">
        <v>2393.75</v>
      </c>
      <c r="VK24" s="426">
        <v>2393.88</v>
      </c>
      <c r="VL24" s="426">
        <v>2393.92</v>
      </c>
      <c r="VM24" s="426">
        <v>2394.1799999999998</v>
      </c>
      <c r="VN24" s="426">
        <v>2394.77</v>
      </c>
      <c r="VO24" s="426">
        <v>2394.91</v>
      </c>
      <c r="VP24" s="426">
        <v>2396.2199999999998</v>
      </c>
      <c r="VQ24" s="426">
        <v>2395.4</v>
      </c>
      <c r="VR24" s="426">
        <v>2395.4699999999998</v>
      </c>
      <c r="VS24" s="426">
        <v>2397.19</v>
      </c>
      <c r="VT24" s="426">
        <v>2398.38</v>
      </c>
      <c r="VU24" s="426">
        <v>2398.42</v>
      </c>
      <c r="VV24" s="426">
        <v>2398.69</v>
      </c>
      <c r="VW24" s="426">
        <v>2396.9299999999998</v>
      </c>
      <c r="VX24" s="426">
        <v>2396.35</v>
      </c>
      <c r="VY24" s="426">
        <v>2395.23</v>
      </c>
      <c r="VZ24" s="426">
        <v>2394.6799999999998</v>
      </c>
      <c r="WA24" s="426">
        <v>2394.0300000000002</v>
      </c>
      <c r="WB24" s="426">
        <v>2393.84</v>
      </c>
      <c r="WC24" s="426">
        <v>2392.77</v>
      </c>
      <c r="WD24" s="426">
        <v>2392.4499999999998</v>
      </c>
      <c r="WE24" s="426">
        <v>2391.64</v>
      </c>
      <c r="WF24" s="426">
        <v>2390.79</v>
      </c>
      <c r="WG24" s="426">
        <v>2391.14</v>
      </c>
      <c r="WH24" s="426">
        <v>2391.58</v>
      </c>
      <c r="WI24" s="426">
        <v>2391.46</v>
      </c>
      <c r="WJ24" s="426">
        <v>2391.4499999999998</v>
      </c>
      <c r="WK24" s="426">
        <v>2392.7600000000002</v>
      </c>
      <c r="WL24" s="426">
        <v>2392.9299999999998</v>
      </c>
      <c r="WM24" s="426">
        <v>2393.9299999999998</v>
      </c>
      <c r="WN24" s="426">
        <v>2396.6799999999998</v>
      </c>
      <c r="WO24" s="426">
        <v>2394.17</v>
      </c>
      <c r="WP24" s="426">
        <v>2394.15</v>
      </c>
      <c r="WQ24" s="426">
        <v>2393.52</v>
      </c>
      <c r="WR24" s="426">
        <v>2394.96</v>
      </c>
      <c r="WS24" s="426">
        <v>2395.9</v>
      </c>
      <c r="WT24" s="426">
        <v>2397.0700000000002</v>
      </c>
      <c r="WU24" s="426">
        <v>2397.8200000000002</v>
      </c>
      <c r="WV24" s="426">
        <v>2398.64</v>
      </c>
      <c r="WW24" s="426">
        <v>2401.65</v>
      </c>
      <c r="WX24" s="426">
        <v>2402.86</v>
      </c>
      <c r="WY24" s="426">
        <v>2402.14</v>
      </c>
      <c r="WZ24" s="426">
        <v>2402.67</v>
      </c>
      <c r="XA24" s="426">
        <v>2402.19</v>
      </c>
      <c r="XB24" s="426">
        <v>2402.6</v>
      </c>
      <c r="XC24" s="426">
        <v>2402.1</v>
      </c>
      <c r="XD24" s="426">
        <v>2402.94</v>
      </c>
      <c r="XE24" s="426">
        <v>2402.06</v>
      </c>
      <c r="XF24" s="426">
        <v>2401.85</v>
      </c>
      <c r="XG24" s="426">
        <v>2401.46</v>
      </c>
      <c r="XH24" s="426">
        <v>2400.4899999999998</v>
      </c>
      <c r="XI24" s="426">
        <v>2401</v>
      </c>
      <c r="XJ24" s="426">
        <v>2401.3000000000002</v>
      </c>
      <c r="XK24" s="426">
        <v>2404.0500000000002</v>
      </c>
      <c r="XL24" s="426">
        <v>2405.65</v>
      </c>
      <c r="XM24" s="426">
        <v>2405.92</v>
      </c>
      <c r="XN24" s="426">
        <v>2408.41</v>
      </c>
      <c r="XO24" s="426">
        <v>2410.9499999999998</v>
      </c>
      <c r="XP24" s="426">
        <v>2411.5100000000002</v>
      </c>
      <c r="XQ24" s="426">
        <v>2410.8200000000002</v>
      </c>
      <c r="XR24" s="426">
        <v>2410.38</v>
      </c>
      <c r="XS24" s="426">
        <v>2410.0700000000002</v>
      </c>
      <c r="XT24" s="426">
        <v>2409.04</v>
      </c>
      <c r="XU24" s="426">
        <v>2409.8000000000002</v>
      </c>
      <c r="XV24" s="426">
        <v>2409.73</v>
      </c>
      <c r="XW24" s="426">
        <v>2409.9499999999998</v>
      </c>
      <c r="XX24" s="426">
        <v>2411.27</v>
      </c>
      <c r="XY24" s="426">
        <v>2412.04</v>
      </c>
      <c r="XZ24" s="426">
        <v>2412.8000000000002</v>
      </c>
      <c r="YA24" s="426">
        <v>2414.29</v>
      </c>
      <c r="YB24" s="426">
        <v>2414.4499999999998</v>
      </c>
      <c r="YC24" s="426">
        <v>2414.54</v>
      </c>
      <c r="YD24" s="426">
        <v>2415.21</v>
      </c>
      <c r="YE24" s="426">
        <v>2418.64</v>
      </c>
      <c r="YF24" s="426">
        <v>2423.66</v>
      </c>
      <c r="YG24" s="426">
        <v>2426.54</v>
      </c>
      <c r="YH24" s="426">
        <v>2441.23</v>
      </c>
      <c r="YI24" s="426">
        <v>2450.98</v>
      </c>
      <c r="YJ24" s="426">
        <v>2454.5700000000002</v>
      </c>
      <c r="YK24" s="426">
        <v>2460.9</v>
      </c>
      <c r="YL24" s="426">
        <v>2464.61</v>
      </c>
      <c r="YM24" s="426">
        <v>2464.44</v>
      </c>
      <c r="YN24" s="426">
        <v>2463.29</v>
      </c>
      <c r="YO24" s="426">
        <v>2462.8200000000002</v>
      </c>
      <c r="YP24" s="426">
        <v>2462.7800000000002</v>
      </c>
      <c r="YQ24" s="426">
        <v>2462.84</v>
      </c>
      <c r="YR24" s="426">
        <v>2463.15</v>
      </c>
      <c r="YS24" s="426">
        <v>2463.46</v>
      </c>
      <c r="YT24" s="426">
        <v>2463.31</v>
      </c>
      <c r="YU24" s="426">
        <v>2463.1999999999998</v>
      </c>
      <c r="YV24" s="426">
        <v>2461.66</v>
      </c>
      <c r="YW24" s="426">
        <v>2461.6</v>
      </c>
      <c r="YX24" s="426">
        <v>2461.17</v>
      </c>
      <c r="YY24" s="426">
        <v>2461.1999999999998</v>
      </c>
      <c r="YZ24" s="426">
        <v>2461.2800000000002</v>
      </c>
      <c r="ZA24" s="426">
        <v>2461.66</v>
      </c>
      <c r="ZB24" s="426">
        <v>2463.2399999999998</v>
      </c>
      <c r="ZC24" s="426">
        <v>2463.02</v>
      </c>
      <c r="ZD24" s="426">
        <v>2464.84</v>
      </c>
      <c r="ZE24" s="426">
        <v>2464.0500000000002</v>
      </c>
      <c r="ZF24" s="426">
        <v>2464.44</v>
      </c>
      <c r="ZG24" s="426">
        <v>2463.61</v>
      </c>
      <c r="ZH24" s="426">
        <v>2463.25</v>
      </c>
      <c r="ZI24" s="426">
        <v>2462.5100000000002</v>
      </c>
      <c r="ZJ24" s="426">
        <v>2460.5700000000002</v>
      </c>
      <c r="ZK24" s="426">
        <v>2457.5300000000002</v>
      </c>
      <c r="ZL24" s="426">
        <v>2456.4499999999998</v>
      </c>
      <c r="ZM24" s="426">
        <v>2456.0500000000002</v>
      </c>
      <c r="ZN24" s="426">
        <v>2455.5</v>
      </c>
      <c r="ZO24" s="426">
        <v>2455.6999999999998</v>
      </c>
      <c r="ZP24" s="426">
        <v>2455.9899999999998</v>
      </c>
      <c r="ZQ24" s="426">
        <v>2458.2199999999998</v>
      </c>
      <c r="ZR24" s="426">
        <v>2458.64</v>
      </c>
      <c r="ZS24" s="426">
        <v>2460.0700000000002</v>
      </c>
      <c r="ZT24" s="426">
        <v>2463.71</v>
      </c>
      <c r="ZU24" s="426">
        <v>2464.56</v>
      </c>
      <c r="ZV24" s="426">
        <v>2467.7600000000002</v>
      </c>
      <c r="ZW24" s="426">
        <v>2468.94</v>
      </c>
      <c r="ZX24" s="426">
        <v>2468.38</v>
      </c>
      <c r="ZY24" s="426">
        <v>2469.36</v>
      </c>
      <c r="ZZ24" s="426">
        <v>2469.79</v>
      </c>
      <c r="AAA24" s="426">
        <v>2472.1799999999998</v>
      </c>
      <c r="AAB24" s="426">
        <v>2472.73</v>
      </c>
      <c r="AAC24" s="426">
        <v>2473.65</v>
      </c>
      <c r="AAD24" s="426">
        <v>2473.4299999999998</v>
      </c>
      <c r="AAE24" s="426">
        <v>2472.9899999999998</v>
      </c>
      <c r="AAF24" s="426">
        <v>2473.44</v>
      </c>
      <c r="AAG24" s="426">
        <v>2473.83</v>
      </c>
      <c r="AAH24" s="426">
        <v>2475.52</v>
      </c>
      <c r="AAI24" s="426">
        <v>2476.2399999999998</v>
      </c>
      <c r="AAJ24" s="426">
        <v>2479.46</v>
      </c>
      <c r="AAK24" s="426">
        <v>2480.81</v>
      </c>
      <c r="AAL24" s="426">
        <v>2483.89</v>
      </c>
      <c r="AAM24" s="426">
        <v>2487.13</v>
      </c>
      <c r="AAN24" s="426">
        <v>2493.35</v>
      </c>
      <c r="AAO24" s="426">
        <v>2497.65</v>
      </c>
      <c r="AAP24" s="426">
        <v>2500.8200000000002</v>
      </c>
      <c r="AAQ24" s="426">
        <v>2503.41</v>
      </c>
      <c r="AAR24" s="426">
        <v>2511.2199999999998</v>
      </c>
      <c r="AAS24" s="426">
        <v>2515.2199999999998</v>
      </c>
      <c r="AAT24" s="426">
        <v>2521.27</v>
      </c>
      <c r="AAU24" s="426">
        <v>2523.1</v>
      </c>
      <c r="AAV24" s="426">
        <v>2533.9499999999998</v>
      </c>
      <c r="AAW24" s="426">
        <v>2538.38</v>
      </c>
      <c r="AAX24" s="426">
        <v>2545.29</v>
      </c>
      <c r="AAY24" s="426">
        <v>2552.13</v>
      </c>
      <c r="AAZ24" s="426">
        <v>2550.04</v>
      </c>
      <c r="ABA24" s="426">
        <v>2564.4</v>
      </c>
      <c r="ABB24" s="426">
        <v>2567.2600000000002</v>
      </c>
      <c r="ABC24" s="426">
        <v>2568.08</v>
      </c>
      <c r="ABD24" s="426">
        <v>2567.15</v>
      </c>
      <c r="ABE24" s="426">
        <v>2566.33</v>
      </c>
      <c r="ABF24" s="426">
        <v>2565.9899999999998</v>
      </c>
      <c r="ABG24" s="426">
        <v>2564.87</v>
      </c>
      <c r="ABH24" s="426">
        <v>2563.77</v>
      </c>
      <c r="ABI24" s="426">
        <v>2563.84</v>
      </c>
      <c r="ABJ24" s="426">
        <v>2564.65</v>
      </c>
      <c r="ABK24" s="426">
        <v>2564.9</v>
      </c>
      <c r="ABL24" s="426">
        <v>2564.9</v>
      </c>
      <c r="ABM24" s="426">
        <v>2562.9</v>
      </c>
      <c r="ABN24" s="426">
        <v>2564.2399999999998</v>
      </c>
      <c r="ABO24" s="426">
        <v>2563.79</v>
      </c>
      <c r="ABP24" s="426">
        <v>2563.7800000000002</v>
      </c>
      <c r="ABQ24" s="426">
        <v>2563.67</v>
      </c>
      <c r="ABR24" s="426">
        <v>2563.66</v>
      </c>
      <c r="ABS24" s="426">
        <v>2563.94</v>
      </c>
      <c r="ABT24" s="426">
        <v>2564.15</v>
      </c>
      <c r="ABU24" s="426">
        <v>2564.5500000000002</v>
      </c>
      <c r="ABV24" s="426">
        <v>2564.44</v>
      </c>
      <c r="ABW24" s="426">
        <v>2564.89</v>
      </c>
      <c r="ABX24" s="426">
        <v>2565.7399999999998</v>
      </c>
      <c r="ABY24" s="426">
        <v>2565.9</v>
      </c>
      <c r="ABZ24" s="426">
        <v>2565.73</v>
      </c>
      <c r="ACA24" s="426">
        <v>2566.89</v>
      </c>
      <c r="ACB24" s="426">
        <v>2567.17</v>
      </c>
      <c r="ACC24" s="426">
        <v>2568.67</v>
      </c>
      <c r="ACD24" s="426">
        <v>2568.85</v>
      </c>
      <c r="ACE24" s="426">
        <v>2569.63</v>
      </c>
      <c r="ACF24" s="426">
        <v>2572.5</v>
      </c>
      <c r="ACG24" s="426">
        <v>2574.65</v>
      </c>
      <c r="ACH24" s="426">
        <v>2577.23</v>
      </c>
      <c r="ACI24" s="426">
        <v>2580.79</v>
      </c>
      <c r="ACJ24" s="426">
        <v>2586.33</v>
      </c>
      <c r="ACK24" s="426">
        <v>2590.6799999999998</v>
      </c>
      <c r="ACL24" s="426">
        <v>2596.89</v>
      </c>
      <c r="ACM24" s="426">
        <v>2603.25</v>
      </c>
      <c r="ACN24" s="426">
        <v>2605.84</v>
      </c>
      <c r="ACO24" s="426">
        <v>2618.94</v>
      </c>
      <c r="ACP24" s="426">
        <v>2627.04</v>
      </c>
      <c r="ACQ24" s="426">
        <v>2632.53</v>
      </c>
      <c r="ACR24" s="426">
        <v>2639.21</v>
      </c>
      <c r="ACS24" s="426">
        <v>2634.19</v>
      </c>
      <c r="ACT24" s="426">
        <v>2632.9</v>
      </c>
      <c r="ACU24" s="426">
        <v>2634.5</v>
      </c>
      <c r="ACV24" s="426">
        <v>2634.4</v>
      </c>
      <c r="ACW24" s="426">
        <v>2634.26</v>
      </c>
      <c r="ACX24" s="426">
        <v>2634.83</v>
      </c>
      <c r="ACY24" s="426">
        <v>2635</v>
      </c>
      <c r="ACZ24" s="426">
        <v>2634.99</v>
      </c>
      <c r="ADA24" s="426">
        <v>2635.88</v>
      </c>
      <c r="ADB24" s="426">
        <v>2636.78</v>
      </c>
      <c r="ADC24" s="426">
        <v>2636.67</v>
      </c>
      <c r="ADD24" s="426">
        <v>2637.63</v>
      </c>
      <c r="ADE24" s="426">
        <v>2638.03</v>
      </c>
      <c r="ADF24" s="426">
        <v>2639.86</v>
      </c>
      <c r="ADG24" s="426">
        <v>2642.01</v>
      </c>
      <c r="ADH24" s="426">
        <v>2641.33</v>
      </c>
      <c r="ADI24" s="426">
        <v>2642.81</v>
      </c>
      <c r="ADJ24" s="426">
        <v>2642.92</v>
      </c>
      <c r="ADK24" s="426">
        <v>2643.69</v>
      </c>
      <c r="ADL24" s="426">
        <v>2648.02</v>
      </c>
      <c r="ADM24" s="426">
        <v>2653.25</v>
      </c>
      <c r="ADN24" s="426">
        <v>2650.55</v>
      </c>
      <c r="ADO24" s="426">
        <v>2657.97</v>
      </c>
      <c r="ADP24" s="426">
        <v>2663.98</v>
      </c>
      <c r="ADQ24" s="426">
        <v>2666.36</v>
      </c>
      <c r="ADR24" s="426">
        <v>2666.72</v>
      </c>
      <c r="ADS24" s="426">
        <v>2666.14</v>
      </c>
      <c r="ADT24" s="426">
        <v>2665.73</v>
      </c>
      <c r="ADU24" s="426">
        <v>2662.86</v>
      </c>
      <c r="ADV24" s="426">
        <v>2660.12</v>
      </c>
      <c r="ADW24" s="426">
        <v>2655.96</v>
      </c>
      <c r="ADX24" s="426">
        <v>2650.55</v>
      </c>
      <c r="ADY24" s="426">
        <v>2648.87</v>
      </c>
      <c r="ADZ24" s="426">
        <v>2646.3</v>
      </c>
      <c r="AEA24" s="426">
        <v>2640.31</v>
      </c>
      <c r="AEB24" s="426">
        <v>2636</v>
      </c>
      <c r="AEC24" s="426">
        <v>2632.72</v>
      </c>
      <c r="AED24" s="426">
        <v>2631.65</v>
      </c>
      <c r="AEE24" s="426">
        <v>2630.5</v>
      </c>
      <c r="AEF24" s="426">
        <v>2629.69</v>
      </c>
      <c r="AEG24" s="426">
        <v>2628.7</v>
      </c>
      <c r="AEH24" s="426">
        <v>2629.76</v>
      </c>
      <c r="AEI24" s="426">
        <v>2630.4</v>
      </c>
      <c r="AEJ24" s="426">
        <v>2630.93</v>
      </c>
      <c r="AEK24" s="426">
        <v>2631.45</v>
      </c>
      <c r="AEL24" s="426">
        <v>2631.58</v>
      </c>
      <c r="AEM24" s="426">
        <v>2632.53</v>
      </c>
      <c r="AEN24" s="426">
        <v>2632.52</v>
      </c>
      <c r="AEO24" s="426">
        <v>2632.71</v>
      </c>
      <c r="AEP24" s="426">
        <v>2633.79</v>
      </c>
      <c r="AEQ24" s="426">
        <v>2634.97</v>
      </c>
      <c r="AER24" s="426">
        <v>2635.25</v>
      </c>
      <c r="AES24" s="426">
        <v>2635.11</v>
      </c>
      <c r="AET24" s="426">
        <v>2635.29</v>
      </c>
      <c r="AEU24" s="426">
        <v>2634.48</v>
      </c>
      <c r="AEV24" s="426">
        <v>2635.8</v>
      </c>
      <c r="AEW24" s="426">
        <v>2635.46</v>
      </c>
      <c r="AEX24" s="426">
        <v>2635.33</v>
      </c>
      <c r="AEY24" s="426">
        <v>2635.34</v>
      </c>
      <c r="AEZ24" s="426">
        <v>2634.79</v>
      </c>
      <c r="AFA24" s="426">
        <v>2634.8</v>
      </c>
      <c r="AFB24" s="426">
        <v>2634.44</v>
      </c>
      <c r="AFC24" s="426">
        <v>2634.61</v>
      </c>
      <c r="AFD24" s="426">
        <v>2634.3</v>
      </c>
      <c r="AFE24" s="426">
        <v>2632.8</v>
      </c>
      <c r="AFF24" s="426">
        <v>2632.73</v>
      </c>
      <c r="AFG24" s="426">
        <v>2631</v>
      </c>
      <c r="AFH24" s="426">
        <v>2631.6</v>
      </c>
      <c r="AFI24" s="426">
        <v>2631.54</v>
      </c>
      <c r="AFJ24" s="426">
        <v>2631.91</v>
      </c>
      <c r="AFK24" s="426">
        <v>2631.41</v>
      </c>
      <c r="AFL24" s="426">
        <v>2631.25</v>
      </c>
      <c r="AFM24" s="426">
        <v>2630.86</v>
      </c>
      <c r="AFN24" s="426">
        <v>2631.37</v>
      </c>
      <c r="AFO24" s="426">
        <v>2631.17</v>
      </c>
      <c r="AFP24" s="426">
        <v>2631.17</v>
      </c>
      <c r="AFQ24" s="426">
        <v>2631.53</v>
      </c>
      <c r="AFR24" s="426">
        <v>2631.51</v>
      </c>
      <c r="AFS24" s="426">
        <v>2631.43</v>
      </c>
      <c r="AFT24" s="426">
        <v>2632.08</v>
      </c>
      <c r="AFU24" s="426">
        <v>2632</v>
      </c>
      <c r="AFV24" s="426">
        <v>2631.95</v>
      </c>
      <c r="AFW24" s="426">
        <v>2631.58</v>
      </c>
      <c r="AFX24" s="426">
        <v>2631.3</v>
      </c>
      <c r="AFY24" s="426">
        <v>2631.64</v>
      </c>
      <c r="AFZ24" s="426">
        <v>2631.58</v>
      </c>
      <c r="AGA24" s="426">
        <v>2631.93</v>
      </c>
      <c r="AGB24" s="426">
        <v>2631.77</v>
      </c>
      <c r="AGC24" s="426">
        <v>2632.18</v>
      </c>
      <c r="AGD24" s="426">
        <v>2633.38</v>
      </c>
      <c r="AGE24" s="426">
        <v>2635.13</v>
      </c>
      <c r="AGF24" s="426">
        <v>2636.4</v>
      </c>
      <c r="AGG24" s="426">
        <v>2635.94</v>
      </c>
      <c r="AGH24" s="426">
        <v>2637.12</v>
      </c>
      <c r="AGI24" s="426">
        <v>2638.33</v>
      </c>
      <c r="AGJ24" s="426">
        <v>2637.96</v>
      </c>
      <c r="AGK24" s="426">
        <v>2639.99</v>
      </c>
      <c r="AGL24" s="426">
        <v>2639.51</v>
      </c>
      <c r="AGM24" s="426">
        <v>2642.42</v>
      </c>
      <c r="AGN24" s="426">
        <v>2642.78</v>
      </c>
      <c r="AGO24" s="426">
        <v>2643.07</v>
      </c>
      <c r="AGP24" s="426">
        <v>2642.95</v>
      </c>
      <c r="AGQ24" s="426">
        <v>2641.58</v>
      </c>
      <c r="AGR24" s="426">
        <v>2641.72</v>
      </c>
      <c r="AGS24" s="426">
        <v>2642.23</v>
      </c>
      <c r="AGT24" s="426">
        <v>2642.76</v>
      </c>
      <c r="AGU24" s="426">
        <v>2642.43</v>
      </c>
      <c r="AGV24" s="426">
        <v>2642.01</v>
      </c>
      <c r="AGW24" s="426">
        <v>2642.7</v>
      </c>
      <c r="AGX24" s="426">
        <v>2643.22</v>
      </c>
      <c r="AGY24" s="426">
        <v>2644.04</v>
      </c>
      <c r="AGZ24" s="426">
        <v>2645.21</v>
      </c>
      <c r="AHA24" s="426">
        <v>2646.21</v>
      </c>
      <c r="AHB24" s="426">
        <v>2647.18</v>
      </c>
      <c r="AHC24" s="426">
        <v>2647.76</v>
      </c>
      <c r="AHD24" s="426">
        <v>2647.1</v>
      </c>
      <c r="AHE24" s="426">
        <v>2647.34</v>
      </c>
      <c r="AHF24" s="426">
        <v>2647.27</v>
      </c>
      <c r="AHG24" s="426">
        <v>2647.69</v>
      </c>
      <c r="AHH24" s="426">
        <v>2647.83</v>
      </c>
      <c r="AHI24" s="426">
        <v>2648.29</v>
      </c>
      <c r="AHJ24" s="426">
        <v>2648.73</v>
      </c>
      <c r="AHK24" s="426">
        <v>2649.35</v>
      </c>
      <c r="AHL24" s="426">
        <v>2650.3</v>
      </c>
      <c r="AHM24" s="426">
        <v>2650.87</v>
      </c>
      <c r="AHN24" s="426">
        <v>2651.04</v>
      </c>
      <c r="AHO24" s="426">
        <v>2651.72</v>
      </c>
      <c r="AHP24" s="426">
        <v>2652.13</v>
      </c>
      <c r="AHQ24" s="426">
        <v>2651.87</v>
      </c>
      <c r="AHR24" s="426">
        <v>2652.43</v>
      </c>
      <c r="AHS24" s="426">
        <v>2653.14</v>
      </c>
      <c r="AHT24" s="426">
        <v>2653.87</v>
      </c>
      <c r="AHU24" s="426">
        <v>2654.41</v>
      </c>
      <c r="AHV24" s="426">
        <v>2655.19</v>
      </c>
      <c r="AHW24" s="426">
        <v>2656.05</v>
      </c>
      <c r="AHX24" s="426">
        <v>2656.1</v>
      </c>
      <c r="AHY24" s="426">
        <v>2656.18</v>
      </c>
      <c r="AHZ24" s="426">
        <v>2657.02</v>
      </c>
      <c r="AIA24" s="426">
        <v>2657.31</v>
      </c>
      <c r="AIB24" s="426">
        <v>2657.07</v>
      </c>
      <c r="AIC24" s="426">
        <v>2657.51</v>
      </c>
      <c r="AID24" s="426">
        <v>2657.47</v>
      </c>
      <c r="AIE24" s="426">
        <v>2657.76</v>
      </c>
      <c r="AIF24" s="426">
        <v>2657.92</v>
      </c>
      <c r="AIG24" s="426">
        <v>2658.24</v>
      </c>
      <c r="AIH24" s="426">
        <v>2658.11</v>
      </c>
      <c r="AII24" s="426">
        <v>2658.65</v>
      </c>
      <c r="AIJ24" s="426">
        <v>2658.59</v>
      </c>
      <c r="AIK24" s="426">
        <v>2659.07</v>
      </c>
      <c r="AIL24" s="426">
        <v>2659.34</v>
      </c>
      <c r="AIM24" s="426">
        <v>2659.5</v>
      </c>
      <c r="AIN24" s="426">
        <v>2660.69</v>
      </c>
      <c r="AIO24" s="426">
        <v>2660.75</v>
      </c>
      <c r="AIP24" s="426">
        <v>2662.1</v>
      </c>
      <c r="AIQ24" s="426">
        <v>2661.76</v>
      </c>
      <c r="AIR24" s="426">
        <v>2662.9</v>
      </c>
      <c r="AIS24" s="426">
        <v>2663.58</v>
      </c>
      <c r="AIT24" s="426">
        <v>2663.67</v>
      </c>
      <c r="AIU24" s="426">
        <v>2664.1</v>
      </c>
      <c r="AIV24" s="426">
        <v>2665.32</v>
      </c>
      <c r="AIW24" s="426">
        <v>2665.04</v>
      </c>
      <c r="AIX24" s="426">
        <v>2665.62</v>
      </c>
      <c r="AIY24" s="426">
        <v>2666</v>
      </c>
      <c r="AIZ24" s="426">
        <v>2666.5</v>
      </c>
      <c r="AJA24" s="426">
        <v>2666.99</v>
      </c>
      <c r="AJB24" s="426">
        <v>2665</v>
      </c>
      <c r="AJC24" s="426">
        <v>2667.12</v>
      </c>
      <c r="AJD24" s="426">
        <v>2665.94</v>
      </c>
      <c r="AJE24" s="426">
        <v>2667.38</v>
      </c>
      <c r="AJF24" s="426">
        <v>2668.86</v>
      </c>
      <c r="AJG24" s="426">
        <v>2671.77</v>
      </c>
      <c r="AJH24" s="426">
        <v>2671.77</v>
      </c>
      <c r="AJI24" s="426">
        <v>2672.25</v>
      </c>
      <c r="AJJ24" s="426">
        <v>2672.3</v>
      </c>
      <c r="AJK24" s="426">
        <v>2672.87</v>
      </c>
      <c r="AJL24" s="426">
        <v>2672.73</v>
      </c>
      <c r="AJM24" s="426">
        <v>2672.74</v>
      </c>
      <c r="AJN24" s="426">
        <v>2673.17</v>
      </c>
      <c r="AJO24" s="426">
        <v>2672.82</v>
      </c>
      <c r="AJP24" s="426">
        <v>2671.55</v>
      </c>
      <c r="AJQ24" s="426">
        <v>2672.03</v>
      </c>
      <c r="AJR24" s="426">
        <v>2672.39</v>
      </c>
      <c r="AJS24" s="426">
        <v>2671.89</v>
      </c>
      <c r="AJT24" s="426">
        <v>2671.81</v>
      </c>
      <c r="AJU24" s="426">
        <v>2672</v>
      </c>
      <c r="AJV24" s="426">
        <v>2671.81</v>
      </c>
      <c r="AJW24" s="426">
        <v>2671.53</v>
      </c>
      <c r="AJX24" s="426">
        <v>2671.62</v>
      </c>
      <c r="AJY24" s="426">
        <v>2671.79</v>
      </c>
      <c r="AJZ24" s="426">
        <v>2671.58</v>
      </c>
      <c r="AKA24" s="426">
        <v>2671.57</v>
      </c>
      <c r="AKB24" s="426">
        <v>2671.25</v>
      </c>
      <c r="AKC24" s="426">
        <v>2671.12</v>
      </c>
      <c r="AKD24" s="426">
        <v>2670.65</v>
      </c>
      <c r="AKE24" s="426">
        <v>2670.87</v>
      </c>
      <c r="AKF24" s="426">
        <v>2670.51</v>
      </c>
      <c r="AKG24" s="426">
        <v>2669.57</v>
      </c>
      <c r="AKH24" s="426">
        <v>2669.02</v>
      </c>
      <c r="AKI24" s="426">
        <v>2668.47</v>
      </c>
      <c r="AKJ24" s="426">
        <v>2667.91</v>
      </c>
      <c r="AKK24" s="426">
        <v>2667.43</v>
      </c>
      <c r="AKL24" s="426">
        <v>2666.66</v>
      </c>
      <c r="AKM24" s="426">
        <v>2667.45</v>
      </c>
      <c r="AKN24" s="426">
        <v>2667.69</v>
      </c>
      <c r="AKO24" s="426">
        <v>2667.64</v>
      </c>
      <c r="AKP24" s="426">
        <v>2667.21</v>
      </c>
      <c r="AKQ24" s="426">
        <v>2667.08</v>
      </c>
      <c r="AKR24" s="426">
        <v>2667.64</v>
      </c>
      <c r="AKS24" s="426">
        <v>2667.23</v>
      </c>
      <c r="AKT24" s="426">
        <v>2667.7</v>
      </c>
      <c r="AKU24" s="426">
        <v>2668.31</v>
      </c>
      <c r="AKV24" s="426">
        <v>2669.12</v>
      </c>
      <c r="AKW24" s="426">
        <v>2669.04</v>
      </c>
      <c r="AKX24" s="426">
        <v>2670.43</v>
      </c>
      <c r="AKY24" s="426">
        <v>2669.96</v>
      </c>
      <c r="AKZ24" s="426">
        <v>2670.53</v>
      </c>
      <c r="ALA24" s="426">
        <v>2671.6</v>
      </c>
      <c r="ALB24" s="426">
        <v>2674.62</v>
      </c>
      <c r="ALC24" s="426">
        <v>2676.12</v>
      </c>
      <c r="ALD24" s="426">
        <v>2679.03</v>
      </c>
      <c r="ALE24" s="426">
        <v>2683.19</v>
      </c>
      <c r="ALF24" s="426">
        <v>2684.35</v>
      </c>
      <c r="ALG24" s="426">
        <v>2683.69</v>
      </c>
      <c r="ALH24" s="426">
        <v>2686.8</v>
      </c>
      <c r="ALI24" s="426">
        <v>2685.97</v>
      </c>
      <c r="ALJ24" s="426">
        <v>2690.29</v>
      </c>
      <c r="ALK24" s="426">
        <v>2692.43</v>
      </c>
      <c r="ALL24" s="426">
        <v>2697.83</v>
      </c>
      <c r="ALM24" s="426">
        <v>2701.17</v>
      </c>
      <c r="ALN24" s="427">
        <v>2701.11</v>
      </c>
      <c r="ALO24" s="427">
        <v>2702.31</v>
      </c>
      <c r="ALP24" s="427">
        <v>2703.24</v>
      </c>
      <c r="ALQ24" s="427">
        <v>2703.39</v>
      </c>
      <c r="ALR24" s="427">
        <v>2703.61</v>
      </c>
      <c r="ALS24" s="427">
        <v>2702.87</v>
      </c>
      <c r="ALT24" s="422">
        <v>2702.33</v>
      </c>
      <c r="ALU24" s="422">
        <v>2703.07</v>
      </c>
      <c r="ALV24" s="422">
        <v>2702.74</v>
      </c>
      <c r="ALW24" s="422">
        <v>2703.09</v>
      </c>
      <c r="ALX24" s="422">
        <v>2702.99</v>
      </c>
      <c r="ALY24" s="422">
        <v>2703.56</v>
      </c>
      <c r="ALZ24" s="422">
        <v>2705.69</v>
      </c>
      <c r="AMA24" s="422">
        <v>2705.07</v>
      </c>
      <c r="AMB24" s="422">
        <v>2708.32</v>
      </c>
      <c r="AMC24" s="422">
        <v>2706.68</v>
      </c>
      <c r="AMD24" s="428">
        <v>2710.51</v>
      </c>
      <c r="AME24" s="428">
        <v>2714.13</v>
      </c>
      <c r="AMF24" s="428">
        <v>2715.22</v>
      </c>
      <c r="AMG24" s="390">
        <v>2717.08</v>
      </c>
      <c r="AMH24" s="390">
        <v>2719.38</v>
      </c>
      <c r="AMI24" s="390">
        <v>2720.66</v>
      </c>
      <c r="AMJ24" s="390">
        <v>2720.52</v>
      </c>
      <c r="AMK24" s="390">
        <v>2721.72</v>
      </c>
      <c r="AML24" s="390">
        <v>2722.35</v>
      </c>
      <c r="AMM24" s="390">
        <v>2723.6</v>
      </c>
      <c r="AMN24" s="390">
        <v>2723.82</v>
      </c>
      <c r="AMO24" s="390">
        <v>2724.04</v>
      </c>
      <c r="AMP24" s="390">
        <v>2726.12</v>
      </c>
      <c r="AMQ24" s="390">
        <v>2727.25</v>
      </c>
      <c r="AMR24" s="390">
        <v>2729.14</v>
      </c>
      <c r="AMS24" s="390">
        <v>2730.15</v>
      </c>
      <c r="AMT24" s="390">
        <v>2730.91</v>
      </c>
      <c r="AMU24" s="390">
        <v>2731.72</v>
      </c>
      <c r="AMV24" s="390">
        <v>2732.43</v>
      </c>
      <c r="AMW24" s="390">
        <v>2732.72</v>
      </c>
      <c r="AMX24" s="390">
        <v>2733.25</v>
      </c>
      <c r="AMY24" s="390">
        <v>2733.28</v>
      </c>
      <c r="AMZ24" s="390">
        <v>2733.53</v>
      </c>
      <c r="ANA24" s="390">
        <v>2733.52</v>
      </c>
      <c r="ANB24" s="390">
        <v>2734.33</v>
      </c>
      <c r="ANC24" s="390">
        <v>2734.92</v>
      </c>
      <c r="AND24" s="390">
        <v>2735.88</v>
      </c>
      <c r="ANE24" s="390">
        <v>2736.76</v>
      </c>
      <c r="ANF24" s="390">
        <v>2737.8</v>
      </c>
      <c r="ANG24" s="390">
        <v>2737.43</v>
      </c>
      <c r="ANH24" s="390">
        <v>2738.74</v>
      </c>
      <c r="ANI24" s="390">
        <v>2738.92</v>
      </c>
      <c r="ANJ24" s="390">
        <v>2741.52</v>
      </c>
      <c r="ANK24" s="390">
        <v>2742.83</v>
      </c>
      <c r="ANL24" s="390">
        <v>2742.38</v>
      </c>
      <c r="ANM24" s="390">
        <v>2744.02</v>
      </c>
      <c r="ANN24" s="390">
        <v>2746.22</v>
      </c>
      <c r="ANO24" s="390">
        <v>2747.94</v>
      </c>
      <c r="ANP24" s="390">
        <v>2748.32</v>
      </c>
      <c r="ANQ24" s="390">
        <v>2748.61</v>
      </c>
      <c r="ANR24" s="390">
        <v>2749.24</v>
      </c>
      <c r="ANS24" s="390">
        <v>2749.37</v>
      </c>
      <c r="ANT24" s="390">
        <v>2750.34</v>
      </c>
      <c r="ANU24" s="390">
        <v>2750.8</v>
      </c>
      <c r="ANV24" s="390">
        <v>2751.19</v>
      </c>
      <c r="ANW24" s="390">
        <v>2751.61</v>
      </c>
      <c r="ANX24" s="390">
        <v>2751.57</v>
      </c>
      <c r="ANY24" s="390">
        <v>2752.32</v>
      </c>
      <c r="ANZ24" s="390">
        <v>2752.65</v>
      </c>
      <c r="AOA24" s="390">
        <v>2752.97</v>
      </c>
      <c r="AOB24" s="390">
        <v>2753.97</v>
      </c>
      <c r="AOC24" s="390">
        <v>2753.93</v>
      </c>
      <c r="AOD24" s="390">
        <v>2754.16</v>
      </c>
      <c r="AOE24" s="390">
        <v>2754.15</v>
      </c>
      <c r="AOF24" s="390">
        <v>2755.28</v>
      </c>
      <c r="AOG24" s="390">
        <v>2755.56</v>
      </c>
      <c r="AOH24" s="56">
        <v>2756.26</v>
      </c>
      <c r="AOI24" s="56">
        <v>2757.29</v>
      </c>
      <c r="AOJ24" s="56">
        <v>2758.39</v>
      </c>
      <c r="AOK24" s="56">
        <v>2758.95</v>
      </c>
      <c r="AOL24" s="56">
        <v>2759.65</v>
      </c>
      <c r="AOM24" s="56">
        <v>2760.89</v>
      </c>
      <c r="AON24" s="56">
        <v>2761.69</v>
      </c>
      <c r="AOO24" s="56">
        <v>2762.71</v>
      </c>
      <c r="AOP24" s="520">
        <v>2763.26</v>
      </c>
      <c r="AOQ24" s="520">
        <v>2764.18</v>
      </c>
      <c r="AOR24" s="520">
        <v>2763.69</v>
      </c>
      <c r="AOS24" s="520">
        <v>2764.27</v>
      </c>
      <c r="AOT24" s="520">
        <v>2764.36</v>
      </c>
      <c r="AOU24" s="520">
        <v>2765.01</v>
      </c>
      <c r="AOV24" s="520">
        <v>2766.66</v>
      </c>
      <c r="AOW24" s="520">
        <v>2766.53</v>
      </c>
      <c r="AOX24" s="520">
        <v>2766.69</v>
      </c>
      <c r="AOY24" s="520">
        <v>2767.52</v>
      </c>
      <c r="AOZ24" s="520">
        <v>2768.04</v>
      </c>
      <c r="APA24" s="520">
        <v>2768.88</v>
      </c>
      <c r="APB24" s="520">
        <v>2769.17</v>
      </c>
      <c r="APC24" s="520">
        <v>2769.73</v>
      </c>
      <c r="APD24" s="520">
        <v>2770.76</v>
      </c>
      <c r="APE24" s="520">
        <v>2771.41</v>
      </c>
      <c r="APF24" s="520">
        <v>2772.18</v>
      </c>
      <c r="APG24" s="520">
        <v>2773</v>
      </c>
      <c r="APH24" s="520">
        <v>2774.29</v>
      </c>
      <c r="API24" s="520">
        <v>2775.43</v>
      </c>
      <c r="APJ24" s="520">
        <v>2775.89</v>
      </c>
      <c r="APK24" s="56">
        <v>2777.74</v>
      </c>
    </row>
    <row r="25" spans="1:1103">
      <c r="A25" s="183" t="s">
        <v>308</v>
      </c>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c r="IW25" s="183"/>
      <c r="IX25" s="183"/>
      <c r="IY25" s="183"/>
      <c r="IZ25" s="183"/>
      <c r="JA25" s="183"/>
      <c r="JB25" s="183"/>
      <c r="JC25" s="183"/>
      <c r="JD25" s="183"/>
      <c r="JE25" s="183"/>
      <c r="JF25" s="183"/>
      <c r="JG25" s="183"/>
      <c r="JH25" s="183"/>
      <c r="JI25" s="183"/>
      <c r="JJ25" s="183"/>
      <c r="JK25" s="183"/>
      <c r="JL25" s="183"/>
      <c r="JM25" s="183"/>
      <c r="JN25" s="183"/>
      <c r="JO25" s="183"/>
      <c r="JP25" s="183"/>
      <c r="JQ25" s="183"/>
      <c r="JR25" s="183"/>
      <c r="JS25" s="183"/>
      <c r="JT25" s="183"/>
      <c r="JU25" s="183"/>
      <c r="JV25" s="183"/>
      <c r="JW25" s="183"/>
      <c r="JX25" s="183"/>
      <c r="JY25" s="183"/>
      <c r="JZ25" s="183"/>
      <c r="KA25" s="183"/>
      <c r="KB25" s="183"/>
      <c r="KC25" s="183"/>
      <c r="KD25" s="183"/>
      <c r="KE25" s="183"/>
      <c r="KF25" s="183"/>
      <c r="KG25" s="183"/>
      <c r="KH25" s="183"/>
      <c r="KI25" s="183"/>
      <c r="KJ25" s="183"/>
      <c r="KK25" s="183"/>
      <c r="KL25" s="183"/>
      <c r="KM25" s="183"/>
      <c r="KN25" s="183"/>
      <c r="KO25" s="183"/>
      <c r="KP25" s="183"/>
      <c r="KQ25" s="183"/>
      <c r="KR25" s="183"/>
      <c r="KS25" s="183"/>
      <c r="KT25" s="183"/>
      <c r="KU25" s="183"/>
      <c r="KV25" s="183"/>
      <c r="KW25" s="183"/>
      <c r="KX25" s="183"/>
      <c r="KY25" s="183"/>
      <c r="KZ25" s="183"/>
      <c r="LA25" s="183"/>
      <c r="LB25" s="183"/>
      <c r="LC25" s="183"/>
      <c r="LD25" s="183"/>
      <c r="LE25" s="183"/>
      <c r="LF25" s="183"/>
      <c r="LG25" s="183"/>
      <c r="LH25" s="183"/>
      <c r="LI25" s="183"/>
      <c r="LJ25" s="183"/>
      <c r="LK25" s="183"/>
      <c r="LL25" s="183"/>
      <c r="LM25" s="183"/>
      <c r="LN25" s="183"/>
      <c r="LO25" s="183"/>
      <c r="LP25" s="183"/>
      <c r="LQ25" s="183"/>
      <c r="LR25" s="183"/>
      <c r="LS25" s="183"/>
      <c r="LT25" s="183"/>
      <c r="LU25" s="183"/>
      <c r="LV25" s="183"/>
      <c r="LW25" s="183"/>
      <c r="LX25" s="183"/>
      <c r="LY25" s="183"/>
      <c r="LZ25" s="183"/>
      <c r="MA25" s="183"/>
      <c r="MB25" s="183"/>
      <c r="MC25" s="183"/>
      <c r="MD25" s="183"/>
      <c r="ME25" s="183"/>
      <c r="MF25" s="183"/>
      <c r="MG25" s="183"/>
      <c r="MH25" s="183"/>
      <c r="MI25" s="183"/>
      <c r="MJ25" s="183"/>
      <c r="MK25" s="183"/>
      <c r="ML25" s="183"/>
      <c r="MM25" s="183"/>
      <c r="MN25" s="183"/>
      <c r="MO25" s="183"/>
      <c r="MP25" s="183"/>
      <c r="MQ25" s="183"/>
      <c r="MR25" s="183"/>
      <c r="MS25" s="183"/>
      <c r="MT25" s="183"/>
      <c r="MU25" s="183"/>
      <c r="MV25" s="183"/>
      <c r="MW25" s="183"/>
      <c r="MX25" s="183"/>
      <c r="MY25" s="183"/>
      <c r="MZ25" s="183"/>
      <c r="NA25" s="183"/>
      <c r="NB25" s="183"/>
      <c r="NC25" s="183"/>
      <c r="ND25" s="183"/>
      <c r="NE25" s="183"/>
      <c r="NF25" s="183"/>
      <c r="NG25" s="183"/>
      <c r="NH25" s="183"/>
      <c r="NI25" s="183"/>
      <c r="NJ25" s="183"/>
      <c r="NK25" s="183"/>
      <c r="NL25" s="183"/>
      <c r="NM25" s="183"/>
      <c r="NN25" s="183"/>
      <c r="NO25" s="183"/>
      <c r="NP25" s="183"/>
      <c r="NQ25" s="183"/>
      <c r="NR25" s="183"/>
      <c r="NS25" s="183"/>
      <c r="NT25" s="183"/>
      <c r="NU25" s="183"/>
      <c r="NV25" s="183"/>
      <c r="NW25" s="183"/>
      <c r="NX25" s="183"/>
      <c r="NY25" s="183"/>
      <c r="NZ25" s="183"/>
      <c r="OA25" s="183"/>
      <c r="OB25" s="183"/>
      <c r="OC25" s="183"/>
      <c r="OD25" s="183"/>
      <c r="OE25" s="183"/>
      <c r="OF25" s="183"/>
      <c r="OG25" s="183"/>
      <c r="OH25" s="183"/>
      <c r="OI25" s="183"/>
      <c r="OJ25" s="183"/>
      <c r="OK25" s="183"/>
      <c r="OL25" s="183"/>
      <c r="OM25" s="183"/>
      <c r="ON25" s="183"/>
      <c r="OO25" s="183"/>
      <c r="OP25" s="183"/>
      <c r="OQ25" s="183"/>
      <c r="OR25" s="183"/>
      <c r="OS25" s="183"/>
      <c r="OT25" s="183"/>
      <c r="OU25" s="183"/>
      <c r="OV25" s="183"/>
      <c r="OW25" s="183"/>
      <c r="OX25" s="183"/>
      <c r="OY25" s="183"/>
      <c r="OZ25" s="183"/>
      <c r="PA25" s="183"/>
      <c r="PB25" s="183"/>
      <c r="PC25" s="183"/>
      <c r="PD25" s="183"/>
      <c r="PE25" s="183"/>
      <c r="PF25" s="183"/>
      <c r="PG25" s="183"/>
      <c r="PH25" s="183"/>
      <c r="PI25" s="183"/>
      <c r="PJ25" s="183"/>
      <c r="PK25" s="183"/>
      <c r="PL25" s="183"/>
      <c r="PM25" s="183"/>
      <c r="PN25" s="183"/>
      <c r="PO25" s="183"/>
      <c r="PP25" s="183"/>
      <c r="PQ25" s="183"/>
      <c r="PR25" s="183"/>
      <c r="PS25" s="183"/>
      <c r="PT25" s="183"/>
      <c r="PU25" s="183"/>
      <c r="PV25" s="183"/>
      <c r="PW25" s="183"/>
      <c r="PX25" s="183"/>
      <c r="PY25" s="183"/>
      <c r="PZ25" s="183"/>
      <c r="QA25" s="183"/>
      <c r="QB25" s="183"/>
      <c r="QC25" s="183"/>
      <c r="QD25" s="183"/>
      <c r="QE25" s="183"/>
      <c r="QF25" s="183"/>
      <c r="QG25" s="183"/>
      <c r="QH25" s="183"/>
      <c r="QI25" s="183"/>
      <c r="QJ25" s="183"/>
      <c r="QK25" s="183"/>
      <c r="QL25" s="183"/>
      <c r="QM25" s="183"/>
      <c r="QN25" s="183"/>
      <c r="QO25" s="183"/>
      <c r="QP25" s="183"/>
      <c r="QQ25" s="183"/>
      <c r="QR25" s="183"/>
      <c r="QS25" s="183"/>
      <c r="QT25" s="183"/>
      <c r="QU25" s="183"/>
      <c r="QV25" s="183"/>
      <c r="QW25" s="183"/>
      <c r="QX25" s="183"/>
      <c r="QY25" s="183"/>
      <c r="QZ25" s="183"/>
      <c r="RA25" s="183"/>
      <c r="RB25" s="183"/>
      <c r="RC25" s="183"/>
      <c r="RD25" s="183"/>
      <c r="RE25" s="183"/>
      <c r="RF25" s="183"/>
      <c r="RG25" s="183"/>
      <c r="RH25" s="183"/>
      <c r="RI25" s="183"/>
      <c r="RJ25" s="183"/>
      <c r="RK25" s="183"/>
      <c r="RL25" s="183"/>
      <c r="RM25" s="183"/>
      <c r="RN25" s="183"/>
      <c r="RO25" s="183"/>
      <c r="RP25" s="183"/>
      <c r="RQ25" s="183"/>
      <c r="RR25" s="183"/>
      <c r="RS25" s="183"/>
      <c r="RT25" s="183"/>
      <c r="RU25" s="183"/>
      <c r="RV25" s="183"/>
      <c r="RW25" s="183"/>
      <c r="RX25" s="183"/>
      <c r="RY25" s="183"/>
      <c r="RZ25" s="183"/>
      <c r="SA25" s="183"/>
      <c r="SB25" s="183"/>
      <c r="SC25" s="183"/>
      <c r="SD25" s="429">
        <v>2862.97</v>
      </c>
      <c r="SE25" s="429">
        <v>2858.62</v>
      </c>
      <c r="SF25" s="429">
        <v>2860.08</v>
      </c>
      <c r="SG25" s="429">
        <v>2849.77</v>
      </c>
      <c r="SH25" s="429">
        <v>2845.09</v>
      </c>
      <c r="SI25" s="429">
        <v>2845.26</v>
      </c>
      <c r="SJ25" s="429">
        <v>2847.62</v>
      </c>
      <c r="SK25" s="429">
        <v>2853.49</v>
      </c>
      <c r="SL25" s="429">
        <v>2854.49</v>
      </c>
      <c r="SM25" s="429">
        <v>2864.86</v>
      </c>
      <c r="SN25" s="429">
        <v>2888.18</v>
      </c>
      <c r="SO25" s="429">
        <v>2877.62</v>
      </c>
      <c r="SP25" s="429">
        <v>2881.75</v>
      </c>
      <c r="SQ25" s="429">
        <v>2874.38</v>
      </c>
      <c r="SR25" s="429">
        <v>2868.84</v>
      </c>
      <c r="SS25" s="429">
        <v>2873.67</v>
      </c>
      <c r="ST25" s="429">
        <v>2891.45</v>
      </c>
      <c r="SU25" s="429">
        <v>2897.13</v>
      </c>
      <c r="SV25" s="429">
        <v>2918.12</v>
      </c>
      <c r="SW25" s="429">
        <v>2909.47</v>
      </c>
      <c r="SX25" s="429">
        <v>2900.87</v>
      </c>
      <c r="SY25" s="429">
        <v>2898.68</v>
      </c>
      <c r="SZ25" s="429">
        <v>2917.44</v>
      </c>
      <c r="TA25" s="429">
        <v>2898.67</v>
      </c>
      <c r="TB25" s="429">
        <v>2895.44</v>
      </c>
      <c r="TC25" s="429">
        <v>2884.01</v>
      </c>
      <c r="TD25" s="429">
        <v>2878.41</v>
      </c>
      <c r="TE25" s="429">
        <v>2862.89</v>
      </c>
      <c r="TF25" s="429">
        <v>2870.54</v>
      </c>
      <c r="TG25" s="429">
        <v>2872.95</v>
      </c>
      <c r="TH25" s="429">
        <v>2860.18</v>
      </c>
      <c r="TI25" s="429">
        <v>2879.94</v>
      </c>
      <c r="TJ25" s="429">
        <v>2870.55</v>
      </c>
      <c r="TK25" s="429">
        <v>2857.33</v>
      </c>
      <c r="TL25" s="429">
        <v>2866.62</v>
      </c>
      <c r="TM25" s="429">
        <v>2873.8</v>
      </c>
      <c r="TN25" s="429">
        <v>2880.83</v>
      </c>
      <c r="TO25" s="429">
        <v>2876.02</v>
      </c>
      <c r="TP25" s="429">
        <v>2882.39</v>
      </c>
      <c r="TQ25" s="429">
        <v>2881.09</v>
      </c>
      <c r="TR25" s="429">
        <v>2881.69</v>
      </c>
      <c r="TS25" s="429">
        <v>2897.87</v>
      </c>
      <c r="TT25" s="429">
        <v>2922.62</v>
      </c>
      <c r="TU25" s="429">
        <v>2923.56</v>
      </c>
      <c r="TV25" s="429">
        <v>2921.61</v>
      </c>
      <c r="TW25" s="429">
        <v>2930.52</v>
      </c>
      <c r="TX25" s="429">
        <v>2917.59</v>
      </c>
      <c r="TY25" s="429">
        <v>2907.23</v>
      </c>
      <c r="TZ25" s="429">
        <v>2904.94</v>
      </c>
      <c r="UA25" s="429">
        <v>2905.8</v>
      </c>
      <c r="UB25" s="429">
        <v>2933.77</v>
      </c>
      <c r="UC25" s="429">
        <v>2969.48</v>
      </c>
      <c r="UD25" s="429">
        <v>2975.33</v>
      </c>
      <c r="UE25" s="429">
        <v>2961.75</v>
      </c>
      <c r="UF25" s="429">
        <v>2957.49</v>
      </c>
      <c r="UG25" s="429">
        <v>2973.96</v>
      </c>
      <c r="UH25" s="429">
        <v>2964.65</v>
      </c>
      <c r="UI25" s="429">
        <v>2963.51</v>
      </c>
      <c r="UJ25" s="429">
        <v>2979.98</v>
      </c>
      <c r="UK25" s="429">
        <v>3005.5</v>
      </c>
      <c r="UL25" s="429">
        <v>3015.88</v>
      </c>
      <c r="UM25" s="429">
        <v>2999.86</v>
      </c>
      <c r="UN25" s="429">
        <v>2988.42</v>
      </c>
      <c r="UO25" s="429">
        <v>3009.32</v>
      </c>
      <c r="UP25" s="429">
        <v>2996.79</v>
      </c>
      <c r="UQ25" s="429">
        <v>3021.58</v>
      </c>
      <c r="UR25" s="429">
        <v>3004.06</v>
      </c>
      <c r="US25" s="429">
        <v>2990.57</v>
      </c>
      <c r="UT25" s="429">
        <v>2985.13</v>
      </c>
      <c r="UU25" s="429">
        <v>2956.15</v>
      </c>
      <c r="UV25" s="429">
        <v>2954.49</v>
      </c>
      <c r="UW25" s="429">
        <v>2945.53</v>
      </c>
      <c r="UX25" s="429">
        <v>2955.64</v>
      </c>
      <c r="UY25" s="429">
        <v>2963.81</v>
      </c>
      <c r="UZ25" s="429">
        <v>2993.49</v>
      </c>
      <c r="VA25" s="429">
        <v>2976.06</v>
      </c>
      <c r="VB25" s="429">
        <v>2964.31</v>
      </c>
      <c r="VC25" s="429">
        <v>2953.22</v>
      </c>
      <c r="VD25" s="429">
        <v>2941.7</v>
      </c>
      <c r="VE25" s="429">
        <v>2947.96</v>
      </c>
      <c r="VF25" s="429">
        <v>2952.38</v>
      </c>
      <c r="VG25" s="429">
        <v>2955.56</v>
      </c>
      <c r="VH25" s="429">
        <v>2926.83</v>
      </c>
      <c r="VI25" s="429">
        <v>2920.21</v>
      </c>
      <c r="VJ25" s="429">
        <v>2936.05</v>
      </c>
      <c r="VK25" s="429">
        <v>2940.64</v>
      </c>
      <c r="VL25" s="429">
        <v>2951.82</v>
      </c>
      <c r="VM25" s="429">
        <v>2970.94</v>
      </c>
      <c r="VN25" s="429">
        <v>2949.16</v>
      </c>
      <c r="VO25" s="429">
        <v>2954.6</v>
      </c>
      <c r="VP25" s="429">
        <v>2951.9</v>
      </c>
      <c r="VQ25" s="429">
        <v>2968.02</v>
      </c>
      <c r="VR25" s="429">
        <v>2962.84</v>
      </c>
      <c r="VS25" s="429">
        <v>2952.62</v>
      </c>
      <c r="VT25" s="429">
        <v>2942.45</v>
      </c>
      <c r="VU25" s="429">
        <v>2961.57</v>
      </c>
      <c r="VV25" s="429">
        <v>2945.95</v>
      </c>
      <c r="VW25" s="429">
        <v>2965.84</v>
      </c>
      <c r="VX25" s="429">
        <v>2953.02</v>
      </c>
      <c r="VY25" s="429">
        <v>2965.53</v>
      </c>
      <c r="VZ25" s="429">
        <v>2985.33</v>
      </c>
      <c r="WA25" s="429">
        <v>2968.12</v>
      </c>
      <c r="WB25" s="429">
        <v>2946.46</v>
      </c>
      <c r="WC25" s="429">
        <v>2948.25</v>
      </c>
      <c r="WD25" s="429">
        <v>2950.01</v>
      </c>
      <c r="WE25" s="429">
        <v>2947.7</v>
      </c>
      <c r="WF25" s="429">
        <v>2938.88</v>
      </c>
      <c r="WG25" s="429">
        <v>2932.37</v>
      </c>
      <c r="WH25" s="429">
        <v>2924.18</v>
      </c>
      <c r="WI25" s="429">
        <v>2937.19</v>
      </c>
      <c r="WJ25" s="429">
        <v>2948.3</v>
      </c>
      <c r="WK25" s="429">
        <v>2961.4</v>
      </c>
      <c r="WL25" s="429">
        <v>2952.52</v>
      </c>
      <c r="WM25" s="429">
        <v>2954.11</v>
      </c>
      <c r="WN25" s="429">
        <v>2961.82</v>
      </c>
      <c r="WO25" s="429">
        <v>2969.37</v>
      </c>
      <c r="WP25" s="429">
        <v>2960.01</v>
      </c>
      <c r="WQ25" s="429">
        <v>2964.37</v>
      </c>
      <c r="WR25" s="429">
        <v>2952.27</v>
      </c>
      <c r="WS25" s="429">
        <v>2938.81</v>
      </c>
      <c r="WT25" s="429">
        <v>2923.23</v>
      </c>
      <c r="WU25" s="429">
        <v>2922.94</v>
      </c>
      <c r="WV25" s="429">
        <v>2917.83</v>
      </c>
      <c r="WW25" s="429">
        <v>2900.23</v>
      </c>
      <c r="WX25" s="429">
        <v>2912.03</v>
      </c>
      <c r="WY25" s="429">
        <v>2896.98</v>
      </c>
      <c r="WZ25" s="429">
        <v>2887.17</v>
      </c>
      <c r="XA25" s="429">
        <v>2883.35</v>
      </c>
      <c r="XB25" s="429">
        <v>2875.31</v>
      </c>
      <c r="XC25" s="429">
        <v>2865.59</v>
      </c>
      <c r="XD25" s="429">
        <v>2861.18</v>
      </c>
      <c r="XE25" s="429">
        <v>2842.6</v>
      </c>
      <c r="XF25" s="429">
        <v>2848.35</v>
      </c>
      <c r="XG25" s="429">
        <v>2860.14</v>
      </c>
      <c r="XH25" s="429">
        <v>2875.55</v>
      </c>
      <c r="XI25" s="429">
        <v>2862.95</v>
      </c>
      <c r="XJ25" s="429">
        <v>2844.82</v>
      </c>
      <c r="XK25" s="429">
        <v>2842.07</v>
      </c>
      <c r="XL25" s="429">
        <v>2842.03</v>
      </c>
      <c r="XM25" s="429">
        <v>2821.18</v>
      </c>
      <c r="XN25" s="429">
        <v>2846.26</v>
      </c>
      <c r="XO25" s="429">
        <v>2823.58</v>
      </c>
      <c r="XP25" s="429">
        <v>2826.65</v>
      </c>
      <c r="XQ25" s="429">
        <v>2817.77</v>
      </c>
      <c r="XR25" s="429">
        <v>2819.18</v>
      </c>
      <c r="XS25" s="429">
        <v>2787.85</v>
      </c>
      <c r="XT25" s="429">
        <v>2796.05</v>
      </c>
      <c r="XU25" s="429">
        <v>2821.51</v>
      </c>
      <c r="XV25" s="429">
        <v>2817.58</v>
      </c>
      <c r="XW25" s="429">
        <v>2818.56</v>
      </c>
      <c r="XX25" s="429">
        <v>2835.89</v>
      </c>
      <c r="XY25" s="429">
        <v>2852.96</v>
      </c>
      <c r="XZ25" s="429">
        <v>2842.04</v>
      </c>
      <c r="YA25" s="429">
        <v>2851.64</v>
      </c>
      <c r="YB25" s="429">
        <v>2847.6</v>
      </c>
      <c r="YC25" s="429">
        <v>2836.24</v>
      </c>
      <c r="YD25" s="429">
        <v>2853.81</v>
      </c>
      <c r="YE25" s="429">
        <v>2803.32</v>
      </c>
      <c r="YF25" s="429">
        <v>2804.54</v>
      </c>
      <c r="YG25" s="429">
        <v>2809.93</v>
      </c>
      <c r="YH25" s="429">
        <v>2826.09</v>
      </c>
      <c r="YI25" s="429">
        <v>2834.44</v>
      </c>
      <c r="YJ25" s="429">
        <v>2860.06</v>
      </c>
      <c r="YK25" s="429">
        <v>2865.47</v>
      </c>
      <c r="YL25" s="429">
        <v>2877.19</v>
      </c>
      <c r="YM25" s="429">
        <v>2872.55</v>
      </c>
      <c r="YN25" s="429">
        <v>2847.69</v>
      </c>
      <c r="YO25" s="429">
        <v>2862.66</v>
      </c>
      <c r="YP25" s="429">
        <v>2863.97</v>
      </c>
      <c r="YQ25" s="429">
        <v>2874.26</v>
      </c>
      <c r="YR25" s="429">
        <v>2869.94</v>
      </c>
      <c r="YS25" s="429">
        <v>2877.32</v>
      </c>
      <c r="YT25" s="429">
        <v>2882.81</v>
      </c>
      <c r="YU25" s="429">
        <v>2898.82</v>
      </c>
      <c r="YV25" s="429">
        <v>2891.34</v>
      </c>
      <c r="YW25" s="429">
        <v>2879.33</v>
      </c>
      <c r="YX25" s="429">
        <v>2886.58</v>
      </c>
      <c r="YY25" s="429">
        <v>2861.02</v>
      </c>
      <c r="YZ25" s="429">
        <v>2858.78</v>
      </c>
      <c r="ZA25" s="429">
        <v>2865.5</v>
      </c>
      <c r="ZB25" s="429">
        <v>2889.63</v>
      </c>
      <c r="ZC25" s="429">
        <v>2880.75</v>
      </c>
      <c r="ZD25" s="429">
        <v>2879.67</v>
      </c>
      <c r="ZE25" s="429">
        <v>2889.84</v>
      </c>
      <c r="ZF25" s="429">
        <v>2870.21</v>
      </c>
      <c r="ZG25" s="429">
        <v>2875.03</v>
      </c>
      <c r="ZH25" s="429">
        <v>2885.82</v>
      </c>
      <c r="ZI25" s="429">
        <v>2878.06</v>
      </c>
      <c r="ZJ25" s="429">
        <v>2862.01</v>
      </c>
      <c r="ZK25" s="429">
        <v>2841.64</v>
      </c>
      <c r="ZL25" s="429">
        <v>2840.39</v>
      </c>
      <c r="ZM25" s="429">
        <v>2843.37</v>
      </c>
      <c r="ZN25" s="429">
        <v>2850.84</v>
      </c>
      <c r="ZO25" s="429">
        <v>2844.68</v>
      </c>
      <c r="ZP25" s="429">
        <v>2816.04</v>
      </c>
      <c r="ZQ25" s="429">
        <v>2796.1</v>
      </c>
      <c r="ZR25" s="429">
        <v>2808.38</v>
      </c>
      <c r="ZS25" s="429">
        <v>2787.87</v>
      </c>
      <c r="ZT25" s="429">
        <v>2802.1</v>
      </c>
      <c r="ZU25" s="429">
        <v>2806.64</v>
      </c>
      <c r="ZV25" s="429">
        <v>2818.43</v>
      </c>
      <c r="ZW25" s="429">
        <v>2842.86</v>
      </c>
      <c r="ZX25" s="429">
        <v>2853.94</v>
      </c>
      <c r="ZY25" s="429">
        <v>2856.43</v>
      </c>
      <c r="ZZ25" s="429">
        <v>2854.34</v>
      </c>
      <c r="AAA25" s="429">
        <v>2867.85</v>
      </c>
      <c r="AAB25" s="429">
        <v>2889.01</v>
      </c>
      <c r="AAC25" s="429">
        <v>2886.38</v>
      </c>
      <c r="AAD25" s="429">
        <v>2894.41</v>
      </c>
      <c r="AAE25" s="429">
        <v>2889.19</v>
      </c>
      <c r="AAF25" s="429">
        <v>2871.79</v>
      </c>
      <c r="AAG25" s="429">
        <v>2862.22</v>
      </c>
      <c r="AAH25" s="429">
        <v>2863.19</v>
      </c>
      <c r="AAI25" s="429">
        <v>2878.01</v>
      </c>
      <c r="AAJ25" s="429">
        <v>2887.58</v>
      </c>
      <c r="AAK25" s="429">
        <v>2869.93</v>
      </c>
      <c r="AAL25" s="429">
        <v>2889.39</v>
      </c>
      <c r="AAM25" s="429">
        <v>2884.2</v>
      </c>
      <c r="AAN25" s="429">
        <v>2896.9</v>
      </c>
      <c r="AAO25" s="429">
        <v>2927.12</v>
      </c>
      <c r="AAP25" s="429">
        <v>2912.45</v>
      </c>
      <c r="AAQ25" s="429">
        <v>2924.48</v>
      </c>
      <c r="AAR25" s="429">
        <v>2938.38</v>
      </c>
      <c r="AAS25" s="429">
        <v>2943.44</v>
      </c>
      <c r="AAT25" s="429">
        <v>2968.42</v>
      </c>
      <c r="AAU25" s="429">
        <v>2962.37</v>
      </c>
      <c r="AAV25" s="429">
        <v>2977.01</v>
      </c>
      <c r="AAW25" s="429">
        <v>2986.91</v>
      </c>
      <c r="AAX25" s="429">
        <v>2978.63</v>
      </c>
      <c r="AAY25" s="429">
        <v>2965.19</v>
      </c>
      <c r="AAZ25" s="429">
        <v>2957.15</v>
      </c>
      <c r="ABA25" s="429">
        <v>2959.06</v>
      </c>
      <c r="ABB25" s="429">
        <v>2972.5</v>
      </c>
      <c r="ABC25" s="429">
        <v>2951.75</v>
      </c>
      <c r="ABD25" s="429">
        <v>2953.76</v>
      </c>
      <c r="ABE25" s="429">
        <v>2948.71</v>
      </c>
      <c r="ABF25" s="429">
        <v>2945.12</v>
      </c>
      <c r="ABG25" s="429">
        <v>2947.29</v>
      </c>
      <c r="ABH25" s="429">
        <v>2958.85</v>
      </c>
      <c r="ABI25" s="429">
        <v>2972.9</v>
      </c>
      <c r="ABJ25" s="429">
        <v>2966.66</v>
      </c>
      <c r="ABK25" s="429">
        <v>2972.72</v>
      </c>
      <c r="ABL25" s="429">
        <v>2969.51</v>
      </c>
      <c r="ABM25" s="429">
        <v>2951.44</v>
      </c>
      <c r="ABN25" s="429">
        <v>2935.29</v>
      </c>
      <c r="ABO25" s="429">
        <v>2956.43</v>
      </c>
      <c r="ABP25" s="429">
        <v>2940.53</v>
      </c>
      <c r="ABQ25" s="429">
        <v>2930.4</v>
      </c>
      <c r="ABR25" s="429">
        <v>2923.98</v>
      </c>
      <c r="ABS25" s="429">
        <v>2917.12</v>
      </c>
      <c r="ABT25" s="429">
        <v>2925.44</v>
      </c>
      <c r="ABU25" s="429">
        <v>2915.64</v>
      </c>
      <c r="ABV25" s="429">
        <v>2909.87</v>
      </c>
      <c r="ABW25" s="429">
        <v>2913.97</v>
      </c>
      <c r="ABX25" s="429">
        <v>2934.18</v>
      </c>
      <c r="ABY25" s="429">
        <v>2920.64</v>
      </c>
      <c r="ABZ25" s="429">
        <v>2928.27</v>
      </c>
      <c r="ACA25" s="429">
        <v>2940.5</v>
      </c>
      <c r="ACB25" s="429">
        <v>2890.12</v>
      </c>
      <c r="ACC25" s="429">
        <v>2885.9</v>
      </c>
      <c r="ACD25" s="429">
        <v>2900.75</v>
      </c>
      <c r="ACE25" s="429">
        <v>2913.45</v>
      </c>
      <c r="ACF25" s="429">
        <v>2917.73</v>
      </c>
      <c r="ACG25" s="429">
        <v>2940.25</v>
      </c>
      <c r="ACH25" s="429">
        <v>2940.49</v>
      </c>
      <c r="ACI25" s="429">
        <v>2957.97</v>
      </c>
      <c r="ACJ25" s="429">
        <v>2946.09</v>
      </c>
      <c r="ACK25" s="429">
        <v>2953.5</v>
      </c>
      <c r="ACL25" s="429">
        <v>2963.7</v>
      </c>
      <c r="ACM25" s="429">
        <v>2944.28</v>
      </c>
      <c r="ACN25" s="429">
        <v>2939.26</v>
      </c>
      <c r="ACO25" s="429">
        <v>2982.84</v>
      </c>
      <c r="ACP25" s="429">
        <v>2988.26</v>
      </c>
      <c r="ACQ25" s="429">
        <v>2992.79</v>
      </c>
      <c r="ACR25" s="429">
        <v>3003.68</v>
      </c>
      <c r="ACS25" s="429">
        <v>2983.88</v>
      </c>
      <c r="ACT25" s="429">
        <v>2982.94</v>
      </c>
      <c r="ACU25" s="429">
        <v>2995.82</v>
      </c>
      <c r="ACV25" s="429">
        <v>3011.12</v>
      </c>
      <c r="ACW25" s="429">
        <v>2996.08</v>
      </c>
      <c r="ACX25" s="429">
        <v>2984.34</v>
      </c>
      <c r="ACY25" s="429">
        <v>2999.82</v>
      </c>
      <c r="ACZ25" s="429">
        <v>2992.69</v>
      </c>
      <c r="ADA25" s="429">
        <v>2983.42</v>
      </c>
      <c r="ADB25" s="429">
        <v>2994.99</v>
      </c>
      <c r="ADC25" s="429">
        <v>3005.14</v>
      </c>
      <c r="ADD25" s="429">
        <v>3011.12</v>
      </c>
      <c r="ADE25" s="429">
        <v>3025.56</v>
      </c>
      <c r="ADF25" s="429">
        <v>3003.37</v>
      </c>
      <c r="ADG25" s="429">
        <v>3012.29</v>
      </c>
      <c r="ADH25" s="429">
        <v>3011.25</v>
      </c>
      <c r="ADI25" s="429">
        <v>3007.39</v>
      </c>
      <c r="ADJ25" s="429">
        <v>3028.65</v>
      </c>
      <c r="ADK25" s="429">
        <v>3024.65</v>
      </c>
      <c r="ADL25" s="429">
        <v>3038.74</v>
      </c>
      <c r="ADM25" s="429">
        <v>3016.75</v>
      </c>
      <c r="ADN25" s="429">
        <v>3023.61</v>
      </c>
      <c r="ADO25" s="429">
        <v>3039.65</v>
      </c>
      <c r="ADP25" s="429">
        <v>3048.79</v>
      </c>
      <c r="ADQ25" s="429">
        <v>3057.25</v>
      </c>
      <c r="ADR25" s="429">
        <v>3078.06</v>
      </c>
      <c r="ADS25" s="429">
        <v>3072.86</v>
      </c>
      <c r="ADT25" s="429">
        <v>3059.72</v>
      </c>
      <c r="ADU25" s="429">
        <v>3054.57</v>
      </c>
      <c r="ADV25" s="429">
        <v>3034.66</v>
      </c>
      <c r="ADW25" s="429">
        <v>3024.61</v>
      </c>
      <c r="ADX25" s="429">
        <v>3018.98</v>
      </c>
      <c r="ADY25" s="429">
        <v>3016</v>
      </c>
      <c r="ADZ25" s="429">
        <v>3004.74</v>
      </c>
      <c r="AEA25" s="429">
        <v>2999.66</v>
      </c>
      <c r="AEB25" s="429">
        <v>2997.79</v>
      </c>
      <c r="AEC25" s="429">
        <v>2981.69</v>
      </c>
      <c r="AED25" s="429">
        <v>3001</v>
      </c>
      <c r="AEE25" s="429">
        <v>3008.11</v>
      </c>
      <c r="AEF25" s="429">
        <v>3006.13</v>
      </c>
      <c r="AEG25" s="429">
        <v>3019.72</v>
      </c>
      <c r="AEH25" s="429">
        <v>3010.42</v>
      </c>
      <c r="AEI25" s="429">
        <v>3013.52</v>
      </c>
      <c r="AEJ25" s="429">
        <v>3010.44</v>
      </c>
      <c r="AEK25" s="429">
        <v>2979.06</v>
      </c>
      <c r="AEL25" s="429">
        <v>2969.87</v>
      </c>
      <c r="AEM25" s="429">
        <v>2979.5</v>
      </c>
      <c r="AEN25" s="429">
        <v>2968.69</v>
      </c>
      <c r="AEO25" s="429">
        <v>2969.43</v>
      </c>
      <c r="AEP25" s="429">
        <v>2978.03</v>
      </c>
      <c r="AEQ25" s="429">
        <v>2977.38</v>
      </c>
      <c r="AER25" s="429">
        <v>2989.56</v>
      </c>
      <c r="AES25" s="429">
        <v>2987.42</v>
      </c>
      <c r="AET25" s="429">
        <v>2989.34</v>
      </c>
      <c r="AEU25" s="429">
        <v>2990.79</v>
      </c>
      <c r="AEV25" s="429">
        <v>2991.37</v>
      </c>
      <c r="AEW25" s="429">
        <v>2998.76</v>
      </c>
      <c r="AEX25" s="429">
        <v>3001.38</v>
      </c>
      <c r="AEY25" s="429">
        <v>2997.57</v>
      </c>
      <c r="AEZ25" s="429">
        <v>2992.59</v>
      </c>
      <c r="AFA25" s="429">
        <v>2984.83</v>
      </c>
      <c r="AFB25" s="429">
        <v>2977.58</v>
      </c>
      <c r="AFC25" s="429">
        <v>2979.35</v>
      </c>
      <c r="AFD25" s="429">
        <v>2963.06</v>
      </c>
      <c r="AFE25" s="429">
        <v>2965.98</v>
      </c>
      <c r="AFF25" s="429">
        <v>2969.32</v>
      </c>
      <c r="AFG25" s="429">
        <v>2980.79</v>
      </c>
      <c r="AFH25" s="429">
        <v>2981.21</v>
      </c>
      <c r="AFI25" s="429">
        <v>2985.61</v>
      </c>
      <c r="AFJ25" s="429">
        <v>2986.56</v>
      </c>
      <c r="AFK25" s="429">
        <v>2985.33</v>
      </c>
      <c r="AFL25" s="429">
        <v>3003.31</v>
      </c>
      <c r="AFM25" s="429">
        <v>2996.02</v>
      </c>
      <c r="AFN25" s="429">
        <v>2975.68</v>
      </c>
      <c r="AFO25" s="429">
        <v>2976.51</v>
      </c>
      <c r="AFP25" s="429">
        <v>2976.51</v>
      </c>
      <c r="AFQ25" s="429">
        <v>2958.23</v>
      </c>
      <c r="AFR25" s="429">
        <v>2955.84</v>
      </c>
      <c r="AFS25" s="429">
        <v>2957.46</v>
      </c>
      <c r="AFT25" s="429">
        <v>2948.06</v>
      </c>
      <c r="AFU25" s="429">
        <v>2959.16</v>
      </c>
      <c r="AFV25" s="429">
        <v>2958.57</v>
      </c>
      <c r="AFW25" s="429">
        <v>2954.61</v>
      </c>
      <c r="AFX25" s="429">
        <v>2954.29</v>
      </c>
      <c r="AFY25" s="429">
        <v>2964.67</v>
      </c>
      <c r="AFZ25" s="429">
        <v>2964.87</v>
      </c>
      <c r="AGA25" s="429">
        <v>2968.82</v>
      </c>
      <c r="AGB25" s="429">
        <v>2970.87</v>
      </c>
      <c r="AGC25" s="429">
        <v>2977.92</v>
      </c>
      <c r="AGD25" s="429">
        <v>2978.62</v>
      </c>
      <c r="AGE25" s="429">
        <v>2982.57</v>
      </c>
      <c r="AGF25" s="429">
        <v>2965.16</v>
      </c>
      <c r="AGG25" s="429">
        <v>2963.72</v>
      </c>
      <c r="AGH25" s="429">
        <v>2965.05</v>
      </c>
      <c r="AGI25" s="429">
        <v>2968.25</v>
      </c>
      <c r="AGJ25" s="429">
        <v>2955.7</v>
      </c>
      <c r="AGK25" s="429">
        <v>2944.38</v>
      </c>
      <c r="AGL25" s="429">
        <v>2940.15</v>
      </c>
      <c r="AGM25" s="429">
        <v>2949.07</v>
      </c>
      <c r="AGN25" s="429">
        <v>2958.59</v>
      </c>
      <c r="AGO25" s="429">
        <v>2967.77</v>
      </c>
      <c r="AGP25" s="429">
        <v>2963.28</v>
      </c>
      <c r="AGQ25" s="429">
        <v>2949.32</v>
      </c>
      <c r="AGR25" s="429">
        <v>2955.29</v>
      </c>
      <c r="AGS25" s="429">
        <v>2958.11</v>
      </c>
      <c r="AGT25" s="429">
        <v>2961.08</v>
      </c>
      <c r="AGU25" s="429">
        <v>2955.69</v>
      </c>
      <c r="AGV25" s="429">
        <v>2965.79</v>
      </c>
      <c r="AGW25" s="429">
        <v>2966.96</v>
      </c>
      <c r="AGX25" s="429">
        <v>2971.51</v>
      </c>
      <c r="AGY25" s="429">
        <v>2964.89</v>
      </c>
      <c r="AGZ25" s="429">
        <v>2964.62</v>
      </c>
      <c r="AHA25" s="429">
        <v>2957.8</v>
      </c>
      <c r="AHB25" s="429">
        <v>2955.05</v>
      </c>
      <c r="AHC25" s="429">
        <v>2951.99</v>
      </c>
      <c r="AHD25" s="429">
        <v>2951.91</v>
      </c>
      <c r="AHE25" s="430">
        <v>2949.4</v>
      </c>
      <c r="AHF25" s="430">
        <v>2961.9</v>
      </c>
      <c r="AHG25" s="430">
        <v>2964.49</v>
      </c>
      <c r="AHH25" s="430">
        <v>2962.39</v>
      </c>
      <c r="AHI25" s="430">
        <v>2954.3</v>
      </c>
      <c r="AHJ25" s="430">
        <v>2948.57</v>
      </c>
      <c r="AHK25" s="430">
        <v>2952.3</v>
      </c>
      <c r="AHL25" s="430">
        <v>2961.18</v>
      </c>
      <c r="AHM25" s="430">
        <v>2985.28</v>
      </c>
      <c r="AHN25" s="430">
        <v>2988.52</v>
      </c>
      <c r="AHO25" s="430">
        <v>2980.4</v>
      </c>
      <c r="AHP25" s="430">
        <v>2986.43</v>
      </c>
      <c r="AHQ25" s="430">
        <v>2994.76</v>
      </c>
      <c r="AHR25" s="430">
        <v>3002.82</v>
      </c>
      <c r="AHS25" s="430">
        <v>3009.32</v>
      </c>
      <c r="AHT25" s="430">
        <v>2997.68</v>
      </c>
      <c r="AHU25" s="430">
        <v>2996.03</v>
      </c>
      <c r="AHV25" s="430">
        <v>2977.93</v>
      </c>
      <c r="AHW25" s="430">
        <v>2972.39</v>
      </c>
      <c r="AHX25" s="430">
        <v>2976.16</v>
      </c>
      <c r="AHY25" s="430">
        <v>3000.82</v>
      </c>
      <c r="AHZ25" s="430">
        <v>3005.62</v>
      </c>
      <c r="AIA25" s="430">
        <v>3023.22</v>
      </c>
      <c r="AIB25" s="430">
        <v>3025.47</v>
      </c>
      <c r="AIC25" s="430">
        <v>3019.99</v>
      </c>
      <c r="AID25" s="430">
        <v>3021.01</v>
      </c>
      <c r="AIE25" s="430">
        <v>3026.39</v>
      </c>
      <c r="AIF25" s="430">
        <v>3011.95</v>
      </c>
      <c r="AIG25" s="430">
        <v>3000.75</v>
      </c>
      <c r="AIH25" s="430">
        <v>2998.61</v>
      </c>
      <c r="AII25" s="430">
        <v>2999.75</v>
      </c>
      <c r="AIJ25" s="430">
        <v>2995.7</v>
      </c>
      <c r="AIK25" s="430">
        <v>2986.67</v>
      </c>
      <c r="AIL25" s="430">
        <v>2980.59</v>
      </c>
      <c r="AIM25" s="430">
        <v>2982.5</v>
      </c>
      <c r="AIN25" s="430">
        <v>2993.01</v>
      </c>
      <c r="AIO25" s="430">
        <v>2982.43</v>
      </c>
      <c r="AIP25" s="430">
        <v>2991.8</v>
      </c>
      <c r="AIQ25" s="430">
        <v>2998.21</v>
      </c>
      <c r="AIR25" s="430">
        <v>2987.51</v>
      </c>
      <c r="AIS25" s="430">
        <v>2980.41</v>
      </c>
      <c r="AIT25" s="430">
        <v>2967.2</v>
      </c>
      <c r="AIU25" s="430">
        <v>2964.61</v>
      </c>
      <c r="AIV25" s="430">
        <v>2968.5</v>
      </c>
      <c r="AIW25" s="430">
        <v>2962.99</v>
      </c>
      <c r="AIX25" s="430">
        <v>2970.17</v>
      </c>
      <c r="AIY25" s="431">
        <v>2973.26</v>
      </c>
      <c r="AIZ25" s="430">
        <v>2941.82</v>
      </c>
      <c r="AJA25" s="430">
        <v>2962.76</v>
      </c>
      <c r="AJB25" s="430">
        <v>2966.15</v>
      </c>
      <c r="AJC25" s="430">
        <v>2990.91</v>
      </c>
      <c r="AJD25" s="430">
        <v>2983.32</v>
      </c>
      <c r="AJE25" s="430">
        <v>2992.27</v>
      </c>
      <c r="AJF25" s="430">
        <v>2986.19</v>
      </c>
      <c r="AJG25" s="430">
        <v>2983.03</v>
      </c>
      <c r="AJH25" s="430">
        <v>2990.24</v>
      </c>
      <c r="AJI25" s="430">
        <v>2988.11</v>
      </c>
      <c r="AJJ25" s="430">
        <v>2979.35</v>
      </c>
      <c r="AJK25" s="430">
        <v>2962.61</v>
      </c>
      <c r="AJL25" s="430">
        <v>2967.8</v>
      </c>
      <c r="AJM25" s="430">
        <v>2959.39</v>
      </c>
      <c r="AJN25" s="430">
        <v>2965.21</v>
      </c>
      <c r="AJO25" s="430">
        <v>2969.77</v>
      </c>
      <c r="AJP25" s="430">
        <v>2957.14</v>
      </c>
      <c r="AJQ25" s="430">
        <v>2970.9</v>
      </c>
      <c r="AJR25" s="430">
        <v>2968.62</v>
      </c>
      <c r="AJS25" s="430">
        <v>2962.86</v>
      </c>
      <c r="AJT25" s="430">
        <v>2961.17</v>
      </c>
      <c r="AJU25" s="430">
        <v>2949.35</v>
      </c>
      <c r="AJV25" s="430">
        <v>2934.32</v>
      </c>
      <c r="AJW25" s="430">
        <v>2936.01</v>
      </c>
      <c r="AJX25" s="430">
        <v>2949.6</v>
      </c>
      <c r="AJY25" s="430">
        <v>2951.53</v>
      </c>
      <c r="AJZ25" s="430">
        <v>2946.49</v>
      </c>
      <c r="AKA25" s="430">
        <v>2947.28</v>
      </c>
      <c r="AKB25" s="430">
        <v>2950.13</v>
      </c>
      <c r="AKC25" s="430">
        <v>2947.31</v>
      </c>
      <c r="AKD25" s="430">
        <v>2942.52</v>
      </c>
      <c r="AKE25" s="430">
        <v>2962.93</v>
      </c>
      <c r="AKF25" s="430">
        <v>2955.19</v>
      </c>
      <c r="AKG25" s="430">
        <v>2940.53</v>
      </c>
      <c r="AKH25" s="430">
        <v>2950.6</v>
      </c>
      <c r="AKI25" s="430">
        <v>2948.93</v>
      </c>
      <c r="AKJ25" s="430">
        <v>2948.31</v>
      </c>
      <c r="AKK25" s="430">
        <v>2927.5</v>
      </c>
      <c r="AKL25" s="430">
        <v>2930.13</v>
      </c>
      <c r="AKM25" s="430">
        <v>2933.66</v>
      </c>
      <c r="AKN25" s="430">
        <v>2919.65</v>
      </c>
      <c r="AKO25" s="430">
        <v>2912.8</v>
      </c>
      <c r="AKP25" s="430">
        <v>2916.46</v>
      </c>
      <c r="AKQ25" s="430">
        <v>2904.18</v>
      </c>
      <c r="AKR25" s="430">
        <v>2909.46</v>
      </c>
      <c r="AKS25" s="430">
        <v>2919.28</v>
      </c>
      <c r="AKT25" s="430">
        <v>2919.8</v>
      </c>
      <c r="AKU25" s="430">
        <v>2927.54</v>
      </c>
      <c r="AKV25" s="430">
        <v>2930.43</v>
      </c>
      <c r="AKW25" s="430">
        <v>2930.21</v>
      </c>
      <c r="AKX25" s="430">
        <v>2942.01</v>
      </c>
      <c r="AKY25" s="430">
        <v>2939.89</v>
      </c>
      <c r="AKZ25" s="430">
        <v>2942.39</v>
      </c>
      <c r="ALA25" s="430">
        <v>2944.37</v>
      </c>
      <c r="ALB25" s="430">
        <v>2951.44</v>
      </c>
      <c r="ALC25" s="430">
        <v>2964.61</v>
      </c>
      <c r="ALD25" s="430">
        <v>2980.42</v>
      </c>
      <c r="ALE25" s="430">
        <v>2998.87</v>
      </c>
      <c r="ALF25" s="430">
        <v>2990.77</v>
      </c>
      <c r="ALG25" s="430">
        <v>2984.13</v>
      </c>
      <c r="ALH25" s="430">
        <v>2989.47</v>
      </c>
      <c r="ALI25" s="430">
        <v>2985.86</v>
      </c>
      <c r="ALJ25" s="430">
        <v>2983.53</v>
      </c>
      <c r="ALK25" s="430">
        <v>2984.29</v>
      </c>
      <c r="ALL25" s="430">
        <v>3000.26</v>
      </c>
      <c r="ALM25" s="430">
        <v>3014.51</v>
      </c>
      <c r="ALN25" s="432">
        <v>3014.71</v>
      </c>
      <c r="ALO25" s="432">
        <v>3017.13</v>
      </c>
      <c r="ALP25" s="432">
        <v>3009.92</v>
      </c>
      <c r="ALQ25" s="432">
        <v>2995.22</v>
      </c>
      <c r="ALR25" s="432">
        <v>2994.38</v>
      </c>
      <c r="ALS25" s="432">
        <v>2986</v>
      </c>
      <c r="ALT25" s="432">
        <v>2979.05</v>
      </c>
      <c r="ALU25" s="432">
        <v>2980.95</v>
      </c>
      <c r="ALV25" s="432">
        <v>2973.55</v>
      </c>
      <c r="ALW25" s="432">
        <v>2976.37</v>
      </c>
      <c r="ALX25" s="432">
        <v>2978.02</v>
      </c>
      <c r="ALY25" s="432">
        <v>2990.14</v>
      </c>
      <c r="ALZ25" s="432">
        <v>2994.79</v>
      </c>
      <c r="AMA25" s="432">
        <v>2992.75</v>
      </c>
      <c r="AMB25" s="432">
        <v>2998.79</v>
      </c>
      <c r="AMC25" s="432">
        <v>2994.94</v>
      </c>
      <c r="AMD25" s="432">
        <v>2989.42</v>
      </c>
      <c r="AME25" s="432">
        <v>2988.66</v>
      </c>
      <c r="AMF25" s="432">
        <v>2989.86</v>
      </c>
      <c r="AMG25" s="491">
        <v>2993.54</v>
      </c>
      <c r="AMH25" s="491">
        <v>3012.26</v>
      </c>
      <c r="AMI25" s="491">
        <v>3013.81</v>
      </c>
      <c r="AMJ25" s="491">
        <v>3014.34</v>
      </c>
      <c r="AMK25" s="491">
        <v>3023.01</v>
      </c>
      <c r="AML25" s="491">
        <v>3012.55</v>
      </c>
      <c r="AMM25" s="491">
        <v>3015.03</v>
      </c>
      <c r="AMN25" s="491">
        <v>3019.22</v>
      </c>
      <c r="AMO25" s="491">
        <v>3034.04</v>
      </c>
      <c r="AMP25" s="491">
        <v>3047.53</v>
      </c>
      <c r="AMQ25" s="491">
        <v>3039.66</v>
      </c>
      <c r="AMR25" s="491">
        <v>3041.08</v>
      </c>
      <c r="AMS25" s="491">
        <v>3039.75</v>
      </c>
      <c r="AMT25" s="491">
        <v>3038</v>
      </c>
      <c r="AMU25" s="491">
        <v>3037.13</v>
      </c>
      <c r="AMV25" s="491">
        <v>3029.17</v>
      </c>
      <c r="AMW25" s="491">
        <v>3029.22</v>
      </c>
      <c r="AMX25" s="491">
        <v>3032.13</v>
      </c>
      <c r="AMY25" s="491">
        <v>3031.62</v>
      </c>
      <c r="AMZ25" s="491">
        <v>3043.51</v>
      </c>
      <c r="ANA25" s="491">
        <v>3061</v>
      </c>
      <c r="ANB25" s="491">
        <v>3063.54</v>
      </c>
      <c r="ANC25" s="491">
        <v>3065.85</v>
      </c>
      <c r="AND25" s="491">
        <v>3051.46</v>
      </c>
      <c r="ANE25" s="491">
        <v>3055.59</v>
      </c>
      <c r="ANF25" s="491">
        <v>3059.22</v>
      </c>
      <c r="ANG25" s="491">
        <v>3052.51</v>
      </c>
      <c r="ANH25" s="491">
        <v>3044.11</v>
      </c>
      <c r="ANI25" s="491">
        <v>3042.26</v>
      </c>
      <c r="ANJ25" s="491">
        <v>3049.39</v>
      </c>
      <c r="ANK25" s="491">
        <v>3055.38</v>
      </c>
      <c r="ANL25" s="491">
        <v>3050.08</v>
      </c>
      <c r="ANM25" s="491">
        <v>3060.13</v>
      </c>
      <c r="ANN25" s="491">
        <v>3058.33</v>
      </c>
      <c r="ANO25" s="491">
        <v>3048.84</v>
      </c>
      <c r="ANP25" s="491">
        <v>3046.92</v>
      </c>
      <c r="ANQ25" s="491">
        <v>3046.42</v>
      </c>
      <c r="ANR25" s="491">
        <v>3048.77</v>
      </c>
      <c r="ANS25" s="491">
        <v>3039.02</v>
      </c>
      <c r="ANT25" s="491">
        <v>3034.31</v>
      </c>
      <c r="ANU25" s="491">
        <v>3031.52</v>
      </c>
      <c r="ANV25" s="491">
        <v>3027.41</v>
      </c>
      <c r="ANW25" s="491">
        <v>3031.31</v>
      </c>
      <c r="ANX25" s="491">
        <v>3034.57</v>
      </c>
      <c r="ANY25" s="491">
        <v>3048.19</v>
      </c>
      <c r="ANZ25" s="491">
        <v>3041.68</v>
      </c>
      <c r="AOA25" s="491">
        <v>3039.55</v>
      </c>
      <c r="AOB25" s="491">
        <v>3030.19</v>
      </c>
      <c r="AOC25" s="491">
        <v>3019.96</v>
      </c>
      <c r="AOD25" s="491">
        <v>3014.84</v>
      </c>
      <c r="AOE25" s="491">
        <v>3005.47</v>
      </c>
      <c r="AOF25" s="491">
        <v>3007.39</v>
      </c>
      <c r="AOG25" s="491">
        <v>2997.91</v>
      </c>
      <c r="AOH25" s="56">
        <v>2988.06</v>
      </c>
      <c r="AOI25" s="56">
        <v>2989.18</v>
      </c>
      <c r="AOJ25" s="56">
        <v>2986.65</v>
      </c>
      <c r="AOK25" s="56">
        <v>2979.39</v>
      </c>
      <c r="AOL25" s="56">
        <v>2977.8</v>
      </c>
      <c r="AOM25" s="56">
        <v>2986.32</v>
      </c>
      <c r="AON25" s="56">
        <v>3022.95</v>
      </c>
      <c r="AOO25" s="56">
        <v>3039.26</v>
      </c>
      <c r="AOP25" s="491">
        <v>3057.27</v>
      </c>
      <c r="AOQ25" s="491">
        <v>3075.43</v>
      </c>
      <c r="AOR25" s="491">
        <v>3090.08</v>
      </c>
      <c r="AOS25" s="491">
        <v>3074.84</v>
      </c>
      <c r="AOT25" s="491">
        <v>3107.69</v>
      </c>
      <c r="AOU25" s="491">
        <v>3159.02</v>
      </c>
      <c r="AOV25" s="491">
        <v>3149.01</v>
      </c>
      <c r="AOW25" s="491">
        <v>3134.2</v>
      </c>
      <c r="AOX25" s="491">
        <v>3129.4</v>
      </c>
      <c r="AOY25" s="491">
        <v>3096.72</v>
      </c>
      <c r="AOZ25" s="491">
        <v>3094.39</v>
      </c>
      <c r="APA25" s="491">
        <v>3085.09</v>
      </c>
      <c r="APB25" s="491">
        <v>3037.78</v>
      </c>
      <c r="APC25" s="491">
        <v>3004.74</v>
      </c>
      <c r="APD25" s="491">
        <v>2996.58</v>
      </c>
      <c r="APE25" s="491">
        <v>2963.75</v>
      </c>
      <c r="APF25" s="491">
        <v>3001.16</v>
      </c>
      <c r="APG25" s="491">
        <v>2997.61</v>
      </c>
      <c r="APH25" s="491">
        <v>3030.08</v>
      </c>
      <c r="API25" s="491">
        <v>3061.02</v>
      </c>
      <c r="APJ25" s="491">
        <v>3076.52</v>
      </c>
      <c r="APK25" s="56">
        <v>3054.54</v>
      </c>
    </row>
    <row r="26" spans="1:1103">
      <c r="A26" s="183" t="s">
        <v>309</v>
      </c>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c r="IW26" s="183"/>
      <c r="IX26" s="183"/>
      <c r="IY26" s="183"/>
      <c r="IZ26" s="183"/>
      <c r="JA26" s="183"/>
      <c r="JB26" s="183"/>
      <c r="JC26" s="183"/>
      <c r="JD26" s="183"/>
      <c r="JE26" s="183"/>
      <c r="JF26" s="183"/>
      <c r="JG26" s="183"/>
      <c r="JH26" s="183"/>
      <c r="JI26" s="183"/>
      <c r="JJ26" s="183"/>
      <c r="JK26" s="183"/>
      <c r="JL26" s="183"/>
      <c r="JM26" s="183"/>
      <c r="JN26" s="183"/>
      <c r="JO26" s="183"/>
      <c r="JP26" s="183"/>
      <c r="JQ26" s="183"/>
      <c r="JR26" s="183"/>
      <c r="JS26" s="183"/>
      <c r="JT26" s="183"/>
      <c r="JU26" s="183"/>
      <c r="JV26" s="183"/>
      <c r="JW26" s="183"/>
      <c r="JX26" s="183"/>
      <c r="JY26" s="183"/>
      <c r="JZ26" s="183"/>
      <c r="KA26" s="183"/>
      <c r="KB26" s="183"/>
      <c r="KC26" s="183"/>
      <c r="KD26" s="183"/>
      <c r="KE26" s="183"/>
      <c r="KF26" s="183"/>
      <c r="KG26" s="183"/>
      <c r="KH26" s="183"/>
      <c r="KI26" s="183"/>
      <c r="KJ26" s="183"/>
      <c r="KK26" s="183"/>
      <c r="KL26" s="183"/>
      <c r="KM26" s="183"/>
      <c r="KN26" s="183"/>
      <c r="KO26" s="183"/>
      <c r="KP26" s="183"/>
      <c r="KQ26" s="183"/>
      <c r="KR26" s="183"/>
      <c r="KS26" s="183"/>
      <c r="KT26" s="183"/>
      <c r="KU26" s="183"/>
      <c r="KV26" s="183"/>
      <c r="KW26" s="183"/>
      <c r="KX26" s="183"/>
      <c r="KY26" s="183"/>
      <c r="KZ26" s="183"/>
      <c r="LA26" s="183"/>
      <c r="LB26" s="183"/>
      <c r="LC26" s="183"/>
      <c r="LD26" s="183"/>
      <c r="LE26" s="183"/>
      <c r="LF26" s="183"/>
      <c r="LG26" s="183"/>
      <c r="LH26" s="183"/>
      <c r="LI26" s="183"/>
      <c r="LJ26" s="183"/>
      <c r="LK26" s="183"/>
      <c r="LL26" s="183"/>
      <c r="LM26" s="183"/>
      <c r="LN26" s="183"/>
      <c r="LO26" s="183"/>
      <c r="LP26" s="183"/>
      <c r="LQ26" s="183"/>
      <c r="LR26" s="183"/>
      <c r="LS26" s="183"/>
      <c r="LT26" s="183"/>
      <c r="LU26" s="183"/>
      <c r="LV26" s="183"/>
      <c r="LW26" s="183"/>
      <c r="LX26" s="183"/>
      <c r="LY26" s="183"/>
      <c r="LZ26" s="183"/>
      <c r="MA26" s="183"/>
      <c r="MB26" s="183"/>
      <c r="MC26" s="183"/>
      <c r="MD26" s="183"/>
      <c r="ME26" s="183"/>
      <c r="MF26" s="183"/>
      <c r="MG26" s="183"/>
      <c r="MH26" s="183"/>
      <c r="MI26" s="183"/>
      <c r="MJ26" s="183"/>
      <c r="MK26" s="183"/>
      <c r="ML26" s="183"/>
      <c r="MM26" s="183"/>
      <c r="MN26" s="183"/>
      <c r="MO26" s="183"/>
      <c r="MP26" s="183"/>
      <c r="MQ26" s="183"/>
      <c r="MR26" s="183"/>
      <c r="MS26" s="183"/>
      <c r="MT26" s="183"/>
      <c r="MU26" s="183"/>
      <c r="MV26" s="183"/>
      <c r="MW26" s="183"/>
      <c r="MX26" s="183"/>
      <c r="MY26" s="183"/>
      <c r="MZ26" s="183"/>
      <c r="NA26" s="183"/>
      <c r="NB26" s="183"/>
      <c r="NC26" s="183"/>
      <c r="ND26" s="183"/>
      <c r="NE26" s="183"/>
      <c r="NF26" s="183"/>
      <c r="NG26" s="183"/>
      <c r="NH26" s="183"/>
      <c r="NI26" s="183"/>
      <c r="NJ26" s="183"/>
      <c r="NK26" s="183"/>
      <c r="NL26" s="183"/>
      <c r="NM26" s="183"/>
      <c r="NN26" s="183"/>
      <c r="NO26" s="183"/>
      <c r="NP26" s="183"/>
      <c r="NQ26" s="183"/>
      <c r="NR26" s="183"/>
      <c r="NS26" s="183"/>
      <c r="NT26" s="183"/>
      <c r="NU26" s="183"/>
      <c r="NV26" s="183"/>
      <c r="NW26" s="183"/>
      <c r="NX26" s="183"/>
      <c r="NY26" s="183"/>
      <c r="NZ26" s="183"/>
      <c r="OA26" s="183"/>
      <c r="OB26" s="183"/>
      <c r="OC26" s="183"/>
      <c r="OD26" s="183"/>
      <c r="OE26" s="183"/>
      <c r="OF26" s="183"/>
      <c r="OG26" s="183"/>
      <c r="OH26" s="183"/>
      <c r="OI26" s="183"/>
      <c r="OJ26" s="183"/>
      <c r="OK26" s="183"/>
      <c r="OL26" s="183"/>
      <c r="OM26" s="183"/>
      <c r="ON26" s="183"/>
      <c r="OO26" s="183"/>
      <c r="OP26" s="183"/>
      <c r="OQ26" s="183"/>
      <c r="OR26" s="183"/>
      <c r="OS26" s="183"/>
      <c r="OT26" s="183"/>
      <c r="OU26" s="183"/>
      <c r="OV26" s="183"/>
      <c r="OW26" s="183"/>
      <c r="OX26" s="183"/>
      <c r="OY26" s="183"/>
      <c r="OZ26" s="183"/>
      <c r="PA26" s="183"/>
      <c r="PB26" s="183"/>
      <c r="PC26" s="183"/>
      <c r="PD26" s="183"/>
      <c r="PE26" s="183"/>
      <c r="PF26" s="183"/>
      <c r="PG26" s="183"/>
      <c r="PH26" s="183"/>
      <c r="PI26" s="183"/>
      <c r="PJ26" s="183"/>
      <c r="PK26" s="183"/>
      <c r="PL26" s="183"/>
      <c r="PM26" s="183"/>
      <c r="PN26" s="183"/>
      <c r="PO26" s="183"/>
      <c r="PP26" s="183"/>
      <c r="PQ26" s="183"/>
      <c r="PR26" s="183"/>
      <c r="PS26" s="183"/>
      <c r="PT26" s="183"/>
      <c r="PU26" s="183"/>
      <c r="PV26" s="183"/>
      <c r="PW26" s="183"/>
      <c r="PX26" s="183"/>
      <c r="PY26" s="183"/>
      <c r="PZ26" s="183"/>
      <c r="QA26" s="183"/>
      <c r="QB26" s="183"/>
      <c r="QC26" s="183"/>
      <c r="QD26" s="183"/>
      <c r="QE26" s="183"/>
      <c r="QF26" s="183"/>
      <c r="QG26" s="183"/>
      <c r="QH26" s="183"/>
      <c r="QI26" s="183"/>
      <c r="QJ26" s="183"/>
      <c r="QK26" s="183"/>
      <c r="QL26" s="183"/>
      <c r="QM26" s="183"/>
      <c r="QN26" s="183"/>
      <c r="QO26" s="183"/>
      <c r="QP26" s="183"/>
      <c r="QQ26" s="183"/>
      <c r="QR26" s="183"/>
      <c r="QS26" s="183"/>
      <c r="QT26" s="183"/>
      <c r="QU26" s="183"/>
      <c r="QV26" s="183"/>
      <c r="QW26" s="183"/>
      <c r="QX26" s="183"/>
      <c r="QY26" s="183"/>
      <c r="QZ26" s="183"/>
      <c r="RA26" s="183"/>
      <c r="RB26" s="183"/>
      <c r="RC26" s="183"/>
      <c r="RD26" s="183"/>
      <c r="RE26" s="183"/>
      <c r="RF26" s="183"/>
      <c r="RG26" s="183"/>
      <c r="RH26" s="183"/>
      <c r="RI26" s="183"/>
      <c r="RJ26" s="183"/>
      <c r="RK26" s="183"/>
      <c r="RL26" s="183"/>
      <c r="RM26" s="183"/>
      <c r="RN26" s="183"/>
      <c r="RO26" s="183"/>
      <c r="RP26" s="183"/>
      <c r="RQ26" s="183"/>
      <c r="RR26" s="183"/>
      <c r="RS26" s="183"/>
      <c r="RT26" s="183"/>
      <c r="RU26" s="183"/>
      <c r="RV26" s="183"/>
      <c r="RW26" s="183"/>
      <c r="RX26" s="183"/>
      <c r="RY26" s="183"/>
      <c r="RZ26" s="183"/>
      <c r="SA26" s="183"/>
      <c r="SB26" s="183"/>
      <c r="SC26" s="183"/>
      <c r="SD26" s="429">
        <v>42.28</v>
      </c>
      <c r="SE26" s="429">
        <v>42.27</v>
      </c>
      <c r="SF26" s="429">
        <v>41.97</v>
      </c>
      <c r="SG26" s="429">
        <v>41.57</v>
      </c>
      <c r="SH26" s="429">
        <v>41.96</v>
      </c>
      <c r="SI26" s="429">
        <v>41.48</v>
      </c>
      <c r="SJ26" s="429">
        <v>41.39</v>
      </c>
      <c r="SK26" s="429">
        <v>41.34</v>
      </c>
      <c r="SL26" s="429">
        <v>41.46</v>
      </c>
      <c r="SM26" s="429">
        <v>41.19</v>
      </c>
      <c r="SN26" s="429">
        <v>40.590000000000003</v>
      </c>
      <c r="SO26" s="429">
        <v>40.74</v>
      </c>
      <c r="SP26" s="429">
        <v>40.98</v>
      </c>
      <c r="SQ26" s="429">
        <v>41.21</v>
      </c>
      <c r="SR26" s="429">
        <v>41.07</v>
      </c>
      <c r="SS26" s="429">
        <v>41.41</v>
      </c>
      <c r="ST26" s="429">
        <v>41.83</v>
      </c>
      <c r="SU26" s="429">
        <v>41.86</v>
      </c>
      <c r="SV26" s="429">
        <v>42</v>
      </c>
      <c r="SW26" s="429">
        <v>41.91</v>
      </c>
      <c r="SX26" s="429">
        <v>41.92</v>
      </c>
      <c r="SY26" s="429">
        <v>41.67</v>
      </c>
      <c r="SZ26" s="429">
        <v>41.75</v>
      </c>
      <c r="TA26" s="429">
        <v>41.51</v>
      </c>
      <c r="TB26" s="429">
        <v>41.62</v>
      </c>
      <c r="TC26" s="429">
        <v>41.39</v>
      </c>
      <c r="TD26" s="429">
        <v>41.13</v>
      </c>
      <c r="TE26" s="429">
        <v>41.1</v>
      </c>
      <c r="TF26" s="429">
        <v>41.11</v>
      </c>
      <c r="TG26" s="429">
        <v>41.42</v>
      </c>
      <c r="TH26" s="429">
        <v>41.22</v>
      </c>
      <c r="TI26" s="429">
        <v>41.49</v>
      </c>
      <c r="TJ26" s="429">
        <v>41.33</v>
      </c>
      <c r="TK26" s="429">
        <v>41.33</v>
      </c>
      <c r="TL26" s="429">
        <v>41.44</v>
      </c>
      <c r="TM26" s="429">
        <v>41.34</v>
      </c>
      <c r="TN26" s="429">
        <v>41.42</v>
      </c>
      <c r="TO26" s="429">
        <v>41.65</v>
      </c>
      <c r="TP26" s="429">
        <v>41.76</v>
      </c>
      <c r="TQ26" s="429">
        <v>42.09</v>
      </c>
      <c r="TR26" s="429">
        <v>42.22</v>
      </c>
      <c r="TS26" s="429">
        <v>42.12</v>
      </c>
      <c r="TT26" s="429">
        <v>42.17</v>
      </c>
      <c r="TU26" s="429">
        <v>42.2</v>
      </c>
      <c r="TV26" s="429">
        <v>42.42</v>
      </c>
      <c r="TW26" s="429">
        <v>42.6</v>
      </c>
      <c r="TX26" s="429">
        <v>42.56</v>
      </c>
      <c r="TY26" s="429">
        <v>42.6</v>
      </c>
      <c r="TZ26" s="429">
        <v>42.75</v>
      </c>
      <c r="UA26" s="429">
        <v>42.72</v>
      </c>
      <c r="UB26" s="429">
        <v>42.91</v>
      </c>
      <c r="UC26" s="429">
        <v>43.17</v>
      </c>
      <c r="UD26" s="429">
        <v>43.08</v>
      </c>
      <c r="UE26" s="429">
        <v>42.87</v>
      </c>
      <c r="UF26" s="429">
        <v>42.68</v>
      </c>
      <c r="UG26" s="429">
        <v>42.81</v>
      </c>
      <c r="UH26" s="429">
        <v>42.8</v>
      </c>
      <c r="UI26" s="429">
        <v>42.89</v>
      </c>
      <c r="UJ26" s="429">
        <v>42.87</v>
      </c>
      <c r="UK26" s="429">
        <v>43.34</v>
      </c>
      <c r="UL26" s="429">
        <v>43.33</v>
      </c>
      <c r="UM26" s="429">
        <v>42.93</v>
      </c>
      <c r="UN26" s="429">
        <v>42.96</v>
      </c>
      <c r="UO26" s="429">
        <v>43.07</v>
      </c>
      <c r="UP26" s="429">
        <v>42.91</v>
      </c>
      <c r="UQ26" s="429">
        <v>43.1</v>
      </c>
      <c r="UR26" s="429">
        <v>42.61</v>
      </c>
      <c r="US26" s="429">
        <v>42.18</v>
      </c>
      <c r="UT26" s="429">
        <v>42.29</v>
      </c>
      <c r="UU26" s="429">
        <v>41.77</v>
      </c>
      <c r="UV26" s="429">
        <v>41.42</v>
      </c>
      <c r="UW26" s="429">
        <v>41.38</v>
      </c>
      <c r="UX26" s="429">
        <v>41.51</v>
      </c>
      <c r="UY26" s="429">
        <v>41.66</v>
      </c>
      <c r="UZ26" s="429">
        <v>42.28</v>
      </c>
      <c r="VA26" s="429">
        <v>42.55</v>
      </c>
      <c r="VB26" s="429">
        <v>42.42</v>
      </c>
      <c r="VC26" s="429">
        <v>42.33</v>
      </c>
      <c r="VD26" s="429">
        <v>42.24</v>
      </c>
      <c r="VE26" s="429">
        <v>42.4</v>
      </c>
      <c r="VF26" s="429">
        <v>42.85</v>
      </c>
      <c r="VG26" s="429">
        <v>43</v>
      </c>
      <c r="VH26" s="429">
        <v>42.47</v>
      </c>
      <c r="VI26" s="429">
        <v>42.42</v>
      </c>
      <c r="VJ26" s="429">
        <v>42.26</v>
      </c>
      <c r="VK26" s="429">
        <v>41.89</v>
      </c>
      <c r="VL26" s="429">
        <v>42.31</v>
      </c>
      <c r="VM26" s="429">
        <v>42.21</v>
      </c>
      <c r="VN26" s="429">
        <v>41.99</v>
      </c>
      <c r="VO26" s="429">
        <v>42.34</v>
      </c>
      <c r="VP26" s="429">
        <v>42.06</v>
      </c>
      <c r="VQ26" s="429">
        <v>42.11</v>
      </c>
      <c r="VR26" s="429">
        <v>42.04</v>
      </c>
      <c r="VS26" s="429">
        <v>41.71</v>
      </c>
      <c r="VT26" s="429">
        <v>41.69</v>
      </c>
      <c r="VU26" s="429">
        <v>41.53</v>
      </c>
      <c r="VV26" s="429">
        <v>41.75</v>
      </c>
      <c r="VW26" s="429">
        <v>42.2</v>
      </c>
      <c r="VX26" s="429">
        <v>41.95</v>
      </c>
      <c r="VY26" s="429">
        <v>42.01</v>
      </c>
      <c r="VZ26" s="429">
        <v>41.91</v>
      </c>
      <c r="WA26" s="429">
        <v>41.6</v>
      </c>
      <c r="WB26" s="429">
        <v>41.45</v>
      </c>
      <c r="WC26" s="429">
        <v>41.74</v>
      </c>
      <c r="WD26" s="429">
        <v>41.73</v>
      </c>
      <c r="WE26" s="429">
        <v>41.56</v>
      </c>
      <c r="WF26" s="429">
        <v>41.37</v>
      </c>
      <c r="WG26" s="429">
        <v>41.51</v>
      </c>
      <c r="WH26" s="429">
        <v>41.35</v>
      </c>
      <c r="WI26" s="429">
        <v>40.82</v>
      </c>
      <c r="WJ26" s="429">
        <v>37.950000000000003</v>
      </c>
      <c r="WK26" s="429">
        <v>37.5</v>
      </c>
      <c r="WL26" s="429">
        <v>38.5</v>
      </c>
      <c r="WM26" s="429">
        <v>38.99</v>
      </c>
      <c r="WN26" s="429">
        <v>38.520000000000003</v>
      </c>
      <c r="WO26" s="429">
        <v>39.090000000000003</v>
      </c>
      <c r="WP26" s="429">
        <v>38.94</v>
      </c>
      <c r="WQ26" s="429">
        <v>39.29</v>
      </c>
      <c r="WR26" s="429">
        <v>38.99</v>
      </c>
      <c r="WS26" s="429">
        <v>38.75</v>
      </c>
      <c r="WT26" s="429">
        <v>38.89</v>
      </c>
      <c r="WU26" s="429">
        <v>38.86</v>
      </c>
      <c r="WV26" s="429">
        <v>38.130000000000003</v>
      </c>
      <c r="WW26" s="429">
        <v>38.22</v>
      </c>
      <c r="WX26" s="429">
        <v>38.39</v>
      </c>
      <c r="WY26" s="429">
        <v>38.15</v>
      </c>
      <c r="WZ26" s="429">
        <v>37.94</v>
      </c>
      <c r="XA26" s="429">
        <v>37.86</v>
      </c>
      <c r="XB26" s="429">
        <v>38.020000000000003</v>
      </c>
      <c r="XC26" s="429">
        <v>38.299999999999997</v>
      </c>
      <c r="XD26" s="429">
        <v>38.130000000000003</v>
      </c>
      <c r="XE26" s="429">
        <v>37.75</v>
      </c>
      <c r="XF26" s="429">
        <v>38.450000000000003</v>
      </c>
      <c r="XG26" s="429">
        <v>38.9</v>
      </c>
      <c r="XH26" s="429">
        <v>38.85</v>
      </c>
      <c r="XI26" s="429">
        <v>38.74</v>
      </c>
      <c r="XJ26" s="429">
        <v>38.56</v>
      </c>
      <c r="XK26" s="429">
        <v>38.9</v>
      </c>
      <c r="XL26" s="429">
        <v>38.840000000000003</v>
      </c>
      <c r="XM26" s="429">
        <v>38.51</v>
      </c>
      <c r="XN26" s="429">
        <v>39.36</v>
      </c>
      <c r="XO26" s="429">
        <v>39.08</v>
      </c>
      <c r="XP26" s="429">
        <v>39.26</v>
      </c>
      <c r="XQ26" s="429">
        <v>39.090000000000003</v>
      </c>
      <c r="XR26" s="429">
        <v>38.74</v>
      </c>
      <c r="XS26" s="429">
        <v>38.43</v>
      </c>
      <c r="XT26" s="429">
        <v>38.49</v>
      </c>
      <c r="XU26" s="429">
        <v>38.85</v>
      </c>
      <c r="XV26" s="429">
        <v>38.89</v>
      </c>
      <c r="XW26" s="429">
        <v>38.880000000000003</v>
      </c>
      <c r="XX26" s="429">
        <v>38.9</v>
      </c>
      <c r="XY26" s="429">
        <v>39.01</v>
      </c>
      <c r="XZ26" s="429">
        <v>38.5</v>
      </c>
      <c r="YA26" s="429">
        <v>38.799999999999997</v>
      </c>
      <c r="YB26" s="429">
        <v>38.479999999999997</v>
      </c>
      <c r="YC26" s="429">
        <v>38.270000000000003</v>
      </c>
      <c r="YD26" s="429">
        <v>38.799999999999997</v>
      </c>
      <c r="YE26" s="429">
        <v>38.520000000000003</v>
      </c>
      <c r="YF26" s="429">
        <v>38.18</v>
      </c>
      <c r="YG26" s="429">
        <v>37.93</v>
      </c>
      <c r="YH26" s="429">
        <v>38.409999999999997</v>
      </c>
      <c r="YI26" s="429">
        <v>38.46</v>
      </c>
      <c r="YJ26" s="429">
        <v>38.83</v>
      </c>
      <c r="YK26" s="429">
        <v>39.119999999999997</v>
      </c>
      <c r="YL26" s="429">
        <v>39.24</v>
      </c>
      <c r="YM26" s="429">
        <v>39.01</v>
      </c>
      <c r="YN26" s="429">
        <v>39</v>
      </c>
      <c r="YO26" s="429">
        <v>39.21</v>
      </c>
      <c r="YP26" s="429">
        <v>38.99</v>
      </c>
      <c r="YQ26" s="429">
        <v>38.979999999999997</v>
      </c>
      <c r="YR26" s="429">
        <v>38.9</v>
      </c>
      <c r="YS26" s="429">
        <v>38.909999999999997</v>
      </c>
      <c r="YT26" s="429">
        <v>39.03</v>
      </c>
      <c r="YU26" s="429">
        <v>39.200000000000003</v>
      </c>
      <c r="YV26" s="429">
        <v>39.43</v>
      </c>
      <c r="YW26" s="429">
        <v>39.61</v>
      </c>
      <c r="YX26" s="429">
        <v>39.43</v>
      </c>
      <c r="YY26" s="429">
        <v>39.15</v>
      </c>
      <c r="YZ26" s="429">
        <v>38.909999999999997</v>
      </c>
      <c r="ZA26" s="429">
        <v>38.79</v>
      </c>
      <c r="ZB26" s="429">
        <v>39.01</v>
      </c>
      <c r="ZC26" s="429">
        <v>39.19</v>
      </c>
      <c r="ZD26" s="429">
        <v>39.08</v>
      </c>
      <c r="ZE26" s="429">
        <v>39.14</v>
      </c>
      <c r="ZF26" s="429">
        <v>39.11</v>
      </c>
      <c r="ZG26" s="429">
        <v>39.26</v>
      </c>
      <c r="ZH26" s="429">
        <v>39.47</v>
      </c>
      <c r="ZI26" s="429">
        <v>39.369999999999997</v>
      </c>
      <c r="ZJ26" s="429">
        <v>39</v>
      </c>
      <c r="ZK26" s="429">
        <v>38.700000000000003</v>
      </c>
      <c r="ZL26" s="429">
        <v>38.69</v>
      </c>
      <c r="ZM26" s="429">
        <v>38.659999999999997</v>
      </c>
      <c r="ZN26" s="429">
        <v>38.61</v>
      </c>
      <c r="ZO26" s="429">
        <v>37.020000000000003</v>
      </c>
      <c r="ZP26" s="429">
        <v>36.75</v>
      </c>
      <c r="ZQ26" s="429">
        <v>36.049999999999997</v>
      </c>
      <c r="ZR26" s="429">
        <v>36.840000000000003</v>
      </c>
      <c r="ZS26" s="429">
        <v>37.08</v>
      </c>
      <c r="ZT26" s="429">
        <v>36.78</v>
      </c>
      <c r="ZU26" s="429">
        <v>36.85</v>
      </c>
      <c r="ZV26" s="429">
        <v>36.78</v>
      </c>
      <c r="ZW26" s="429">
        <v>36.729999999999997</v>
      </c>
      <c r="ZX26" s="429">
        <v>36.43</v>
      </c>
      <c r="ZY26" s="429">
        <v>36.03</v>
      </c>
      <c r="ZZ26" s="429">
        <v>36.43</v>
      </c>
      <c r="AAA26" s="429">
        <v>36.630000000000003</v>
      </c>
      <c r="AAB26" s="429">
        <v>36.630000000000003</v>
      </c>
      <c r="AAC26" s="429">
        <v>36.31</v>
      </c>
      <c r="AAD26" s="429">
        <v>36.32</v>
      </c>
      <c r="AAE26" s="429">
        <v>36.36</v>
      </c>
      <c r="AAF26" s="429">
        <v>36.51</v>
      </c>
      <c r="AAG26" s="429">
        <v>36.24</v>
      </c>
      <c r="AAH26" s="429">
        <v>36.15</v>
      </c>
      <c r="AAI26" s="429">
        <v>36.270000000000003</v>
      </c>
      <c r="AAJ26" s="429">
        <v>35.869999999999997</v>
      </c>
      <c r="AAK26" s="429">
        <v>35.53</v>
      </c>
      <c r="AAL26" s="429">
        <v>35.53</v>
      </c>
      <c r="AAM26" s="429">
        <v>35.770000000000003</v>
      </c>
      <c r="AAN26" s="429">
        <v>36.31</v>
      </c>
      <c r="AAO26" s="429">
        <v>36.590000000000003</v>
      </c>
      <c r="AAP26" s="429">
        <v>36.700000000000003</v>
      </c>
      <c r="AAQ26" s="429">
        <v>36.950000000000003</v>
      </c>
      <c r="AAR26" s="429">
        <v>37.44</v>
      </c>
      <c r="AAS26" s="429">
        <v>37.89</v>
      </c>
      <c r="AAT26" s="429">
        <v>38.049999999999997</v>
      </c>
      <c r="AAU26" s="429">
        <v>38.130000000000003</v>
      </c>
      <c r="AAV26" s="429">
        <v>38.42</v>
      </c>
      <c r="AAW26" s="429">
        <v>38.630000000000003</v>
      </c>
      <c r="AAX26" s="429">
        <v>38.630000000000003</v>
      </c>
      <c r="AAY26" s="429">
        <v>38.9</v>
      </c>
      <c r="AAZ26" s="429">
        <v>38.880000000000003</v>
      </c>
      <c r="ABA26" s="429">
        <v>39.299999999999997</v>
      </c>
      <c r="ABB26" s="429">
        <v>39.22</v>
      </c>
      <c r="ABC26" s="429">
        <v>38.82</v>
      </c>
      <c r="ABD26" s="429">
        <v>38.54</v>
      </c>
      <c r="ABE26" s="429">
        <v>38.33</v>
      </c>
      <c r="ABF26" s="429">
        <v>38.590000000000003</v>
      </c>
      <c r="ABG26" s="429">
        <v>38.700000000000003</v>
      </c>
      <c r="ABH26" s="429">
        <v>38.39</v>
      </c>
      <c r="ABI26" s="429">
        <v>38.86</v>
      </c>
      <c r="ABJ26" s="429">
        <v>39.01</v>
      </c>
      <c r="ABK26" s="429">
        <v>39.14</v>
      </c>
      <c r="ABL26" s="429">
        <v>39.229999999999997</v>
      </c>
      <c r="ABM26" s="429">
        <v>39.03</v>
      </c>
      <c r="ABN26" s="429">
        <v>38.99</v>
      </c>
      <c r="ABO26" s="429">
        <v>39.28</v>
      </c>
      <c r="ABP26" s="429">
        <v>39.28</v>
      </c>
      <c r="ABQ26" s="429">
        <v>39.07</v>
      </c>
      <c r="ABR26" s="429">
        <v>39.03</v>
      </c>
      <c r="ABS26" s="429">
        <v>39.08</v>
      </c>
      <c r="ABT26" s="429">
        <v>39.01</v>
      </c>
      <c r="ABU26" s="429">
        <v>38.97</v>
      </c>
      <c r="ABV26" s="429">
        <v>39.090000000000003</v>
      </c>
      <c r="ABW26" s="429">
        <v>39.07</v>
      </c>
      <c r="ABX26" s="429">
        <v>39.130000000000003</v>
      </c>
      <c r="ABY26" s="429">
        <v>38.81</v>
      </c>
      <c r="ABZ26" s="429">
        <v>38.89</v>
      </c>
      <c r="ACA26" s="429">
        <v>38.86</v>
      </c>
      <c r="ACB26" s="429">
        <v>38.06</v>
      </c>
      <c r="ACC26" s="429">
        <v>38</v>
      </c>
      <c r="ACD26" s="429">
        <v>37.82</v>
      </c>
      <c r="ACE26" s="429">
        <v>38.57</v>
      </c>
      <c r="ACF26" s="429">
        <v>38.950000000000003</v>
      </c>
      <c r="ACG26" s="429">
        <v>39.020000000000003</v>
      </c>
      <c r="ACH26" s="429">
        <v>39.01</v>
      </c>
      <c r="ACI26" s="429">
        <v>39.369999999999997</v>
      </c>
      <c r="ACJ26" s="429">
        <v>39.229999999999997</v>
      </c>
      <c r="ACK26" s="429">
        <v>39.5</v>
      </c>
      <c r="ACL26" s="429">
        <v>39.6</v>
      </c>
      <c r="ACM26" s="429">
        <v>39.01</v>
      </c>
      <c r="ACN26" s="429">
        <v>38.92</v>
      </c>
      <c r="ACO26" s="429">
        <v>39.32</v>
      </c>
      <c r="ACP26" s="429">
        <v>39.46</v>
      </c>
      <c r="ACQ26" s="429">
        <v>39.659999999999997</v>
      </c>
      <c r="ACR26" s="429">
        <v>39.700000000000003</v>
      </c>
      <c r="ACS26" s="429">
        <v>39.44</v>
      </c>
      <c r="ACT26" s="429">
        <v>39.450000000000003</v>
      </c>
      <c r="ACU26" s="429">
        <v>39.409999999999997</v>
      </c>
      <c r="ACV26" s="429">
        <v>39.79</v>
      </c>
      <c r="ACW26" s="429">
        <v>39.6</v>
      </c>
      <c r="ACX26" s="429">
        <v>39.68</v>
      </c>
      <c r="ACY26" s="429">
        <v>39.770000000000003</v>
      </c>
      <c r="ACZ26" s="429">
        <v>39.68</v>
      </c>
      <c r="ADA26" s="429">
        <v>39.57</v>
      </c>
      <c r="ADB26" s="429">
        <v>39.520000000000003</v>
      </c>
      <c r="ADC26" s="429">
        <v>39.270000000000003</v>
      </c>
      <c r="ADD26" s="429">
        <v>39.18</v>
      </c>
      <c r="ADE26" s="429">
        <v>38.83</v>
      </c>
      <c r="ADF26" s="429">
        <v>38.57</v>
      </c>
      <c r="ADG26" s="429">
        <v>38.369999999999997</v>
      </c>
      <c r="ADH26" s="429">
        <v>38.36</v>
      </c>
      <c r="ADI26" s="429">
        <v>38.32</v>
      </c>
      <c r="ADJ26" s="429">
        <v>38</v>
      </c>
      <c r="ADK26" s="429">
        <v>37.97</v>
      </c>
      <c r="ADL26" s="429">
        <v>38</v>
      </c>
      <c r="ADM26" s="429">
        <v>38.28</v>
      </c>
      <c r="ADN26" s="429">
        <v>38.76</v>
      </c>
      <c r="ADO26" s="429">
        <v>39.33</v>
      </c>
      <c r="ADP26" s="429">
        <v>39.619999999999997</v>
      </c>
      <c r="ADQ26" s="429">
        <v>39.799999999999997</v>
      </c>
      <c r="ADR26" s="429">
        <v>39.86</v>
      </c>
      <c r="ADS26" s="429">
        <v>39.83</v>
      </c>
      <c r="ADT26" s="429">
        <v>39.71</v>
      </c>
      <c r="ADU26" s="429">
        <v>39.69</v>
      </c>
      <c r="ADV26" s="429">
        <v>39.86</v>
      </c>
      <c r="ADW26" s="429">
        <v>39.97</v>
      </c>
      <c r="ADX26" s="429">
        <v>39.93</v>
      </c>
      <c r="ADY26" s="429">
        <v>39.89</v>
      </c>
      <c r="ADZ26" s="429">
        <v>39.78</v>
      </c>
      <c r="AEA26" s="429">
        <v>39.840000000000003</v>
      </c>
      <c r="AEB26" s="429">
        <v>39.950000000000003</v>
      </c>
      <c r="AEC26" s="429">
        <v>39.880000000000003</v>
      </c>
      <c r="AED26" s="429">
        <v>39.9</v>
      </c>
      <c r="AEE26" s="429">
        <v>39.619999999999997</v>
      </c>
      <c r="AEF26" s="429">
        <v>39.78</v>
      </c>
      <c r="AEG26" s="429">
        <v>40.229999999999997</v>
      </c>
      <c r="AEH26" s="429">
        <v>40.049999999999997</v>
      </c>
      <c r="AEI26" s="429">
        <v>40.17</v>
      </c>
      <c r="AEJ26" s="429">
        <v>40.130000000000003</v>
      </c>
      <c r="AEK26" s="429">
        <v>40.06</v>
      </c>
      <c r="AEL26" s="429">
        <v>40.049999999999997</v>
      </c>
      <c r="AEM26" s="429">
        <v>40.07</v>
      </c>
      <c r="AEN26" s="429">
        <v>39.5</v>
      </c>
      <c r="AEO26" s="429">
        <v>39.479999999999997</v>
      </c>
      <c r="AEP26" s="429">
        <v>39.770000000000003</v>
      </c>
      <c r="AEQ26" s="429">
        <v>39.799999999999997</v>
      </c>
      <c r="AER26" s="429">
        <v>40.04</v>
      </c>
      <c r="AES26" s="429">
        <v>40.22</v>
      </c>
      <c r="AET26" s="429">
        <v>40.24</v>
      </c>
      <c r="AEU26" s="429">
        <v>40.380000000000003</v>
      </c>
      <c r="AEV26" s="429">
        <v>40.17</v>
      </c>
      <c r="AEW26" s="429">
        <v>40.090000000000003</v>
      </c>
      <c r="AEX26" s="429">
        <v>40.01</v>
      </c>
      <c r="AEY26" s="429">
        <v>40.06</v>
      </c>
      <c r="AEZ26" s="429">
        <v>40.03</v>
      </c>
      <c r="AFA26" s="429">
        <v>40.049999999999997</v>
      </c>
      <c r="AFB26" s="429">
        <v>40.01</v>
      </c>
      <c r="AFC26" s="429">
        <v>39.950000000000003</v>
      </c>
      <c r="AFD26" s="429">
        <v>39.89</v>
      </c>
      <c r="AFE26" s="429">
        <v>40.07</v>
      </c>
      <c r="AFF26" s="429">
        <v>40.130000000000003</v>
      </c>
      <c r="AFG26" s="429">
        <v>40.270000000000003</v>
      </c>
      <c r="AFH26" s="429">
        <v>40.24</v>
      </c>
      <c r="AFI26" s="429">
        <v>40.68</v>
      </c>
      <c r="AFJ26" s="429">
        <v>40.94</v>
      </c>
      <c r="AFK26" s="429">
        <v>40.93</v>
      </c>
      <c r="AFL26" s="429">
        <v>41.27</v>
      </c>
      <c r="AFM26" s="429">
        <v>41.27</v>
      </c>
      <c r="AFN26" s="429">
        <v>40.83</v>
      </c>
      <c r="AFO26" s="429">
        <v>40.99</v>
      </c>
      <c r="AFP26" s="429">
        <v>40.99</v>
      </c>
      <c r="AFQ26" s="429">
        <v>40.6</v>
      </c>
      <c r="AFR26" s="429">
        <v>40.619999999999997</v>
      </c>
      <c r="AFS26" s="429">
        <v>40.21</v>
      </c>
      <c r="AFT26" s="429">
        <v>40.24</v>
      </c>
      <c r="AFU26" s="429">
        <v>40.409999999999997</v>
      </c>
      <c r="AFV26" s="429">
        <v>40.25</v>
      </c>
      <c r="AFW26" s="429">
        <v>40.22</v>
      </c>
      <c r="AFX26" s="429">
        <v>40.22</v>
      </c>
      <c r="AFY26" s="429">
        <v>40.65</v>
      </c>
      <c r="AFZ26" s="429">
        <v>40.630000000000003</v>
      </c>
      <c r="AGA26" s="429">
        <v>40.85</v>
      </c>
      <c r="AGB26" s="429">
        <v>40.79</v>
      </c>
      <c r="AGC26" s="429">
        <v>41</v>
      </c>
      <c r="AGD26" s="429">
        <v>41.01</v>
      </c>
      <c r="AGE26" s="429">
        <v>41.2</v>
      </c>
      <c r="AGF26" s="429">
        <v>41.1</v>
      </c>
      <c r="AGG26" s="429">
        <v>41.22</v>
      </c>
      <c r="AGH26" s="429">
        <v>41.32</v>
      </c>
      <c r="AGI26" s="429">
        <v>41.36</v>
      </c>
      <c r="AGJ26" s="429">
        <v>41.18</v>
      </c>
      <c r="AGK26" s="429">
        <v>40.82</v>
      </c>
      <c r="AGL26" s="429">
        <v>40.799999999999997</v>
      </c>
      <c r="AGM26" s="429">
        <v>40.86</v>
      </c>
      <c r="AGN26" s="429">
        <v>40.89</v>
      </c>
      <c r="AGO26" s="429">
        <v>40.92</v>
      </c>
      <c r="AGP26" s="429">
        <v>40.57</v>
      </c>
      <c r="AGQ26" s="429">
        <v>40.44</v>
      </c>
      <c r="AGR26" s="429">
        <v>40.5</v>
      </c>
      <c r="AGS26" s="429">
        <v>40.51</v>
      </c>
      <c r="AGT26" s="429">
        <v>40.53</v>
      </c>
      <c r="AGU26" s="429">
        <v>40.43</v>
      </c>
      <c r="AGV26" s="429">
        <v>40.53</v>
      </c>
      <c r="AGW26" s="429">
        <v>40.36</v>
      </c>
      <c r="AGX26" s="429">
        <v>40.42</v>
      </c>
      <c r="AGY26" s="429">
        <v>40.78</v>
      </c>
      <c r="AGZ26" s="429">
        <v>40.96</v>
      </c>
      <c r="AHA26" s="429">
        <v>40.96</v>
      </c>
      <c r="AHB26" s="429">
        <v>41.04</v>
      </c>
      <c r="AHC26" s="429">
        <v>41</v>
      </c>
      <c r="AHD26" s="429">
        <v>41.09</v>
      </c>
      <c r="AHE26" s="430">
        <v>41.07</v>
      </c>
      <c r="AHF26" s="430">
        <v>40.97</v>
      </c>
      <c r="AHG26" s="430">
        <v>41.09</v>
      </c>
      <c r="AHH26" s="430">
        <v>41.03</v>
      </c>
      <c r="AHI26" s="430">
        <v>40.81</v>
      </c>
      <c r="AHJ26" s="430">
        <v>40.71</v>
      </c>
      <c r="AHK26" s="430">
        <v>40.549999999999997</v>
      </c>
      <c r="AHL26" s="430">
        <v>40.43</v>
      </c>
      <c r="AHM26" s="430">
        <v>40.68</v>
      </c>
      <c r="AHN26" s="430">
        <v>40.72</v>
      </c>
      <c r="AHO26" s="430">
        <v>40.69</v>
      </c>
      <c r="AHP26" s="430">
        <v>40.78</v>
      </c>
      <c r="AHQ26" s="430">
        <v>40.92</v>
      </c>
      <c r="AHR26" s="430">
        <v>41.11</v>
      </c>
      <c r="AHS26" s="430">
        <v>41.03</v>
      </c>
      <c r="AHT26" s="430">
        <v>41.08</v>
      </c>
      <c r="AHU26" s="430">
        <v>41.21</v>
      </c>
      <c r="AHV26" s="430">
        <v>41.28</v>
      </c>
      <c r="AHW26" s="430">
        <v>41.32</v>
      </c>
      <c r="AHX26" s="430">
        <v>41.53</v>
      </c>
      <c r="AHY26" s="430">
        <v>41.94</v>
      </c>
      <c r="AHZ26" s="430">
        <v>42.1</v>
      </c>
      <c r="AIA26" s="430">
        <v>42.23</v>
      </c>
      <c r="AIB26" s="430">
        <v>42.49</v>
      </c>
      <c r="AIC26" s="430">
        <v>42.34</v>
      </c>
      <c r="AID26" s="430">
        <v>42.21</v>
      </c>
      <c r="AIE26" s="430">
        <v>42.13</v>
      </c>
      <c r="AIF26" s="430">
        <v>42.11</v>
      </c>
      <c r="AIG26" s="430">
        <v>42.01</v>
      </c>
      <c r="AIH26" s="430">
        <v>41.86</v>
      </c>
      <c r="AII26" s="430">
        <v>41.93</v>
      </c>
      <c r="AIJ26" s="430">
        <v>41.81</v>
      </c>
      <c r="AIK26" s="430">
        <v>41.65</v>
      </c>
      <c r="AIL26" s="430">
        <v>41.72</v>
      </c>
      <c r="AIM26" s="430">
        <v>41.69</v>
      </c>
      <c r="AIN26" s="430">
        <v>42.34</v>
      </c>
      <c r="AIO26" s="430">
        <v>42.28</v>
      </c>
      <c r="AIP26" s="430">
        <v>42.37</v>
      </c>
      <c r="AIQ26" s="430">
        <v>42.32</v>
      </c>
      <c r="AIR26" s="430">
        <v>42.28</v>
      </c>
      <c r="AIS26" s="430">
        <v>42.22</v>
      </c>
      <c r="AIT26" s="430">
        <v>42.22</v>
      </c>
      <c r="AIU26" s="430">
        <v>42.19</v>
      </c>
      <c r="AIV26" s="430">
        <v>42.21</v>
      </c>
      <c r="AIW26" s="430">
        <v>41.96</v>
      </c>
      <c r="AIX26" s="430">
        <v>42.06</v>
      </c>
      <c r="AIY26" s="431">
        <v>42.03</v>
      </c>
      <c r="AIZ26" s="430">
        <v>41.74</v>
      </c>
      <c r="AJA26" s="430">
        <v>41.27</v>
      </c>
      <c r="AJB26" s="430">
        <v>41.02</v>
      </c>
      <c r="AJC26" s="430">
        <v>40.89</v>
      </c>
      <c r="AJD26" s="430">
        <v>40.98</v>
      </c>
      <c r="AJE26" s="430">
        <v>40.97</v>
      </c>
      <c r="AJF26" s="430">
        <v>40.85</v>
      </c>
      <c r="AJG26" s="430">
        <v>40.82</v>
      </c>
      <c r="AJH26" s="430">
        <v>40.72</v>
      </c>
      <c r="AJI26" s="430">
        <v>40.96</v>
      </c>
      <c r="AJJ26" s="430">
        <v>40.53</v>
      </c>
      <c r="AJK26" s="430">
        <v>40.47</v>
      </c>
      <c r="AJL26" s="430">
        <v>40.049999999999997</v>
      </c>
      <c r="AJM26" s="430">
        <v>40.049999999999997</v>
      </c>
      <c r="AJN26" s="430">
        <v>40.380000000000003</v>
      </c>
      <c r="AJO26" s="430">
        <v>40.799999999999997</v>
      </c>
      <c r="AJP26" s="430">
        <v>40.71</v>
      </c>
      <c r="AJQ26" s="430">
        <v>40.46</v>
      </c>
      <c r="AJR26" s="430">
        <v>40.29</v>
      </c>
      <c r="AJS26" s="430">
        <v>40.22</v>
      </c>
      <c r="AJT26" s="430">
        <v>40.08</v>
      </c>
      <c r="AJU26" s="430">
        <v>40.19</v>
      </c>
      <c r="AJV26" s="430">
        <v>40.1</v>
      </c>
      <c r="AJW26" s="430">
        <v>40.19</v>
      </c>
      <c r="AJX26" s="430">
        <v>40.450000000000003</v>
      </c>
      <c r="AJY26" s="430">
        <v>40.49</v>
      </c>
      <c r="AJZ26" s="430">
        <v>40.61</v>
      </c>
      <c r="AKA26" s="430">
        <v>40.76</v>
      </c>
      <c r="AKB26" s="430">
        <v>40.78</v>
      </c>
      <c r="AKC26" s="430">
        <v>40.81</v>
      </c>
      <c r="AKD26" s="430">
        <v>41.01</v>
      </c>
      <c r="AKE26" s="430">
        <v>41.42</v>
      </c>
      <c r="AKF26" s="430">
        <v>41.79</v>
      </c>
      <c r="AKG26" s="430">
        <v>41.63</v>
      </c>
      <c r="AKH26" s="430">
        <v>41.39</v>
      </c>
      <c r="AKI26" s="430">
        <v>41.57</v>
      </c>
      <c r="AKJ26" s="430">
        <v>41.81</v>
      </c>
      <c r="AKK26" s="430">
        <v>41.69</v>
      </c>
      <c r="AKL26" s="430">
        <v>41.88</v>
      </c>
      <c r="AKM26" s="430">
        <v>41.53</v>
      </c>
      <c r="AKN26" s="430">
        <v>41.5</v>
      </c>
      <c r="AKO26" s="430">
        <v>41.42</v>
      </c>
      <c r="AKP26" s="430">
        <v>41.26</v>
      </c>
      <c r="AKQ26" s="430">
        <v>40.98</v>
      </c>
      <c r="AKR26" s="430">
        <v>40.700000000000003</v>
      </c>
      <c r="AKS26" s="430">
        <v>40.950000000000003</v>
      </c>
      <c r="AKT26" s="430">
        <v>40.96</v>
      </c>
      <c r="AKU26" s="430">
        <v>41.17</v>
      </c>
      <c r="AKV26" s="430">
        <v>41.11</v>
      </c>
      <c r="AKW26" s="430">
        <v>41.02</v>
      </c>
      <c r="AKX26" s="430">
        <v>41.22</v>
      </c>
      <c r="AKY26" s="430">
        <v>41.59</v>
      </c>
      <c r="AKZ26" s="430">
        <v>41.47</v>
      </c>
      <c r="ALA26" s="430">
        <v>41.57</v>
      </c>
      <c r="ALB26" s="430">
        <v>41.56</v>
      </c>
      <c r="ALC26" s="430">
        <v>41.87</v>
      </c>
      <c r="ALD26" s="430">
        <v>41.89</v>
      </c>
      <c r="ALE26" s="430">
        <v>42.13</v>
      </c>
      <c r="ALF26" s="430">
        <v>42.17</v>
      </c>
      <c r="ALG26" s="430">
        <v>42.02</v>
      </c>
      <c r="ALH26" s="430">
        <v>42.04</v>
      </c>
      <c r="ALI26" s="430">
        <v>41.99</v>
      </c>
      <c r="ALJ26" s="430">
        <v>42.12</v>
      </c>
      <c r="ALK26" s="430">
        <v>42.16</v>
      </c>
      <c r="ALL26" s="430">
        <v>42.27</v>
      </c>
      <c r="ALM26" s="430">
        <v>42.32</v>
      </c>
      <c r="ALN26" s="433">
        <v>42.18</v>
      </c>
      <c r="ALO26" s="433">
        <v>42.7</v>
      </c>
      <c r="ALP26" s="433">
        <v>42.73</v>
      </c>
      <c r="ALQ26" s="433">
        <v>42.51</v>
      </c>
      <c r="ALR26" s="433">
        <v>42.43</v>
      </c>
      <c r="ALS26" s="433">
        <v>42.4</v>
      </c>
      <c r="ALT26" s="433">
        <v>42.29</v>
      </c>
      <c r="ALU26" s="433">
        <v>42.33</v>
      </c>
      <c r="ALV26" s="433">
        <v>42.09</v>
      </c>
      <c r="ALW26" s="433">
        <v>42.1</v>
      </c>
      <c r="ALX26" s="433">
        <v>42.3</v>
      </c>
      <c r="ALY26" s="433">
        <v>42.4</v>
      </c>
      <c r="ALZ26" s="433">
        <v>42.47</v>
      </c>
      <c r="AMA26" s="433">
        <v>42.21</v>
      </c>
      <c r="AMB26" s="433">
        <v>42.42</v>
      </c>
      <c r="AMC26" s="433">
        <v>42.48</v>
      </c>
      <c r="AMD26" s="433">
        <v>42.51</v>
      </c>
      <c r="AME26" s="433">
        <v>42.33</v>
      </c>
      <c r="AMF26" s="433">
        <v>42.36</v>
      </c>
      <c r="AMG26" s="491">
        <v>42.16</v>
      </c>
      <c r="AMH26" s="491">
        <v>42.37</v>
      </c>
      <c r="AMI26" s="491">
        <v>42.38</v>
      </c>
      <c r="AMJ26" s="491">
        <v>42.63</v>
      </c>
      <c r="AMK26" s="491">
        <v>42.71</v>
      </c>
      <c r="AML26" s="491">
        <v>42.72</v>
      </c>
      <c r="AMM26" s="491">
        <v>42.84</v>
      </c>
      <c r="AMN26" s="491">
        <v>42.86</v>
      </c>
      <c r="AMO26" s="491">
        <v>43.08</v>
      </c>
      <c r="AMP26" s="491">
        <v>43.59</v>
      </c>
      <c r="AMQ26" s="491">
        <v>43.46</v>
      </c>
      <c r="AMR26" s="491">
        <v>43.65</v>
      </c>
      <c r="AMS26" s="491">
        <v>43.62</v>
      </c>
      <c r="AMT26" s="491">
        <v>43.67</v>
      </c>
      <c r="AMU26" s="491">
        <v>43.79</v>
      </c>
      <c r="AMV26" s="491">
        <v>43.9</v>
      </c>
      <c r="AMW26" s="491">
        <v>43.98</v>
      </c>
      <c r="AMX26" s="491">
        <v>44.31</v>
      </c>
      <c r="AMY26" s="491">
        <v>44.24</v>
      </c>
      <c r="AMZ26" s="491">
        <v>44.1</v>
      </c>
      <c r="ANA26" s="491">
        <v>44.22</v>
      </c>
      <c r="ANB26" s="491">
        <v>44.06</v>
      </c>
      <c r="ANC26" s="491">
        <v>44.24</v>
      </c>
      <c r="AND26" s="491">
        <v>43.98</v>
      </c>
      <c r="ANE26" s="491">
        <v>44</v>
      </c>
      <c r="ANF26" s="491">
        <v>44.31</v>
      </c>
      <c r="ANG26" s="491">
        <v>44.31</v>
      </c>
      <c r="ANH26" s="491">
        <v>44.78</v>
      </c>
      <c r="ANI26" s="491">
        <v>44.66</v>
      </c>
      <c r="ANJ26" s="491">
        <v>44.99</v>
      </c>
      <c r="ANK26" s="491">
        <v>44.66</v>
      </c>
      <c r="ANL26" s="491">
        <v>44.63</v>
      </c>
      <c r="ANM26" s="491">
        <v>44.52</v>
      </c>
      <c r="ANN26" s="491">
        <v>44.67</v>
      </c>
      <c r="ANO26" s="491">
        <v>44.69</v>
      </c>
      <c r="ANP26" s="491">
        <v>44.45</v>
      </c>
      <c r="ANQ26" s="491">
        <v>44.44</v>
      </c>
      <c r="ANR26" s="491">
        <v>44.38</v>
      </c>
      <c r="ANS26" s="491">
        <v>44.5</v>
      </c>
      <c r="ANT26" s="491">
        <v>44.05</v>
      </c>
      <c r="ANU26" s="491">
        <v>43.76</v>
      </c>
      <c r="ANV26" s="491">
        <v>44.1</v>
      </c>
      <c r="ANW26" s="491">
        <v>43.69</v>
      </c>
      <c r="ANX26" s="491">
        <v>43.61</v>
      </c>
      <c r="ANY26" s="491">
        <v>43.12</v>
      </c>
      <c r="ANZ26" s="491">
        <v>43.32</v>
      </c>
      <c r="AOA26" s="491">
        <v>43.52</v>
      </c>
      <c r="AOB26" s="491">
        <v>43.84</v>
      </c>
      <c r="AOC26" s="491">
        <v>43.29</v>
      </c>
      <c r="AOD26" s="491">
        <v>43.21</v>
      </c>
      <c r="AOE26" s="491">
        <v>43.08</v>
      </c>
      <c r="AOF26" s="491">
        <v>43.78</v>
      </c>
      <c r="AOG26" s="491">
        <v>43.3</v>
      </c>
      <c r="AOH26" s="56">
        <v>43.44</v>
      </c>
      <c r="AOI26" s="56">
        <v>43.57</v>
      </c>
      <c r="AOJ26" s="56">
        <v>43.25</v>
      </c>
      <c r="AOK26" s="56">
        <v>43.33</v>
      </c>
      <c r="AOL26" s="56">
        <v>43.33</v>
      </c>
      <c r="AOM26" s="56">
        <v>42.9</v>
      </c>
      <c r="AON26" s="56">
        <v>42.06</v>
      </c>
      <c r="AOO26" s="56">
        <v>41.16</v>
      </c>
      <c r="AOP26" s="491">
        <v>41.72</v>
      </c>
      <c r="AOQ26" s="491">
        <v>41.57</v>
      </c>
      <c r="AOR26" s="491">
        <v>41.9</v>
      </c>
      <c r="AOS26" s="491">
        <v>41.75</v>
      </c>
      <c r="AOT26" s="491">
        <v>40.94</v>
      </c>
      <c r="AOU26" s="491">
        <v>36.93</v>
      </c>
      <c r="AOV26" s="491">
        <v>38.42</v>
      </c>
      <c r="AOW26" s="491">
        <v>38.729999999999997</v>
      </c>
      <c r="AOX26" s="491">
        <v>37.32</v>
      </c>
      <c r="AOY26" s="491">
        <v>37.9</v>
      </c>
      <c r="AOZ26" s="491">
        <v>37.35</v>
      </c>
      <c r="APA26" s="491">
        <v>37.659999999999997</v>
      </c>
      <c r="APB26" s="491">
        <v>35.729999999999997</v>
      </c>
      <c r="APC26" s="491">
        <v>34.69</v>
      </c>
      <c r="APD26" s="491">
        <v>35.520000000000003</v>
      </c>
      <c r="APE26" s="491">
        <v>34.21</v>
      </c>
      <c r="APF26" s="491">
        <v>35.090000000000003</v>
      </c>
      <c r="APG26" s="491">
        <v>35.72</v>
      </c>
      <c r="APH26" s="491">
        <v>35.229999999999997</v>
      </c>
      <c r="API26" s="491">
        <v>35.69</v>
      </c>
      <c r="APJ26" s="491">
        <v>34.78</v>
      </c>
      <c r="APK26" s="56">
        <v>35.369999999999997</v>
      </c>
    </row>
    <row r="27" spans="1:1103">
      <c r="A27" s="183" t="s">
        <v>310</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c r="IW27" s="183"/>
      <c r="IX27" s="183"/>
      <c r="IY27" s="183"/>
      <c r="IZ27" s="183"/>
      <c r="JA27" s="183"/>
      <c r="JB27" s="183"/>
      <c r="JC27" s="183"/>
      <c r="JD27" s="183"/>
      <c r="JE27" s="183"/>
      <c r="JF27" s="183"/>
      <c r="JG27" s="183"/>
      <c r="JH27" s="183"/>
      <c r="JI27" s="183"/>
      <c r="JJ27" s="183"/>
      <c r="JK27" s="183"/>
      <c r="JL27" s="183"/>
      <c r="JM27" s="183"/>
      <c r="JN27" s="183"/>
      <c r="JO27" s="183"/>
      <c r="JP27" s="183"/>
      <c r="JQ27" s="183"/>
      <c r="JR27" s="183"/>
      <c r="JS27" s="183"/>
      <c r="JT27" s="183"/>
      <c r="JU27" s="183"/>
      <c r="JV27" s="183"/>
      <c r="JW27" s="183"/>
      <c r="JX27" s="183"/>
      <c r="JY27" s="183"/>
      <c r="JZ27" s="183"/>
      <c r="KA27" s="183"/>
      <c r="KB27" s="183"/>
      <c r="KC27" s="183"/>
      <c r="KD27" s="183"/>
      <c r="KE27" s="183"/>
      <c r="KF27" s="183"/>
      <c r="KG27" s="183"/>
      <c r="KH27" s="183"/>
      <c r="KI27" s="183"/>
      <c r="KJ27" s="183"/>
      <c r="KK27" s="183"/>
      <c r="KL27" s="183"/>
      <c r="KM27" s="183"/>
      <c r="KN27" s="183"/>
      <c r="KO27" s="183"/>
      <c r="KP27" s="183"/>
      <c r="KQ27" s="183"/>
      <c r="KR27" s="183"/>
      <c r="KS27" s="183"/>
      <c r="KT27" s="183"/>
      <c r="KU27" s="183"/>
      <c r="KV27" s="183"/>
      <c r="KW27" s="183"/>
      <c r="KX27" s="183"/>
      <c r="KY27" s="183"/>
      <c r="KZ27" s="183"/>
      <c r="LA27" s="183"/>
      <c r="LB27" s="183"/>
      <c r="LC27" s="183"/>
      <c r="LD27" s="183"/>
      <c r="LE27" s="183"/>
      <c r="LF27" s="183"/>
      <c r="LG27" s="183"/>
      <c r="LH27" s="183"/>
      <c r="LI27" s="183"/>
      <c r="LJ27" s="183"/>
      <c r="LK27" s="183"/>
      <c r="LL27" s="183"/>
      <c r="LM27" s="183"/>
      <c r="LN27" s="183"/>
      <c r="LO27" s="183"/>
      <c r="LP27" s="183"/>
      <c r="LQ27" s="183"/>
      <c r="LR27" s="183"/>
      <c r="LS27" s="183"/>
      <c r="LT27" s="183"/>
      <c r="LU27" s="183"/>
      <c r="LV27" s="183"/>
      <c r="LW27" s="183"/>
      <c r="LX27" s="183"/>
      <c r="LY27" s="183"/>
      <c r="LZ27" s="183"/>
      <c r="MA27" s="183"/>
      <c r="MB27" s="183"/>
      <c r="MC27" s="183"/>
      <c r="MD27" s="183"/>
      <c r="ME27" s="183"/>
      <c r="MF27" s="183"/>
      <c r="MG27" s="183"/>
      <c r="MH27" s="183"/>
      <c r="MI27" s="183"/>
      <c r="MJ27" s="183"/>
      <c r="MK27" s="183"/>
      <c r="ML27" s="183"/>
      <c r="MM27" s="183"/>
      <c r="MN27" s="183"/>
      <c r="MO27" s="183"/>
      <c r="MP27" s="183"/>
      <c r="MQ27" s="183"/>
      <c r="MR27" s="183"/>
      <c r="MS27" s="183"/>
      <c r="MT27" s="183"/>
      <c r="MU27" s="183"/>
      <c r="MV27" s="183"/>
      <c r="MW27" s="183"/>
      <c r="MX27" s="183"/>
      <c r="MY27" s="183"/>
      <c r="MZ27" s="183"/>
      <c r="NA27" s="183"/>
      <c r="NB27" s="183"/>
      <c r="NC27" s="183"/>
      <c r="ND27" s="183"/>
      <c r="NE27" s="183"/>
      <c r="NF27" s="183"/>
      <c r="NG27" s="183"/>
      <c r="NH27" s="183"/>
      <c r="NI27" s="183"/>
      <c r="NJ27" s="183"/>
      <c r="NK27" s="183"/>
      <c r="NL27" s="183"/>
      <c r="NM27" s="183"/>
      <c r="NN27" s="183"/>
      <c r="NO27" s="183"/>
      <c r="NP27" s="183"/>
      <c r="NQ27" s="183"/>
      <c r="NR27" s="183"/>
      <c r="NS27" s="183"/>
      <c r="NT27" s="183"/>
      <c r="NU27" s="183"/>
      <c r="NV27" s="183"/>
      <c r="NW27" s="183"/>
      <c r="NX27" s="183"/>
      <c r="NY27" s="183"/>
      <c r="NZ27" s="183"/>
      <c r="OA27" s="183"/>
      <c r="OB27" s="183"/>
      <c r="OC27" s="183"/>
      <c r="OD27" s="183"/>
      <c r="OE27" s="183"/>
      <c r="OF27" s="183"/>
      <c r="OG27" s="183"/>
      <c r="OH27" s="183"/>
      <c r="OI27" s="183"/>
      <c r="OJ27" s="183"/>
      <c r="OK27" s="183"/>
      <c r="OL27" s="183"/>
      <c r="OM27" s="183"/>
      <c r="ON27" s="183"/>
      <c r="OO27" s="183"/>
      <c r="OP27" s="183"/>
      <c r="OQ27" s="183"/>
      <c r="OR27" s="183"/>
      <c r="OS27" s="183"/>
      <c r="OT27" s="183"/>
      <c r="OU27" s="183"/>
      <c r="OV27" s="183"/>
      <c r="OW27" s="183"/>
      <c r="OX27" s="183"/>
      <c r="OY27" s="183"/>
      <c r="OZ27" s="183"/>
      <c r="PA27" s="183"/>
      <c r="PB27" s="183"/>
      <c r="PC27" s="183"/>
      <c r="PD27" s="183"/>
      <c r="PE27" s="183"/>
      <c r="PF27" s="183"/>
      <c r="PG27" s="183"/>
      <c r="PH27" s="183"/>
      <c r="PI27" s="183"/>
      <c r="PJ27" s="183"/>
      <c r="PK27" s="183"/>
      <c r="PL27" s="183"/>
      <c r="PM27" s="183"/>
      <c r="PN27" s="183"/>
      <c r="PO27" s="183"/>
      <c r="PP27" s="183"/>
      <c r="PQ27" s="183"/>
      <c r="PR27" s="183"/>
      <c r="PS27" s="183"/>
      <c r="PT27" s="183"/>
      <c r="PU27" s="183"/>
      <c r="PV27" s="183"/>
      <c r="PW27" s="183"/>
      <c r="PX27" s="183"/>
      <c r="PY27" s="183"/>
      <c r="PZ27" s="183"/>
      <c r="QA27" s="183"/>
      <c r="QB27" s="183"/>
      <c r="QC27" s="183"/>
      <c r="QD27" s="183"/>
      <c r="QE27" s="183"/>
      <c r="QF27" s="183"/>
      <c r="QG27" s="183"/>
      <c r="QH27" s="183"/>
      <c r="QI27" s="183"/>
      <c r="QJ27" s="183"/>
      <c r="QK27" s="183"/>
      <c r="QL27" s="183"/>
      <c r="QM27" s="183"/>
      <c r="QN27" s="183"/>
      <c r="QO27" s="183"/>
      <c r="QP27" s="183"/>
      <c r="QQ27" s="183"/>
      <c r="QR27" s="183"/>
      <c r="QS27" s="183"/>
      <c r="QT27" s="183"/>
      <c r="QU27" s="183"/>
      <c r="QV27" s="183"/>
      <c r="QW27" s="183"/>
      <c r="QX27" s="183"/>
      <c r="QY27" s="183"/>
      <c r="QZ27" s="183"/>
      <c r="RA27" s="183"/>
      <c r="RB27" s="183"/>
      <c r="RC27" s="183"/>
      <c r="RD27" s="183"/>
      <c r="RE27" s="183"/>
      <c r="RF27" s="183"/>
      <c r="RG27" s="183"/>
      <c r="RH27" s="183"/>
      <c r="RI27" s="183"/>
      <c r="RJ27" s="183"/>
      <c r="RK27" s="183"/>
      <c r="RL27" s="183"/>
      <c r="RM27" s="183"/>
      <c r="RN27" s="183"/>
      <c r="RO27" s="183"/>
      <c r="RP27" s="183"/>
      <c r="RQ27" s="183"/>
      <c r="RR27" s="183"/>
      <c r="RS27" s="183"/>
      <c r="RT27" s="183"/>
      <c r="RU27" s="183"/>
      <c r="RV27" s="183"/>
      <c r="RW27" s="183"/>
      <c r="RX27" s="183"/>
      <c r="RY27" s="183"/>
      <c r="RZ27" s="183"/>
      <c r="SA27" s="183"/>
      <c r="SB27" s="183"/>
      <c r="SC27" s="183"/>
      <c r="SD27" s="429">
        <v>371.39</v>
      </c>
      <c r="SE27" s="429">
        <v>371.95</v>
      </c>
      <c r="SF27" s="429">
        <v>370.65</v>
      </c>
      <c r="SG27" s="429">
        <v>369.86</v>
      </c>
      <c r="SH27" s="429">
        <v>370.28</v>
      </c>
      <c r="SI27" s="429">
        <v>369.74</v>
      </c>
      <c r="SJ27" s="429">
        <v>369.86</v>
      </c>
      <c r="SK27" s="429">
        <v>369.13</v>
      </c>
      <c r="SL27" s="429">
        <v>369</v>
      </c>
      <c r="SM27" s="429">
        <v>369.09</v>
      </c>
      <c r="SN27" s="429">
        <v>368.64</v>
      </c>
      <c r="SO27" s="429">
        <v>368.32</v>
      </c>
      <c r="SP27" s="429">
        <v>368.56</v>
      </c>
      <c r="SQ27" s="429">
        <v>368.69</v>
      </c>
      <c r="SR27" s="429">
        <v>368.3</v>
      </c>
      <c r="SS27" s="429">
        <v>369.45</v>
      </c>
      <c r="ST27" s="429">
        <v>370.95</v>
      </c>
      <c r="SU27" s="429">
        <v>370.16</v>
      </c>
      <c r="SV27" s="429">
        <v>370.44</v>
      </c>
      <c r="SW27" s="429">
        <v>370.29</v>
      </c>
      <c r="SX27" s="429">
        <v>370.56</v>
      </c>
      <c r="SY27" s="429">
        <v>369.79</v>
      </c>
      <c r="SZ27" s="429">
        <v>369.84</v>
      </c>
      <c r="TA27" s="429">
        <v>369.04</v>
      </c>
      <c r="TB27" s="429">
        <v>369.25</v>
      </c>
      <c r="TC27" s="429">
        <v>369.01</v>
      </c>
      <c r="TD27" s="429">
        <v>368.74</v>
      </c>
      <c r="TE27" s="429">
        <v>368.44</v>
      </c>
      <c r="TF27" s="429">
        <v>368.36</v>
      </c>
      <c r="TG27" s="429">
        <v>368.26</v>
      </c>
      <c r="TH27" s="429">
        <v>367.98</v>
      </c>
      <c r="TI27" s="429">
        <v>368.56</v>
      </c>
      <c r="TJ27" s="429">
        <v>368.44</v>
      </c>
      <c r="TK27" s="429">
        <v>366.83</v>
      </c>
      <c r="TL27" s="429">
        <v>367.22</v>
      </c>
      <c r="TM27" s="429">
        <v>368.61</v>
      </c>
      <c r="TN27" s="429">
        <v>368.65</v>
      </c>
      <c r="TO27" s="429">
        <v>368.91</v>
      </c>
      <c r="TP27" s="429">
        <v>371.1</v>
      </c>
      <c r="TQ27" s="429">
        <v>370.88</v>
      </c>
      <c r="TR27" s="429">
        <v>370.22</v>
      </c>
      <c r="TS27" s="429">
        <v>371.58</v>
      </c>
      <c r="TT27" s="429">
        <v>373.79</v>
      </c>
      <c r="TU27" s="429">
        <v>373.42</v>
      </c>
      <c r="TV27" s="429">
        <v>373.9</v>
      </c>
      <c r="TW27" s="429">
        <v>374.81</v>
      </c>
      <c r="TX27" s="429">
        <v>374.71</v>
      </c>
      <c r="TY27" s="429">
        <v>373.27</v>
      </c>
      <c r="TZ27" s="429">
        <v>372.95</v>
      </c>
      <c r="UA27" s="429">
        <v>374.01</v>
      </c>
      <c r="UB27" s="429">
        <v>375.73</v>
      </c>
      <c r="UC27" s="429">
        <v>377.72</v>
      </c>
      <c r="UD27" s="429">
        <v>377.55</v>
      </c>
      <c r="UE27" s="429">
        <v>376.73</v>
      </c>
      <c r="UF27" s="429">
        <v>376.85</v>
      </c>
      <c r="UG27" s="429">
        <v>378.55</v>
      </c>
      <c r="UH27" s="429">
        <v>378.19</v>
      </c>
      <c r="UI27" s="429">
        <v>378.1</v>
      </c>
      <c r="UJ27" s="429">
        <v>378.64</v>
      </c>
      <c r="UK27" s="429">
        <v>382.15</v>
      </c>
      <c r="UL27" s="429">
        <v>382.62</v>
      </c>
      <c r="UM27" s="429">
        <v>382.39</v>
      </c>
      <c r="UN27" s="429">
        <v>381.86</v>
      </c>
      <c r="UO27" s="429">
        <v>383.92</v>
      </c>
      <c r="UP27" s="429">
        <v>383.46</v>
      </c>
      <c r="UQ27" s="429">
        <v>384.93</v>
      </c>
      <c r="UR27" s="429">
        <v>383.66</v>
      </c>
      <c r="US27" s="429">
        <v>383.98</v>
      </c>
      <c r="UT27" s="429">
        <v>385.23</v>
      </c>
      <c r="UU27" s="429">
        <v>381.21</v>
      </c>
      <c r="UV27" s="429">
        <v>381.66</v>
      </c>
      <c r="UW27" s="429">
        <v>379.66</v>
      </c>
      <c r="UX27" s="429">
        <v>378.17</v>
      </c>
      <c r="UY27" s="429">
        <v>378.03</v>
      </c>
      <c r="UZ27" s="429">
        <v>377.41</v>
      </c>
      <c r="VA27" s="429">
        <v>377.69</v>
      </c>
      <c r="VB27" s="429">
        <v>377.78</v>
      </c>
      <c r="VC27" s="429">
        <v>377.79</v>
      </c>
      <c r="VD27" s="429">
        <v>377.03</v>
      </c>
      <c r="VE27" s="429">
        <v>378.25</v>
      </c>
      <c r="VF27" s="429">
        <v>379.85</v>
      </c>
      <c r="VG27" s="429">
        <v>379.67</v>
      </c>
      <c r="VH27" s="429">
        <v>378.15</v>
      </c>
      <c r="VI27" s="429">
        <v>377.42</v>
      </c>
      <c r="VJ27" s="429">
        <v>376.96</v>
      </c>
      <c r="VK27" s="429">
        <v>377.5</v>
      </c>
      <c r="VL27" s="429">
        <v>377.43</v>
      </c>
      <c r="VM27" s="429">
        <v>378.45</v>
      </c>
      <c r="VN27" s="429">
        <v>378.03</v>
      </c>
      <c r="VO27" s="429">
        <v>378.82</v>
      </c>
      <c r="VP27" s="429">
        <v>378.43</v>
      </c>
      <c r="VQ27" s="429">
        <v>379.18</v>
      </c>
      <c r="VR27" s="429">
        <v>378.86</v>
      </c>
      <c r="VS27" s="429">
        <v>378.99</v>
      </c>
      <c r="VT27" s="429">
        <v>378.89</v>
      </c>
      <c r="VU27" s="429">
        <v>378.84</v>
      </c>
      <c r="VV27" s="429">
        <v>378.84</v>
      </c>
      <c r="VW27" s="429">
        <v>379.28</v>
      </c>
      <c r="VX27" s="429">
        <v>378.71</v>
      </c>
      <c r="VY27" s="429">
        <v>380.41</v>
      </c>
      <c r="VZ27" s="429">
        <v>382.82</v>
      </c>
      <c r="WA27" s="429">
        <v>381.1</v>
      </c>
      <c r="WB27" s="429">
        <v>380.34</v>
      </c>
      <c r="WC27" s="429">
        <v>381.39</v>
      </c>
      <c r="WD27" s="429">
        <v>381.09</v>
      </c>
      <c r="WE27" s="429">
        <v>380.38</v>
      </c>
      <c r="WF27" s="429">
        <v>379.32</v>
      </c>
      <c r="WG27" s="429">
        <v>379.23</v>
      </c>
      <c r="WH27" s="429">
        <v>379.3</v>
      </c>
      <c r="WI27" s="429">
        <v>379.12</v>
      </c>
      <c r="WJ27" s="429">
        <v>379.91</v>
      </c>
      <c r="WK27" s="429">
        <v>380.83</v>
      </c>
      <c r="WL27" s="429">
        <v>380.69</v>
      </c>
      <c r="WM27" s="429">
        <v>380.71</v>
      </c>
      <c r="WN27" s="429">
        <v>381.54</v>
      </c>
      <c r="WO27" s="429">
        <v>381.3</v>
      </c>
      <c r="WP27" s="429">
        <v>380.96</v>
      </c>
      <c r="WQ27" s="429">
        <v>381.33</v>
      </c>
      <c r="WR27" s="429">
        <v>380.91</v>
      </c>
      <c r="WS27" s="429">
        <v>380.03</v>
      </c>
      <c r="WT27" s="429">
        <v>379.61</v>
      </c>
      <c r="WU27" s="429">
        <v>379.31</v>
      </c>
      <c r="WV27" s="429">
        <v>378.64</v>
      </c>
      <c r="WW27" s="429">
        <v>378.73</v>
      </c>
      <c r="WX27" s="429">
        <v>379.4</v>
      </c>
      <c r="WY27" s="429">
        <v>379.29</v>
      </c>
      <c r="WZ27" s="429">
        <v>377.72</v>
      </c>
      <c r="XA27" s="429">
        <v>377.97</v>
      </c>
      <c r="XB27" s="429">
        <v>378.1</v>
      </c>
      <c r="XC27" s="429">
        <v>377.39</v>
      </c>
      <c r="XD27" s="429">
        <v>377.37</v>
      </c>
      <c r="XE27" s="429">
        <v>376.54</v>
      </c>
      <c r="XF27" s="429">
        <v>377.33</v>
      </c>
      <c r="XG27" s="429">
        <v>378.56</v>
      </c>
      <c r="XH27" s="429">
        <v>378.81</v>
      </c>
      <c r="XI27" s="429">
        <v>377.77</v>
      </c>
      <c r="XJ27" s="429">
        <v>377.06</v>
      </c>
      <c r="XK27" s="429">
        <v>377.69</v>
      </c>
      <c r="XL27" s="429">
        <v>377.46</v>
      </c>
      <c r="XM27" s="429">
        <v>376.45</v>
      </c>
      <c r="XN27" s="429">
        <v>378.18</v>
      </c>
      <c r="XO27" s="429">
        <v>377.37</v>
      </c>
      <c r="XP27" s="429">
        <v>377.59</v>
      </c>
      <c r="XQ27" s="429">
        <v>377.23</v>
      </c>
      <c r="XR27" s="429">
        <v>377.03</v>
      </c>
      <c r="XS27" s="429">
        <v>375.6</v>
      </c>
      <c r="XT27" s="429">
        <v>375.15</v>
      </c>
      <c r="XU27" s="429">
        <v>376.4</v>
      </c>
      <c r="XV27" s="429">
        <v>375.66</v>
      </c>
      <c r="XW27" s="429">
        <v>376.37</v>
      </c>
      <c r="XX27" s="429">
        <v>377.08</v>
      </c>
      <c r="XY27" s="429">
        <v>377.28</v>
      </c>
      <c r="XZ27" s="429">
        <v>376.39</v>
      </c>
      <c r="YA27" s="429">
        <v>377.14</v>
      </c>
      <c r="YB27" s="429">
        <v>377.1</v>
      </c>
      <c r="YC27" s="429">
        <v>376.97</v>
      </c>
      <c r="YD27" s="429">
        <v>377.85</v>
      </c>
      <c r="YE27" s="429">
        <v>377.07</v>
      </c>
      <c r="YF27" s="429">
        <v>376.38</v>
      </c>
      <c r="YG27" s="429">
        <v>375.2</v>
      </c>
      <c r="YH27" s="429">
        <v>377.43</v>
      </c>
      <c r="YI27" s="429">
        <v>377.07</v>
      </c>
      <c r="YJ27" s="429">
        <v>377.76</v>
      </c>
      <c r="YK27" s="429">
        <v>376.65</v>
      </c>
      <c r="YL27" s="429">
        <v>375.66</v>
      </c>
      <c r="YM27" s="429">
        <v>373.67</v>
      </c>
      <c r="YN27" s="429">
        <v>371.8</v>
      </c>
      <c r="YO27" s="429">
        <v>371.78</v>
      </c>
      <c r="YP27" s="429">
        <v>370.14</v>
      </c>
      <c r="YQ27" s="429">
        <v>369.63</v>
      </c>
      <c r="YR27" s="429">
        <v>372.34</v>
      </c>
      <c r="YS27" s="429">
        <v>371.41</v>
      </c>
      <c r="YT27" s="429">
        <v>370.35</v>
      </c>
      <c r="YU27" s="429">
        <v>372.14</v>
      </c>
      <c r="YV27" s="429">
        <v>372.02</v>
      </c>
      <c r="YW27" s="429">
        <v>368.45</v>
      </c>
      <c r="YX27" s="429">
        <v>368.6</v>
      </c>
      <c r="YY27" s="429">
        <v>366.8</v>
      </c>
      <c r="YZ27" s="429">
        <v>364.21</v>
      </c>
      <c r="ZA27" s="429">
        <v>363.06</v>
      </c>
      <c r="ZB27" s="429">
        <v>363.32</v>
      </c>
      <c r="ZC27" s="429">
        <v>361.5</v>
      </c>
      <c r="ZD27" s="429">
        <v>363.34</v>
      </c>
      <c r="ZE27" s="429">
        <v>363.56</v>
      </c>
      <c r="ZF27" s="429">
        <v>361.81</v>
      </c>
      <c r="ZG27" s="429">
        <v>360.92</v>
      </c>
      <c r="ZH27" s="429">
        <v>360.61</v>
      </c>
      <c r="ZI27" s="429">
        <v>361.86</v>
      </c>
      <c r="ZJ27" s="429">
        <v>360.43</v>
      </c>
      <c r="ZK27" s="429">
        <v>356.55</v>
      </c>
      <c r="ZL27" s="429">
        <v>359.12</v>
      </c>
      <c r="ZM27" s="429">
        <v>359.04</v>
      </c>
      <c r="ZN27" s="429">
        <v>359.83</v>
      </c>
      <c r="ZO27" s="429">
        <v>359.81</v>
      </c>
      <c r="ZP27" s="429">
        <v>358.24</v>
      </c>
      <c r="ZQ27" s="429">
        <v>357.29</v>
      </c>
      <c r="ZR27" s="429">
        <v>357.22</v>
      </c>
      <c r="ZS27" s="429">
        <v>356.28</v>
      </c>
      <c r="ZT27" s="429">
        <v>356.47</v>
      </c>
      <c r="ZU27" s="429">
        <v>357.78</v>
      </c>
      <c r="ZV27" s="429">
        <v>360.14</v>
      </c>
      <c r="ZW27" s="429">
        <v>360.94</v>
      </c>
      <c r="ZX27" s="429">
        <v>360.58</v>
      </c>
      <c r="ZY27" s="429">
        <v>359.49</v>
      </c>
      <c r="ZZ27" s="429">
        <v>358.82</v>
      </c>
      <c r="AAA27" s="429">
        <v>362.64</v>
      </c>
      <c r="AAB27" s="429">
        <v>363.07</v>
      </c>
      <c r="AAC27" s="429">
        <v>362.5</v>
      </c>
      <c r="AAD27" s="429">
        <v>361.85</v>
      </c>
      <c r="AAE27" s="429">
        <v>361.99</v>
      </c>
      <c r="AAF27" s="429">
        <v>362.73</v>
      </c>
      <c r="AAG27" s="429">
        <v>362.18</v>
      </c>
      <c r="AAH27" s="429">
        <v>362.01</v>
      </c>
      <c r="AAI27" s="429">
        <v>362.12</v>
      </c>
      <c r="AAJ27" s="429">
        <v>362.64</v>
      </c>
      <c r="AAK27" s="429">
        <v>361.68</v>
      </c>
      <c r="AAL27" s="429">
        <v>362.13</v>
      </c>
      <c r="AAM27" s="429">
        <v>362.03</v>
      </c>
      <c r="AAN27" s="429">
        <v>364.04</v>
      </c>
      <c r="AAO27" s="429">
        <v>364.73</v>
      </c>
      <c r="AAP27" s="429">
        <v>364.08</v>
      </c>
      <c r="AAQ27" s="429">
        <v>364.76</v>
      </c>
      <c r="AAR27" s="429">
        <v>366.44</v>
      </c>
      <c r="AAS27" s="429">
        <v>367.09</v>
      </c>
      <c r="AAT27" s="429">
        <v>368.57</v>
      </c>
      <c r="AAU27" s="429">
        <v>367.95</v>
      </c>
      <c r="AAV27" s="429">
        <v>368.72</v>
      </c>
      <c r="AAW27" s="429">
        <v>369.14</v>
      </c>
      <c r="AAX27" s="429">
        <v>370.11</v>
      </c>
      <c r="AAY27" s="429">
        <v>370.83</v>
      </c>
      <c r="AAZ27" s="429">
        <v>371.25</v>
      </c>
      <c r="ABA27" s="429">
        <v>373.34</v>
      </c>
      <c r="ABB27" s="429">
        <v>373.75</v>
      </c>
      <c r="ABC27" s="429">
        <v>373.87</v>
      </c>
      <c r="ABD27" s="429">
        <v>373.74</v>
      </c>
      <c r="ABE27" s="429">
        <v>371.46</v>
      </c>
      <c r="ABF27" s="429">
        <v>370.69</v>
      </c>
      <c r="ABG27" s="429">
        <v>370.7</v>
      </c>
      <c r="ABH27" s="429">
        <v>370.06</v>
      </c>
      <c r="ABI27" s="429">
        <v>370.77</v>
      </c>
      <c r="ABJ27" s="429">
        <v>370.22</v>
      </c>
      <c r="ABK27" s="429">
        <v>370.71</v>
      </c>
      <c r="ABL27" s="429">
        <v>370.47</v>
      </c>
      <c r="ABM27" s="429">
        <v>369.41</v>
      </c>
      <c r="ABN27" s="429">
        <v>369.86</v>
      </c>
      <c r="ABO27" s="429">
        <v>369.67</v>
      </c>
      <c r="ABP27" s="429">
        <v>369.45</v>
      </c>
      <c r="ABQ27" s="429">
        <v>369.49</v>
      </c>
      <c r="ABR27" s="429">
        <v>368.97</v>
      </c>
      <c r="ABS27" s="429">
        <v>369.44</v>
      </c>
      <c r="ABT27" s="429">
        <v>368.77</v>
      </c>
      <c r="ABU27" s="429">
        <v>368.32</v>
      </c>
      <c r="ABV27" s="429">
        <v>367.86</v>
      </c>
      <c r="ABW27" s="429">
        <v>368.86</v>
      </c>
      <c r="ABX27" s="429">
        <v>372.02</v>
      </c>
      <c r="ABY27" s="429">
        <v>370.47</v>
      </c>
      <c r="ABZ27" s="429">
        <v>370.56</v>
      </c>
      <c r="ACA27" s="429">
        <v>370.42</v>
      </c>
      <c r="ACB27" s="429">
        <v>368.64</v>
      </c>
      <c r="ACC27" s="429">
        <v>369.5</v>
      </c>
      <c r="ACD27" s="429">
        <v>369.6</v>
      </c>
      <c r="ACE27" s="429">
        <v>370.38</v>
      </c>
      <c r="ACF27" s="429">
        <v>370.18</v>
      </c>
      <c r="ACG27" s="429">
        <v>371.09</v>
      </c>
      <c r="ACH27" s="429">
        <v>371.4</v>
      </c>
      <c r="ACI27" s="429">
        <v>371.81</v>
      </c>
      <c r="ACJ27" s="429">
        <v>372.57</v>
      </c>
      <c r="ACK27" s="429">
        <v>373.8</v>
      </c>
      <c r="ACL27" s="429">
        <v>374.11</v>
      </c>
      <c r="ACM27" s="429">
        <v>374.58</v>
      </c>
      <c r="ACN27" s="429">
        <v>374.61</v>
      </c>
      <c r="ACO27" s="429">
        <v>377.14</v>
      </c>
      <c r="ACP27" s="429">
        <v>378.32</v>
      </c>
      <c r="ACQ27" s="429">
        <v>382.13</v>
      </c>
      <c r="ACR27" s="429">
        <v>385.55</v>
      </c>
      <c r="ACS27" s="429">
        <v>383.53</v>
      </c>
      <c r="ACT27" s="429">
        <v>382.62</v>
      </c>
      <c r="ACU27" s="429">
        <v>382.72</v>
      </c>
      <c r="ACV27" s="429">
        <v>381.31</v>
      </c>
      <c r="ACW27" s="429">
        <v>381.84</v>
      </c>
      <c r="ACX27" s="429">
        <v>382.52</v>
      </c>
      <c r="ACY27" s="429">
        <v>383.62</v>
      </c>
      <c r="ACZ27" s="429">
        <v>382.22</v>
      </c>
      <c r="ADA27" s="429">
        <v>382.09</v>
      </c>
      <c r="ADB27" s="429">
        <v>382.19</v>
      </c>
      <c r="ADC27" s="429">
        <v>382.31</v>
      </c>
      <c r="ADD27" s="429">
        <v>382.25</v>
      </c>
      <c r="ADE27" s="429">
        <v>382.45</v>
      </c>
      <c r="ADF27" s="429">
        <v>382.65</v>
      </c>
      <c r="ADG27" s="429">
        <v>383.85</v>
      </c>
      <c r="ADH27" s="429">
        <v>384.07</v>
      </c>
      <c r="ADI27" s="429">
        <v>383.56</v>
      </c>
      <c r="ADJ27" s="429">
        <v>385.73</v>
      </c>
      <c r="ADK27" s="429">
        <v>384.34</v>
      </c>
      <c r="ADL27" s="429">
        <v>386.28</v>
      </c>
      <c r="ADM27" s="429">
        <v>385.97</v>
      </c>
      <c r="ADN27" s="429">
        <v>386.11</v>
      </c>
      <c r="ADO27" s="429">
        <v>388.13</v>
      </c>
      <c r="ADP27" s="429">
        <v>388.33</v>
      </c>
      <c r="ADQ27" s="429">
        <v>390.08</v>
      </c>
      <c r="ADR27" s="429">
        <v>392.67</v>
      </c>
      <c r="ADS27" s="429">
        <v>395.17</v>
      </c>
      <c r="ADT27" s="429">
        <v>394.11</v>
      </c>
      <c r="ADU27" s="429">
        <v>394.36</v>
      </c>
      <c r="ADV27" s="429">
        <v>393.49</v>
      </c>
      <c r="ADW27" s="429">
        <v>392.39</v>
      </c>
      <c r="ADX27" s="429">
        <v>391.34</v>
      </c>
      <c r="ADY27" s="429">
        <v>390.09</v>
      </c>
      <c r="ADZ27" s="429">
        <v>388.72</v>
      </c>
      <c r="AEA27" s="429">
        <v>388.93</v>
      </c>
      <c r="AEB27" s="429">
        <v>388</v>
      </c>
      <c r="AEC27" s="429">
        <v>389.26</v>
      </c>
      <c r="AED27" s="429">
        <v>390.6</v>
      </c>
      <c r="AEE27" s="429">
        <v>390.49</v>
      </c>
      <c r="AEF27" s="429">
        <v>391.79</v>
      </c>
      <c r="AEG27" s="429">
        <v>391.95</v>
      </c>
      <c r="AEH27" s="429">
        <v>390.39</v>
      </c>
      <c r="AEI27" s="429">
        <v>389.99</v>
      </c>
      <c r="AEJ27" s="429">
        <v>390.07</v>
      </c>
      <c r="AEK27" s="429">
        <v>388.28</v>
      </c>
      <c r="AEL27" s="429">
        <v>388.24</v>
      </c>
      <c r="AEM27" s="429">
        <v>389.49</v>
      </c>
      <c r="AEN27" s="429">
        <v>389</v>
      </c>
      <c r="AEO27" s="429">
        <v>388.36</v>
      </c>
      <c r="AEP27" s="429">
        <v>389.17</v>
      </c>
      <c r="AEQ27" s="429">
        <v>389.07</v>
      </c>
      <c r="AER27" s="429">
        <v>391.93</v>
      </c>
      <c r="AES27" s="429">
        <v>392.7</v>
      </c>
      <c r="AET27" s="429">
        <v>392.12</v>
      </c>
      <c r="AEU27" s="429">
        <v>393.34</v>
      </c>
      <c r="AEV27" s="429">
        <v>393.44</v>
      </c>
      <c r="AEW27" s="429">
        <v>394.23</v>
      </c>
      <c r="AEX27" s="429">
        <v>394.01</v>
      </c>
      <c r="AEY27" s="429">
        <v>393.28</v>
      </c>
      <c r="AEZ27" s="429">
        <v>393.48</v>
      </c>
      <c r="AFA27" s="429">
        <v>393.11</v>
      </c>
      <c r="AFB27" s="429">
        <v>392.73</v>
      </c>
      <c r="AFC27" s="429">
        <v>392.74</v>
      </c>
      <c r="AFD27" s="429">
        <v>391.75</v>
      </c>
      <c r="AFE27" s="429">
        <v>392.24</v>
      </c>
      <c r="AFF27" s="429">
        <v>392.3</v>
      </c>
      <c r="AFG27" s="429">
        <v>391.69</v>
      </c>
      <c r="AFH27" s="429">
        <v>391.83</v>
      </c>
      <c r="AFI27" s="429">
        <v>391.97</v>
      </c>
      <c r="AFJ27" s="429">
        <v>391.82</v>
      </c>
      <c r="AFK27" s="429">
        <v>392.44</v>
      </c>
      <c r="AFL27" s="429">
        <v>393.68</v>
      </c>
      <c r="AFM27" s="429">
        <v>392.59</v>
      </c>
      <c r="AFN27" s="429">
        <v>391.96</v>
      </c>
      <c r="AFO27" s="429">
        <v>391.95</v>
      </c>
      <c r="AFP27" s="429">
        <v>391.95</v>
      </c>
      <c r="AFQ27" s="429">
        <v>391.14</v>
      </c>
      <c r="AFR27" s="429">
        <v>391.61</v>
      </c>
      <c r="AFS27" s="429">
        <v>392.04</v>
      </c>
      <c r="AFT27" s="429">
        <v>391.62</v>
      </c>
      <c r="AFU27" s="429">
        <v>392.5</v>
      </c>
      <c r="AFV27" s="429">
        <v>391.71</v>
      </c>
      <c r="AFW27" s="429">
        <v>391.76</v>
      </c>
      <c r="AFX27" s="429">
        <v>391.58</v>
      </c>
      <c r="AFY27" s="429">
        <v>391.97</v>
      </c>
      <c r="AFZ27" s="429">
        <v>391.86</v>
      </c>
      <c r="AGA27" s="429">
        <v>391.83</v>
      </c>
      <c r="AGB27" s="429">
        <v>391.71</v>
      </c>
      <c r="AGC27" s="429">
        <v>392.53</v>
      </c>
      <c r="AGD27" s="429">
        <v>392.64</v>
      </c>
      <c r="AGE27" s="429">
        <v>393.84</v>
      </c>
      <c r="AGF27" s="429">
        <v>393.24</v>
      </c>
      <c r="AGG27" s="429">
        <v>393.17</v>
      </c>
      <c r="AGH27" s="429">
        <v>392.84</v>
      </c>
      <c r="AGI27" s="429">
        <v>392.68</v>
      </c>
      <c r="AGJ27" s="429">
        <v>392.55</v>
      </c>
      <c r="AGK27" s="429">
        <v>391.84</v>
      </c>
      <c r="AGL27" s="429">
        <v>391.78</v>
      </c>
      <c r="AGM27" s="429">
        <v>392.48</v>
      </c>
      <c r="AGN27" s="429">
        <v>392.05</v>
      </c>
      <c r="AGO27" s="429">
        <v>392.44</v>
      </c>
      <c r="AGP27" s="429">
        <v>392.44</v>
      </c>
      <c r="AGQ27" s="429">
        <v>392.24</v>
      </c>
      <c r="AGR27" s="429">
        <v>390.38</v>
      </c>
      <c r="AGS27" s="429">
        <v>390.63</v>
      </c>
      <c r="AGT27" s="429">
        <v>390.35</v>
      </c>
      <c r="AGU27" s="429">
        <v>387.86</v>
      </c>
      <c r="AGV27" s="429">
        <v>388.03</v>
      </c>
      <c r="AGW27" s="429">
        <v>384.48</v>
      </c>
      <c r="AGX27" s="429">
        <v>383.97</v>
      </c>
      <c r="AGY27" s="429">
        <v>384.94</v>
      </c>
      <c r="AGZ27" s="429">
        <v>384.19</v>
      </c>
      <c r="AHA27" s="429">
        <v>382.84</v>
      </c>
      <c r="AHB27" s="429">
        <v>382.98</v>
      </c>
      <c r="AHC27" s="429">
        <v>382.94</v>
      </c>
      <c r="AHD27" s="429">
        <v>382.93</v>
      </c>
      <c r="AHE27" s="429">
        <v>382.85</v>
      </c>
      <c r="AHF27" s="429">
        <v>383.38</v>
      </c>
      <c r="AHG27" s="429">
        <v>384.03</v>
      </c>
      <c r="AHH27" s="429">
        <v>383.13</v>
      </c>
      <c r="AHI27" s="429">
        <v>382.98</v>
      </c>
      <c r="AHJ27" s="429">
        <v>383.58</v>
      </c>
      <c r="AHK27" s="429">
        <v>383.79</v>
      </c>
      <c r="AHL27" s="429">
        <v>383.74</v>
      </c>
      <c r="AHM27" s="429">
        <v>383.41</v>
      </c>
      <c r="AHN27" s="429">
        <v>383.64</v>
      </c>
      <c r="AHO27" s="429">
        <v>383.47</v>
      </c>
      <c r="AHP27" s="429">
        <v>383.83</v>
      </c>
      <c r="AHQ27" s="429">
        <v>382.43</v>
      </c>
      <c r="AHR27" s="429">
        <v>383.48</v>
      </c>
      <c r="AHS27" s="429">
        <v>383.78</v>
      </c>
      <c r="AHT27" s="429">
        <v>383.49</v>
      </c>
      <c r="AHU27" s="429">
        <v>383.35</v>
      </c>
      <c r="AHV27" s="429">
        <v>383.45</v>
      </c>
      <c r="AHW27" s="429">
        <v>383.44</v>
      </c>
      <c r="AHX27" s="429">
        <v>384.75</v>
      </c>
      <c r="AHY27" s="429">
        <v>388.06</v>
      </c>
      <c r="AHZ27" s="429">
        <v>386.37</v>
      </c>
      <c r="AIA27" s="429">
        <v>386.11</v>
      </c>
      <c r="AIB27" s="429">
        <v>386.26</v>
      </c>
      <c r="AIC27" s="429">
        <v>385.92</v>
      </c>
      <c r="AID27" s="429">
        <v>386.38</v>
      </c>
      <c r="AIE27" s="429">
        <v>387.03</v>
      </c>
      <c r="AIF27" s="429">
        <v>388.43</v>
      </c>
      <c r="AIG27" s="429">
        <v>386.77</v>
      </c>
      <c r="AIH27" s="429">
        <v>386.07</v>
      </c>
      <c r="AII27" s="429">
        <v>386.87</v>
      </c>
      <c r="AIJ27" s="429">
        <v>386.5</v>
      </c>
      <c r="AIK27" s="429">
        <v>386.25</v>
      </c>
      <c r="AIL27" s="429">
        <v>386.46</v>
      </c>
      <c r="AIM27" s="429">
        <v>386.31</v>
      </c>
      <c r="AIN27" s="429">
        <v>386.96</v>
      </c>
      <c r="AIO27" s="429">
        <v>386.75</v>
      </c>
      <c r="AIP27" s="429">
        <v>387.1</v>
      </c>
      <c r="AIQ27" s="429">
        <v>387.22</v>
      </c>
      <c r="AIR27" s="429">
        <v>387.08</v>
      </c>
      <c r="AIS27" s="429">
        <v>387.19</v>
      </c>
      <c r="AIT27" s="429">
        <v>387.19</v>
      </c>
      <c r="AIU27" s="429">
        <v>387.59</v>
      </c>
      <c r="AIV27" s="429">
        <v>387.47</v>
      </c>
      <c r="AIW27" s="429">
        <v>386.75</v>
      </c>
      <c r="AIX27" s="429">
        <v>387.32</v>
      </c>
      <c r="AIY27" s="429">
        <v>387.29</v>
      </c>
      <c r="AIZ27" s="429">
        <v>386.44</v>
      </c>
      <c r="AJA27" s="429">
        <v>384.47</v>
      </c>
      <c r="AJB27" s="429">
        <v>378.94</v>
      </c>
      <c r="AJC27" s="429">
        <v>379.12</v>
      </c>
      <c r="AJD27" s="429">
        <v>378.67</v>
      </c>
      <c r="AJE27" s="429">
        <v>378.6</v>
      </c>
      <c r="AJF27" s="429">
        <v>378.46</v>
      </c>
      <c r="AJG27" s="429">
        <v>377.96</v>
      </c>
      <c r="AJH27" s="429">
        <v>378.13</v>
      </c>
      <c r="AJI27" s="429">
        <v>381</v>
      </c>
      <c r="AJJ27" s="429">
        <v>380.27</v>
      </c>
      <c r="AJK27" s="429">
        <v>379.38</v>
      </c>
      <c r="AJL27" s="429">
        <v>379.25</v>
      </c>
      <c r="AJM27" s="429">
        <v>378.45</v>
      </c>
      <c r="AJN27" s="429">
        <v>378.65</v>
      </c>
      <c r="AJO27" s="429">
        <v>377.6</v>
      </c>
      <c r="AJP27" s="429">
        <v>376.98</v>
      </c>
      <c r="AJQ27" s="429">
        <v>373.87</v>
      </c>
      <c r="AJR27" s="429">
        <v>372.93</v>
      </c>
      <c r="AJS27" s="429">
        <v>372.9</v>
      </c>
      <c r="AJT27" s="429">
        <v>373.42</v>
      </c>
      <c r="AJU27" s="429">
        <v>374.11</v>
      </c>
      <c r="AJV27" s="429">
        <v>372.7</v>
      </c>
      <c r="AJW27" s="429">
        <v>373.42</v>
      </c>
      <c r="AJX27" s="429">
        <v>374.01</v>
      </c>
      <c r="AJY27" s="429">
        <v>375.09</v>
      </c>
      <c r="AJZ27" s="429">
        <v>375.45</v>
      </c>
      <c r="AKA27" s="429">
        <v>374.49</v>
      </c>
      <c r="AKB27" s="429">
        <v>376.09</v>
      </c>
      <c r="AKC27" s="429">
        <v>375.39</v>
      </c>
      <c r="AKD27" s="429">
        <v>376.93</v>
      </c>
      <c r="AKE27" s="429">
        <v>377.27</v>
      </c>
      <c r="AKF27" s="429">
        <v>377.94</v>
      </c>
      <c r="AKG27" s="429">
        <v>376.44</v>
      </c>
      <c r="AKH27" s="429">
        <v>376.38</v>
      </c>
      <c r="AKI27" s="429">
        <v>375.97</v>
      </c>
      <c r="AKJ27" s="429">
        <v>376.38</v>
      </c>
      <c r="AKK27" s="429">
        <v>374.56</v>
      </c>
      <c r="AKL27" s="429">
        <v>375.32</v>
      </c>
      <c r="AKM27" s="429">
        <v>374.41</v>
      </c>
      <c r="AKN27" s="429">
        <v>374.09</v>
      </c>
      <c r="AKO27" s="429">
        <v>374.51</v>
      </c>
      <c r="AKP27" s="429">
        <v>374.1</v>
      </c>
      <c r="AKQ27" s="429">
        <v>373.1</v>
      </c>
      <c r="AKR27" s="429">
        <v>373.18</v>
      </c>
      <c r="AKS27" s="429">
        <v>373.13</v>
      </c>
      <c r="AKT27" s="429">
        <v>373.19</v>
      </c>
      <c r="AKU27" s="429">
        <v>373.28</v>
      </c>
      <c r="AKV27" s="429">
        <v>374.53</v>
      </c>
      <c r="AKW27" s="429">
        <v>373.92</v>
      </c>
      <c r="AKX27" s="429">
        <v>374.81</v>
      </c>
      <c r="AKY27" s="429">
        <v>376.07</v>
      </c>
      <c r="AKZ27" s="429">
        <v>377.86</v>
      </c>
      <c r="ALA27" s="429">
        <v>377.44</v>
      </c>
      <c r="ALB27" s="429">
        <v>376.75</v>
      </c>
      <c r="ALC27" s="429">
        <v>377.55</v>
      </c>
      <c r="ALD27" s="429">
        <v>378.48</v>
      </c>
      <c r="ALE27" s="429">
        <v>379.54</v>
      </c>
      <c r="ALF27" s="429">
        <v>379.06</v>
      </c>
      <c r="ALG27" s="429">
        <v>379.34</v>
      </c>
      <c r="ALH27" s="429">
        <v>379.99</v>
      </c>
      <c r="ALI27" s="429">
        <v>379.81</v>
      </c>
      <c r="ALJ27" s="429">
        <v>381.08</v>
      </c>
      <c r="ALK27" s="429">
        <v>381.34</v>
      </c>
      <c r="ALL27" s="429">
        <v>382.27</v>
      </c>
      <c r="ALM27" s="429">
        <v>383.96</v>
      </c>
      <c r="ALN27" s="434">
        <v>383.69</v>
      </c>
      <c r="ALO27" s="435">
        <v>384.56</v>
      </c>
      <c r="ALP27" s="435">
        <v>385.9</v>
      </c>
      <c r="ALQ27" s="435">
        <v>386.15</v>
      </c>
      <c r="ALR27" s="435">
        <v>386.54</v>
      </c>
      <c r="ALS27" s="435">
        <v>386.99</v>
      </c>
      <c r="ALT27" s="435">
        <v>385.57</v>
      </c>
      <c r="ALU27" s="435">
        <v>386.05</v>
      </c>
      <c r="ALV27" s="435">
        <v>385.16</v>
      </c>
      <c r="ALW27" s="435">
        <v>385.08</v>
      </c>
      <c r="ALX27" s="435">
        <v>385.45</v>
      </c>
      <c r="ALY27" s="435">
        <v>385.53</v>
      </c>
      <c r="ALZ27" s="435">
        <v>385.21</v>
      </c>
      <c r="AMA27" s="435">
        <v>384.65</v>
      </c>
      <c r="AMB27" s="435">
        <v>384.77</v>
      </c>
      <c r="AMC27" s="435">
        <v>384.77</v>
      </c>
      <c r="AMD27" s="435">
        <v>385.43</v>
      </c>
      <c r="AME27" s="435">
        <v>385.98</v>
      </c>
      <c r="AMF27" s="435">
        <v>386.41</v>
      </c>
      <c r="AMG27" s="491">
        <v>385.87</v>
      </c>
      <c r="AMH27" s="491">
        <v>385.91</v>
      </c>
      <c r="AMI27" s="491">
        <v>384.68</v>
      </c>
      <c r="AMJ27" s="491">
        <v>386.28</v>
      </c>
      <c r="AMK27" s="491">
        <v>387.11</v>
      </c>
      <c r="AML27" s="491">
        <v>386.79</v>
      </c>
      <c r="AMM27" s="491">
        <v>387.08</v>
      </c>
      <c r="AMN27" s="491">
        <v>386.92</v>
      </c>
      <c r="AMO27" s="491">
        <v>387.41</v>
      </c>
      <c r="AMP27" s="491">
        <v>390.3</v>
      </c>
      <c r="AMQ27" s="491">
        <v>389.45</v>
      </c>
      <c r="AMR27" s="491">
        <v>389.78</v>
      </c>
      <c r="AMS27" s="491">
        <v>390.19</v>
      </c>
      <c r="AMT27" s="491">
        <v>389.71</v>
      </c>
      <c r="AMU27" s="491">
        <v>389.74</v>
      </c>
      <c r="AMV27" s="491">
        <v>389.71</v>
      </c>
      <c r="AMW27" s="491">
        <v>390</v>
      </c>
      <c r="AMX27" s="491">
        <v>391.08</v>
      </c>
      <c r="AMY27" s="491">
        <v>390.46</v>
      </c>
      <c r="AMZ27" s="491">
        <v>390.61</v>
      </c>
      <c r="ANA27" s="491">
        <v>391.12</v>
      </c>
      <c r="ANB27" s="491">
        <v>392.39</v>
      </c>
      <c r="ANC27" s="491">
        <v>392.55</v>
      </c>
      <c r="AND27" s="491">
        <v>392.29</v>
      </c>
      <c r="ANE27" s="491">
        <v>392.34</v>
      </c>
      <c r="ANF27" s="491">
        <v>394.14</v>
      </c>
      <c r="ANG27" s="491">
        <v>394.51</v>
      </c>
      <c r="ANH27" s="491">
        <v>395.29</v>
      </c>
      <c r="ANI27" s="491">
        <v>395.12</v>
      </c>
      <c r="ANJ27" s="491">
        <v>397.34</v>
      </c>
      <c r="ANK27" s="491">
        <v>398.51</v>
      </c>
      <c r="ANL27" s="491">
        <v>398.21</v>
      </c>
      <c r="ANM27" s="491">
        <v>398.45</v>
      </c>
      <c r="ANN27" s="491">
        <v>400.42</v>
      </c>
      <c r="ANO27" s="491">
        <v>400.66</v>
      </c>
      <c r="ANP27" s="491">
        <v>398.08</v>
      </c>
      <c r="ANQ27" s="491">
        <v>398.26</v>
      </c>
      <c r="ANR27" s="491">
        <v>396.68</v>
      </c>
      <c r="ANS27" s="491">
        <v>396.35</v>
      </c>
      <c r="ANT27" s="491">
        <v>396.49</v>
      </c>
      <c r="ANU27" s="491">
        <v>396.56</v>
      </c>
      <c r="ANV27" s="491">
        <v>396.62</v>
      </c>
      <c r="ANW27" s="491">
        <v>396.68</v>
      </c>
      <c r="ANX27" s="491">
        <v>396.67</v>
      </c>
      <c r="ANY27" s="491">
        <v>392.01</v>
      </c>
      <c r="ANZ27" s="491">
        <v>393.6</v>
      </c>
      <c r="AOA27" s="491">
        <v>393.23</v>
      </c>
      <c r="AOB27" s="491">
        <v>395.08</v>
      </c>
      <c r="AOC27" s="491">
        <v>394.31</v>
      </c>
      <c r="AOD27" s="491">
        <v>394.45</v>
      </c>
      <c r="AOE27" s="491">
        <v>394.76</v>
      </c>
      <c r="AOF27" s="491">
        <v>395.14</v>
      </c>
      <c r="AOG27" s="491">
        <v>394.72</v>
      </c>
      <c r="AOH27" s="56">
        <v>394.68</v>
      </c>
      <c r="AOI27" s="56">
        <v>395.15</v>
      </c>
      <c r="AOJ27" s="56">
        <v>393.95</v>
      </c>
      <c r="AOK27" s="56">
        <v>394.36</v>
      </c>
      <c r="AOL27" s="56">
        <v>393.66</v>
      </c>
      <c r="AOM27" s="56">
        <v>392.55</v>
      </c>
      <c r="AON27" s="56">
        <v>393.73</v>
      </c>
      <c r="AOO27" s="56">
        <v>394.75</v>
      </c>
      <c r="AOP27" s="491">
        <v>396.88</v>
      </c>
      <c r="AOQ27" s="491">
        <v>395.87</v>
      </c>
      <c r="AOR27" s="491">
        <v>398.75</v>
      </c>
      <c r="AOS27" s="491">
        <v>398.35</v>
      </c>
      <c r="AOT27" s="491">
        <v>397.89</v>
      </c>
      <c r="AOU27" s="491">
        <v>397.87</v>
      </c>
      <c r="AOV27" s="491">
        <v>398.4</v>
      </c>
      <c r="AOW27" s="491">
        <v>397.81</v>
      </c>
      <c r="AOX27" s="491">
        <v>396.33</v>
      </c>
      <c r="AOY27" s="491">
        <v>396.07</v>
      </c>
      <c r="AOZ27" s="491">
        <v>395.12</v>
      </c>
      <c r="APA27" s="491">
        <v>395.38</v>
      </c>
      <c r="APB27" s="491">
        <v>394.37</v>
      </c>
      <c r="APC27" s="491">
        <v>390.99</v>
      </c>
      <c r="APD27" s="491">
        <v>392.69</v>
      </c>
      <c r="APE27" s="491">
        <v>389.74</v>
      </c>
      <c r="APF27" s="491">
        <v>391.57</v>
      </c>
      <c r="APG27" s="491">
        <v>390.84</v>
      </c>
      <c r="APH27" s="491">
        <v>390.97</v>
      </c>
      <c r="API27" s="491">
        <v>391.56</v>
      </c>
      <c r="APJ27" s="491">
        <v>391.43</v>
      </c>
      <c r="APK27" s="56">
        <v>391.62</v>
      </c>
    </row>
    <row r="28" spans="1:1103">
      <c r="A28" s="183"/>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c r="IX28" s="183"/>
      <c r="IY28" s="183"/>
      <c r="IZ28" s="183"/>
      <c r="JA28" s="183"/>
      <c r="JB28" s="183"/>
      <c r="JC28" s="183"/>
      <c r="JD28" s="183"/>
      <c r="JE28" s="183"/>
      <c r="JF28" s="183"/>
      <c r="JG28" s="183"/>
      <c r="JH28" s="183"/>
      <c r="JI28" s="183"/>
      <c r="JJ28" s="183"/>
      <c r="JK28" s="183"/>
      <c r="JL28" s="183"/>
      <c r="JM28" s="183"/>
      <c r="JN28" s="183"/>
      <c r="JO28" s="183"/>
      <c r="JP28" s="183"/>
      <c r="JQ28" s="183"/>
      <c r="JR28" s="183"/>
      <c r="JS28" s="183"/>
      <c r="JT28" s="183"/>
      <c r="JU28" s="183"/>
      <c r="JV28" s="183"/>
      <c r="JW28" s="183"/>
      <c r="JX28" s="183"/>
      <c r="JY28" s="183"/>
      <c r="JZ28" s="183"/>
      <c r="KA28" s="183"/>
      <c r="KB28" s="183"/>
      <c r="KC28" s="183"/>
      <c r="KD28" s="183"/>
      <c r="KE28" s="183"/>
      <c r="KF28" s="183"/>
      <c r="KG28" s="183"/>
      <c r="KH28" s="183"/>
      <c r="KI28" s="183"/>
      <c r="KJ28" s="183"/>
      <c r="KK28" s="183"/>
      <c r="KL28" s="183"/>
      <c r="KM28" s="183"/>
      <c r="KN28" s="183"/>
      <c r="KO28" s="183"/>
      <c r="KP28" s="183"/>
      <c r="KQ28" s="183"/>
      <c r="KR28" s="183"/>
      <c r="KS28" s="183"/>
      <c r="KT28" s="183"/>
      <c r="KU28" s="183"/>
      <c r="KV28" s="183"/>
      <c r="KW28" s="183"/>
      <c r="KX28" s="183"/>
      <c r="KY28" s="183"/>
      <c r="KZ28" s="183"/>
      <c r="LA28" s="183"/>
      <c r="LB28" s="183"/>
      <c r="LC28" s="183"/>
      <c r="LD28" s="183"/>
      <c r="LE28" s="183"/>
      <c r="LF28" s="183"/>
      <c r="LG28" s="183"/>
      <c r="LH28" s="183"/>
      <c r="LI28" s="183"/>
      <c r="LJ28" s="183"/>
      <c r="LK28" s="183"/>
      <c r="LL28" s="183"/>
      <c r="LM28" s="183"/>
      <c r="LN28" s="183"/>
      <c r="LO28" s="183"/>
      <c r="LP28" s="183"/>
      <c r="LQ28" s="183"/>
      <c r="LR28" s="183"/>
      <c r="LS28" s="183"/>
      <c r="LT28" s="183"/>
      <c r="LU28" s="183"/>
      <c r="LV28" s="183"/>
      <c r="LW28" s="183"/>
      <c r="LX28" s="183"/>
      <c r="LY28" s="183"/>
      <c r="LZ28" s="183"/>
      <c r="MA28" s="183"/>
      <c r="MB28" s="183"/>
      <c r="MC28" s="183"/>
      <c r="MD28" s="183"/>
      <c r="ME28" s="183"/>
      <c r="MF28" s="183"/>
      <c r="MG28" s="183"/>
      <c r="MH28" s="183"/>
      <c r="MI28" s="183"/>
      <c r="MJ28" s="183"/>
      <c r="MK28" s="183"/>
      <c r="ML28" s="183"/>
      <c r="MM28" s="183"/>
      <c r="MN28" s="183"/>
      <c r="MO28" s="183"/>
      <c r="MP28" s="183"/>
      <c r="MQ28" s="183"/>
      <c r="MR28" s="183"/>
      <c r="MS28" s="183"/>
      <c r="MT28" s="183"/>
      <c r="MU28" s="183"/>
      <c r="MV28" s="183"/>
      <c r="MW28" s="183"/>
      <c r="MX28" s="183"/>
      <c r="MY28" s="183"/>
      <c r="MZ28" s="183"/>
      <c r="NA28" s="183"/>
      <c r="NB28" s="183"/>
      <c r="NC28" s="183"/>
      <c r="ND28" s="183"/>
      <c r="NE28" s="183"/>
      <c r="NF28" s="183"/>
      <c r="NG28" s="183"/>
      <c r="NH28" s="183"/>
      <c r="NI28" s="183"/>
      <c r="NJ28" s="183"/>
      <c r="NK28" s="183"/>
      <c r="NL28" s="183"/>
      <c r="NM28" s="183"/>
      <c r="NN28" s="183"/>
      <c r="NO28" s="183"/>
      <c r="NP28" s="183"/>
      <c r="NQ28" s="183"/>
      <c r="NR28" s="183"/>
      <c r="NS28" s="183"/>
      <c r="NT28" s="183"/>
      <c r="NU28" s="183"/>
      <c r="NV28" s="183"/>
      <c r="NW28" s="183"/>
      <c r="NX28" s="183"/>
      <c r="NY28" s="183"/>
      <c r="NZ28" s="183"/>
      <c r="OA28" s="183"/>
      <c r="OB28" s="183"/>
      <c r="OC28" s="183"/>
      <c r="OD28" s="183"/>
      <c r="OE28" s="183"/>
      <c r="OF28" s="183"/>
      <c r="OG28" s="183"/>
      <c r="OH28" s="183"/>
      <c r="OI28" s="183"/>
      <c r="OJ28" s="183"/>
      <c r="OK28" s="183"/>
      <c r="OL28" s="183"/>
      <c r="OM28" s="183"/>
      <c r="ON28" s="183"/>
      <c r="OO28" s="183"/>
      <c r="OP28" s="183"/>
      <c r="OQ28" s="183"/>
      <c r="OR28" s="183"/>
      <c r="OS28" s="183"/>
      <c r="OT28" s="183"/>
      <c r="OU28" s="183"/>
      <c r="OV28" s="183"/>
      <c r="OW28" s="183"/>
      <c r="OX28" s="183"/>
      <c r="OY28" s="183"/>
      <c r="OZ28" s="183"/>
      <c r="PA28" s="183"/>
      <c r="PB28" s="183"/>
      <c r="PC28" s="183"/>
      <c r="PD28" s="183"/>
      <c r="PE28" s="183"/>
      <c r="PF28" s="183"/>
      <c r="PG28" s="183"/>
      <c r="PH28" s="183"/>
      <c r="PI28" s="183"/>
      <c r="PJ28" s="183"/>
      <c r="PK28" s="183"/>
      <c r="PL28" s="183"/>
      <c r="PM28" s="183"/>
      <c r="PN28" s="183"/>
      <c r="PO28" s="183"/>
      <c r="PP28" s="183"/>
      <c r="PQ28" s="183"/>
      <c r="PR28" s="183"/>
      <c r="PS28" s="183"/>
      <c r="PT28" s="183"/>
      <c r="PU28" s="183"/>
      <c r="PV28" s="183"/>
      <c r="PW28" s="183"/>
      <c r="PX28" s="183"/>
      <c r="PY28" s="183"/>
      <c r="PZ28" s="183"/>
      <c r="QA28" s="183"/>
      <c r="QB28" s="183"/>
      <c r="QC28" s="183"/>
      <c r="QD28" s="183"/>
      <c r="QE28" s="183"/>
      <c r="QF28" s="183"/>
      <c r="QG28" s="183"/>
      <c r="QH28" s="183"/>
      <c r="QI28" s="183"/>
      <c r="QJ28" s="183"/>
      <c r="QK28" s="183"/>
      <c r="QL28" s="183"/>
      <c r="QM28" s="183"/>
      <c r="QN28" s="183"/>
      <c r="QO28" s="183"/>
      <c r="QP28" s="183"/>
      <c r="QQ28" s="183"/>
      <c r="QR28" s="183"/>
      <c r="QS28" s="183"/>
      <c r="QT28" s="183"/>
      <c r="QU28" s="183"/>
      <c r="QV28" s="183"/>
      <c r="QW28" s="183"/>
      <c r="QX28" s="183"/>
      <c r="QY28" s="183"/>
      <c r="QZ28" s="183"/>
      <c r="RA28" s="183"/>
      <c r="RB28" s="183"/>
      <c r="RC28" s="183"/>
      <c r="RD28" s="183"/>
      <c r="RE28" s="183"/>
      <c r="RF28" s="183"/>
      <c r="RG28" s="183"/>
      <c r="RH28" s="183"/>
      <c r="RI28" s="183"/>
      <c r="RJ28" s="183"/>
      <c r="RK28" s="183"/>
      <c r="RL28" s="183"/>
      <c r="RM28" s="183"/>
      <c r="RN28" s="183"/>
      <c r="RO28" s="183"/>
      <c r="RP28" s="183"/>
      <c r="RQ28" s="183"/>
      <c r="RR28" s="183"/>
      <c r="RS28" s="183"/>
      <c r="RT28" s="183"/>
      <c r="RU28" s="183"/>
      <c r="RV28" s="183"/>
      <c r="RW28" s="183"/>
      <c r="RX28" s="183"/>
      <c r="RY28" s="183"/>
      <c r="RZ28" s="183"/>
      <c r="SA28" s="183"/>
      <c r="SB28" s="183"/>
      <c r="SC28" s="183"/>
      <c r="SD28" s="429"/>
      <c r="SE28" s="429"/>
      <c r="SF28" s="429"/>
      <c r="SG28" s="429"/>
      <c r="SH28" s="429"/>
      <c r="SI28" s="429"/>
      <c r="SJ28" s="429"/>
      <c r="SK28" s="429"/>
      <c r="SL28" s="429"/>
      <c r="SM28" s="429"/>
      <c r="SN28" s="429"/>
      <c r="SO28" s="429"/>
      <c r="SP28" s="429"/>
      <c r="SQ28" s="429"/>
      <c r="SR28" s="429"/>
      <c r="SS28" s="429"/>
      <c r="ST28" s="429"/>
      <c r="SU28" s="429"/>
      <c r="SV28" s="429"/>
      <c r="SW28" s="429"/>
      <c r="SX28" s="429"/>
      <c r="SY28" s="429"/>
      <c r="SZ28" s="429"/>
      <c r="TA28" s="429"/>
      <c r="TB28" s="429"/>
      <c r="TC28" s="429"/>
      <c r="TD28" s="429"/>
      <c r="TE28" s="429"/>
      <c r="TF28" s="429"/>
      <c r="TG28" s="429"/>
      <c r="TH28" s="429"/>
      <c r="TI28" s="429"/>
      <c r="TJ28" s="429"/>
      <c r="TK28" s="429"/>
      <c r="TL28" s="429"/>
      <c r="TM28" s="429"/>
      <c r="TN28" s="429"/>
      <c r="TO28" s="429"/>
      <c r="TP28" s="429"/>
      <c r="TQ28" s="429"/>
      <c r="TR28" s="429"/>
      <c r="TS28" s="429"/>
      <c r="TT28" s="429"/>
      <c r="TU28" s="429"/>
      <c r="TV28" s="429"/>
      <c r="TW28" s="429"/>
      <c r="TX28" s="429"/>
      <c r="TY28" s="429"/>
      <c r="TZ28" s="429"/>
      <c r="UA28" s="429"/>
      <c r="UB28" s="429"/>
      <c r="UC28" s="429"/>
      <c r="UD28" s="429"/>
      <c r="UE28" s="429"/>
      <c r="UF28" s="429"/>
      <c r="UG28" s="429"/>
      <c r="UH28" s="429"/>
      <c r="UI28" s="429"/>
      <c r="UJ28" s="429"/>
      <c r="UK28" s="429"/>
      <c r="UL28" s="429"/>
      <c r="UM28" s="429"/>
      <c r="UN28" s="429"/>
      <c r="UO28" s="429"/>
      <c r="UP28" s="429"/>
      <c r="UQ28" s="429"/>
      <c r="UR28" s="429"/>
      <c r="US28" s="429"/>
      <c r="UT28" s="429"/>
      <c r="UU28" s="429"/>
      <c r="UV28" s="429"/>
      <c r="UW28" s="429"/>
      <c r="UX28" s="429"/>
      <c r="UY28" s="429"/>
      <c r="UZ28" s="429"/>
      <c r="VA28" s="429"/>
      <c r="VB28" s="429"/>
      <c r="VC28" s="429"/>
      <c r="VD28" s="429"/>
      <c r="VE28" s="429"/>
      <c r="VF28" s="429"/>
      <c r="VG28" s="429"/>
      <c r="VH28" s="429"/>
      <c r="VI28" s="429"/>
      <c r="VJ28" s="429"/>
      <c r="VK28" s="429"/>
      <c r="VL28" s="429"/>
      <c r="VM28" s="429"/>
      <c r="VN28" s="429"/>
      <c r="VO28" s="429"/>
      <c r="VP28" s="429"/>
      <c r="VQ28" s="429"/>
      <c r="VR28" s="429"/>
      <c r="VS28" s="429"/>
      <c r="VT28" s="429"/>
      <c r="VU28" s="429"/>
      <c r="VV28" s="429"/>
      <c r="VW28" s="429"/>
      <c r="VX28" s="429"/>
      <c r="VY28" s="429"/>
      <c r="VZ28" s="429"/>
      <c r="WA28" s="429"/>
      <c r="WB28" s="429"/>
      <c r="WC28" s="429"/>
      <c r="WD28" s="429"/>
      <c r="WE28" s="429"/>
      <c r="WF28" s="429"/>
      <c r="WG28" s="429"/>
      <c r="WH28" s="429"/>
      <c r="WI28" s="429"/>
      <c r="WJ28" s="429"/>
      <c r="WK28" s="429"/>
      <c r="WL28" s="429"/>
      <c r="WM28" s="429"/>
      <c r="WN28" s="429"/>
      <c r="WO28" s="429"/>
      <c r="WP28" s="429"/>
      <c r="WQ28" s="429"/>
      <c r="WR28" s="429"/>
      <c r="WS28" s="429"/>
      <c r="WT28" s="429"/>
      <c r="WU28" s="429"/>
      <c r="WV28" s="429"/>
      <c r="WW28" s="429"/>
      <c r="WX28" s="429"/>
      <c r="WY28" s="429"/>
      <c r="WZ28" s="429"/>
      <c r="XA28" s="429"/>
      <c r="XB28" s="429"/>
      <c r="XC28" s="429"/>
      <c r="XD28" s="429"/>
      <c r="XE28" s="429"/>
      <c r="XF28" s="429"/>
      <c r="XG28" s="429"/>
      <c r="XH28" s="429"/>
      <c r="XI28" s="429"/>
      <c r="XJ28" s="429"/>
      <c r="XK28" s="429"/>
      <c r="XL28" s="429"/>
      <c r="XM28" s="429"/>
      <c r="XN28" s="429"/>
      <c r="XO28" s="429"/>
      <c r="XP28" s="429"/>
      <c r="XQ28" s="429"/>
      <c r="XR28" s="429"/>
      <c r="XS28" s="429"/>
      <c r="XT28" s="429"/>
      <c r="XU28" s="429"/>
      <c r="XV28" s="429"/>
      <c r="XW28" s="429"/>
      <c r="XX28" s="429"/>
      <c r="XY28" s="429"/>
      <c r="XZ28" s="429"/>
      <c r="YA28" s="429"/>
      <c r="YB28" s="429"/>
      <c r="YC28" s="429"/>
      <c r="YD28" s="429"/>
      <c r="YE28" s="429"/>
      <c r="YF28" s="429"/>
      <c r="YG28" s="429"/>
      <c r="YH28" s="429"/>
      <c r="YI28" s="429"/>
      <c r="YJ28" s="429"/>
      <c r="YK28" s="429"/>
      <c r="YL28" s="429"/>
      <c r="YM28" s="429"/>
      <c r="YN28" s="429"/>
      <c r="YO28" s="429"/>
      <c r="YP28" s="429"/>
      <c r="YQ28" s="429"/>
      <c r="YR28" s="429"/>
      <c r="YS28" s="429"/>
      <c r="YT28" s="429"/>
      <c r="YU28" s="429"/>
      <c r="YV28" s="429"/>
      <c r="YW28" s="429"/>
      <c r="YX28" s="429"/>
      <c r="YY28" s="429"/>
      <c r="YZ28" s="429"/>
      <c r="ZA28" s="429"/>
      <c r="ZB28" s="429"/>
      <c r="ZC28" s="429"/>
      <c r="ZD28" s="429"/>
      <c r="ZE28" s="429"/>
      <c r="ZF28" s="429"/>
      <c r="ZG28" s="429"/>
      <c r="ZH28" s="429"/>
      <c r="ZI28" s="429"/>
      <c r="ZJ28" s="429"/>
      <c r="ZK28" s="429"/>
      <c r="ZL28" s="429"/>
      <c r="ZM28" s="429"/>
      <c r="ZN28" s="429"/>
      <c r="ZO28" s="429"/>
      <c r="ZP28" s="429"/>
      <c r="ZQ28" s="429"/>
      <c r="ZR28" s="429"/>
      <c r="ZS28" s="429"/>
      <c r="ZT28" s="429"/>
      <c r="ZU28" s="429"/>
      <c r="ZV28" s="429"/>
      <c r="ZW28" s="429"/>
      <c r="ZX28" s="429"/>
      <c r="ZY28" s="429"/>
      <c r="ZZ28" s="429"/>
      <c r="AAA28" s="429"/>
      <c r="AAB28" s="429"/>
      <c r="AAC28" s="429"/>
      <c r="AAD28" s="429"/>
      <c r="AAE28" s="429"/>
      <c r="AAF28" s="429"/>
      <c r="AAG28" s="429"/>
      <c r="AAH28" s="429"/>
      <c r="AAI28" s="429"/>
      <c r="AAJ28" s="429"/>
      <c r="AAK28" s="429"/>
      <c r="AAL28" s="429"/>
      <c r="AAM28" s="429"/>
      <c r="AAN28" s="429"/>
      <c r="AAO28" s="429"/>
      <c r="AAP28" s="429"/>
      <c r="AAQ28" s="429"/>
      <c r="AAR28" s="429"/>
      <c r="AAS28" s="429"/>
      <c r="AAT28" s="429"/>
      <c r="AAU28" s="429"/>
      <c r="AAV28" s="429"/>
      <c r="AAW28" s="429"/>
      <c r="AAX28" s="429"/>
      <c r="AAY28" s="429"/>
      <c r="AAZ28" s="429"/>
      <c r="ABA28" s="429"/>
      <c r="ABB28" s="429"/>
      <c r="ABC28" s="429"/>
      <c r="ABD28" s="429"/>
      <c r="ABE28" s="429"/>
      <c r="ABF28" s="429"/>
      <c r="ABG28" s="429"/>
      <c r="ABH28" s="429"/>
      <c r="ABI28" s="429"/>
      <c r="ABJ28" s="429"/>
      <c r="ABK28" s="429"/>
      <c r="ABL28" s="429"/>
      <c r="ABM28" s="429"/>
      <c r="ABN28" s="429"/>
      <c r="ABO28" s="429"/>
      <c r="ABP28" s="429"/>
      <c r="ABQ28" s="429"/>
      <c r="ABR28" s="429"/>
      <c r="ABS28" s="429"/>
      <c r="ABT28" s="429"/>
      <c r="ABU28" s="429"/>
      <c r="ABV28" s="429"/>
      <c r="ABW28" s="429"/>
      <c r="ABX28" s="429"/>
      <c r="ABY28" s="429"/>
      <c r="ABZ28" s="429"/>
      <c r="ACA28" s="429"/>
      <c r="ACB28" s="429"/>
      <c r="ACC28" s="429"/>
      <c r="ACD28" s="429"/>
      <c r="ACE28" s="429"/>
      <c r="ACF28" s="429"/>
      <c r="ACG28" s="429"/>
      <c r="ACH28" s="429"/>
      <c r="ACI28" s="429"/>
      <c r="ACJ28" s="429"/>
      <c r="ACK28" s="429"/>
      <c r="ACL28" s="429"/>
      <c r="ACM28" s="429"/>
      <c r="ACN28" s="429"/>
      <c r="ACO28" s="429"/>
      <c r="ACP28" s="429"/>
      <c r="ACQ28" s="429"/>
      <c r="ACR28" s="429"/>
      <c r="ACS28" s="429"/>
      <c r="ACT28" s="429"/>
      <c r="ACU28" s="429"/>
      <c r="ACV28" s="429"/>
      <c r="ACW28" s="429"/>
      <c r="ACX28" s="429"/>
      <c r="ACY28" s="429"/>
      <c r="ACZ28" s="429"/>
      <c r="ADA28" s="429"/>
      <c r="ADB28" s="429"/>
      <c r="ADC28" s="429"/>
      <c r="ADD28" s="429"/>
      <c r="ADE28" s="429"/>
      <c r="ADF28" s="429"/>
      <c r="ADG28" s="429"/>
      <c r="ADH28" s="429"/>
      <c r="ADI28" s="429"/>
      <c r="ADJ28" s="429"/>
      <c r="ADK28" s="429"/>
      <c r="ADL28" s="429"/>
      <c r="ADM28" s="429"/>
      <c r="ADN28" s="429"/>
      <c r="ADO28" s="429"/>
      <c r="ADP28" s="429"/>
      <c r="ADQ28" s="429"/>
      <c r="ADR28" s="429"/>
      <c r="ADS28" s="429"/>
      <c r="ADT28" s="429"/>
      <c r="ADU28" s="429"/>
      <c r="ADV28" s="429"/>
      <c r="ADW28" s="429"/>
      <c r="ADX28" s="429"/>
      <c r="ADY28" s="429"/>
      <c r="ADZ28" s="429"/>
      <c r="AEA28" s="429"/>
      <c r="AEB28" s="429"/>
      <c r="AEC28" s="429"/>
      <c r="AED28" s="429"/>
      <c r="AEE28" s="429"/>
      <c r="AEF28" s="429"/>
      <c r="AEG28" s="429"/>
      <c r="AEH28" s="429"/>
      <c r="AEI28" s="429"/>
      <c r="AEJ28" s="429"/>
      <c r="AEK28" s="429"/>
      <c r="AEL28" s="429"/>
      <c r="AEM28" s="429"/>
      <c r="AEN28" s="429"/>
      <c r="AEO28" s="429"/>
      <c r="AEP28" s="429"/>
      <c r="AEQ28" s="429"/>
      <c r="AER28" s="429"/>
      <c r="AES28" s="429"/>
      <c r="AET28" s="429"/>
      <c r="AEU28" s="429"/>
      <c r="AEV28" s="429"/>
      <c r="AEW28" s="429"/>
      <c r="AEX28" s="429"/>
      <c r="AEY28" s="429"/>
      <c r="AEZ28" s="429"/>
      <c r="AFA28" s="429"/>
      <c r="AFB28" s="429"/>
      <c r="AFC28" s="429"/>
      <c r="AFD28" s="429"/>
      <c r="AFE28" s="429"/>
      <c r="AFF28" s="429"/>
      <c r="AFG28" s="429"/>
      <c r="AFH28" s="429"/>
      <c r="AFI28" s="429"/>
      <c r="AFJ28" s="429"/>
      <c r="AFK28" s="429"/>
      <c r="AFL28" s="429"/>
      <c r="AFM28" s="429"/>
      <c r="AFN28" s="429"/>
      <c r="AFO28" s="429"/>
      <c r="AFP28" s="429"/>
      <c r="AFQ28" s="429"/>
      <c r="AFR28" s="429"/>
      <c r="AFS28" s="429"/>
      <c r="AFT28" s="429"/>
      <c r="AFU28" s="429"/>
      <c r="AFV28" s="429"/>
      <c r="AFW28" s="429"/>
      <c r="AFX28" s="429"/>
      <c r="AFY28" s="429"/>
      <c r="AFZ28" s="429"/>
      <c r="AGA28" s="429"/>
      <c r="AGB28" s="429"/>
      <c r="AGC28" s="429"/>
      <c r="AGD28" s="429"/>
      <c r="AGE28" s="429"/>
      <c r="AGF28" s="429"/>
      <c r="AGG28" s="429"/>
      <c r="AGH28" s="429"/>
      <c r="AGI28" s="429"/>
      <c r="AGJ28" s="429"/>
      <c r="AGK28" s="429"/>
      <c r="AGL28" s="429"/>
      <c r="AGM28" s="429"/>
      <c r="AGN28" s="429"/>
      <c r="AGO28" s="429"/>
      <c r="AGP28" s="429"/>
      <c r="AGQ28" s="429"/>
      <c r="AGR28" s="429"/>
      <c r="AGS28" s="429"/>
      <c r="AGT28" s="429"/>
      <c r="AGU28" s="429"/>
      <c r="AGV28" s="429"/>
      <c r="AGW28" s="429"/>
      <c r="AGX28" s="429"/>
      <c r="AGY28" s="429"/>
      <c r="AGZ28" s="429"/>
      <c r="AHA28" s="429"/>
      <c r="AHB28" s="429"/>
      <c r="AHC28" s="429"/>
      <c r="AHD28" s="429"/>
      <c r="AHE28" s="429"/>
      <c r="AHF28" s="429"/>
      <c r="AHG28" s="429"/>
      <c r="AHH28" s="429"/>
      <c r="AHI28" s="429"/>
      <c r="AHJ28" s="429"/>
      <c r="AHK28" s="429"/>
      <c r="AHL28" s="429"/>
      <c r="AHM28" s="429"/>
      <c r="AHN28" s="429"/>
      <c r="AHO28" s="429"/>
      <c r="AHP28" s="429"/>
      <c r="AHQ28" s="429"/>
      <c r="AHR28" s="429"/>
      <c r="AHS28" s="429"/>
      <c r="AHT28" s="429"/>
      <c r="AHU28" s="429"/>
      <c r="AHV28" s="429"/>
      <c r="AHW28" s="429"/>
      <c r="AHX28" s="429"/>
      <c r="AHY28" s="429"/>
      <c r="AHZ28" s="429"/>
      <c r="AIA28" s="429"/>
      <c r="AIB28" s="429"/>
      <c r="AIC28" s="429"/>
      <c r="AID28" s="429"/>
      <c r="AIE28" s="429"/>
      <c r="AIF28" s="429"/>
      <c r="AIG28" s="429"/>
      <c r="AIH28" s="429"/>
      <c r="AII28" s="429"/>
      <c r="AIJ28" s="429"/>
      <c r="AIK28" s="429"/>
      <c r="AIL28" s="429"/>
      <c r="AIM28" s="429"/>
      <c r="AIN28" s="429"/>
      <c r="AIO28" s="429"/>
      <c r="AIP28" s="429"/>
      <c r="AIQ28" s="429"/>
      <c r="AIR28" s="429"/>
      <c r="AIS28" s="429"/>
      <c r="AIT28" s="429"/>
      <c r="AIU28" s="429"/>
      <c r="AIV28" s="429"/>
      <c r="AIW28" s="429"/>
      <c r="AIX28" s="429"/>
      <c r="AIY28" s="429"/>
      <c r="AIZ28" s="429"/>
      <c r="AJA28" s="429"/>
      <c r="AJB28" s="429"/>
      <c r="AJC28" s="429"/>
      <c r="AJD28" s="429"/>
      <c r="AJE28" s="429"/>
      <c r="AJF28" s="429"/>
      <c r="AJG28" s="429"/>
      <c r="AJH28" s="429"/>
      <c r="AJI28" s="429"/>
      <c r="AJJ28" s="429"/>
      <c r="AJK28" s="429"/>
      <c r="AJL28" s="429"/>
      <c r="AJM28" s="429"/>
      <c r="AJN28" s="429"/>
      <c r="AJO28" s="429"/>
      <c r="AJP28" s="429"/>
      <c r="AJQ28" s="429"/>
      <c r="AJR28" s="429"/>
      <c r="AJS28" s="429"/>
      <c r="AJT28" s="429"/>
      <c r="AJU28" s="429"/>
      <c r="AJV28" s="429"/>
      <c r="AJW28" s="429"/>
      <c r="AJX28" s="429"/>
      <c r="AJY28" s="429"/>
      <c r="AJZ28" s="429"/>
      <c r="AKA28" s="429"/>
      <c r="AKB28" s="429"/>
      <c r="AKC28" s="429"/>
      <c r="AKD28" s="429"/>
      <c r="AKE28" s="429"/>
      <c r="AKF28" s="429"/>
      <c r="AKG28" s="429"/>
      <c r="AKH28" s="429"/>
      <c r="AKI28" s="429"/>
      <c r="AKJ28" s="429"/>
      <c r="AKK28" s="429"/>
      <c r="AKL28" s="429"/>
      <c r="AKM28" s="429"/>
      <c r="AKN28" s="429"/>
      <c r="AKO28" s="429"/>
      <c r="AKP28" s="429"/>
      <c r="AKQ28" s="429"/>
      <c r="AKR28" s="429"/>
      <c r="AKS28" s="429"/>
      <c r="AKT28" s="429"/>
      <c r="AKU28" s="429"/>
      <c r="AKV28" s="429"/>
      <c r="AKW28" s="429"/>
      <c r="AKX28" s="429"/>
      <c r="AKY28" s="429"/>
      <c r="AKZ28" s="429"/>
      <c r="ALA28" s="429"/>
      <c r="ALB28" s="429"/>
      <c r="ALC28" s="429"/>
      <c r="ALD28" s="429"/>
      <c r="ALE28" s="429"/>
      <c r="ALF28" s="429"/>
      <c r="ALG28" s="429"/>
      <c r="ALH28" s="429"/>
      <c r="ALI28" s="429"/>
      <c r="ALJ28" s="429"/>
      <c r="ALK28" s="429"/>
      <c r="ALL28" s="429"/>
      <c r="ALM28" s="429"/>
      <c r="ALN28" s="434"/>
      <c r="ALO28" s="435"/>
      <c r="ALP28" s="435"/>
      <c r="ALQ28" s="435"/>
      <c r="ALR28" s="435"/>
      <c r="ALS28" s="435"/>
      <c r="ALT28" s="435"/>
      <c r="ALU28" s="435"/>
      <c r="ALV28" s="435"/>
      <c r="ALW28" s="435"/>
      <c r="ALX28" s="435"/>
      <c r="ALY28" s="435"/>
      <c r="ALZ28" s="435"/>
      <c r="AMA28" s="435"/>
      <c r="AMB28" s="435"/>
      <c r="AMC28" s="435"/>
      <c r="AMD28" s="435"/>
      <c r="AME28" s="435"/>
      <c r="AMF28" s="435"/>
      <c r="AMG28" s="435"/>
    </row>
    <row r="29" spans="1:1103">
      <c r="A29" s="440" t="s">
        <v>193</v>
      </c>
      <c r="B29" s="440"/>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0"/>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c r="CU29" s="440"/>
      <c r="CV29" s="440"/>
      <c r="CW29" s="440"/>
      <c r="CX29" s="440"/>
      <c r="CY29" s="440"/>
      <c r="CZ29" s="440"/>
      <c r="DA29" s="440"/>
      <c r="DB29" s="440"/>
      <c r="DC29" s="440"/>
      <c r="DD29" s="440"/>
      <c r="DE29" s="440"/>
      <c r="DF29" s="440"/>
      <c r="DG29" s="440"/>
      <c r="DH29" s="440"/>
      <c r="DI29" s="440"/>
      <c r="DJ29" s="440"/>
      <c r="DK29" s="440"/>
      <c r="DL29" s="440"/>
      <c r="DM29" s="440"/>
      <c r="DN29" s="440"/>
      <c r="DO29" s="440"/>
      <c r="DP29" s="440"/>
      <c r="DQ29" s="440"/>
      <c r="DR29" s="440"/>
      <c r="DS29" s="440"/>
      <c r="DT29" s="440"/>
      <c r="DU29" s="440"/>
      <c r="DV29" s="440"/>
      <c r="DW29" s="440"/>
      <c r="DX29" s="440"/>
      <c r="DY29" s="440"/>
      <c r="DZ29" s="440"/>
      <c r="EA29" s="440"/>
      <c r="EB29" s="440"/>
      <c r="EC29" s="440"/>
      <c r="ED29" s="440"/>
      <c r="EE29" s="440"/>
      <c r="EF29" s="440"/>
      <c r="EG29" s="440"/>
      <c r="EH29" s="440"/>
      <c r="EI29" s="440"/>
      <c r="EJ29" s="440"/>
      <c r="EK29" s="440"/>
      <c r="EL29" s="440"/>
      <c r="EM29" s="440"/>
      <c r="EN29" s="440"/>
      <c r="EO29" s="440"/>
      <c r="EP29" s="440"/>
      <c r="EQ29" s="440"/>
      <c r="ER29" s="440"/>
      <c r="ES29" s="440"/>
      <c r="ET29" s="440"/>
      <c r="EU29" s="440"/>
      <c r="EV29" s="440"/>
      <c r="EW29" s="440"/>
      <c r="EX29" s="440"/>
      <c r="EY29" s="440"/>
      <c r="EZ29" s="440"/>
      <c r="FA29" s="440"/>
      <c r="FB29" s="440"/>
      <c r="FC29" s="440"/>
      <c r="FD29" s="440"/>
      <c r="FE29" s="440"/>
      <c r="FF29" s="440"/>
      <c r="FG29" s="440"/>
      <c r="FH29" s="440"/>
      <c r="FI29" s="440"/>
      <c r="FJ29" s="440"/>
      <c r="FK29" s="440"/>
      <c r="FL29" s="440"/>
      <c r="FM29" s="440"/>
      <c r="FN29" s="440"/>
      <c r="FO29" s="440"/>
      <c r="FP29" s="440"/>
      <c r="FQ29" s="440"/>
      <c r="FR29" s="440"/>
      <c r="FS29" s="440"/>
      <c r="FT29" s="440"/>
      <c r="FU29" s="440"/>
      <c r="FV29" s="440"/>
      <c r="FW29" s="440"/>
      <c r="FX29" s="440"/>
      <c r="FY29" s="440"/>
      <c r="FZ29" s="440"/>
      <c r="GA29" s="440"/>
      <c r="GB29" s="440"/>
      <c r="GC29" s="440"/>
      <c r="GD29" s="440"/>
      <c r="GE29" s="440"/>
      <c r="GF29" s="440"/>
      <c r="GG29" s="440"/>
      <c r="GH29" s="440"/>
      <c r="GI29" s="440"/>
      <c r="GJ29" s="440"/>
      <c r="GK29" s="440"/>
      <c r="GL29" s="440"/>
      <c r="GM29" s="440"/>
      <c r="GN29" s="440"/>
      <c r="GO29" s="440"/>
      <c r="GP29" s="440"/>
      <c r="GQ29" s="440"/>
      <c r="GR29" s="440"/>
      <c r="GS29" s="440"/>
      <c r="GT29" s="440"/>
      <c r="GU29" s="440"/>
      <c r="GV29" s="440"/>
      <c r="GW29" s="440"/>
      <c r="GX29" s="440"/>
      <c r="GY29" s="440"/>
      <c r="GZ29" s="440"/>
      <c r="HA29" s="440"/>
      <c r="HB29" s="440"/>
      <c r="HC29" s="440"/>
      <c r="HD29" s="440"/>
      <c r="HE29" s="440"/>
      <c r="HF29" s="440"/>
      <c r="HG29" s="440"/>
      <c r="HH29" s="440"/>
      <c r="HI29" s="440"/>
      <c r="HJ29" s="440"/>
      <c r="HK29" s="440"/>
      <c r="HL29" s="440"/>
      <c r="HM29" s="440"/>
      <c r="HN29" s="440"/>
      <c r="HO29" s="440"/>
      <c r="HP29" s="440"/>
      <c r="HQ29" s="440"/>
      <c r="HR29" s="440"/>
      <c r="HS29" s="440"/>
      <c r="HT29" s="440"/>
      <c r="HU29" s="440"/>
      <c r="HV29" s="440"/>
      <c r="HW29" s="440"/>
      <c r="HX29" s="440"/>
      <c r="HY29" s="440"/>
      <c r="HZ29" s="440"/>
      <c r="IA29" s="440"/>
      <c r="IB29" s="440"/>
      <c r="IC29" s="440"/>
      <c r="ID29" s="440"/>
      <c r="IE29" s="440"/>
      <c r="IF29" s="440"/>
      <c r="IG29" s="440"/>
      <c r="IH29" s="440"/>
      <c r="II29" s="440"/>
      <c r="IJ29" s="440"/>
      <c r="IK29" s="440"/>
      <c r="IL29" s="440"/>
      <c r="IM29" s="440"/>
      <c r="IN29" s="440"/>
      <c r="IO29" s="440"/>
      <c r="IP29" s="440"/>
      <c r="IQ29" s="440"/>
      <c r="IR29" s="440"/>
      <c r="IS29" s="440"/>
      <c r="IT29" s="440"/>
      <c r="IU29" s="440"/>
      <c r="IV29" s="440"/>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c r="MK29" s="440"/>
      <c r="ML29" s="440"/>
      <c r="MM29" s="440"/>
      <c r="MN29" s="440"/>
      <c r="MO29" s="440"/>
      <c r="MP29" s="440"/>
      <c r="MQ29" s="440"/>
      <c r="MR29" s="440"/>
      <c r="MS29" s="440"/>
      <c r="MT29" s="440"/>
      <c r="MU29" s="440"/>
      <c r="MV29" s="440"/>
      <c r="MW29" s="440"/>
      <c r="MX29" s="440"/>
      <c r="MY29" s="440"/>
      <c r="MZ29" s="440"/>
      <c r="NA29" s="440"/>
      <c r="NB29" s="440"/>
      <c r="NC29" s="440"/>
      <c r="ND29" s="440"/>
      <c r="NE29" s="440"/>
      <c r="NF29" s="440"/>
      <c r="NG29" s="440"/>
      <c r="NH29" s="440"/>
      <c r="NI29" s="440"/>
      <c r="NJ29" s="440"/>
      <c r="NK29" s="440"/>
      <c r="NL29" s="440"/>
      <c r="NM29" s="440"/>
      <c r="NN29" s="440"/>
      <c r="NO29" s="440"/>
      <c r="NP29" s="440"/>
      <c r="NQ29" s="440"/>
      <c r="NR29" s="440"/>
      <c r="NS29" s="440"/>
      <c r="NT29" s="440"/>
      <c r="NU29" s="440"/>
      <c r="NV29" s="440"/>
      <c r="NW29" s="440"/>
      <c r="NX29" s="440"/>
      <c r="NY29" s="440"/>
      <c r="NZ29" s="440"/>
      <c r="OA29" s="440"/>
      <c r="OB29" s="440"/>
      <c r="OC29" s="440"/>
      <c r="OD29" s="440"/>
      <c r="OE29" s="440"/>
      <c r="OF29" s="440"/>
      <c r="OG29" s="440"/>
      <c r="OH29" s="440"/>
      <c r="OI29" s="440"/>
      <c r="OJ29" s="440"/>
      <c r="OK29" s="440"/>
      <c r="OL29" s="440"/>
      <c r="OM29" s="440"/>
      <c r="ON29" s="440"/>
      <c r="OO29" s="440"/>
      <c r="OP29" s="440"/>
      <c r="OQ29" s="440"/>
      <c r="OR29" s="440"/>
      <c r="OS29" s="440"/>
      <c r="OT29" s="440"/>
      <c r="OU29" s="440"/>
      <c r="OV29" s="440"/>
      <c r="OW29" s="440"/>
      <c r="OX29" s="440"/>
      <c r="OY29" s="440"/>
      <c r="OZ29" s="440"/>
      <c r="PA29" s="440"/>
      <c r="PB29" s="440"/>
      <c r="PC29" s="440"/>
      <c r="PD29" s="440"/>
      <c r="PE29" s="440"/>
      <c r="PF29" s="440"/>
      <c r="PG29" s="440"/>
      <c r="PH29" s="440"/>
      <c r="PI29" s="440"/>
      <c r="PJ29" s="440"/>
      <c r="PK29" s="440"/>
      <c r="PL29" s="440"/>
      <c r="PM29" s="440"/>
      <c r="PN29" s="440"/>
      <c r="PO29" s="440"/>
      <c r="PP29" s="440"/>
      <c r="PQ29" s="440"/>
      <c r="PR29" s="440"/>
      <c r="PS29" s="440"/>
      <c r="PT29" s="440"/>
      <c r="PU29" s="440"/>
      <c r="PV29" s="440"/>
      <c r="PW29" s="440"/>
      <c r="PX29" s="440"/>
      <c r="PY29" s="440"/>
      <c r="PZ29" s="440"/>
      <c r="QA29" s="440"/>
      <c r="QB29" s="440"/>
      <c r="QC29" s="440"/>
      <c r="QD29" s="440"/>
      <c r="QE29" s="440"/>
      <c r="QF29" s="440"/>
      <c r="QG29" s="440"/>
      <c r="QH29" s="440"/>
      <c r="QI29" s="440"/>
      <c r="QJ29" s="440"/>
      <c r="QK29" s="440"/>
      <c r="QL29" s="440"/>
      <c r="QM29" s="440"/>
      <c r="QN29" s="440"/>
      <c r="QO29" s="440"/>
      <c r="QP29" s="440"/>
      <c r="QQ29" s="440"/>
      <c r="QR29" s="440"/>
      <c r="QS29" s="440"/>
      <c r="QT29" s="440"/>
      <c r="QU29" s="440"/>
      <c r="QV29" s="440"/>
      <c r="QW29" s="440"/>
      <c r="QX29" s="440"/>
      <c r="QY29" s="440"/>
      <c r="QZ29" s="440"/>
      <c r="RA29" s="440"/>
      <c r="RB29" s="440"/>
      <c r="RC29" s="440"/>
      <c r="RD29" s="440"/>
      <c r="RE29" s="440"/>
      <c r="RF29" s="440"/>
      <c r="RG29" s="440"/>
      <c r="RH29" s="440"/>
      <c r="RI29" s="440"/>
      <c r="RJ29" s="440"/>
      <c r="RK29" s="440"/>
      <c r="RL29" s="440"/>
      <c r="RM29" s="440"/>
      <c r="RN29" s="440"/>
      <c r="RO29" s="440"/>
      <c r="RP29" s="440"/>
      <c r="RQ29" s="440"/>
      <c r="RR29" s="440"/>
      <c r="RS29" s="440"/>
      <c r="RT29" s="440"/>
      <c r="RU29" s="440"/>
      <c r="RV29" s="440"/>
      <c r="RW29" s="440"/>
      <c r="RX29" s="440"/>
      <c r="RY29" s="440"/>
      <c r="RZ29" s="440"/>
      <c r="SA29" s="440"/>
      <c r="SB29" s="440"/>
      <c r="SC29" s="440"/>
      <c r="SD29" s="429"/>
      <c r="SE29" s="429"/>
      <c r="SF29" s="429"/>
      <c r="SG29" s="429"/>
      <c r="SH29" s="429"/>
      <c r="SI29" s="429"/>
      <c r="SJ29" s="429"/>
      <c r="SK29" s="429"/>
      <c r="SL29" s="429"/>
      <c r="SM29" s="429"/>
      <c r="SN29" s="429"/>
      <c r="SO29" s="429"/>
      <c r="SP29" s="429"/>
      <c r="SQ29" s="429"/>
      <c r="SR29" s="429"/>
      <c r="SS29" s="429"/>
      <c r="ST29" s="429"/>
      <c r="SU29" s="429"/>
      <c r="SV29" s="429"/>
      <c r="SW29" s="429"/>
      <c r="SX29" s="429"/>
      <c r="SY29" s="429"/>
      <c r="SZ29" s="429"/>
      <c r="TA29" s="429"/>
      <c r="TB29" s="429"/>
      <c r="TC29" s="429"/>
      <c r="TD29" s="429"/>
      <c r="TE29" s="429"/>
      <c r="TF29" s="429"/>
      <c r="TG29" s="429"/>
      <c r="TH29" s="429"/>
      <c r="TI29" s="429"/>
      <c r="TJ29" s="429"/>
      <c r="TK29" s="429"/>
      <c r="TL29" s="429"/>
      <c r="TM29" s="429"/>
      <c r="TN29" s="429"/>
      <c r="TO29" s="429"/>
      <c r="TP29" s="429"/>
      <c r="TQ29" s="429"/>
      <c r="TR29" s="429"/>
      <c r="TS29" s="429"/>
      <c r="TT29" s="429"/>
      <c r="TU29" s="429"/>
      <c r="TV29" s="429"/>
      <c r="TW29" s="429"/>
      <c r="TX29" s="429"/>
      <c r="TY29" s="429"/>
      <c r="TZ29" s="429"/>
      <c r="UA29" s="429"/>
      <c r="UB29" s="429"/>
      <c r="UC29" s="429"/>
      <c r="UD29" s="429"/>
      <c r="UE29" s="429"/>
      <c r="UF29" s="429"/>
      <c r="UG29" s="429"/>
      <c r="UH29" s="429"/>
      <c r="UI29" s="429"/>
      <c r="UJ29" s="429"/>
      <c r="UK29" s="429"/>
      <c r="UL29" s="429"/>
      <c r="UM29" s="429"/>
      <c r="UN29" s="429"/>
      <c r="UO29" s="429"/>
      <c r="UP29" s="429"/>
      <c r="UQ29" s="429"/>
      <c r="UR29" s="429"/>
      <c r="US29" s="429"/>
      <c r="UT29" s="429"/>
      <c r="UU29" s="429"/>
      <c r="UV29" s="429"/>
      <c r="UW29" s="429"/>
      <c r="UX29" s="429"/>
      <c r="UY29" s="429"/>
      <c r="UZ29" s="429"/>
      <c r="VA29" s="429"/>
      <c r="VB29" s="429"/>
      <c r="VC29" s="429"/>
      <c r="VD29" s="429"/>
      <c r="VE29" s="429"/>
      <c r="VF29" s="429"/>
      <c r="VG29" s="429"/>
      <c r="VH29" s="429"/>
      <c r="VI29" s="429"/>
      <c r="VJ29" s="429"/>
      <c r="VK29" s="429"/>
      <c r="VL29" s="429"/>
      <c r="VM29" s="429"/>
      <c r="VN29" s="429"/>
      <c r="VO29" s="429"/>
      <c r="VP29" s="429"/>
      <c r="VQ29" s="429"/>
      <c r="VR29" s="429"/>
      <c r="VS29" s="429"/>
      <c r="VT29" s="429"/>
      <c r="VU29" s="429"/>
      <c r="VV29" s="429"/>
      <c r="VW29" s="429"/>
      <c r="VX29" s="429"/>
      <c r="VY29" s="429"/>
      <c r="VZ29" s="429"/>
      <c r="WA29" s="429"/>
      <c r="WB29" s="429"/>
      <c r="WC29" s="429"/>
      <c r="WD29" s="429"/>
      <c r="WE29" s="429"/>
      <c r="WF29" s="429"/>
      <c r="WG29" s="429"/>
      <c r="WH29" s="429"/>
      <c r="WI29" s="429"/>
      <c r="WJ29" s="429"/>
      <c r="WK29" s="429"/>
      <c r="WL29" s="429"/>
      <c r="WM29" s="429"/>
      <c r="WN29" s="429"/>
      <c r="WO29" s="429"/>
      <c r="WP29" s="429"/>
      <c r="WQ29" s="429"/>
      <c r="WR29" s="429"/>
      <c r="WS29" s="429"/>
      <c r="WT29" s="429"/>
      <c r="WU29" s="429"/>
      <c r="WV29" s="429"/>
      <c r="WW29" s="429"/>
      <c r="WX29" s="429"/>
      <c r="WY29" s="429"/>
      <c r="WZ29" s="429"/>
      <c r="XA29" s="429"/>
      <c r="XB29" s="429"/>
      <c r="XC29" s="429"/>
      <c r="XD29" s="429"/>
      <c r="XE29" s="429"/>
      <c r="XF29" s="429"/>
      <c r="XG29" s="429"/>
      <c r="XH29" s="429"/>
      <c r="XI29" s="429"/>
      <c r="XJ29" s="429"/>
      <c r="XK29" s="429"/>
      <c r="XL29" s="429"/>
      <c r="XM29" s="429"/>
      <c r="XN29" s="429"/>
      <c r="XO29" s="429"/>
      <c r="XP29" s="429"/>
      <c r="XQ29" s="429"/>
      <c r="XR29" s="429"/>
      <c r="XS29" s="429"/>
      <c r="XT29" s="429"/>
      <c r="XU29" s="429"/>
      <c r="XV29" s="429"/>
      <c r="XW29" s="429"/>
      <c r="XX29" s="429"/>
      <c r="XY29" s="429"/>
      <c r="XZ29" s="429"/>
      <c r="YA29" s="429"/>
      <c r="YB29" s="429"/>
      <c r="YC29" s="429"/>
      <c r="YD29" s="429"/>
      <c r="YE29" s="429"/>
      <c r="YF29" s="429"/>
      <c r="YG29" s="429"/>
      <c r="YH29" s="429"/>
      <c r="YI29" s="429"/>
      <c r="YJ29" s="429"/>
      <c r="YK29" s="429"/>
      <c r="YL29" s="429"/>
      <c r="YM29" s="429"/>
      <c r="YN29" s="429"/>
      <c r="YO29" s="429"/>
      <c r="YP29" s="429"/>
      <c r="YQ29" s="429"/>
      <c r="YR29" s="429"/>
      <c r="YS29" s="429"/>
      <c r="YT29" s="429"/>
      <c r="YU29" s="429"/>
      <c r="YV29" s="429"/>
      <c r="YW29" s="429"/>
      <c r="YX29" s="429"/>
      <c r="YY29" s="429"/>
      <c r="YZ29" s="429"/>
      <c r="ZA29" s="429"/>
      <c r="ZB29" s="429"/>
      <c r="ZC29" s="429"/>
      <c r="ZD29" s="429"/>
      <c r="ZE29" s="429"/>
      <c r="ZF29" s="429"/>
      <c r="ZG29" s="429"/>
      <c r="ZH29" s="429"/>
      <c r="ZI29" s="429"/>
      <c r="ZJ29" s="429"/>
      <c r="ZK29" s="429"/>
      <c r="ZL29" s="429"/>
      <c r="ZM29" s="429"/>
      <c r="ZN29" s="429"/>
      <c r="ZO29" s="429"/>
      <c r="ZP29" s="429"/>
      <c r="ZQ29" s="429"/>
      <c r="ZR29" s="429"/>
      <c r="ZS29" s="429"/>
      <c r="ZT29" s="429"/>
      <c r="ZU29" s="429"/>
      <c r="ZV29" s="429"/>
      <c r="ZW29" s="429"/>
      <c r="ZX29" s="429"/>
      <c r="ZY29" s="429"/>
      <c r="ZZ29" s="429"/>
      <c r="AAA29" s="429"/>
      <c r="AAB29" s="429"/>
      <c r="AAC29" s="429"/>
      <c r="AAD29" s="429"/>
      <c r="AAE29" s="429"/>
      <c r="AAF29" s="429"/>
      <c r="AAG29" s="429"/>
      <c r="AAH29" s="429"/>
      <c r="AAI29" s="429"/>
      <c r="AAJ29" s="429"/>
      <c r="AAK29" s="429"/>
      <c r="AAL29" s="429"/>
      <c r="AAM29" s="429"/>
      <c r="AAN29" s="429"/>
      <c r="AAO29" s="429"/>
      <c r="AAP29" s="429"/>
      <c r="AAQ29" s="429"/>
      <c r="AAR29" s="429"/>
      <c r="AAS29" s="429"/>
      <c r="AAT29" s="429"/>
      <c r="AAU29" s="429"/>
      <c r="AAV29" s="429"/>
      <c r="AAW29" s="429"/>
      <c r="AAX29" s="429"/>
      <c r="AAY29" s="429"/>
      <c r="AAZ29" s="429"/>
      <c r="ABA29" s="429"/>
      <c r="ABB29" s="429"/>
      <c r="ABC29" s="429"/>
      <c r="ABD29" s="429"/>
      <c r="ABE29" s="429"/>
      <c r="ABF29" s="429"/>
      <c r="ABG29" s="429"/>
      <c r="ABH29" s="429"/>
      <c r="ABI29" s="429"/>
      <c r="ABJ29" s="429"/>
      <c r="ABK29" s="429"/>
      <c r="ABL29" s="429"/>
      <c r="ABM29" s="429"/>
      <c r="ABN29" s="429"/>
      <c r="ABO29" s="429"/>
      <c r="ABP29" s="429"/>
      <c r="ABQ29" s="429"/>
      <c r="ABR29" s="429"/>
      <c r="ABS29" s="429"/>
      <c r="ABT29" s="429"/>
      <c r="ABU29" s="429"/>
      <c r="ABV29" s="429"/>
      <c r="ABW29" s="429"/>
      <c r="ABX29" s="429"/>
      <c r="ABY29" s="429"/>
      <c r="ABZ29" s="429"/>
      <c r="ACA29" s="429"/>
      <c r="ACB29" s="429"/>
      <c r="ACC29" s="429"/>
      <c r="ACD29" s="429"/>
      <c r="ACE29" s="429"/>
      <c r="ACF29" s="429"/>
      <c r="ACG29" s="429"/>
      <c r="ACH29" s="429"/>
      <c r="ACI29" s="429"/>
      <c r="ACJ29" s="429"/>
      <c r="ACK29" s="429"/>
      <c r="ACL29" s="429"/>
      <c r="ACM29" s="429"/>
      <c r="ACN29" s="429"/>
      <c r="ACO29" s="429"/>
      <c r="ACP29" s="429"/>
      <c r="ACQ29" s="429"/>
      <c r="ACR29" s="429"/>
      <c r="ACS29" s="429"/>
      <c r="ACT29" s="429"/>
      <c r="ACU29" s="429"/>
      <c r="ACV29" s="429"/>
      <c r="ACW29" s="429"/>
      <c r="ACX29" s="429"/>
      <c r="ACY29" s="429"/>
      <c r="ACZ29" s="429"/>
      <c r="ADA29" s="429"/>
      <c r="ADB29" s="429"/>
      <c r="ADC29" s="429"/>
      <c r="ADD29" s="429"/>
      <c r="ADE29" s="429"/>
      <c r="ADF29" s="429"/>
      <c r="ADG29" s="429"/>
      <c r="ADH29" s="429"/>
      <c r="ADI29" s="429"/>
      <c r="ADJ29" s="429"/>
      <c r="ADK29" s="429"/>
      <c r="ADL29" s="429"/>
      <c r="ADM29" s="429"/>
      <c r="ADN29" s="429"/>
      <c r="ADO29" s="429"/>
      <c r="ADP29" s="429"/>
      <c r="ADQ29" s="429"/>
      <c r="ADR29" s="429"/>
      <c r="ADS29" s="429"/>
      <c r="ADT29" s="429"/>
      <c r="ADU29" s="429"/>
      <c r="ADV29" s="429"/>
      <c r="ADW29" s="429"/>
      <c r="ADX29" s="429"/>
      <c r="ADY29" s="429"/>
      <c r="ADZ29" s="429"/>
      <c r="AEA29" s="429"/>
      <c r="AEB29" s="429"/>
      <c r="AEC29" s="429"/>
      <c r="AED29" s="429"/>
      <c r="AEE29" s="429"/>
      <c r="AEF29" s="429"/>
      <c r="AEG29" s="429"/>
      <c r="AEH29" s="429"/>
      <c r="AEI29" s="429"/>
      <c r="AEJ29" s="429"/>
      <c r="AEK29" s="429"/>
      <c r="AEL29" s="429"/>
      <c r="AEM29" s="429"/>
      <c r="AEN29" s="429"/>
      <c r="AEO29" s="429"/>
      <c r="AEP29" s="429"/>
      <c r="AEQ29" s="429"/>
      <c r="AER29" s="429"/>
      <c r="AES29" s="429"/>
      <c r="AET29" s="429"/>
      <c r="AEU29" s="429"/>
      <c r="AEV29" s="429"/>
      <c r="AEW29" s="429"/>
      <c r="AEX29" s="429"/>
      <c r="AEY29" s="429"/>
      <c r="AEZ29" s="429"/>
      <c r="AFA29" s="429"/>
      <c r="AFB29" s="429"/>
      <c r="AFC29" s="429"/>
      <c r="AFD29" s="429"/>
      <c r="AFE29" s="429"/>
      <c r="AFF29" s="429"/>
      <c r="AFG29" s="429"/>
      <c r="AFH29" s="429"/>
      <c r="AFI29" s="429"/>
      <c r="AFJ29" s="429"/>
      <c r="AFK29" s="429"/>
      <c r="AFL29" s="429"/>
      <c r="AFM29" s="429"/>
      <c r="AFN29" s="429"/>
      <c r="AFO29" s="429"/>
      <c r="AFP29" s="429"/>
      <c r="AFQ29" s="429"/>
      <c r="AFR29" s="429"/>
      <c r="AFS29" s="429"/>
      <c r="AFT29" s="429"/>
      <c r="AFU29" s="429"/>
      <c r="AFV29" s="429"/>
      <c r="AFW29" s="429"/>
      <c r="AFX29" s="429"/>
      <c r="AFY29" s="429"/>
      <c r="AFZ29" s="429"/>
      <c r="AGA29" s="429"/>
      <c r="AGB29" s="429"/>
      <c r="AGC29" s="429"/>
      <c r="AGD29" s="429"/>
      <c r="AGE29" s="429"/>
      <c r="AGF29" s="429"/>
      <c r="AGG29" s="429"/>
      <c r="AGH29" s="429"/>
      <c r="AGI29" s="429"/>
      <c r="AGJ29" s="429"/>
      <c r="AGK29" s="429"/>
      <c r="AGL29" s="429"/>
      <c r="AGM29" s="429"/>
      <c r="AGN29" s="429"/>
      <c r="AGO29" s="429"/>
      <c r="AGP29" s="429"/>
      <c r="AGQ29" s="429"/>
      <c r="AGR29" s="429"/>
      <c r="AGS29" s="429"/>
      <c r="AGT29" s="429"/>
      <c r="AGU29" s="429"/>
      <c r="AGV29" s="429"/>
      <c r="AGW29" s="429"/>
      <c r="AGX29" s="429"/>
      <c r="AGY29" s="429"/>
      <c r="AGZ29" s="429"/>
      <c r="AHA29" s="429"/>
      <c r="AHB29" s="429"/>
      <c r="AHC29" s="429"/>
      <c r="AHD29" s="429"/>
      <c r="AHE29" s="429"/>
      <c r="AHF29" s="429"/>
      <c r="AHG29" s="429"/>
      <c r="AHH29" s="429"/>
      <c r="AHI29" s="429"/>
      <c r="AHJ29" s="429"/>
      <c r="AHK29" s="429"/>
      <c r="AHL29" s="429"/>
      <c r="AHM29" s="429"/>
      <c r="AHN29" s="429"/>
      <c r="AHO29" s="429"/>
      <c r="AHP29" s="429"/>
      <c r="AHQ29" s="429"/>
      <c r="AHR29" s="429"/>
      <c r="AHS29" s="429"/>
      <c r="AHT29" s="429"/>
      <c r="AHU29" s="429"/>
      <c r="AHV29" s="429"/>
      <c r="AHW29" s="429"/>
      <c r="AHX29" s="429"/>
      <c r="AHY29" s="429"/>
      <c r="AHZ29" s="429"/>
      <c r="AIA29" s="429"/>
      <c r="AIB29" s="429"/>
      <c r="AIC29" s="429"/>
      <c r="AID29" s="429"/>
      <c r="AIE29" s="429"/>
      <c r="AIF29" s="429"/>
      <c r="AIG29" s="429"/>
      <c r="AIH29" s="429"/>
      <c r="AII29" s="429"/>
      <c r="AIJ29" s="429"/>
      <c r="AIK29" s="429"/>
      <c r="AIL29" s="429"/>
      <c r="AIM29" s="429"/>
      <c r="AIN29" s="429"/>
      <c r="AIO29" s="429"/>
      <c r="AIP29" s="429"/>
      <c r="AIQ29" s="429"/>
      <c r="AIR29" s="429"/>
      <c r="AIS29" s="429"/>
      <c r="AIT29" s="429"/>
      <c r="AIU29" s="429"/>
      <c r="AIV29" s="429"/>
      <c r="AIW29" s="429"/>
      <c r="AIX29" s="429"/>
      <c r="AIY29" s="429"/>
      <c r="AIZ29" s="429"/>
      <c r="AJA29" s="429"/>
      <c r="AJB29" s="429"/>
      <c r="AJC29" s="429"/>
      <c r="AJD29" s="429"/>
      <c r="AJE29" s="429"/>
      <c r="AJF29" s="429"/>
      <c r="AJG29" s="429"/>
      <c r="AJH29" s="429"/>
      <c r="AJI29" s="429"/>
      <c r="AJJ29" s="429"/>
      <c r="AJK29" s="429"/>
      <c r="AJL29" s="429"/>
      <c r="AJM29" s="429"/>
      <c r="AJN29" s="429"/>
      <c r="AJO29" s="429"/>
      <c r="AJP29" s="429"/>
      <c r="AJQ29" s="429"/>
      <c r="AJR29" s="429"/>
      <c r="AJS29" s="429"/>
      <c r="AJT29" s="429"/>
      <c r="AJU29" s="429"/>
      <c r="AJV29" s="429"/>
      <c r="AJW29" s="429"/>
      <c r="AJX29" s="429"/>
      <c r="AJY29" s="429"/>
      <c r="AJZ29" s="429"/>
      <c r="AKA29" s="429"/>
      <c r="AKB29" s="429"/>
      <c r="AKC29" s="429"/>
      <c r="AKD29" s="429"/>
      <c r="AKE29" s="429"/>
      <c r="AKF29" s="429"/>
      <c r="AKG29" s="429"/>
      <c r="AKH29" s="429"/>
      <c r="AKI29" s="429"/>
      <c r="AKJ29" s="429"/>
      <c r="AKK29" s="429"/>
      <c r="AKL29" s="429"/>
      <c r="AKM29" s="429"/>
      <c r="AKN29" s="429"/>
      <c r="AKO29" s="429"/>
      <c r="AKP29" s="429"/>
      <c r="AKQ29" s="429"/>
      <c r="AKR29" s="429"/>
      <c r="AKS29" s="429"/>
      <c r="AKT29" s="429"/>
      <c r="AKU29" s="429"/>
      <c r="AKV29" s="429"/>
      <c r="AKW29" s="429"/>
      <c r="AKX29" s="429"/>
      <c r="AKY29" s="429"/>
      <c r="AKZ29" s="429"/>
      <c r="ALA29" s="429"/>
      <c r="ALB29" s="429"/>
      <c r="ALC29" s="429"/>
      <c r="ALD29" s="429"/>
      <c r="ALE29" s="429"/>
      <c r="ALF29" s="429"/>
      <c r="ALG29" s="429"/>
      <c r="ALH29" s="429"/>
      <c r="ALI29" s="429"/>
      <c r="ALJ29" s="429"/>
      <c r="ALK29" s="429"/>
      <c r="ALL29" s="429"/>
      <c r="ALM29" s="429"/>
      <c r="ALN29" s="434"/>
      <c r="ALO29" s="435"/>
      <c r="ALP29" s="435"/>
      <c r="ALQ29" s="435"/>
      <c r="ALR29" s="435"/>
      <c r="ALS29" s="435"/>
      <c r="ALT29" s="435"/>
      <c r="ALU29" s="435"/>
      <c r="ALV29" s="435"/>
      <c r="ALW29" s="435"/>
      <c r="ALX29" s="435"/>
      <c r="ALY29" s="435"/>
      <c r="ALZ29" s="435"/>
      <c r="AMA29" s="435"/>
      <c r="AMB29" s="435"/>
      <c r="AMC29" s="435"/>
      <c r="AMD29" s="435"/>
      <c r="AME29" s="435"/>
      <c r="AMF29" s="435"/>
      <c r="AMG29" s="435"/>
    </row>
    <row r="30" spans="1:1103">
      <c r="A30" s="441" t="s">
        <v>307</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c r="CU30" s="441"/>
      <c r="CV30" s="441"/>
      <c r="CW30" s="441"/>
      <c r="CX30" s="441"/>
      <c r="CY30" s="441"/>
      <c r="CZ30" s="441"/>
      <c r="DA30" s="441"/>
      <c r="DB30" s="441"/>
      <c r="DC30" s="441"/>
      <c r="DD30" s="441"/>
      <c r="DE30" s="441"/>
      <c r="DF30" s="441"/>
      <c r="DG30" s="441"/>
      <c r="DH30" s="441"/>
      <c r="DI30" s="441"/>
      <c r="DJ30" s="441"/>
      <c r="DK30" s="441"/>
      <c r="DL30" s="441"/>
      <c r="DM30" s="441"/>
      <c r="DN30" s="441"/>
      <c r="DO30" s="441"/>
      <c r="DP30" s="441"/>
      <c r="DQ30" s="441"/>
      <c r="DR30" s="441"/>
      <c r="DS30" s="441"/>
      <c r="DT30" s="441"/>
      <c r="DU30" s="441"/>
      <c r="DV30" s="441"/>
      <c r="DW30" s="441"/>
      <c r="DX30" s="441"/>
      <c r="DY30" s="441"/>
      <c r="DZ30" s="441"/>
      <c r="EA30" s="441"/>
      <c r="EB30" s="441"/>
      <c r="EC30" s="441"/>
      <c r="ED30" s="441"/>
      <c r="EE30" s="441"/>
      <c r="EF30" s="441"/>
      <c r="EG30" s="441"/>
      <c r="EH30" s="441"/>
      <c r="EI30" s="441"/>
      <c r="EJ30" s="441"/>
      <c r="EK30" s="441"/>
      <c r="EL30" s="441"/>
      <c r="EM30" s="441"/>
      <c r="EN30" s="441"/>
      <c r="EO30" s="441"/>
      <c r="EP30" s="441"/>
      <c r="EQ30" s="441"/>
      <c r="ER30" s="441"/>
      <c r="ES30" s="441"/>
      <c r="ET30" s="441"/>
      <c r="EU30" s="441"/>
      <c r="EV30" s="441"/>
      <c r="EW30" s="441"/>
      <c r="EX30" s="441"/>
      <c r="EY30" s="441"/>
      <c r="EZ30" s="441"/>
      <c r="FA30" s="441"/>
      <c r="FB30" s="441"/>
      <c r="FC30" s="441"/>
      <c r="FD30" s="441"/>
      <c r="FE30" s="441"/>
      <c r="FF30" s="441"/>
      <c r="FG30" s="441"/>
      <c r="FH30" s="441"/>
      <c r="FI30" s="441"/>
      <c r="FJ30" s="441"/>
      <c r="FK30" s="441"/>
      <c r="FL30" s="441"/>
      <c r="FM30" s="441"/>
      <c r="FN30" s="441"/>
      <c r="FO30" s="441"/>
      <c r="FP30" s="441"/>
      <c r="FQ30" s="441"/>
      <c r="FR30" s="441"/>
      <c r="FS30" s="441"/>
      <c r="FT30" s="441"/>
      <c r="FU30" s="441"/>
      <c r="FV30" s="441"/>
      <c r="FW30" s="441"/>
      <c r="FX30" s="441"/>
      <c r="FY30" s="441"/>
      <c r="FZ30" s="441"/>
      <c r="GA30" s="441"/>
      <c r="GB30" s="441"/>
      <c r="GC30" s="441"/>
      <c r="GD30" s="441"/>
      <c r="GE30" s="441"/>
      <c r="GF30" s="441"/>
      <c r="GG30" s="441"/>
      <c r="GH30" s="441"/>
      <c r="GI30" s="441"/>
      <c r="GJ30" s="441"/>
      <c r="GK30" s="441"/>
      <c r="GL30" s="441"/>
      <c r="GM30" s="441"/>
      <c r="GN30" s="441"/>
      <c r="GO30" s="441"/>
      <c r="GP30" s="441"/>
      <c r="GQ30" s="441"/>
      <c r="GR30" s="441"/>
      <c r="GS30" s="441"/>
      <c r="GT30" s="441"/>
      <c r="GU30" s="441"/>
      <c r="GV30" s="441"/>
      <c r="GW30" s="441"/>
      <c r="GX30" s="441"/>
      <c r="GY30" s="441"/>
      <c r="GZ30" s="441"/>
      <c r="HA30" s="441"/>
      <c r="HB30" s="441"/>
      <c r="HC30" s="441"/>
      <c r="HD30" s="441"/>
      <c r="HE30" s="441"/>
      <c r="HF30" s="441"/>
      <c r="HG30" s="441"/>
      <c r="HH30" s="441"/>
      <c r="HI30" s="441"/>
      <c r="HJ30" s="441"/>
      <c r="HK30" s="441"/>
      <c r="HL30" s="441"/>
      <c r="HM30" s="441"/>
      <c r="HN30" s="441"/>
      <c r="HO30" s="441"/>
      <c r="HP30" s="441"/>
      <c r="HQ30" s="441"/>
      <c r="HR30" s="441"/>
      <c r="HS30" s="441"/>
      <c r="HT30" s="441"/>
      <c r="HU30" s="441"/>
      <c r="HV30" s="441"/>
      <c r="HW30" s="441"/>
      <c r="HX30" s="441"/>
      <c r="HY30" s="441"/>
      <c r="HZ30" s="441"/>
      <c r="IA30" s="441"/>
      <c r="IB30" s="441"/>
      <c r="IC30" s="441"/>
      <c r="ID30" s="441"/>
      <c r="IE30" s="441"/>
      <c r="IF30" s="441"/>
      <c r="IG30" s="441"/>
      <c r="IH30" s="441"/>
      <c r="II30" s="441"/>
      <c r="IJ30" s="441"/>
      <c r="IK30" s="441"/>
      <c r="IL30" s="441"/>
      <c r="IM30" s="441"/>
      <c r="IN30" s="441"/>
      <c r="IO30" s="441"/>
      <c r="IP30" s="441"/>
      <c r="IQ30" s="441"/>
      <c r="IR30" s="441"/>
      <c r="IS30" s="441"/>
      <c r="IT30" s="441"/>
      <c r="IU30" s="441"/>
      <c r="IV30" s="441"/>
      <c r="IW30" s="441"/>
      <c r="IX30" s="441"/>
      <c r="IY30" s="441"/>
      <c r="IZ30" s="441"/>
      <c r="JA30" s="441"/>
      <c r="JB30" s="441"/>
      <c r="JC30" s="441"/>
      <c r="JD30" s="441"/>
      <c r="JE30" s="441"/>
      <c r="JF30" s="441"/>
      <c r="JG30" s="441"/>
      <c r="JH30" s="441"/>
      <c r="JI30" s="441"/>
      <c r="JJ30" s="441"/>
      <c r="JK30" s="441"/>
      <c r="JL30" s="441"/>
      <c r="JM30" s="441"/>
      <c r="JN30" s="441"/>
      <c r="JO30" s="441"/>
      <c r="JP30" s="441"/>
      <c r="JQ30" s="441"/>
      <c r="JR30" s="441"/>
      <c r="JS30" s="441"/>
      <c r="JT30" s="441"/>
      <c r="JU30" s="441"/>
      <c r="JV30" s="441"/>
      <c r="JW30" s="441"/>
      <c r="JX30" s="441"/>
      <c r="JY30" s="441"/>
      <c r="JZ30" s="441"/>
      <c r="KA30" s="441"/>
      <c r="KB30" s="441"/>
      <c r="KC30" s="441"/>
      <c r="KD30" s="441"/>
      <c r="KE30" s="441"/>
      <c r="KF30" s="441"/>
      <c r="KG30" s="441"/>
      <c r="KH30" s="441"/>
      <c r="KI30" s="441"/>
      <c r="KJ30" s="441"/>
      <c r="KK30" s="441"/>
      <c r="KL30" s="441"/>
      <c r="KM30" s="441"/>
      <c r="KN30" s="441"/>
      <c r="KO30" s="441"/>
      <c r="KP30" s="441"/>
      <c r="KQ30" s="441"/>
      <c r="KR30" s="441"/>
      <c r="KS30" s="441"/>
      <c r="KT30" s="441"/>
      <c r="KU30" s="441"/>
      <c r="KV30" s="441"/>
      <c r="KW30" s="441"/>
      <c r="KX30" s="441"/>
      <c r="KY30" s="441"/>
      <c r="KZ30" s="441"/>
      <c r="LA30" s="441"/>
      <c r="LB30" s="441"/>
      <c r="LC30" s="441"/>
      <c r="LD30" s="441"/>
      <c r="LE30" s="441"/>
      <c r="LF30" s="441"/>
      <c r="LG30" s="441"/>
      <c r="LH30" s="441"/>
      <c r="LI30" s="441"/>
      <c r="LJ30" s="441"/>
      <c r="LK30" s="441"/>
      <c r="LL30" s="441"/>
      <c r="LM30" s="441"/>
      <c r="LN30" s="441"/>
      <c r="LO30" s="441"/>
      <c r="LP30" s="441"/>
      <c r="LQ30" s="441"/>
      <c r="LR30" s="441"/>
      <c r="LS30" s="441"/>
      <c r="LT30" s="441"/>
      <c r="LU30" s="441"/>
      <c r="LV30" s="441"/>
      <c r="LW30" s="441"/>
      <c r="LX30" s="441"/>
      <c r="LY30" s="441"/>
      <c r="LZ30" s="441"/>
      <c r="MA30" s="441"/>
      <c r="MB30" s="441"/>
      <c r="MC30" s="441"/>
      <c r="MD30" s="441"/>
      <c r="ME30" s="441"/>
      <c r="MF30" s="441"/>
      <c r="MG30" s="441"/>
      <c r="MH30" s="441"/>
      <c r="MI30" s="441"/>
      <c r="MJ30" s="441"/>
      <c r="MK30" s="441"/>
      <c r="ML30" s="441"/>
      <c r="MM30" s="441"/>
      <c r="MN30" s="441"/>
      <c r="MO30" s="441"/>
      <c r="MP30" s="441"/>
      <c r="MQ30" s="441"/>
      <c r="MR30" s="441"/>
      <c r="MS30" s="441"/>
      <c r="MT30" s="441"/>
      <c r="MU30" s="441"/>
      <c r="MV30" s="441"/>
      <c r="MW30" s="441"/>
      <c r="MX30" s="441"/>
      <c r="MY30" s="441"/>
      <c r="MZ30" s="441"/>
      <c r="NA30" s="441"/>
      <c r="NB30" s="441"/>
      <c r="NC30" s="441"/>
      <c r="ND30" s="441"/>
      <c r="NE30" s="441"/>
      <c r="NF30" s="441"/>
      <c r="NG30" s="441"/>
      <c r="NH30" s="441"/>
      <c r="NI30" s="441"/>
      <c r="NJ30" s="441"/>
      <c r="NK30" s="441"/>
      <c r="NL30" s="441"/>
      <c r="NM30" s="441"/>
      <c r="NN30" s="441"/>
      <c r="NO30" s="441"/>
      <c r="NP30" s="441"/>
      <c r="NQ30" s="441"/>
      <c r="NR30" s="441"/>
      <c r="NS30" s="441"/>
      <c r="NT30" s="441"/>
      <c r="NU30" s="441"/>
      <c r="NV30" s="441"/>
      <c r="NW30" s="441"/>
      <c r="NX30" s="441"/>
      <c r="NY30" s="441"/>
      <c r="NZ30" s="441"/>
      <c r="OA30" s="441"/>
      <c r="OB30" s="441"/>
      <c r="OC30" s="441"/>
      <c r="OD30" s="441"/>
      <c r="OE30" s="441"/>
      <c r="OF30" s="441"/>
      <c r="OG30" s="441"/>
      <c r="OH30" s="441"/>
      <c r="OI30" s="441"/>
      <c r="OJ30" s="441"/>
      <c r="OK30" s="441"/>
      <c r="OL30" s="441"/>
      <c r="OM30" s="441"/>
      <c r="ON30" s="441"/>
      <c r="OO30" s="441"/>
      <c r="OP30" s="441"/>
      <c r="OQ30" s="441"/>
      <c r="OR30" s="441"/>
      <c r="OS30" s="441"/>
      <c r="OT30" s="441"/>
      <c r="OU30" s="441"/>
      <c r="OV30" s="441"/>
      <c r="OW30" s="441"/>
      <c r="OX30" s="441"/>
      <c r="OY30" s="441"/>
      <c r="OZ30" s="441"/>
      <c r="PA30" s="441"/>
      <c r="PB30" s="441"/>
      <c r="PC30" s="441"/>
      <c r="PD30" s="441"/>
      <c r="PE30" s="441"/>
      <c r="PF30" s="441"/>
      <c r="PG30" s="441"/>
      <c r="PH30" s="441"/>
      <c r="PI30" s="441"/>
      <c r="PJ30" s="441"/>
      <c r="PK30" s="441"/>
      <c r="PL30" s="441"/>
      <c r="PM30" s="441"/>
      <c r="PN30" s="441"/>
      <c r="PO30" s="441"/>
      <c r="PP30" s="441"/>
      <c r="PQ30" s="441"/>
      <c r="PR30" s="441"/>
      <c r="PS30" s="441"/>
      <c r="PT30" s="441"/>
      <c r="PU30" s="441"/>
      <c r="PV30" s="441"/>
      <c r="PW30" s="441"/>
      <c r="PX30" s="441"/>
      <c r="PY30" s="441"/>
      <c r="PZ30" s="441"/>
      <c r="QA30" s="441"/>
      <c r="QB30" s="441"/>
      <c r="QC30" s="441"/>
      <c r="QD30" s="441"/>
      <c r="QE30" s="441"/>
      <c r="QF30" s="441"/>
      <c r="QG30" s="441"/>
      <c r="QH30" s="441"/>
      <c r="QI30" s="441"/>
      <c r="QJ30" s="441"/>
      <c r="QK30" s="441"/>
      <c r="QL30" s="441"/>
      <c r="QM30" s="441"/>
      <c r="QN30" s="441"/>
      <c r="QO30" s="441"/>
      <c r="QP30" s="441"/>
      <c r="QQ30" s="441"/>
      <c r="QR30" s="441"/>
      <c r="QS30" s="441"/>
      <c r="QT30" s="441"/>
      <c r="QU30" s="441"/>
      <c r="QV30" s="441"/>
      <c r="QW30" s="441"/>
      <c r="QX30" s="441"/>
      <c r="QY30" s="441"/>
      <c r="QZ30" s="441"/>
      <c r="RA30" s="441"/>
      <c r="RB30" s="441"/>
      <c r="RC30" s="441"/>
      <c r="RD30" s="441"/>
      <c r="RE30" s="441"/>
      <c r="RF30" s="441"/>
      <c r="RG30" s="441"/>
      <c r="RH30" s="441"/>
      <c r="RI30" s="441"/>
      <c r="RJ30" s="441"/>
      <c r="RK30" s="441"/>
      <c r="RL30" s="441"/>
      <c r="RM30" s="441"/>
      <c r="RN30" s="441"/>
      <c r="RO30" s="441"/>
      <c r="RP30" s="441"/>
      <c r="RQ30" s="441"/>
      <c r="RR30" s="441"/>
      <c r="RS30" s="441"/>
      <c r="RT30" s="441"/>
      <c r="RU30" s="441"/>
      <c r="RV30" s="441"/>
      <c r="RW30" s="441"/>
      <c r="RX30" s="441"/>
      <c r="RY30" s="441"/>
      <c r="RZ30" s="441"/>
      <c r="SA30" s="441"/>
      <c r="SB30" s="441"/>
      <c r="SC30" s="441"/>
      <c r="SD30" s="429"/>
      <c r="SE30" s="429"/>
      <c r="SF30" s="429"/>
      <c r="SG30" s="429"/>
      <c r="SH30" s="429"/>
      <c r="SI30" s="429"/>
      <c r="SJ30" s="429"/>
      <c r="SK30" s="429"/>
      <c r="SL30" s="429"/>
      <c r="SM30" s="429"/>
      <c r="SN30" s="429"/>
      <c r="SO30" s="429"/>
      <c r="SP30" s="429"/>
      <c r="SQ30" s="429"/>
      <c r="SR30" s="429"/>
      <c r="SS30" s="429"/>
      <c r="ST30" s="429"/>
      <c r="SU30" s="429"/>
      <c r="SV30" s="429"/>
      <c r="SW30" s="429"/>
      <c r="SX30" s="429"/>
      <c r="SY30" s="443">
        <f>SY24/$SY$24-1</f>
        <v>0</v>
      </c>
      <c r="SZ30" s="443">
        <f t="shared" ref="SZ30:VK30" si="718">SZ24/$SY$24-1</f>
        <v>6.1385595665264248E-5</v>
      </c>
      <c r="TA30" s="443">
        <f t="shared" si="718"/>
        <v>-5.5247036098837743E-4</v>
      </c>
      <c r="TB30" s="443">
        <f t="shared" si="718"/>
        <v>-7.8164325147234148E-4</v>
      </c>
      <c r="TC30" s="443">
        <f t="shared" si="718"/>
        <v>-1.1458644524201533E-3</v>
      </c>
      <c r="TD30" s="443">
        <f t="shared" si="718"/>
        <v>-1.6083026064325212E-3</v>
      </c>
      <c r="TE30" s="443">
        <f t="shared" si="718"/>
        <v>-2.2139738169973944E-3</v>
      </c>
      <c r="TF30" s="443">
        <f t="shared" si="718"/>
        <v>-2.5209017953241597E-3</v>
      </c>
      <c r="TG30" s="443">
        <f t="shared" si="718"/>
        <v>-2.615026375344387E-3</v>
      </c>
      <c r="TH30" s="443">
        <f t="shared" si="718"/>
        <v>-2.9874323223808563E-3</v>
      </c>
      <c r="TI30" s="443">
        <f t="shared" si="718"/>
        <v>-2.9792475762921988E-3</v>
      </c>
      <c r="TJ30" s="443">
        <f t="shared" si="718"/>
        <v>-3.8263687964741333E-3</v>
      </c>
      <c r="TK30" s="443">
        <f t="shared" si="718"/>
        <v>-7.2803316459114642E-3</v>
      </c>
      <c r="TL30" s="443">
        <f t="shared" si="718"/>
        <v>-6.2858849961328067E-3</v>
      </c>
      <c r="TM30" s="443">
        <f t="shared" si="718"/>
        <v>-6.7442307771007348E-3</v>
      </c>
      <c r="TN30" s="443">
        <f t="shared" si="718"/>
        <v>-7.0798053667381344E-3</v>
      </c>
      <c r="TO30" s="443">
        <f t="shared" si="718"/>
        <v>-7.0225121441170879E-3</v>
      </c>
      <c r="TP30" s="443">
        <f t="shared" si="718"/>
        <v>-6.7114917927458828E-3</v>
      </c>
      <c r="TQ30" s="443">
        <f t="shared" si="718"/>
        <v>-6.8670019684314854E-3</v>
      </c>
      <c r="TR30" s="443">
        <f t="shared" si="718"/>
        <v>-6.6173672127256555E-3</v>
      </c>
      <c r="TS30" s="443">
        <f t="shared" si="718"/>
        <v>-6.7278612849233088E-3</v>
      </c>
      <c r="TT30" s="443">
        <f t="shared" si="718"/>
        <v>-6.2777002500440382E-3</v>
      </c>
      <c r="TU30" s="443">
        <f t="shared" si="718"/>
        <v>-6.2858849961328067E-3</v>
      </c>
      <c r="TV30" s="443">
        <f t="shared" si="718"/>
        <v>-5.9994188830277961E-3</v>
      </c>
      <c r="TW30" s="443">
        <f t="shared" si="718"/>
        <v>-5.410117164640349E-3</v>
      </c>
      <c r="TX30" s="443">
        <f t="shared" si="718"/>
        <v>-4.472963737482627E-3</v>
      </c>
      <c r="TY30" s="443">
        <f t="shared" si="718"/>
        <v>-4.603919674901924E-3</v>
      </c>
      <c r="TZ30" s="443">
        <f t="shared" si="718"/>
        <v>-4.0555416869580974E-3</v>
      </c>
      <c r="UA30" s="443">
        <f t="shared" si="718"/>
        <v>-4.0514493139136576E-3</v>
      </c>
      <c r="UB30" s="443">
        <f t="shared" si="718"/>
        <v>-4.4279476339945667E-3</v>
      </c>
      <c r="UC30" s="443">
        <f t="shared" si="718"/>
        <v>-4.9354018914947728E-3</v>
      </c>
      <c r="UD30" s="443">
        <f t="shared" si="718"/>
        <v>-5.6638442933905075E-3</v>
      </c>
      <c r="UE30" s="443">
        <f t="shared" si="718"/>
        <v>-7.7304926807909569E-3</v>
      </c>
      <c r="UF30" s="443">
        <f t="shared" si="718"/>
        <v>-8.5080435592186365E-3</v>
      </c>
      <c r="UG30" s="443">
        <f t="shared" si="718"/>
        <v>-8.2665935496016862E-3</v>
      </c>
      <c r="UH30" s="443">
        <f t="shared" si="718"/>
        <v>-8.7044774653478596E-3</v>
      </c>
      <c r="UI30" s="443">
        <f t="shared" si="718"/>
        <v>-9.207839349803737E-3</v>
      </c>
      <c r="UJ30" s="443">
        <f t="shared" si="718"/>
        <v>-9.5679681777072201E-3</v>
      </c>
      <c r="UK30" s="443">
        <f t="shared" si="718"/>
        <v>-9.6129842811952804E-3</v>
      </c>
      <c r="UL30" s="443">
        <f t="shared" si="718"/>
        <v>-1.0574691946619197E-2</v>
      </c>
      <c r="UM30" s="443">
        <f t="shared" si="718"/>
        <v>-1.0075422435207648E-2</v>
      </c>
      <c r="UN30" s="443">
        <f t="shared" si="718"/>
        <v>-1.0018129212586491E-2</v>
      </c>
      <c r="UO30" s="443">
        <f t="shared" si="718"/>
        <v>-1.0582876692707854E-2</v>
      </c>
      <c r="UP30" s="443">
        <f t="shared" si="718"/>
        <v>-1.1127162307607352E-2</v>
      </c>
      <c r="UQ30" s="443">
        <f t="shared" si="718"/>
        <v>-1.1515937746821359E-2</v>
      </c>
      <c r="UR30" s="443">
        <f t="shared" si="718"/>
        <v>-1.1757387756438309E-2</v>
      </c>
      <c r="US30" s="443">
        <f t="shared" si="718"/>
        <v>-1.2543123380954979E-2</v>
      </c>
      <c r="UT30" s="443">
        <f t="shared" si="718"/>
        <v>-1.3463907315935275E-2</v>
      </c>
      <c r="UU30" s="443">
        <f t="shared" si="718"/>
        <v>-1.3885421739504245E-2</v>
      </c>
      <c r="UV30" s="443">
        <f t="shared" si="718"/>
        <v>-1.5641049775533489E-2</v>
      </c>
      <c r="UW30" s="443">
        <f t="shared" si="718"/>
        <v>-1.6987440507126972E-2</v>
      </c>
      <c r="UX30" s="443">
        <f t="shared" si="718"/>
        <v>-1.777726850468786E-2</v>
      </c>
      <c r="UY30" s="443">
        <f t="shared" si="718"/>
        <v>-1.9361016872854075E-2</v>
      </c>
      <c r="UZ30" s="443">
        <f t="shared" si="718"/>
        <v>-1.9528804167672775E-2</v>
      </c>
      <c r="VA30" s="443">
        <f t="shared" si="718"/>
        <v>-1.8800361765777152E-2</v>
      </c>
      <c r="VB30" s="443">
        <f t="shared" si="718"/>
        <v>-1.8563004129204419E-2</v>
      </c>
      <c r="VC30" s="443">
        <f t="shared" si="718"/>
        <v>-1.8542542263982553E-2</v>
      </c>
      <c r="VD30" s="443">
        <f t="shared" si="718"/>
        <v>-1.8505710906583483E-2</v>
      </c>
      <c r="VE30" s="443">
        <f t="shared" si="718"/>
        <v>-1.8775807527511068E-2</v>
      </c>
      <c r="VF30" s="443">
        <f t="shared" si="718"/>
        <v>-1.9496065183318034E-2</v>
      </c>
      <c r="VG30" s="443">
        <f t="shared" si="718"/>
        <v>-1.97538846851123E-2</v>
      </c>
      <c r="VH30" s="443">
        <f t="shared" si="718"/>
        <v>-2.0191768600858584E-2</v>
      </c>
      <c r="VI30" s="443">
        <f t="shared" si="718"/>
        <v>-2.0363648268721724E-2</v>
      </c>
      <c r="VJ30" s="443">
        <f t="shared" si="718"/>
        <v>-2.0388202506987807E-2</v>
      </c>
      <c r="VK30" s="443">
        <f t="shared" si="718"/>
        <v>-2.0335001657411089E-2</v>
      </c>
      <c r="VL30" s="443">
        <f t="shared" ref="VL30:XW30" si="719">VL24/$SY$24-1</f>
        <v>-2.0318632165233663E-2</v>
      </c>
      <c r="VM30" s="443">
        <f t="shared" si="719"/>
        <v>-2.021223046608045E-2</v>
      </c>
      <c r="VN30" s="443">
        <f t="shared" si="719"/>
        <v>-1.9970780456463388E-2</v>
      </c>
      <c r="VO30" s="443">
        <f t="shared" si="719"/>
        <v>-1.9913487233842453E-2</v>
      </c>
      <c r="VP30" s="443">
        <f t="shared" si="719"/>
        <v>-1.9377386365031612E-2</v>
      </c>
      <c r="VQ30" s="443">
        <f t="shared" si="719"/>
        <v>-1.971296095466879E-2</v>
      </c>
      <c r="VR30" s="443">
        <f t="shared" si="719"/>
        <v>-1.9684314343358378E-2</v>
      </c>
      <c r="VS30" s="443">
        <f t="shared" si="719"/>
        <v>-1.8980426179728838E-2</v>
      </c>
      <c r="VT30" s="443">
        <f t="shared" si="719"/>
        <v>-1.8493433787450386E-2</v>
      </c>
      <c r="VU30" s="443">
        <f t="shared" si="719"/>
        <v>-1.847706429527296E-2</v>
      </c>
      <c r="VV30" s="443">
        <f t="shared" si="719"/>
        <v>-1.8366570223075307E-2</v>
      </c>
      <c r="VW30" s="443">
        <f t="shared" si="719"/>
        <v>-1.9086827878882273E-2</v>
      </c>
      <c r="VX30" s="443">
        <f t="shared" si="719"/>
        <v>-1.9324185515454895E-2</v>
      </c>
      <c r="VY30" s="443">
        <f t="shared" si="719"/>
        <v>-1.9782531296422934E-2</v>
      </c>
      <c r="VZ30" s="443">
        <f t="shared" si="719"/>
        <v>-2.000761181386268E-2</v>
      </c>
      <c r="WA30" s="443">
        <f t="shared" si="719"/>
        <v>-2.0273616061745714E-2</v>
      </c>
      <c r="WB30" s="443">
        <f t="shared" si="719"/>
        <v>-2.0351371149588515E-2</v>
      </c>
      <c r="WC30" s="443">
        <f t="shared" si="719"/>
        <v>-2.07892550653348E-2</v>
      </c>
      <c r="WD30" s="443">
        <f t="shared" si="719"/>
        <v>-2.0920211002754319E-2</v>
      </c>
      <c r="WE30" s="443">
        <f t="shared" si="719"/>
        <v>-2.1251693219347167E-2</v>
      </c>
      <c r="WF30" s="443">
        <f t="shared" si="719"/>
        <v>-2.1599544928117553E-2</v>
      </c>
      <c r="WG30" s="443">
        <f t="shared" si="719"/>
        <v>-2.1456311871565048E-2</v>
      </c>
      <c r="WH30" s="443">
        <f t="shared" si="719"/>
        <v>-2.1276247457613362E-2</v>
      </c>
      <c r="WI30" s="443">
        <f t="shared" si="719"/>
        <v>-2.1325355934145529E-2</v>
      </c>
      <c r="WJ30" s="443">
        <f t="shared" si="719"/>
        <v>-2.132944830719008E-2</v>
      </c>
      <c r="WK30" s="443">
        <f t="shared" si="719"/>
        <v>-2.0793347438379017E-2</v>
      </c>
      <c r="WL30" s="443">
        <f t="shared" si="719"/>
        <v>-2.0723777096625207E-2</v>
      </c>
      <c r="WM30" s="443">
        <f t="shared" si="719"/>
        <v>-2.0314539792189445E-2</v>
      </c>
      <c r="WN30" s="443">
        <f t="shared" si="719"/>
        <v>-1.9189137204991158E-2</v>
      </c>
      <c r="WO30" s="443">
        <f t="shared" si="719"/>
        <v>-2.0216322839124778E-2</v>
      </c>
      <c r="WP30" s="443">
        <f t="shared" si="719"/>
        <v>-2.0224507585213436E-2</v>
      </c>
      <c r="WQ30" s="443">
        <f t="shared" si="719"/>
        <v>-2.0482327087008034E-2</v>
      </c>
      <c r="WR30" s="443">
        <f t="shared" si="719"/>
        <v>-1.9893025368620587E-2</v>
      </c>
      <c r="WS30" s="443">
        <f t="shared" si="719"/>
        <v>-1.950834230245091E-2</v>
      </c>
      <c r="WT30" s="443">
        <f t="shared" si="719"/>
        <v>-1.9029534656261116E-2</v>
      </c>
      <c r="WU30" s="443">
        <f t="shared" si="719"/>
        <v>-1.872260667793435E-2</v>
      </c>
      <c r="WV30" s="443">
        <f t="shared" si="719"/>
        <v>-1.8387032088297173E-2</v>
      </c>
      <c r="WW30" s="443">
        <f t="shared" si="719"/>
        <v>-1.7155227801945561E-2</v>
      </c>
      <c r="WX30" s="443">
        <f t="shared" si="719"/>
        <v>-1.6660050663578341E-2</v>
      </c>
      <c r="WY30" s="443">
        <f t="shared" si="719"/>
        <v>-1.695470152277212E-2</v>
      </c>
      <c r="WZ30" s="443">
        <f t="shared" si="719"/>
        <v>-1.6737805751421142E-2</v>
      </c>
      <c r="XA30" s="443">
        <f t="shared" si="719"/>
        <v>-1.6934239657550254E-2</v>
      </c>
      <c r="XB30" s="443">
        <f t="shared" si="719"/>
        <v>-1.6766452362731665E-2</v>
      </c>
      <c r="XC30" s="443">
        <f t="shared" si="719"/>
        <v>-1.6971071014949546E-2</v>
      </c>
      <c r="XD30" s="443">
        <f t="shared" si="719"/>
        <v>-1.6627311679223489E-2</v>
      </c>
      <c r="XE30" s="443">
        <f t="shared" si="719"/>
        <v>-1.6987440507126972E-2</v>
      </c>
      <c r="XF30" s="443">
        <f t="shared" si="719"/>
        <v>-1.7073380341058431E-2</v>
      </c>
      <c r="XG30" s="443">
        <f t="shared" si="719"/>
        <v>-1.7232982889788362E-2</v>
      </c>
      <c r="XH30" s="443">
        <f t="shared" si="719"/>
        <v>-1.7629943075091137E-2</v>
      </c>
      <c r="XI30" s="443">
        <f t="shared" si="719"/>
        <v>-1.7421232049828816E-2</v>
      </c>
      <c r="XJ30" s="443">
        <f t="shared" si="719"/>
        <v>-1.7298460858497955E-2</v>
      </c>
      <c r="XK30" s="443">
        <f t="shared" si="719"/>
        <v>-1.6173058271299778E-2</v>
      </c>
      <c r="XL30" s="443">
        <f t="shared" si="719"/>
        <v>-1.5518278584202627E-2</v>
      </c>
      <c r="XM30" s="443">
        <f t="shared" si="719"/>
        <v>-1.5407784512004974E-2</v>
      </c>
      <c r="XN30" s="443">
        <f t="shared" si="719"/>
        <v>-1.4388783623960122E-2</v>
      </c>
      <c r="XO30" s="443">
        <f t="shared" si="719"/>
        <v>-1.3349320870693404E-2</v>
      </c>
      <c r="XP30" s="443">
        <f t="shared" si="719"/>
        <v>-1.3120147980209218E-2</v>
      </c>
      <c r="XQ30" s="443">
        <f t="shared" si="719"/>
        <v>-1.34025217202699E-2</v>
      </c>
      <c r="XR30" s="443">
        <f t="shared" si="719"/>
        <v>-1.3582586134221697E-2</v>
      </c>
      <c r="XS30" s="443">
        <f t="shared" si="719"/>
        <v>-1.3709449698596776E-2</v>
      </c>
      <c r="XT30" s="443">
        <f t="shared" si="719"/>
        <v>-1.4130964122165635E-2</v>
      </c>
      <c r="XU30" s="443">
        <f t="shared" si="719"/>
        <v>-1.3819943770794318E-2</v>
      </c>
      <c r="XV30" s="443">
        <f t="shared" si="719"/>
        <v>-1.3848590382104953E-2</v>
      </c>
      <c r="XW30" s="443">
        <f t="shared" si="719"/>
        <v>-1.3758558175129165E-2</v>
      </c>
      <c r="XX30" s="443">
        <f t="shared" ref="XX30:AAI30" si="720">XX24/$SY$24-1</f>
        <v>-1.3218364933273885E-2</v>
      </c>
      <c r="XY30" s="443">
        <f t="shared" si="720"/>
        <v>-1.2903252208858462E-2</v>
      </c>
      <c r="XZ30" s="443">
        <f t="shared" si="720"/>
        <v>-1.2592231857487146E-2</v>
      </c>
      <c r="YA30" s="443">
        <f t="shared" si="720"/>
        <v>-1.1982468273878055E-2</v>
      </c>
      <c r="YB30" s="443">
        <f t="shared" si="720"/>
        <v>-1.1916990305168351E-2</v>
      </c>
      <c r="YC30" s="443">
        <f t="shared" si="720"/>
        <v>-1.188015894776917E-2</v>
      </c>
      <c r="YD30" s="443">
        <f t="shared" si="720"/>
        <v>-1.1605969953797146E-2</v>
      </c>
      <c r="YE30" s="443">
        <f t="shared" si="720"/>
        <v>-1.0202285999582728E-2</v>
      </c>
      <c r="YF30" s="443">
        <f t="shared" si="720"/>
        <v>-8.1479147313153755E-3</v>
      </c>
      <c r="YG30" s="443">
        <f t="shared" si="720"/>
        <v>-6.9693112945404811E-3</v>
      </c>
      <c r="YH30" s="443">
        <f t="shared" si="720"/>
        <v>-9.5761529237969878E-4</v>
      </c>
      <c r="YI30" s="443">
        <f t="shared" si="720"/>
        <v>3.0324484258685835E-3</v>
      </c>
      <c r="YJ30" s="443">
        <f t="shared" si="720"/>
        <v>4.5016103487929282E-3</v>
      </c>
      <c r="YK30" s="443">
        <f t="shared" si="720"/>
        <v>7.0920824858711207E-3</v>
      </c>
      <c r="YL30" s="443">
        <f t="shared" si="720"/>
        <v>8.6103528853276323E-3</v>
      </c>
      <c r="YM30" s="443">
        <f t="shared" si="720"/>
        <v>8.5407825435734885E-3</v>
      </c>
      <c r="YN30" s="443">
        <f t="shared" si="720"/>
        <v>8.0701596434724632E-3</v>
      </c>
      <c r="YO30" s="443">
        <f t="shared" si="720"/>
        <v>7.8778181103875689E-3</v>
      </c>
      <c r="YP30" s="443">
        <f t="shared" si="720"/>
        <v>7.8614486182102539E-3</v>
      </c>
      <c r="YQ30" s="443">
        <f t="shared" si="720"/>
        <v>7.8860028564764484E-3</v>
      </c>
      <c r="YR30" s="443">
        <f t="shared" si="720"/>
        <v>8.0128664208514166E-3</v>
      </c>
      <c r="YS30" s="443">
        <f t="shared" si="720"/>
        <v>8.1397299852263849E-3</v>
      </c>
      <c r="YT30" s="443">
        <f t="shared" si="720"/>
        <v>8.0783443895611207E-3</v>
      </c>
      <c r="YU30" s="443">
        <f t="shared" si="720"/>
        <v>8.0333282860731714E-3</v>
      </c>
      <c r="YV30" s="443">
        <f t="shared" si="720"/>
        <v>7.4031028372421037E-3</v>
      </c>
      <c r="YW30" s="443">
        <f t="shared" si="720"/>
        <v>7.3785485989759092E-3</v>
      </c>
      <c r="YX30" s="443">
        <f t="shared" si="720"/>
        <v>7.2025765580687739E-3</v>
      </c>
      <c r="YY30" s="443">
        <f t="shared" si="720"/>
        <v>7.2148536772016492E-3</v>
      </c>
      <c r="YZ30" s="443">
        <f t="shared" si="720"/>
        <v>7.2475926615567232E-3</v>
      </c>
      <c r="ZA30" s="443">
        <f t="shared" si="720"/>
        <v>7.4031028372421037E-3</v>
      </c>
      <c r="ZB30" s="443">
        <f t="shared" si="720"/>
        <v>8.0496977782504864E-3</v>
      </c>
      <c r="ZC30" s="443">
        <f t="shared" si="720"/>
        <v>7.9596655712748099E-3</v>
      </c>
      <c r="ZD30" s="443">
        <f t="shared" si="720"/>
        <v>8.7044774653477486E-3</v>
      </c>
      <c r="ZE30" s="443">
        <f t="shared" si="720"/>
        <v>8.3811799948436683E-3</v>
      </c>
      <c r="ZF30" s="443">
        <f t="shared" si="720"/>
        <v>8.5407825435734885E-3</v>
      </c>
      <c r="ZG30" s="443">
        <f t="shared" si="720"/>
        <v>8.2011155808918712E-3</v>
      </c>
      <c r="ZH30" s="443">
        <f t="shared" si="720"/>
        <v>8.0537901512949261E-3</v>
      </c>
      <c r="ZI30" s="443">
        <f t="shared" si="720"/>
        <v>7.7509545460126006E-3</v>
      </c>
      <c r="ZJ30" s="443">
        <f t="shared" si="720"/>
        <v>6.9570341754072729E-3</v>
      </c>
      <c r="ZK30" s="443">
        <f t="shared" si="720"/>
        <v>5.7129527699226745E-3</v>
      </c>
      <c r="ZL30" s="443">
        <f t="shared" si="720"/>
        <v>5.2709764811320614E-3</v>
      </c>
      <c r="ZM30" s="443">
        <f t="shared" si="720"/>
        <v>5.1072815593578014E-3</v>
      </c>
      <c r="ZN30" s="443">
        <f t="shared" si="720"/>
        <v>4.882201041918055E-3</v>
      </c>
      <c r="ZO30" s="443">
        <f t="shared" si="720"/>
        <v>4.964048502805074E-3</v>
      </c>
      <c r="ZP30" s="443">
        <f t="shared" si="720"/>
        <v>5.0827273210916069E-3</v>
      </c>
      <c r="ZQ30" s="443">
        <f t="shared" si="720"/>
        <v>5.9953265099832453E-3</v>
      </c>
      <c r="ZR30" s="443">
        <f t="shared" si="720"/>
        <v>6.1672061778461629E-3</v>
      </c>
      <c r="ZS30" s="443">
        <f t="shared" si="720"/>
        <v>6.7524155231895033E-3</v>
      </c>
      <c r="ZT30" s="443">
        <f t="shared" si="720"/>
        <v>8.2420393113353807E-3</v>
      </c>
      <c r="ZU30" s="443">
        <f t="shared" si="720"/>
        <v>8.5898910201056555E-3</v>
      </c>
      <c r="ZV30" s="443">
        <f t="shared" si="720"/>
        <v>9.8994503943001799E-3</v>
      </c>
      <c r="ZW30" s="443">
        <f t="shared" si="720"/>
        <v>1.0382350413534303E-2</v>
      </c>
      <c r="ZX30" s="443">
        <f t="shared" si="720"/>
        <v>1.0153177523050338E-2</v>
      </c>
      <c r="ZY30" s="443">
        <f t="shared" si="720"/>
        <v>1.055423008139722E-2</v>
      </c>
      <c r="ZZ30" s="443">
        <f t="shared" si="720"/>
        <v>1.0730202122304577E-2</v>
      </c>
      <c r="AAA30" s="443">
        <f t="shared" si="720"/>
        <v>1.170827927990592E-2</v>
      </c>
      <c r="AAB30" s="443">
        <f t="shared" si="720"/>
        <v>1.1933359797345666E-2</v>
      </c>
      <c r="AAC30" s="443">
        <f t="shared" si="720"/>
        <v>1.2309858117426575E-2</v>
      </c>
      <c r="AAD30" s="443">
        <f t="shared" si="720"/>
        <v>1.2219825910450455E-2</v>
      </c>
      <c r="AAE30" s="443">
        <f t="shared" si="720"/>
        <v>1.203976149649888E-2</v>
      </c>
      <c r="AAF30" s="443">
        <f t="shared" si="720"/>
        <v>1.2223918283494895E-2</v>
      </c>
      <c r="AAG30" s="443">
        <f t="shared" si="720"/>
        <v>1.2383520832224937E-2</v>
      </c>
      <c r="AAH30" s="443">
        <f t="shared" si="720"/>
        <v>1.3075131876721269E-2</v>
      </c>
      <c r="AAI30" s="443">
        <f t="shared" si="720"/>
        <v>1.3369782735914937E-2</v>
      </c>
      <c r="AAJ30" s="443">
        <f t="shared" ref="AAJ30:ACU30" si="721">AAJ24/$SY$24-1</f>
        <v>1.4687526856198119E-2</v>
      </c>
      <c r="AAK30" s="443">
        <f t="shared" si="721"/>
        <v>1.5239997217186163E-2</v>
      </c>
      <c r="AAL30" s="443">
        <f t="shared" si="721"/>
        <v>1.6500448114848298E-2</v>
      </c>
      <c r="AAM30" s="443">
        <f t="shared" si="721"/>
        <v>1.7826376981220138E-2</v>
      </c>
      <c r="AAN30" s="443">
        <f t="shared" si="721"/>
        <v>2.0371833014810159E-2</v>
      </c>
      <c r="AAO30" s="443">
        <f t="shared" si="721"/>
        <v>2.2131553423883954E-2</v>
      </c>
      <c r="AAP30" s="443">
        <f t="shared" si="721"/>
        <v>2.3428835678945159E-2</v>
      </c>
      <c r="AAQ30" s="443">
        <f t="shared" si="721"/>
        <v>2.4488760297433521E-2</v>
      </c>
      <c r="AAR30" s="443">
        <f t="shared" si="721"/>
        <v>2.7684903645076586E-2</v>
      </c>
      <c r="AAS30" s="443">
        <f t="shared" si="721"/>
        <v>2.9321852862819409E-2</v>
      </c>
      <c r="AAT30" s="443">
        <f t="shared" si="721"/>
        <v>3.1797738554655508E-2</v>
      </c>
      <c r="AAU30" s="443">
        <f t="shared" si="721"/>
        <v>3.2546642821772886E-2</v>
      </c>
      <c r="AAV30" s="443">
        <f t="shared" si="721"/>
        <v>3.698686757490055E-2</v>
      </c>
      <c r="AAW30" s="443">
        <f t="shared" si="721"/>
        <v>3.8799788833550952E-2</v>
      </c>
      <c r="AAX30" s="443">
        <f t="shared" si="721"/>
        <v>4.1627618607201766E-2</v>
      </c>
      <c r="AAY30" s="443">
        <f t="shared" si="721"/>
        <v>4.4426801769542168E-2</v>
      </c>
      <c r="AAZ30" s="443">
        <f t="shared" si="721"/>
        <v>4.3571495803271354E-2</v>
      </c>
      <c r="ABA30" s="443">
        <f t="shared" si="721"/>
        <v>4.9448143494968289E-2</v>
      </c>
      <c r="ABB30" s="443">
        <f t="shared" si="721"/>
        <v>5.0618562185654525E-2</v>
      </c>
      <c r="ABC30" s="443">
        <f t="shared" si="721"/>
        <v>5.0954136775291703E-2</v>
      </c>
      <c r="ABD30" s="443">
        <f t="shared" si="721"/>
        <v>5.0573546082166576E-2</v>
      </c>
      <c r="ABE30" s="443">
        <f t="shared" si="721"/>
        <v>5.0237971492529176E-2</v>
      </c>
      <c r="ABF30" s="443">
        <f t="shared" si="721"/>
        <v>5.0098830809021111E-2</v>
      </c>
      <c r="ABG30" s="443">
        <f t="shared" si="721"/>
        <v>4.9640485028053183E-2</v>
      </c>
      <c r="ABH30" s="443">
        <f t="shared" si="721"/>
        <v>4.9190323993173912E-2</v>
      </c>
      <c r="ABI30" s="443">
        <f t="shared" si="721"/>
        <v>4.9218970604484324E-2</v>
      </c>
      <c r="ABJ30" s="443">
        <f t="shared" si="721"/>
        <v>4.9550452821077284E-2</v>
      </c>
      <c r="ABK30" s="443">
        <f t="shared" si="721"/>
        <v>4.965276214718628E-2</v>
      </c>
      <c r="ABL30" s="443">
        <f t="shared" si="721"/>
        <v>4.965276214718628E-2</v>
      </c>
      <c r="ABM30" s="443">
        <f t="shared" si="721"/>
        <v>4.8834287538314758E-2</v>
      </c>
      <c r="ABN30" s="443">
        <f t="shared" si="721"/>
        <v>4.9382665526258585E-2</v>
      </c>
      <c r="ABO30" s="443">
        <f t="shared" si="721"/>
        <v>4.919850873926257E-2</v>
      </c>
      <c r="ABP30" s="443">
        <f t="shared" si="721"/>
        <v>4.9194416366218352E-2</v>
      </c>
      <c r="ABQ30" s="443">
        <f t="shared" si="721"/>
        <v>4.9149400262730403E-2</v>
      </c>
      <c r="ABR30" s="443">
        <f t="shared" si="721"/>
        <v>4.9145307889685963E-2</v>
      </c>
      <c r="ABS30" s="443">
        <f t="shared" si="721"/>
        <v>4.9259894334928056E-2</v>
      </c>
      <c r="ABT30" s="443">
        <f t="shared" si="721"/>
        <v>4.9345834168859515E-2</v>
      </c>
      <c r="ABU30" s="443">
        <f t="shared" si="721"/>
        <v>4.9509529090633775E-2</v>
      </c>
      <c r="ABV30" s="443">
        <f t="shared" si="721"/>
        <v>4.9464512987145826E-2</v>
      </c>
      <c r="ABW30" s="443">
        <f t="shared" si="721"/>
        <v>4.964866977414184E-2</v>
      </c>
      <c r="ABX30" s="443">
        <f t="shared" si="721"/>
        <v>4.9996521482912115E-2</v>
      </c>
      <c r="ABY30" s="443">
        <f t="shared" si="721"/>
        <v>5.0061999451622041E-2</v>
      </c>
      <c r="ABZ30" s="443">
        <f t="shared" si="721"/>
        <v>4.9992429109867897E-2</v>
      </c>
      <c r="ACA30" s="443">
        <f t="shared" si="721"/>
        <v>5.0467144383013363E-2</v>
      </c>
      <c r="ACB30" s="443">
        <f t="shared" si="721"/>
        <v>5.0581730828255234E-2</v>
      </c>
      <c r="ACC30" s="443">
        <f t="shared" si="721"/>
        <v>5.1195586784908986E-2</v>
      </c>
      <c r="ACD30" s="443">
        <f t="shared" si="721"/>
        <v>5.1269249499707348E-2</v>
      </c>
      <c r="ACE30" s="443">
        <f t="shared" si="721"/>
        <v>5.158845459716721E-2</v>
      </c>
      <c r="ACF30" s="443">
        <f t="shared" si="721"/>
        <v>5.2762965660897665E-2</v>
      </c>
      <c r="ACG30" s="443">
        <f t="shared" si="721"/>
        <v>5.3642825865434451E-2</v>
      </c>
      <c r="ACH30" s="443">
        <f t="shared" si="721"/>
        <v>5.4698658110878595E-2</v>
      </c>
      <c r="ACI30" s="443">
        <f t="shared" si="721"/>
        <v>5.6155542914669843E-2</v>
      </c>
      <c r="ACJ30" s="443">
        <f t="shared" si="721"/>
        <v>5.8422717581243733E-2</v>
      </c>
      <c r="ACK30" s="443">
        <f t="shared" si="721"/>
        <v>6.020289985553906E-2</v>
      </c>
      <c r="ACL30" s="443">
        <f t="shared" si="721"/>
        <v>6.2744263516084864E-2</v>
      </c>
      <c r="ACM30" s="443">
        <f t="shared" si="721"/>
        <v>6.5347012772296154E-2</v>
      </c>
      <c r="ACN30" s="443">
        <f t="shared" si="721"/>
        <v>6.6406937390784737E-2</v>
      </c>
      <c r="ACO30" s="443">
        <f t="shared" si="721"/>
        <v>7.1767946078892697E-2</v>
      </c>
      <c r="ACP30" s="443">
        <f t="shared" si="721"/>
        <v>7.5082768244822073E-2</v>
      </c>
      <c r="ACQ30" s="443">
        <f t="shared" si="721"/>
        <v>7.7329481046174209E-2</v>
      </c>
      <c r="ACR30" s="443">
        <f t="shared" si="721"/>
        <v>8.0063186239804907E-2</v>
      </c>
      <c r="ACS30" s="443">
        <f t="shared" si="721"/>
        <v>7.8008814971537443E-2</v>
      </c>
      <c r="ACT30" s="443">
        <f t="shared" si="721"/>
        <v>7.7480898848815372E-2</v>
      </c>
      <c r="ACU30" s="443">
        <f t="shared" si="721"/>
        <v>7.8135678535912634E-2</v>
      </c>
      <c r="ACV30" s="443">
        <f t="shared" ref="ACV30:ADJ30" si="722">ACV24/$SY$24-1</f>
        <v>7.8094754805468902E-2</v>
      </c>
      <c r="ACW30" s="443">
        <f t="shared" si="722"/>
        <v>7.8037461582848078E-2</v>
      </c>
      <c r="ACX30" s="443">
        <f t="shared" si="722"/>
        <v>7.827072684637626E-2</v>
      </c>
      <c r="ACY30" s="443">
        <f t="shared" si="722"/>
        <v>7.8340297188130403E-2</v>
      </c>
      <c r="ACZ30" s="443">
        <f t="shared" si="722"/>
        <v>7.8336204815085964E-2</v>
      </c>
      <c r="ADA30" s="443">
        <f t="shared" si="722"/>
        <v>7.8700426016033997E-2</v>
      </c>
      <c r="ADB30" s="443">
        <f t="shared" si="722"/>
        <v>7.9068739590026027E-2</v>
      </c>
      <c r="ADC30" s="443">
        <f t="shared" si="722"/>
        <v>7.9023723486538078E-2</v>
      </c>
      <c r="ADD30" s="443">
        <f t="shared" si="722"/>
        <v>7.9416591298796302E-2</v>
      </c>
      <c r="ADE30" s="443">
        <f t="shared" si="722"/>
        <v>7.9580286220570784E-2</v>
      </c>
      <c r="ADF30" s="443">
        <f t="shared" si="722"/>
        <v>8.0329190487688162E-2</v>
      </c>
      <c r="ADG30" s="443">
        <f t="shared" si="722"/>
        <v>8.1209050692224949E-2</v>
      </c>
      <c r="ADH30" s="443">
        <f t="shared" si="722"/>
        <v>8.0930769325208596E-2</v>
      </c>
      <c r="ADI30" s="443">
        <f t="shared" si="722"/>
        <v>8.1536440535773469E-2</v>
      </c>
      <c r="ADJ30" s="443">
        <f t="shared" si="722"/>
        <v>8.1581456639261418E-2</v>
      </c>
      <c r="ADK30" s="443">
        <f>ADK24/$ADK$24-1</f>
        <v>0</v>
      </c>
      <c r="ADL30" s="443">
        <f t="shared" ref="ADL30:AFW30" si="723">ADL24/$ADK$24-1</f>
        <v>1.6378622304429324E-3</v>
      </c>
      <c r="ADM30" s="443">
        <f t="shared" si="723"/>
        <v>3.616157718945745E-3</v>
      </c>
      <c r="ADN30" s="443">
        <f t="shared" si="723"/>
        <v>2.5948579447665487E-3</v>
      </c>
      <c r="ADO30" s="443">
        <f t="shared" si="723"/>
        <v>5.4015410278813736E-3</v>
      </c>
      <c r="ADP30" s="443">
        <f t="shared" si="723"/>
        <v>7.6748786733693564E-3</v>
      </c>
      <c r="ADQ30" s="443">
        <f t="shared" si="723"/>
        <v>8.5751355113496963E-3</v>
      </c>
      <c r="ADR30" s="443">
        <f t="shared" si="723"/>
        <v>8.7113088145733819E-3</v>
      </c>
      <c r="ADS30" s="443">
        <f t="shared" si="723"/>
        <v>8.4919184927128022E-3</v>
      </c>
      <c r="ADT30" s="443">
        <f t="shared" si="723"/>
        <v>8.3368322307078024E-3</v>
      </c>
      <c r="ADU30" s="443">
        <f t="shared" si="723"/>
        <v>7.2512283966728042E-3</v>
      </c>
      <c r="ADV30" s="443">
        <f t="shared" si="723"/>
        <v>6.2147982554685566E-3</v>
      </c>
      <c r="ADW30" s="443">
        <f t="shared" si="723"/>
        <v>4.6412400848814261E-3</v>
      </c>
      <c r="ADX30" s="443">
        <f t="shared" si="723"/>
        <v>2.5948579447665487E-3</v>
      </c>
      <c r="ADY30" s="443">
        <f t="shared" si="723"/>
        <v>1.9593825297217204E-3</v>
      </c>
      <c r="ADZ30" s="443">
        <f t="shared" si="723"/>
        <v>9.8725644837327486E-4</v>
      </c>
      <c r="AEA30" s="443">
        <f t="shared" si="723"/>
        <v>-1.2785160136022933E-3</v>
      </c>
      <c r="AEB30" s="443">
        <f t="shared" si="723"/>
        <v>-2.9088130605328111E-3</v>
      </c>
      <c r="AEC30" s="443">
        <f t="shared" si="723"/>
        <v>-4.1495031565729201E-3</v>
      </c>
      <c r="AED30" s="443">
        <f t="shared" si="723"/>
        <v>-4.5542404744882692E-3</v>
      </c>
      <c r="AEE30" s="443">
        <f t="shared" si="723"/>
        <v>-4.9892385264536099E-3</v>
      </c>
      <c r="AEF30" s="443">
        <f t="shared" si="723"/>
        <v>-5.2956284587073466E-3</v>
      </c>
      <c r="AEG30" s="443">
        <f t="shared" si="723"/>
        <v>-5.6701050425731481E-3</v>
      </c>
      <c r="AEH30" s="443">
        <f t="shared" si="723"/>
        <v>-5.2691503164137288E-3</v>
      </c>
      <c r="AEI30" s="443">
        <f t="shared" si="723"/>
        <v>-5.0270644440156831E-3</v>
      </c>
      <c r="AEJ30" s="443">
        <f t="shared" si="723"/>
        <v>-4.8265870809361955E-3</v>
      </c>
      <c r="AEK30" s="443">
        <f t="shared" si="723"/>
        <v>-4.6298923096127487E-3</v>
      </c>
      <c r="AEL30" s="443">
        <f t="shared" si="723"/>
        <v>-4.580718616781887E-3</v>
      </c>
      <c r="AEM30" s="443">
        <f t="shared" si="723"/>
        <v>-4.2213723999409147E-3</v>
      </c>
      <c r="AEN30" s="443">
        <f t="shared" si="723"/>
        <v>-4.2251549916972886E-3</v>
      </c>
      <c r="AEO30" s="443">
        <f t="shared" si="723"/>
        <v>-4.1532857483290719E-3</v>
      </c>
      <c r="AEP30" s="443">
        <f t="shared" si="723"/>
        <v>-3.744765838657349E-3</v>
      </c>
      <c r="AEQ30" s="443">
        <f t="shared" si="723"/>
        <v>-3.2984200114235529E-3</v>
      </c>
      <c r="AER30" s="443">
        <f t="shared" si="723"/>
        <v>-3.1925074422493038E-3</v>
      </c>
      <c r="AES30" s="443">
        <f t="shared" si="723"/>
        <v>-3.2454637268363173E-3</v>
      </c>
      <c r="AET30" s="443">
        <f t="shared" si="723"/>
        <v>-3.1773770752244745E-3</v>
      </c>
      <c r="AEU30" s="443">
        <f t="shared" si="723"/>
        <v>-3.4837670074782112E-3</v>
      </c>
      <c r="AEV30" s="443">
        <f t="shared" si="723"/>
        <v>-2.9844648956571795E-3</v>
      </c>
      <c r="AEW30" s="443">
        <f t="shared" si="723"/>
        <v>-3.1130730153686725E-3</v>
      </c>
      <c r="AEX30" s="443">
        <f t="shared" si="723"/>
        <v>-3.1622467081995342E-3</v>
      </c>
      <c r="AEY30" s="443">
        <f t="shared" si="723"/>
        <v>-3.1584641164432714E-3</v>
      </c>
      <c r="AEZ30" s="443">
        <f t="shared" si="723"/>
        <v>-3.3665066630353957E-3</v>
      </c>
      <c r="AFA30" s="443">
        <f t="shared" si="723"/>
        <v>-3.3627240712791329E-3</v>
      </c>
      <c r="AFB30" s="443">
        <f t="shared" si="723"/>
        <v>-3.4988973745030405E-3</v>
      </c>
      <c r="AFC30" s="443">
        <f t="shared" si="723"/>
        <v>-3.4345933146473495E-3</v>
      </c>
      <c r="AFD30" s="443">
        <f t="shared" si="723"/>
        <v>-3.551853659090054E-3</v>
      </c>
      <c r="AFE30" s="443">
        <f t="shared" si="723"/>
        <v>-4.1192424225230395E-3</v>
      </c>
      <c r="AFF30" s="443">
        <f t="shared" si="723"/>
        <v>-4.1457205648166573E-3</v>
      </c>
      <c r="AFG30" s="443">
        <f t="shared" si="723"/>
        <v>-4.8001089386425777E-3</v>
      </c>
      <c r="AFH30" s="443">
        <f t="shared" si="723"/>
        <v>-4.5731534332694723E-3</v>
      </c>
      <c r="AFI30" s="443">
        <f t="shared" si="723"/>
        <v>-4.5958489838067162E-3</v>
      </c>
      <c r="AFJ30" s="443">
        <f t="shared" si="723"/>
        <v>-4.4558930888266568E-3</v>
      </c>
      <c r="AFK30" s="443">
        <f t="shared" si="723"/>
        <v>-4.645022676637689E-3</v>
      </c>
      <c r="AFL30" s="443">
        <f t="shared" si="723"/>
        <v>-4.7055441447371171E-3</v>
      </c>
      <c r="AFM30" s="443">
        <f t="shared" si="723"/>
        <v>-4.8530652232295912E-3</v>
      </c>
      <c r="AFN30" s="443">
        <f t="shared" si="723"/>
        <v>-4.6601530436625183E-3</v>
      </c>
      <c r="AFO30" s="443">
        <f t="shared" si="723"/>
        <v>-4.7358048787868867E-3</v>
      </c>
      <c r="AFP30" s="443">
        <f t="shared" si="723"/>
        <v>-4.7358048787868867E-3</v>
      </c>
      <c r="AFQ30" s="443">
        <f t="shared" si="723"/>
        <v>-4.5996315755628681E-3</v>
      </c>
      <c r="AFR30" s="443">
        <f t="shared" si="723"/>
        <v>-4.6071967590752827E-3</v>
      </c>
      <c r="AFS30" s="443">
        <f t="shared" si="723"/>
        <v>-4.6374574931252743E-3</v>
      </c>
      <c r="AFT30" s="443">
        <f t="shared" si="723"/>
        <v>-4.3915890289709658E-3</v>
      </c>
      <c r="AFU30" s="443">
        <f t="shared" si="723"/>
        <v>-4.4218497630206244E-3</v>
      </c>
      <c r="AFV30" s="443">
        <f t="shared" si="723"/>
        <v>-4.4407627218018275E-3</v>
      </c>
      <c r="AFW30" s="443">
        <f t="shared" si="723"/>
        <v>-4.580718616781887E-3</v>
      </c>
      <c r="AFX30" s="443">
        <f t="shared" ref="AFX30:AII30" si="724">AFX24/$ADK$24-1</f>
        <v>-4.686631185955914E-3</v>
      </c>
      <c r="AFY30" s="443">
        <f t="shared" si="724"/>
        <v>-4.558023066244643E-3</v>
      </c>
      <c r="AFZ30" s="443">
        <f t="shared" si="724"/>
        <v>-4.580718616781887E-3</v>
      </c>
      <c r="AGA30" s="443">
        <f t="shared" si="724"/>
        <v>-4.4483279053142422E-3</v>
      </c>
      <c r="AGB30" s="443">
        <f t="shared" si="724"/>
        <v>-4.5088493734136703E-3</v>
      </c>
      <c r="AGC30" s="443">
        <f t="shared" si="724"/>
        <v>-4.3537631114087816E-3</v>
      </c>
      <c r="AGD30" s="443">
        <f t="shared" si="724"/>
        <v>-3.8998521006623488E-3</v>
      </c>
      <c r="AGE30" s="443">
        <f t="shared" si="724"/>
        <v>-3.2378985433239027E-3</v>
      </c>
      <c r="AGF30" s="443">
        <f t="shared" si="724"/>
        <v>-2.7575093902840742E-3</v>
      </c>
      <c r="AGG30" s="443">
        <f t="shared" si="724"/>
        <v>-2.931508611070166E-3</v>
      </c>
      <c r="AGH30" s="443">
        <f t="shared" si="724"/>
        <v>-2.4851627838362589E-3</v>
      </c>
      <c r="AGI30" s="443">
        <f t="shared" si="724"/>
        <v>-2.0274691813336743E-3</v>
      </c>
      <c r="AGJ30" s="443">
        <f t="shared" si="724"/>
        <v>-2.1674250763138447E-3</v>
      </c>
      <c r="AGK30" s="443">
        <f t="shared" si="724"/>
        <v>-1.3995589498013716E-3</v>
      </c>
      <c r="AGL30" s="443">
        <f t="shared" si="724"/>
        <v>-1.5811233540996561E-3</v>
      </c>
      <c r="AGM30" s="443">
        <f t="shared" si="724"/>
        <v>-4.8038915303982854E-4</v>
      </c>
      <c r="AGN30" s="443">
        <f t="shared" si="724"/>
        <v>-3.442158498159209E-4</v>
      </c>
      <c r="AGO30" s="443">
        <f t="shared" si="724"/>
        <v>-2.3452068888552002E-4</v>
      </c>
      <c r="AGP30" s="443">
        <f t="shared" si="724"/>
        <v>-2.7991178996034094E-4</v>
      </c>
      <c r="AGQ30" s="443">
        <f t="shared" si="724"/>
        <v>-7.9812686056235371E-4</v>
      </c>
      <c r="AGR30" s="443">
        <f t="shared" si="724"/>
        <v>-7.451705759753402E-4</v>
      </c>
      <c r="AGS30" s="443">
        <f t="shared" si="724"/>
        <v>-5.5225839640804519E-4</v>
      </c>
      <c r="AGT30" s="443">
        <f t="shared" si="724"/>
        <v>-3.5178103332833555E-4</v>
      </c>
      <c r="AGU30" s="443">
        <f t="shared" si="724"/>
        <v>-4.7660656128378776E-4</v>
      </c>
      <c r="AGV30" s="443">
        <f t="shared" si="724"/>
        <v>-6.354754150448283E-4</v>
      </c>
      <c r="AGW30" s="443">
        <f t="shared" si="724"/>
        <v>-3.7447658386580152E-4</v>
      </c>
      <c r="AGX30" s="443">
        <f t="shared" si="724"/>
        <v>-1.7778181254246572E-4</v>
      </c>
      <c r="AGY30" s="443">
        <f t="shared" si="724"/>
        <v>1.3239071146764481E-4</v>
      </c>
      <c r="AGZ30" s="443">
        <f t="shared" si="724"/>
        <v>5.7495394694528912E-4</v>
      </c>
      <c r="AHA30" s="443">
        <f t="shared" si="724"/>
        <v>9.5321312256735347E-4</v>
      </c>
      <c r="AHB30" s="443">
        <f t="shared" si="724"/>
        <v>1.3201245229206293E-3</v>
      </c>
      <c r="AHC30" s="443">
        <f t="shared" si="724"/>
        <v>1.5395148447814311E-3</v>
      </c>
      <c r="AHD30" s="443">
        <f t="shared" si="724"/>
        <v>1.2898637888707487E-3</v>
      </c>
      <c r="AHE30" s="443">
        <f t="shared" si="724"/>
        <v>1.3806459910201685E-3</v>
      </c>
      <c r="AHF30" s="443">
        <f t="shared" si="724"/>
        <v>1.3541678487265507E-3</v>
      </c>
      <c r="AHG30" s="443">
        <f t="shared" si="724"/>
        <v>1.5130367024878133E-3</v>
      </c>
      <c r="AHH30" s="443">
        <f t="shared" si="724"/>
        <v>1.5659929870748268E-3</v>
      </c>
      <c r="AHI30" s="443">
        <f t="shared" si="724"/>
        <v>1.7399922078609187E-3</v>
      </c>
      <c r="AHJ30" s="443">
        <f t="shared" si="724"/>
        <v>1.9064262451347069E-3</v>
      </c>
      <c r="AHK30" s="443">
        <f t="shared" si="724"/>
        <v>2.1409469340201159E-3</v>
      </c>
      <c r="AHL30" s="443">
        <f t="shared" si="724"/>
        <v>2.5002931508610882E-3</v>
      </c>
      <c r="AHM30" s="443">
        <f t="shared" si="724"/>
        <v>2.7159008809656271E-3</v>
      </c>
      <c r="AHN30" s="443">
        <f t="shared" si="724"/>
        <v>2.7802049408212071E-3</v>
      </c>
      <c r="AHO30" s="443">
        <f t="shared" si="724"/>
        <v>3.0374211802441931E-3</v>
      </c>
      <c r="AHP30" s="443">
        <f t="shared" si="724"/>
        <v>3.1925074422491928E-3</v>
      </c>
      <c r="AHQ30" s="443">
        <f t="shared" si="724"/>
        <v>3.0941600565874694E-3</v>
      </c>
      <c r="AHR30" s="443">
        <f t="shared" si="724"/>
        <v>3.3059851949357455E-3</v>
      </c>
      <c r="AHS30" s="443">
        <f t="shared" si="724"/>
        <v>3.5745492096272979E-3</v>
      </c>
      <c r="AHT30" s="443">
        <f t="shared" si="724"/>
        <v>3.850678407831376E-3</v>
      </c>
      <c r="AHU30" s="443">
        <f t="shared" si="724"/>
        <v>4.0549383626673485E-3</v>
      </c>
      <c r="AHV30" s="443">
        <f t="shared" si="724"/>
        <v>4.3499805196525188E-3</v>
      </c>
      <c r="AHW30" s="443">
        <f t="shared" si="724"/>
        <v>4.6752834106873475E-3</v>
      </c>
      <c r="AHX30" s="443">
        <f t="shared" si="724"/>
        <v>4.6941963694684397E-3</v>
      </c>
      <c r="AHY30" s="443">
        <f t="shared" si="724"/>
        <v>4.7244571035180982E-3</v>
      </c>
      <c r="AHZ30" s="443">
        <f t="shared" si="724"/>
        <v>5.0421948110406234E-3</v>
      </c>
      <c r="AIA30" s="443">
        <f t="shared" si="724"/>
        <v>5.1518899719709133E-3</v>
      </c>
      <c r="AIB30" s="443">
        <f t="shared" si="724"/>
        <v>5.0611077698217155E-3</v>
      </c>
      <c r="AIC30" s="443">
        <f t="shared" si="724"/>
        <v>5.2275418070955038E-3</v>
      </c>
      <c r="AID30" s="443">
        <f t="shared" si="724"/>
        <v>5.2124114400704524E-3</v>
      </c>
      <c r="AIE30" s="443">
        <f t="shared" si="724"/>
        <v>5.3221066010009643E-3</v>
      </c>
      <c r="AIF30" s="443">
        <f t="shared" si="724"/>
        <v>5.3826280691005035E-3</v>
      </c>
      <c r="AIG30" s="443">
        <f t="shared" si="724"/>
        <v>5.5036710052993598E-3</v>
      </c>
      <c r="AIH30" s="443">
        <f t="shared" si="724"/>
        <v>5.4544973124686091E-3</v>
      </c>
      <c r="AII30" s="443">
        <f t="shared" si="724"/>
        <v>5.6587572673043596E-3</v>
      </c>
      <c r="AIJ30" s="443">
        <f t="shared" ref="AIJ30:AKU30" si="725">AIJ24/$ADK$24-1</f>
        <v>5.6360617167672267E-3</v>
      </c>
      <c r="AIK30" s="443">
        <f t="shared" si="725"/>
        <v>5.8176261210656222E-3</v>
      </c>
      <c r="AIL30" s="443">
        <f t="shared" si="725"/>
        <v>5.9197560984836084E-3</v>
      </c>
      <c r="AIM30" s="443">
        <f t="shared" si="725"/>
        <v>5.9802775665831476E-3</v>
      </c>
      <c r="AIN30" s="443">
        <f t="shared" si="725"/>
        <v>6.4304059855730955E-3</v>
      </c>
      <c r="AIO30" s="443">
        <f t="shared" si="725"/>
        <v>6.4531015361104505E-3</v>
      </c>
      <c r="AIP30" s="443">
        <f t="shared" si="725"/>
        <v>6.9637514232001596E-3</v>
      </c>
      <c r="AIQ30" s="443">
        <f t="shared" si="725"/>
        <v>6.8351433034887776E-3</v>
      </c>
      <c r="AIR30" s="443">
        <f t="shared" si="725"/>
        <v>7.2663587636976334E-3</v>
      </c>
      <c r="AIS30" s="443">
        <f t="shared" si="725"/>
        <v>7.5235750031206194E-3</v>
      </c>
      <c r="AIT30" s="443">
        <f t="shared" si="725"/>
        <v>7.5576183289265408E-3</v>
      </c>
      <c r="AIU30" s="443">
        <f t="shared" si="725"/>
        <v>7.7202697744440663E-3</v>
      </c>
      <c r="AIV30" s="443">
        <f t="shared" si="725"/>
        <v>8.1817459687028027E-3</v>
      </c>
      <c r="AIW30" s="443">
        <f t="shared" si="725"/>
        <v>8.0758333995285536E-3</v>
      </c>
      <c r="AIX30" s="443">
        <f t="shared" si="725"/>
        <v>8.2952237213893554E-3</v>
      </c>
      <c r="AIY30" s="443">
        <f t="shared" si="725"/>
        <v>8.4389622081257887E-3</v>
      </c>
      <c r="AIZ30" s="443">
        <f t="shared" si="725"/>
        <v>8.6280917959367098E-3</v>
      </c>
      <c r="AJA30" s="443">
        <f t="shared" si="725"/>
        <v>8.8134387919913681E-3</v>
      </c>
      <c r="AJB30" s="443">
        <f t="shared" si="725"/>
        <v>8.0607030325037243E-3</v>
      </c>
      <c r="AJC30" s="443">
        <f t="shared" si="725"/>
        <v>8.8626124848223409E-3</v>
      </c>
      <c r="AJD30" s="443">
        <f t="shared" si="725"/>
        <v>8.4162666575884337E-3</v>
      </c>
      <c r="AJE30" s="443">
        <f t="shared" si="725"/>
        <v>8.9609598704840643E-3</v>
      </c>
      <c r="AJF30" s="443">
        <f t="shared" si="725"/>
        <v>9.5207834504045241E-3</v>
      </c>
      <c r="AJG30" s="443">
        <f t="shared" si="725"/>
        <v>1.0621517651464352E-2</v>
      </c>
      <c r="AJH30" s="443">
        <f t="shared" si="725"/>
        <v>1.0621517651464352E-2</v>
      </c>
      <c r="AJI30" s="443">
        <f t="shared" si="725"/>
        <v>1.0803082055762969E-2</v>
      </c>
      <c r="AJJ30" s="443">
        <f t="shared" si="725"/>
        <v>1.0821995014544061E-2</v>
      </c>
      <c r="AJK30" s="443">
        <f t="shared" si="725"/>
        <v>1.10376027446486E-2</v>
      </c>
      <c r="AJL30" s="443">
        <f t="shared" si="725"/>
        <v>1.0984646460061587E-2</v>
      </c>
      <c r="AJM30" s="443">
        <f t="shared" si="725"/>
        <v>1.0988429051817628E-2</v>
      </c>
      <c r="AJN30" s="443">
        <f t="shared" si="725"/>
        <v>1.1151080497335153E-2</v>
      </c>
      <c r="AJO30" s="443">
        <f t="shared" si="725"/>
        <v>1.1018689785867508E-2</v>
      </c>
      <c r="AJP30" s="443">
        <f t="shared" si="725"/>
        <v>1.053830063282768E-2</v>
      </c>
      <c r="AJQ30" s="443">
        <f t="shared" si="725"/>
        <v>1.0719865037126297E-2</v>
      </c>
      <c r="AJR30" s="443">
        <f t="shared" si="725"/>
        <v>1.0856038340349983E-2</v>
      </c>
      <c r="AJS30" s="443">
        <f t="shared" si="725"/>
        <v>1.0666908752539062E-2</v>
      </c>
      <c r="AJT30" s="443">
        <f t="shared" si="725"/>
        <v>1.0636648018489181E-2</v>
      </c>
      <c r="AJU30" s="443">
        <f t="shared" si="725"/>
        <v>1.0708517261857509E-2</v>
      </c>
      <c r="AJV30" s="443">
        <f t="shared" si="725"/>
        <v>1.0636648018489181E-2</v>
      </c>
      <c r="AJW30" s="443">
        <f t="shared" si="725"/>
        <v>1.0530735449315154E-2</v>
      </c>
      <c r="AJX30" s="443">
        <f t="shared" si="725"/>
        <v>1.0564778775121075E-2</v>
      </c>
      <c r="AJY30" s="443">
        <f t="shared" si="725"/>
        <v>1.0629082834976877E-2</v>
      </c>
      <c r="AJZ30" s="443">
        <f t="shared" si="725"/>
        <v>1.0549648408096246E-2</v>
      </c>
      <c r="AKA30" s="443">
        <f t="shared" si="725"/>
        <v>1.0545865816339983E-2</v>
      </c>
      <c r="AKB30" s="443">
        <f t="shared" si="725"/>
        <v>1.0424822880140905E-2</v>
      </c>
      <c r="AKC30" s="443">
        <f t="shared" si="725"/>
        <v>1.0375649187310154E-2</v>
      </c>
      <c r="AKD30" s="443">
        <f t="shared" si="725"/>
        <v>1.0197867374767799E-2</v>
      </c>
      <c r="AKE30" s="443">
        <f t="shared" si="725"/>
        <v>1.0281084393404694E-2</v>
      </c>
      <c r="AKF30" s="443">
        <f t="shared" si="725"/>
        <v>1.0144911090180786E-2</v>
      </c>
      <c r="AKG30" s="443">
        <f t="shared" si="725"/>
        <v>9.7893474650960766E-3</v>
      </c>
      <c r="AKH30" s="443">
        <f t="shared" si="725"/>
        <v>9.5813049185040633E-3</v>
      </c>
      <c r="AKI30" s="443">
        <f t="shared" si="725"/>
        <v>9.373262371911828E-3</v>
      </c>
      <c r="AKJ30" s="443">
        <f t="shared" si="725"/>
        <v>9.1614372335635519E-3</v>
      </c>
      <c r="AKK30" s="443">
        <f t="shared" si="725"/>
        <v>8.9798728292651564E-3</v>
      </c>
      <c r="AKL30" s="443">
        <f t="shared" si="725"/>
        <v>8.688613264036249E-3</v>
      </c>
      <c r="AKM30" s="443">
        <f t="shared" si="725"/>
        <v>8.98743801277746E-3</v>
      </c>
      <c r="AKN30" s="443">
        <f t="shared" si="725"/>
        <v>9.0782202149268798E-3</v>
      </c>
      <c r="AKO30" s="443">
        <f t="shared" si="725"/>
        <v>9.0593072561457877E-3</v>
      </c>
      <c r="AKP30" s="443">
        <f t="shared" si="725"/>
        <v>8.8966558106282623E-3</v>
      </c>
      <c r="AKQ30" s="443">
        <f t="shared" si="725"/>
        <v>8.8474821177975116E-3</v>
      </c>
      <c r="AKR30" s="443">
        <f t="shared" si="725"/>
        <v>9.0593072561457877E-3</v>
      </c>
      <c r="AKS30" s="443">
        <f t="shared" si="725"/>
        <v>8.9042209941407879E-3</v>
      </c>
      <c r="AKT30" s="443">
        <f t="shared" si="725"/>
        <v>9.0820028066829206E-3</v>
      </c>
      <c r="AKU30" s="443">
        <f t="shared" si="725"/>
        <v>9.3127409038125109E-3</v>
      </c>
      <c r="AKV30" s="443">
        <f t="shared" ref="AKV30:ANG30" si="726">AKV24/$ADK$24-1</f>
        <v>9.6191308360662475E-3</v>
      </c>
      <c r="AKW30" s="443">
        <f t="shared" si="726"/>
        <v>9.5888701020163669E-3</v>
      </c>
      <c r="AKX30" s="443">
        <f t="shared" si="726"/>
        <v>1.0114650356130905E-2</v>
      </c>
      <c r="AKY30" s="443">
        <f t="shared" si="726"/>
        <v>9.9368685435887727E-3</v>
      </c>
      <c r="AKZ30" s="443">
        <f t="shared" si="726"/>
        <v>1.0152476273693312E-2</v>
      </c>
      <c r="ALA30" s="443">
        <f t="shared" si="726"/>
        <v>1.055721359160855E-2</v>
      </c>
      <c r="ALB30" s="443">
        <f t="shared" si="726"/>
        <v>1.1699556301986824E-2</v>
      </c>
      <c r="ALC30" s="443">
        <f t="shared" si="726"/>
        <v>1.226694506541981E-2</v>
      </c>
      <c r="ALD30" s="443">
        <f t="shared" si="726"/>
        <v>1.3367679266479859E-2</v>
      </c>
      <c r="ALE30" s="443">
        <f t="shared" si="726"/>
        <v>1.4941237437067212E-2</v>
      </c>
      <c r="ALF30" s="443">
        <f t="shared" si="726"/>
        <v>1.5380018080788593E-2</v>
      </c>
      <c r="ALG30" s="443">
        <f t="shared" si="726"/>
        <v>1.5130367024878133E-2</v>
      </c>
      <c r="ALH30" s="443">
        <f t="shared" si="726"/>
        <v>1.6306753061062329E-2</v>
      </c>
      <c r="ALI30" s="443">
        <f t="shared" si="726"/>
        <v>1.5992797945296067E-2</v>
      </c>
      <c r="ALJ30" s="443">
        <f t="shared" si="726"/>
        <v>1.7626877583982958E-2</v>
      </c>
      <c r="ALK30" s="443">
        <f t="shared" si="726"/>
        <v>1.8436352219813879E-2</v>
      </c>
      <c r="ALL30" s="443">
        <f t="shared" si="726"/>
        <v>2.0478951768172493E-2</v>
      </c>
      <c r="ALM30" s="443">
        <f t="shared" si="726"/>
        <v>2.1742337414749846E-2</v>
      </c>
      <c r="ALN30" s="443">
        <f t="shared" si="726"/>
        <v>2.1719641864212491E-2</v>
      </c>
      <c r="ALO30" s="443">
        <f t="shared" si="726"/>
        <v>2.2173552874958924E-2</v>
      </c>
      <c r="ALP30" s="443">
        <f t="shared" si="726"/>
        <v>2.2525333908287148E-2</v>
      </c>
      <c r="ALQ30" s="443">
        <f t="shared" si="726"/>
        <v>2.2582072784630425E-2</v>
      </c>
      <c r="ALR30" s="443">
        <f t="shared" si="726"/>
        <v>2.2665289803267319E-2</v>
      </c>
      <c r="ALS30" s="443">
        <f t="shared" si="726"/>
        <v>2.23853780133072E-2</v>
      </c>
      <c r="ALT30" s="443">
        <f t="shared" si="726"/>
        <v>2.2181118058471228E-2</v>
      </c>
      <c r="ALU30" s="443">
        <f t="shared" si="726"/>
        <v>2.2461029848431568E-2</v>
      </c>
      <c r="ALV30" s="443">
        <f t="shared" si="726"/>
        <v>2.2336204320476227E-2</v>
      </c>
      <c r="ALW30" s="443">
        <f t="shared" si="726"/>
        <v>2.2468595031944094E-2</v>
      </c>
      <c r="ALX30" s="443">
        <f t="shared" si="726"/>
        <v>2.2430769114381688E-2</v>
      </c>
      <c r="ALY30" s="443">
        <f t="shared" si="726"/>
        <v>2.2646376844486227E-2</v>
      </c>
      <c r="ALZ30" s="443">
        <f t="shared" si="726"/>
        <v>2.3452068888561106E-2</v>
      </c>
      <c r="AMA30" s="443">
        <f t="shared" si="726"/>
        <v>2.3217548199675475E-2</v>
      </c>
      <c r="AMB30" s="443">
        <f t="shared" si="726"/>
        <v>2.4446890520446907E-2</v>
      </c>
      <c r="AMC30" s="443">
        <f t="shared" si="726"/>
        <v>2.3826545472426686E-2</v>
      </c>
      <c r="AMD30" s="443">
        <f t="shared" si="726"/>
        <v>2.5275278115058919E-2</v>
      </c>
      <c r="AME30" s="443">
        <f t="shared" si="726"/>
        <v>2.6644576330810299E-2</v>
      </c>
      <c r="AMF30" s="443">
        <f t="shared" si="726"/>
        <v>2.7056878832238285E-2</v>
      </c>
      <c r="AMG30" s="443">
        <f t="shared" si="726"/>
        <v>2.7760440898894956E-2</v>
      </c>
      <c r="AMH30" s="443">
        <f t="shared" si="726"/>
        <v>2.8630437002825637E-2</v>
      </c>
      <c r="AMI30" s="443">
        <f t="shared" si="726"/>
        <v>2.9114608747621729E-2</v>
      </c>
      <c r="AMJ30" s="443">
        <f t="shared" si="726"/>
        <v>2.9061652463034493E-2</v>
      </c>
      <c r="AMK30" s="443">
        <f t="shared" si="726"/>
        <v>2.9515563473780926E-2</v>
      </c>
      <c r="AML30" s="443">
        <f t="shared" si="726"/>
        <v>2.975386675442282E-2</v>
      </c>
      <c r="AMM30" s="443">
        <f t="shared" si="726"/>
        <v>3.0226690723950123E-2</v>
      </c>
      <c r="AMN30" s="443">
        <f t="shared" si="726"/>
        <v>3.0309907742587017E-2</v>
      </c>
      <c r="AMO30" s="443">
        <f t="shared" si="726"/>
        <v>3.0393124761223911E-2</v>
      </c>
      <c r="AMP30" s="443">
        <f t="shared" si="726"/>
        <v>3.1179903846517476E-2</v>
      </c>
      <c r="AMQ30" s="443">
        <f t="shared" si="726"/>
        <v>3.1607336714970291E-2</v>
      </c>
      <c r="AMR30" s="443">
        <f t="shared" si="726"/>
        <v>3.2322246556895751E-2</v>
      </c>
      <c r="AMS30" s="443">
        <f t="shared" si="726"/>
        <v>3.2704288324274078E-2</v>
      </c>
      <c r="AMT30" s="443">
        <f t="shared" si="726"/>
        <v>3.2991765297746722E-2</v>
      </c>
      <c r="AMU30" s="443">
        <f t="shared" si="726"/>
        <v>3.3298155230000459E-2</v>
      </c>
      <c r="AMV30" s="443">
        <f t="shared" si="726"/>
        <v>3.3566719244692012E-2</v>
      </c>
      <c r="AMW30" s="443">
        <f t="shared" si="726"/>
        <v>3.3676414405622301E-2</v>
      </c>
      <c r="AMX30" s="443">
        <f t="shared" si="726"/>
        <v>3.3876891768702011E-2</v>
      </c>
      <c r="AMY30" s="443">
        <f t="shared" si="726"/>
        <v>3.38882395439708E-2</v>
      </c>
      <c r="AMZ30" s="443">
        <f t="shared" si="726"/>
        <v>3.398280433787626E-2</v>
      </c>
      <c r="ANA30" s="443">
        <f t="shared" si="726"/>
        <v>3.3979021746119997E-2</v>
      </c>
      <c r="ANB30" s="443">
        <f t="shared" si="726"/>
        <v>3.4285411678373734E-2</v>
      </c>
      <c r="ANC30" s="443">
        <f t="shared" si="726"/>
        <v>3.4508584591990799E-2</v>
      </c>
      <c r="AND30" s="443">
        <f t="shared" si="726"/>
        <v>3.4871713400587812E-2</v>
      </c>
      <c r="ANE30" s="443">
        <f t="shared" si="726"/>
        <v>3.5204581475135166E-2</v>
      </c>
      <c r="ANF30" s="443">
        <f t="shared" si="726"/>
        <v>3.559797101778206E-2</v>
      </c>
      <c r="ANG30" s="443">
        <f t="shared" si="726"/>
        <v>3.5458015122801667E-2</v>
      </c>
      <c r="ANH30" s="443">
        <f t="shared" ref="ANH30:APK30" si="727">ANH24/$ADK$24-1</f>
        <v>3.5953534642866547E-2</v>
      </c>
      <c r="ANI30" s="443">
        <f t="shared" si="727"/>
        <v>3.6021621294478612E-2</v>
      </c>
      <c r="ANJ30" s="443">
        <f t="shared" si="727"/>
        <v>3.7005095151095624E-2</v>
      </c>
      <c r="ANK30" s="443">
        <f t="shared" si="727"/>
        <v>3.7500614671160282E-2</v>
      </c>
      <c r="ANL30" s="443">
        <f t="shared" si="727"/>
        <v>3.7330398042130453E-2</v>
      </c>
      <c r="ANM30" s="443">
        <f t="shared" si="727"/>
        <v>3.7950743090150452E-2</v>
      </c>
      <c r="ANN30" s="443">
        <f t="shared" si="727"/>
        <v>3.8782913276518727E-2</v>
      </c>
      <c r="ANO30" s="443">
        <f t="shared" si="727"/>
        <v>3.9433519058588606E-2</v>
      </c>
      <c r="ANP30" s="443">
        <f t="shared" si="727"/>
        <v>3.957725754532504E-2</v>
      </c>
      <c r="ANQ30" s="443">
        <f t="shared" si="727"/>
        <v>3.968695270625533E-2</v>
      </c>
      <c r="ANR30" s="443">
        <f t="shared" si="727"/>
        <v>3.9925255986897001E-2</v>
      </c>
      <c r="ANS30" s="443">
        <f t="shared" si="727"/>
        <v>3.9974429679727974E-2</v>
      </c>
      <c r="ANT30" s="443">
        <f t="shared" si="727"/>
        <v>4.034134108008125E-2</v>
      </c>
      <c r="ANU30" s="443">
        <f t="shared" si="727"/>
        <v>4.0515340300867342E-2</v>
      </c>
      <c r="ANV30" s="443">
        <f t="shared" si="727"/>
        <v>4.0662861379359816E-2</v>
      </c>
      <c r="ANW30" s="443">
        <f t="shared" si="727"/>
        <v>4.0821730233121079E-2</v>
      </c>
      <c r="ANX30" s="443">
        <f t="shared" si="727"/>
        <v>4.0806599866096249E-2</v>
      </c>
      <c r="ANY30" s="443">
        <f t="shared" si="727"/>
        <v>4.1090294247812853E-2</v>
      </c>
      <c r="ANZ30" s="443">
        <f t="shared" si="727"/>
        <v>4.1215119775767972E-2</v>
      </c>
      <c r="AOA30" s="443">
        <f t="shared" si="727"/>
        <v>4.1336162711966828E-2</v>
      </c>
      <c r="AOB30" s="443">
        <f t="shared" si="727"/>
        <v>4.1714421887588893E-2</v>
      </c>
      <c r="AOC30" s="443">
        <f t="shared" si="727"/>
        <v>4.1699291520564064E-2</v>
      </c>
      <c r="AOD30" s="443">
        <f t="shared" si="727"/>
        <v>4.1786291130956998E-2</v>
      </c>
      <c r="AOE30" s="443">
        <f t="shared" si="727"/>
        <v>4.1782508539200958E-2</v>
      </c>
      <c r="AOF30" s="443">
        <f t="shared" si="727"/>
        <v>4.2209941407653773E-2</v>
      </c>
      <c r="AOG30" s="443">
        <f t="shared" si="727"/>
        <v>4.23158539768278E-2</v>
      </c>
      <c r="AOH30" s="443">
        <f t="shared" si="727"/>
        <v>4.2580635399763311E-2</v>
      </c>
      <c r="AOI30" s="443">
        <f t="shared" si="727"/>
        <v>4.297024235065372E-2</v>
      </c>
      <c r="AOJ30" s="443">
        <f t="shared" si="727"/>
        <v>4.3386327443837969E-2</v>
      </c>
      <c r="AOK30" s="443">
        <f t="shared" si="727"/>
        <v>4.3598152582186245E-2</v>
      </c>
      <c r="AOL30" s="443">
        <f t="shared" si="727"/>
        <v>4.3862934005121534E-2</v>
      </c>
      <c r="AOM30" s="443">
        <f t="shared" si="727"/>
        <v>4.4331975382892796E-2</v>
      </c>
      <c r="AON30" s="443">
        <f t="shared" si="727"/>
        <v>4.4634582723390492E-2</v>
      </c>
      <c r="AOO30" s="443">
        <f t="shared" si="727"/>
        <v>4.502040708252486E-2</v>
      </c>
      <c r="AOP30" s="443">
        <f t="shared" si="727"/>
        <v>4.5228449629116874E-2</v>
      </c>
      <c r="AOQ30" s="443">
        <f t="shared" si="727"/>
        <v>4.5576448070689057E-2</v>
      </c>
      <c r="AOR30" s="443">
        <f t="shared" si="727"/>
        <v>4.5391101074634399E-2</v>
      </c>
      <c r="AOS30" s="443">
        <f t="shared" si="727"/>
        <v>4.5610491396494979E-2</v>
      </c>
      <c r="AOT30" s="443">
        <f t="shared" si="727"/>
        <v>4.5644534722301122E-2</v>
      </c>
      <c r="AOU30" s="443">
        <f t="shared" si="727"/>
        <v>4.589040318645532E-2</v>
      </c>
      <c r="AOV30" s="443">
        <f t="shared" si="727"/>
        <v>4.6514530826231359E-2</v>
      </c>
      <c r="AOW30" s="443">
        <f t="shared" si="727"/>
        <v>4.6465357133400609E-2</v>
      </c>
      <c r="AOX30" s="443">
        <f t="shared" si="727"/>
        <v>4.6525878601500148E-2</v>
      </c>
      <c r="AOY30" s="443">
        <f t="shared" si="727"/>
        <v>4.683983371726641E-2</v>
      </c>
      <c r="AOZ30" s="443">
        <f t="shared" si="727"/>
        <v>4.7036528488589857E-2</v>
      </c>
      <c r="APA30" s="443">
        <f t="shared" si="727"/>
        <v>4.7354266196112382E-2</v>
      </c>
      <c r="APB30" s="443">
        <f t="shared" si="727"/>
        <v>4.7463961357042672E-2</v>
      </c>
      <c r="APC30" s="443">
        <f t="shared" si="727"/>
        <v>4.7675786495390948E-2</v>
      </c>
      <c r="APD30" s="443">
        <f t="shared" si="727"/>
        <v>4.8065393446281579E-2</v>
      </c>
      <c r="APE30" s="443">
        <f t="shared" si="727"/>
        <v>4.8311261910435777E-2</v>
      </c>
      <c r="APF30" s="443">
        <f t="shared" si="727"/>
        <v>4.8602521475664684E-2</v>
      </c>
      <c r="APG30" s="443">
        <f t="shared" si="727"/>
        <v>4.8912693999674683E-2</v>
      </c>
      <c r="APH30" s="443">
        <f t="shared" si="727"/>
        <v>4.9400648336227038E-2</v>
      </c>
      <c r="API30" s="443">
        <f t="shared" si="727"/>
        <v>4.9831863796435893E-2</v>
      </c>
      <c r="APJ30" s="443">
        <f t="shared" si="727"/>
        <v>5.0005863017221985E-2</v>
      </c>
      <c r="APK30" s="443">
        <f t="shared" si="727"/>
        <v>5.0705642492122616E-2</v>
      </c>
    </row>
    <row r="31" spans="1:1103">
      <c r="A31" s="442" t="s">
        <v>462</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2"/>
      <c r="CE31" s="442"/>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2"/>
      <c r="DF31" s="442"/>
      <c r="DG31" s="442"/>
      <c r="DH31" s="442"/>
      <c r="DI31" s="442"/>
      <c r="DJ31" s="442"/>
      <c r="DK31" s="442"/>
      <c r="DL31" s="442"/>
      <c r="DM31" s="442"/>
      <c r="DN31" s="442"/>
      <c r="DO31" s="442"/>
      <c r="DP31" s="442"/>
      <c r="DQ31" s="442"/>
      <c r="DR31" s="442"/>
      <c r="DS31" s="442"/>
      <c r="DT31" s="442"/>
      <c r="DU31" s="442"/>
      <c r="DV31" s="442"/>
      <c r="DW31" s="442"/>
      <c r="DX31" s="442"/>
      <c r="DY31" s="442"/>
      <c r="DZ31" s="442"/>
      <c r="EA31" s="442"/>
      <c r="EB31" s="442"/>
      <c r="EC31" s="442"/>
      <c r="ED31" s="442"/>
      <c r="EE31" s="442"/>
      <c r="EF31" s="442"/>
      <c r="EG31" s="442"/>
      <c r="EH31" s="442"/>
      <c r="EI31" s="442"/>
      <c r="EJ31" s="442"/>
      <c r="EK31" s="442"/>
      <c r="EL31" s="442"/>
      <c r="EM31" s="442"/>
      <c r="EN31" s="442"/>
      <c r="EO31" s="442"/>
      <c r="EP31" s="442"/>
      <c r="EQ31" s="442"/>
      <c r="ER31" s="442"/>
      <c r="ES31" s="442"/>
      <c r="ET31" s="442"/>
      <c r="EU31" s="442"/>
      <c r="EV31" s="442"/>
      <c r="EW31" s="442"/>
      <c r="EX31" s="442"/>
      <c r="EY31" s="442"/>
      <c r="EZ31" s="442"/>
      <c r="FA31" s="442"/>
      <c r="FB31" s="442"/>
      <c r="FC31" s="442"/>
      <c r="FD31" s="442"/>
      <c r="FE31" s="442"/>
      <c r="FF31" s="442"/>
      <c r="FG31" s="442"/>
      <c r="FH31" s="442"/>
      <c r="FI31" s="442"/>
      <c r="FJ31" s="442"/>
      <c r="FK31" s="442"/>
      <c r="FL31" s="442"/>
      <c r="FM31" s="442"/>
      <c r="FN31" s="442"/>
      <c r="FO31" s="442"/>
      <c r="FP31" s="442"/>
      <c r="FQ31" s="442"/>
      <c r="FR31" s="442"/>
      <c r="FS31" s="442"/>
      <c r="FT31" s="442"/>
      <c r="FU31" s="442"/>
      <c r="FV31" s="442"/>
      <c r="FW31" s="442"/>
      <c r="FX31" s="442"/>
      <c r="FY31" s="442"/>
      <c r="FZ31" s="442"/>
      <c r="GA31" s="442"/>
      <c r="GB31" s="442"/>
      <c r="GC31" s="442"/>
      <c r="GD31" s="442"/>
      <c r="GE31" s="442"/>
      <c r="GF31" s="442"/>
      <c r="GG31" s="442"/>
      <c r="GH31" s="442"/>
      <c r="GI31" s="442"/>
      <c r="GJ31" s="442"/>
      <c r="GK31" s="442"/>
      <c r="GL31" s="442"/>
      <c r="GM31" s="442"/>
      <c r="GN31" s="442"/>
      <c r="GO31" s="442"/>
      <c r="GP31" s="442"/>
      <c r="GQ31" s="442"/>
      <c r="GR31" s="442"/>
      <c r="GS31" s="442"/>
      <c r="GT31" s="442"/>
      <c r="GU31" s="442"/>
      <c r="GV31" s="442"/>
      <c r="GW31" s="442"/>
      <c r="GX31" s="442"/>
      <c r="GY31" s="442"/>
      <c r="GZ31" s="442"/>
      <c r="HA31" s="442"/>
      <c r="HB31" s="442"/>
      <c r="HC31" s="442"/>
      <c r="HD31" s="442"/>
      <c r="HE31" s="442"/>
      <c r="HF31" s="442"/>
      <c r="HG31" s="442"/>
      <c r="HH31" s="442"/>
      <c r="HI31" s="442"/>
      <c r="HJ31" s="442"/>
      <c r="HK31" s="442"/>
      <c r="HL31" s="442"/>
      <c r="HM31" s="442"/>
      <c r="HN31" s="442"/>
      <c r="HO31" s="442"/>
      <c r="HP31" s="442"/>
      <c r="HQ31" s="442"/>
      <c r="HR31" s="442"/>
      <c r="HS31" s="442"/>
      <c r="HT31" s="442"/>
      <c r="HU31" s="442"/>
      <c r="HV31" s="442"/>
      <c r="HW31" s="442"/>
      <c r="HX31" s="442"/>
      <c r="HY31" s="442"/>
      <c r="HZ31" s="442"/>
      <c r="IA31" s="442"/>
      <c r="IB31" s="442"/>
      <c r="IC31" s="442"/>
      <c r="ID31" s="442"/>
      <c r="IE31" s="442"/>
      <c r="IF31" s="442"/>
      <c r="IG31" s="442"/>
      <c r="IH31" s="442"/>
      <c r="II31" s="442"/>
      <c r="IJ31" s="442"/>
      <c r="IK31" s="442"/>
      <c r="IL31" s="442"/>
      <c r="IM31" s="442"/>
      <c r="IN31" s="442"/>
      <c r="IO31" s="442"/>
      <c r="IP31" s="442"/>
      <c r="IQ31" s="442"/>
      <c r="IR31" s="442"/>
      <c r="IS31" s="442"/>
      <c r="IT31" s="442"/>
      <c r="IU31" s="442"/>
      <c r="IV31" s="442"/>
      <c r="IW31" s="442"/>
      <c r="IX31" s="442"/>
      <c r="IY31" s="442"/>
      <c r="IZ31" s="442"/>
      <c r="JA31" s="442"/>
      <c r="JB31" s="442"/>
      <c r="JC31" s="442"/>
      <c r="JD31" s="442"/>
      <c r="JE31" s="442"/>
      <c r="JF31" s="442"/>
      <c r="JG31" s="442"/>
      <c r="JH31" s="442"/>
      <c r="JI31" s="442"/>
      <c r="JJ31" s="442"/>
      <c r="JK31" s="442"/>
      <c r="JL31" s="442"/>
      <c r="JM31" s="442"/>
      <c r="JN31" s="442"/>
      <c r="JO31" s="442"/>
      <c r="JP31" s="442"/>
      <c r="JQ31" s="442"/>
      <c r="JR31" s="442"/>
      <c r="JS31" s="442"/>
      <c r="JT31" s="442"/>
      <c r="JU31" s="442"/>
      <c r="JV31" s="442"/>
      <c r="JW31" s="442"/>
      <c r="JX31" s="442"/>
      <c r="JY31" s="442"/>
      <c r="JZ31" s="442"/>
      <c r="KA31" s="442"/>
      <c r="KB31" s="442"/>
      <c r="KC31" s="442"/>
      <c r="KD31" s="442"/>
      <c r="KE31" s="442"/>
      <c r="KF31" s="442"/>
      <c r="KG31" s="442"/>
      <c r="KH31" s="442"/>
      <c r="KI31" s="442"/>
      <c r="KJ31" s="442"/>
      <c r="KK31" s="442"/>
      <c r="KL31" s="442"/>
      <c r="KM31" s="442"/>
      <c r="KN31" s="442"/>
      <c r="KO31" s="442"/>
      <c r="KP31" s="442"/>
      <c r="KQ31" s="442"/>
      <c r="KR31" s="442"/>
      <c r="KS31" s="442"/>
      <c r="KT31" s="442"/>
      <c r="KU31" s="442"/>
      <c r="KV31" s="442"/>
      <c r="KW31" s="442"/>
      <c r="KX31" s="442"/>
      <c r="KY31" s="442"/>
      <c r="KZ31" s="442"/>
      <c r="LA31" s="442"/>
      <c r="LB31" s="442"/>
      <c r="LC31" s="442"/>
      <c r="LD31" s="442"/>
      <c r="LE31" s="442"/>
      <c r="LF31" s="442"/>
      <c r="LG31" s="442"/>
      <c r="LH31" s="442"/>
      <c r="LI31" s="442"/>
      <c r="LJ31" s="442"/>
      <c r="LK31" s="442"/>
      <c r="LL31" s="442"/>
      <c r="LM31" s="442"/>
      <c r="LN31" s="442"/>
      <c r="LO31" s="442"/>
      <c r="LP31" s="442"/>
      <c r="LQ31" s="442"/>
      <c r="LR31" s="442"/>
      <c r="LS31" s="442"/>
      <c r="LT31" s="442"/>
      <c r="LU31" s="442"/>
      <c r="LV31" s="442"/>
      <c r="LW31" s="442"/>
      <c r="LX31" s="442"/>
      <c r="LY31" s="442"/>
      <c r="LZ31" s="442"/>
      <c r="MA31" s="442"/>
      <c r="MB31" s="442"/>
      <c r="MC31" s="442"/>
      <c r="MD31" s="442"/>
      <c r="ME31" s="442"/>
      <c r="MF31" s="442"/>
      <c r="MG31" s="442"/>
      <c r="MH31" s="442"/>
      <c r="MI31" s="442"/>
      <c r="MJ31" s="442"/>
      <c r="MK31" s="442"/>
      <c r="ML31" s="442"/>
      <c r="MM31" s="442"/>
      <c r="MN31" s="442"/>
      <c r="MO31" s="442"/>
      <c r="MP31" s="442"/>
      <c r="MQ31" s="442"/>
      <c r="MR31" s="442"/>
      <c r="MS31" s="442"/>
      <c r="MT31" s="442"/>
      <c r="MU31" s="442"/>
      <c r="MV31" s="442"/>
      <c r="MW31" s="442"/>
      <c r="MX31" s="442"/>
      <c r="MY31" s="442"/>
      <c r="MZ31" s="442"/>
      <c r="NA31" s="442"/>
      <c r="NB31" s="442"/>
      <c r="NC31" s="442"/>
      <c r="ND31" s="442"/>
      <c r="NE31" s="442"/>
      <c r="NF31" s="442"/>
      <c r="NG31" s="442"/>
      <c r="NH31" s="442"/>
      <c r="NI31" s="442"/>
      <c r="NJ31" s="442"/>
      <c r="NK31" s="442"/>
      <c r="NL31" s="442"/>
      <c r="NM31" s="442"/>
      <c r="NN31" s="442"/>
      <c r="NO31" s="442"/>
      <c r="NP31" s="442"/>
      <c r="NQ31" s="442"/>
      <c r="NR31" s="442"/>
      <c r="NS31" s="442"/>
      <c r="NT31" s="442"/>
      <c r="NU31" s="442"/>
      <c r="NV31" s="442"/>
      <c r="NW31" s="442"/>
      <c r="NX31" s="442"/>
      <c r="NY31" s="442"/>
      <c r="NZ31" s="442"/>
      <c r="OA31" s="442"/>
      <c r="OB31" s="442"/>
      <c r="OC31" s="442"/>
      <c r="OD31" s="442"/>
      <c r="OE31" s="442"/>
      <c r="OF31" s="442"/>
      <c r="OG31" s="442"/>
      <c r="OH31" s="442"/>
      <c r="OI31" s="442"/>
      <c r="OJ31" s="442"/>
      <c r="OK31" s="442"/>
      <c r="OL31" s="442"/>
      <c r="OM31" s="442"/>
      <c r="ON31" s="442"/>
      <c r="OO31" s="442"/>
      <c r="OP31" s="442"/>
      <c r="OQ31" s="442"/>
      <c r="OR31" s="442"/>
      <c r="OS31" s="442"/>
      <c r="OT31" s="442"/>
      <c r="OU31" s="442"/>
      <c r="OV31" s="442"/>
      <c r="OW31" s="442"/>
      <c r="OX31" s="442"/>
      <c r="OY31" s="442"/>
      <c r="OZ31" s="442"/>
      <c r="PA31" s="442"/>
      <c r="PB31" s="442"/>
      <c r="PC31" s="442"/>
      <c r="PD31" s="442"/>
      <c r="PE31" s="442"/>
      <c r="PF31" s="442"/>
      <c r="PG31" s="442"/>
      <c r="PH31" s="442"/>
      <c r="PI31" s="442"/>
      <c r="PJ31" s="442"/>
      <c r="PK31" s="442"/>
      <c r="PL31" s="442"/>
      <c r="PM31" s="442"/>
      <c r="PN31" s="442"/>
      <c r="PO31" s="442"/>
      <c r="PP31" s="442"/>
      <c r="PQ31" s="442"/>
      <c r="PR31" s="442"/>
      <c r="PS31" s="442"/>
      <c r="PT31" s="442"/>
      <c r="PU31" s="442"/>
      <c r="PV31" s="442"/>
      <c r="PW31" s="442"/>
      <c r="PX31" s="442"/>
      <c r="PY31" s="442"/>
      <c r="PZ31" s="442"/>
      <c r="QA31" s="442"/>
      <c r="QB31" s="442"/>
      <c r="QC31" s="442"/>
      <c r="QD31" s="442"/>
      <c r="QE31" s="442"/>
      <c r="QF31" s="442"/>
      <c r="QG31" s="442"/>
      <c r="QH31" s="442"/>
      <c r="QI31" s="442"/>
      <c r="QJ31" s="442"/>
      <c r="QK31" s="442"/>
      <c r="QL31" s="442"/>
      <c r="QM31" s="442"/>
      <c r="QN31" s="442"/>
      <c r="QO31" s="442"/>
      <c r="QP31" s="442"/>
      <c r="QQ31" s="442"/>
      <c r="QR31" s="442"/>
      <c r="QS31" s="442"/>
      <c r="QT31" s="442"/>
      <c r="QU31" s="442"/>
      <c r="QV31" s="442"/>
      <c r="QW31" s="442"/>
      <c r="QX31" s="442"/>
      <c r="QY31" s="442"/>
      <c r="QZ31" s="442"/>
      <c r="RA31" s="442"/>
      <c r="RB31" s="442"/>
      <c r="RC31" s="442"/>
      <c r="RD31" s="442"/>
      <c r="RE31" s="442"/>
      <c r="RF31" s="442"/>
      <c r="RG31" s="442"/>
      <c r="RH31" s="442"/>
      <c r="RI31" s="442"/>
      <c r="RJ31" s="442"/>
      <c r="RK31" s="442"/>
      <c r="RL31" s="442"/>
      <c r="RM31" s="442"/>
      <c r="RN31" s="442"/>
      <c r="RO31" s="442"/>
      <c r="RP31" s="442"/>
      <c r="RQ31" s="442"/>
      <c r="RR31" s="442"/>
      <c r="RS31" s="442"/>
      <c r="RT31" s="442"/>
      <c r="RU31" s="442"/>
      <c r="RV31" s="442"/>
      <c r="RW31" s="442"/>
      <c r="RX31" s="442"/>
      <c r="RY31" s="442"/>
      <c r="RZ31" s="442"/>
      <c r="SA31" s="442"/>
      <c r="SB31" s="442"/>
      <c r="SC31" s="442"/>
      <c r="SD31" s="429"/>
      <c r="SE31" s="429"/>
      <c r="SF31" s="429"/>
      <c r="SG31" s="429"/>
      <c r="SH31" s="429"/>
      <c r="SI31" s="429"/>
      <c r="SJ31" s="429"/>
      <c r="SK31" s="429"/>
      <c r="SL31" s="429"/>
      <c r="SM31" s="429"/>
      <c r="SN31" s="429"/>
      <c r="SO31" s="429"/>
      <c r="SP31" s="429"/>
      <c r="SQ31" s="429"/>
      <c r="SR31" s="429"/>
      <c r="SS31" s="429"/>
      <c r="ST31" s="429"/>
      <c r="SU31" s="429"/>
      <c r="SV31" s="429"/>
      <c r="SW31" s="429"/>
      <c r="SX31" s="429"/>
      <c r="SY31" s="443">
        <f>SY25/$SY$25-1</f>
        <v>0</v>
      </c>
      <c r="SZ31" s="443">
        <f t="shared" ref="SZ31:VK31" si="728">SZ25/$SY$25-1</f>
        <v>6.471911352753823E-3</v>
      </c>
      <c r="TA31" s="443">
        <f t="shared" si="728"/>
        <v>-3.4498461367604705E-6</v>
      </c>
      <c r="TB31" s="443">
        <f t="shared" si="728"/>
        <v>-1.117750148343255E-3</v>
      </c>
      <c r="TC31" s="443">
        <f t="shared" si="728"/>
        <v>-5.0609242827768242E-3</v>
      </c>
      <c r="TD31" s="443">
        <f t="shared" si="728"/>
        <v>-6.9928381194198641E-3</v>
      </c>
      <c r="TE31" s="443">
        <f t="shared" si="728"/>
        <v>-1.2346999323830099E-2</v>
      </c>
      <c r="TF31" s="443">
        <f t="shared" si="728"/>
        <v>-9.7078670291305125E-3</v>
      </c>
      <c r="TG31" s="443">
        <f t="shared" si="728"/>
        <v>-8.8764541101467032E-3</v>
      </c>
      <c r="TH31" s="443">
        <f t="shared" si="728"/>
        <v>-1.3281907626919831E-2</v>
      </c>
      <c r="TI31" s="443">
        <f t="shared" si="728"/>
        <v>-6.465011660479858E-3</v>
      </c>
      <c r="TJ31" s="443">
        <f t="shared" si="728"/>
        <v>-9.70441718299353E-3</v>
      </c>
      <c r="TK31" s="443">
        <f t="shared" si="728"/>
        <v>-1.4265113775925542E-2</v>
      </c>
      <c r="TL31" s="443">
        <f t="shared" si="728"/>
        <v>-1.1060206714780474E-2</v>
      </c>
      <c r="TM31" s="443">
        <f t="shared" si="728"/>
        <v>-8.5832171885132924E-3</v>
      </c>
      <c r="TN31" s="443">
        <f t="shared" si="728"/>
        <v>-6.1579753542991833E-3</v>
      </c>
      <c r="TO31" s="443">
        <f t="shared" si="728"/>
        <v>-7.8173513461299304E-3</v>
      </c>
      <c r="TP31" s="443">
        <f t="shared" si="728"/>
        <v>-5.6197993569486737E-3</v>
      </c>
      <c r="TQ31" s="443">
        <f t="shared" si="728"/>
        <v>-6.0682793547406355E-3</v>
      </c>
      <c r="TR31" s="443">
        <f t="shared" si="728"/>
        <v>-5.8612885865290121E-3</v>
      </c>
      <c r="TS31" s="443">
        <f t="shared" si="728"/>
        <v>-2.7943753708581376E-4</v>
      </c>
      <c r="TT31" s="443">
        <f t="shared" si="728"/>
        <v>8.2589316516483713E-3</v>
      </c>
      <c r="TU31" s="443">
        <f t="shared" si="728"/>
        <v>8.5832171885134034E-3</v>
      </c>
      <c r="TV31" s="443">
        <f t="shared" si="728"/>
        <v>7.9104971918253497E-3</v>
      </c>
      <c r="TW31" s="443">
        <f t="shared" si="728"/>
        <v>1.0984310099769523E-2</v>
      </c>
      <c r="TX31" s="443">
        <f t="shared" si="728"/>
        <v>6.5236590448067844E-3</v>
      </c>
      <c r="TY31" s="443">
        <f t="shared" si="728"/>
        <v>2.9496184470172437E-3</v>
      </c>
      <c r="TZ31" s="443">
        <f t="shared" si="728"/>
        <v>2.1596036816757813E-3</v>
      </c>
      <c r="UA31" s="443">
        <f t="shared" si="728"/>
        <v>2.4562904494460636E-3</v>
      </c>
      <c r="UB31" s="443">
        <f t="shared" si="728"/>
        <v>1.2105510094249761E-2</v>
      </c>
      <c r="UC31" s="443">
        <f t="shared" si="728"/>
        <v>2.442491064898511E-2</v>
      </c>
      <c r="UD31" s="443">
        <f t="shared" si="728"/>
        <v>2.6443070639049493E-2</v>
      </c>
      <c r="UE31" s="443">
        <f t="shared" si="728"/>
        <v>2.1758179585190662E-2</v>
      </c>
      <c r="UF31" s="443">
        <f t="shared" si="728"/>
        <v>2.0288545130887181E-2</v>
      </c>
      <c r="UG31" s="443">
        <f t="shared" si="728"/>
        <v>2.5970441718299542E-2</v>
      </c>
      <c r="UH31" s="443">
        <f t="shared" si="728"/>
        <v>2.2758634964880731E-2</v>
      </c>
      <c r="UI31" s="443">
        <f t="shared" si="728"/>
        <v>2.2365352505278491E-2</v>
      </c>
      <c r="UJ31" s="443">
        <f t="shared" si="728"/>
        <v>2.8047249092690629E-2</v>
      </c>
      <c r="UK31" s="443">
        <f t="shared" si="728"/>
        <v>3.6851256433963142E-2</v>
      </c>
      <c r="UL31" s="443">
        <f t="shared" si="728"/>
        <v>4.0432196724026204E-2</v>
      </c>
      <c r="UM31" s="443">
        <f t="shared" si="728"/>
        <v>3.4905543212772727E-2</v>
      </c>
      <c r="UN31" s="443">
        <f t="shared" si="728"/>
        <v>3.0958919232202398E-2</v>
      </c>
      <c r="UO31" s="443">
        <f t="shared" si="728"/>
        <v>3.81690976582445E-2</v>
      </c>
      <c r="UP31" s="443">
        <f t="shared" si="728"/>
        <v>3.3846440448755954E-2</v>
      </c>
      <c r="UQ31" s="443">
        <f t="shared" si="728"/>
        <v>4.2398609022037625E-2</v>
      </c>
      <c r="UR31" s="443">
        <f t="shared" si="728"/>
        <v>3.6354478590254979E-2</v>
      </c>
      <c r="US31" s="443">
        <f t="shared" si="728"/>
        <v>3.1700636151627659E-2</v>
      </c>
      <c r="UT31" s="443">
        <f t="shared" si="728"/>
        <v>2.9823919853174674E-2</v>
      </c>
      <c r="UU31" s="443">
        <f t="shared" si="728"/>
        <v>1.9826265748547733E-2</v>
      </c>
      <c r="UV31" s="443">
        <f t="shared" si="728"/>
        <v>1.9253591289828398E-2</v>
      </c>
      <c r="UW31" s="443">
        <f t="shared" si="728"/>
        <v>1.6162529151199978E-2</v>
      </c>
      <c r="UX31" s="443">
        <f t="shared" si="728"/>
        <v>1.965032359556762E-2</v>
      </c>
      <c r="UY31" s="443">
        <f t="shared" si="728"/>
        <v>2.2468847889384191E-2</v>
      </c>
      <c r="UZ31" s="443">
        <f t="shared" si="728"/>
        <v>3.270799122359147E-2</v>
      </c>
      <c r="VA31" s="443">
        <f t="shared" si="728"/>
        <v>2.6694909407040557E-2</v>
      </c>
      <c r="VB31" s="443">
        <f t="shared" si="728"/>
        <v>2.2641340196227322E-2</v>
      </c>
      <c r="VC31" s="443">
        <f t="shared" si="728"/>
        <v>1.881546083044694E-2</v>
      </c>
      <c r="VD31" s="443">
        <f t="shared" si="728"/>
        <v>1.4841238080781638E-2</v>
      </c>
      <c r="VE31" s="443">
        <f t="shared" si="728"/>
        <v>1.7000841762457419E-2</v>
      </c>
      <c r="VF31" s="443">
        <f t="shared" si="728"/>
        <v>1.8525673754950622E-2</v>
      </c>
      <c r="VG31" s="443">
        <f t="shared" si="728"/>
        <v>1.962272482647287E-2</v>
      </c>
      <c r="VH31" s="443">
        <f t="shared" si="728"/>
        <v>9.711316875267384E-3</v>
      </c>
      <c r="VI31" s="443">
        <f t="shared" si="728"/>
        <v>7.427518732664673E-3</v>
      </c>
      <c r="VJ31" s="443">
        <f t="shared" si="728"/>
        <v>1.2892075013454463E-2</v>
      </c>
      <c r="VK31" s="443">
        <f t="shared" si="728"/>
        <v>1.4475554390274148E-2</v>
      </c>
      <c r="VL31" s="443">
        <f t="shared" ref="VL31:XW31" si="729">VL25/$SY$25-1</f>
        <v>1.8332482371286263E-2</v>
      </c>
      <c r="VM31" s="443">
        <f t="shared" si="729"/>
        <v>2.4928588184967015E-2</v>
      </c>
      <c r="VN31" s="443">
        <f t="shared" si="729"/>
        <v>1.7414823298880888E-2</v>
      </c>
      <c r="VO31" s="443">
        <f t="shared" si="729"/>
        <v>1.9291539597334095E-2</v>
      </c>
      <c r="VP31" s="443">
        <f t="shared" si="729"/>
        <v>1.8360081140381235E-2</v>
      </c>
      <c r="VQ31" s="443">
        <f t="shared" si="729"/>
        <v>2.3921233113003204E-2</v>
      </c>
      <c r="VR31" s="443">
        <f t="shared" si="729"/>
        <v>2.2134212814108656E-2</v>
      </c>
      <c r="VS31" s="443">
        <f t="shared" si="729"/>
        <v>1.8608470062235316E-2</v>
      </c>
      <c r="VT31" s="443">
        <f t="shared" si="729"/>
        <v>1.5099976541046223E-2</v>
      </c>
      <c r="VU31" s="443">
        <f t="shared" si="729"/>
        <v>2.1696082354727197E-2</v>
      </c>
      <c r="VV31" s="443">
        <f t="shared" si="729"/>
        <v>1.6307422688948137E-2</v>
      </c>
      <c r="VW31" s="443">
        <f t="shared" si="729"/>
        <v>2.3169166655167217E-2</v>
      </c>
      <c r="VX31" s="443">
        <f t="shared" si="729"/>
        <v>1.8746463907709732E-2</v>
      </c>
      <c r="VY31" s="443">
        <f t="shared" si="729"/>
        <v>2.3062221424924534E-2</v>
      </c>
      <c r="VZ31" s="443">
        <f t="shared" si="729"/>
        <v>2.9892916775911882E-2</v>
      </c>
      <c r="WA31" s="443">
        <f t="shared" si="729"/>
        <v>2.3955731574371697E-2</v>
      </c>
      <c r="WB31" s="443">
        <f t="shared" si="729"/>
        <v>1.6483364841928028E-2</v>
      </c>
      <c r="WC31" s="443">
        <f t="shared" si="729"/>
        <v>1.710088730042636E-2</v>
      </c>
      <c r="WD31" s="443">
        <f t="shared" si="729"/>
        <v>1.7708060220514188E-2</v>
      </c>
      <c r="WE31" s="443">
        <f t="shared" si="729"/>
        <v>1.6911145762898983E-2</v>
      </c>
      <c r="WF31" s="443">
        <f t="shared" si="729"/>
        <v>1.3868381470186542E-2</v>
      </c>
      <c r="WG31" s="443">
        <f t="shared" si="729"/>
        <v>1.1622531635089084E-2</v>
      </c>
      <c r="WH31" s="443">
        <f t="shared" si="729"/>
        <v>8.7971076489987698E-3</v>
      </c>
      <c r="WI31" s="443">
        <f t="shared" si="729"/>
        <v>1.3285357473056703E-2</v>
      </c>
      <c r="WJ31" s="443">
        <f t="shared" si="729"/>
        <v>1.7118136531110828E-2</v>
      </c>
      <c r="WK31" s="443">
        <f t="shared" si="729"/>
        <v>2.1637434970400493E-2</v>
      </c>
      <c r="WL31" s="443">
        <f t="shared" si="729"/>
        <v>1.8573971600866601E-2</v>
      </c>
      <c r="WM31" s="443">
        <f t="shared" si="729"/>
        <v>1.9122497136627725E-2</v>
      </c>
      <c r="WN31" s="443">
        <f t="shared" si="729"/>
        <v>2.1782328508148652E-2</v>
      </c>
      <c r="WO31" s="443">
        <f t="shared" si="729"/>
        <v>2.4386962341479634E-2</v>
      </c>
      <c r="WP31" s="443">
        <f t="shared" si="729"/>
        <v>2.1157906357376577E-2</v>
      </c>
      <c r="WQ31" s="443">
        <f t="shared" si="729"/>
        <v>2.2662039273048551E-2</v>
      </c>
      <c r="WR31" s="443">
        <f t="shared" si="729"/>
        <v>1.8487725447445147E-2</v>
      </c>
      <c r="WS31" s="443">
        <f t="shared" si="729"/>
        <v>1.384423254722833E-2</v>
      </c>
      <c r="WT31" s="443">
        <f t="shared" si="729"/>
        <v>8.4693722659969772E-3</v>
      </c>
      <c r="WU31" s="443">
        <f t="shared" si="729"/>
        <v>8.369326728028037E-3</v>
      </c>
      <c r="WV31" s="443">
        <f t="shared" si="729"/>
        <v>6.6064553520912561E-3</v>
      </c>
      <c r="WW31" s="443">
        <f t="shared" si="729"/>
        <v>5.3472615121363809E-4</v>
      </c>
      <c r="WX31" s="443">
        <f t="shared" si="729"/>
        <v>4.6055445927113414E-3</v>
      </c>
      <c r="WY31" s="443">
        <f t="shared" si="729"/>
        <v>-5.8647384326648844E-4</v>
      </c>
      <c r="WZ31" s="443">
        <f t="shared" si="729"/>
        <v>-3.97077290352843E-3</v>
      </c>
      <c r="XA31" s="443">
        <f t="shared" si="729"/>
        <v>-5.2886141278098986E-3</v>
      </c>
      <c r="XB31" s="443">
        <f t="shared" si="729"/>
        <v>-8.0622904218471403E-3</v>
      </c>
      <c r="XC31" s="443">
        <f t="shared" si="729"/>
        <v>-1.1415540866877238E-2</v>
      </c>
      <c r="XD31" s="443">
        <f t="shared" si="729"/>
        <v>-1.293692301323357E-2</v>
      </c>
      <c r="XE31" s="443">
        <f t="shared" si="729"/>
        <v>-1.9346737135523706E-2</v>
      </c>
      <c r="XF31" s="443">
        <f t="shared" si="729"/>
        <v>-1.7363075606827927E-2</v>
      </c>
      <c r="XG31" s="443">
        <f t="shared" si="729"/>
        <v>-1.3295707011467317E-2</v>
      </c>
      <c r="XH31" s="443">
        <f t="shared" si="729"/>
        <v>-7.9794941145623355E-3</v>
      </c>
      <c r="XI31" s="443">
        <f t="shared" si="729"/>
        <v>-1.2326300247008981E-2</v>
      </c>
      <c r="XJ31" s="443">
        <f t="shared" si="729"/>
        <v>-1.8580871293140233E-2</v>
      </c>
      <c r="XK31" s="443">
        <f t="shared" si="729"/>
        <v>-1.952957898077734E-2</v>
      </c>
      <c r="XL31" s="443">
        <f t="shared" si="729"/>
        <v>-1.9543378365324826E-2</v>
      </c>
      <c r="XM31" s="443">
        <f t="shared" si="729"/>
        <v>-2.6736307560682793E-2</v>
      </c>
      <c r="XN31" s="443">
        <f t="shared" si="729"/>
        <v>-1.808409344943207E-2</v>
      </c>
      <c r="XO31" s="443">
        <f t="shared" si="729"/>
        <v>-2.5908344487835855E-2</v>
      </c>
      <c r="XP31" s="443">
        <f t="shared" si="729"/>
        <v>-2.4849241723819082E-2</v>
      </c>
      <c r="XQ31" s="443">
        <f t="shared" si="729"/>
        <v>-2.7912705093352752E-2</v>
      </c>
      <c r="XR31" s="443">
        <f t="shared" si="729"/>
        <v>-2.7426276788055204E-2</v>
      </c>
      <c r="XS31" s="443">
        <f t="shared" si="729"/>
        <v>-3.8234644734844836E-2</v>
      </c>
      <c r="XT31" s="443">
        <f t="shared" si="729"/>
        <v>-3.540577090261765E-2</v>
      </c>
      <c r="XU31" s="443">
        <f t="shared" si="729"/>
        <v>-2.6622462638166255E-2</v>
      </c>
      <c r="XV31" s="443">
        <f t="shared" si="729"/>
        <v>-2.7978252169953199E-2</v>
      </c>
      <c r="XW31" s="443">
        <f t="shared" si="729"/>
        <v>-2.7640167248540681E-2</v>
      </c>
      <c r="XX31" s="443">
        <f t="shared" ref="XX31:AAI31" si="730">XX25/$SY$25-1</f>
        <v>-2.1661583893358372E-2</v>
      </c>
      <c r="XY31" s="443">
        <f t="shared" si="730"/>
        <v>-1.5772696537734388E-2</v>
      </c>
      <c r="XZ31" s="443">
        <f t="shared" si="730"/>
        <v>-1.9539928519187955E-2</v>
      </c>
      <c r="YA31" s="443">
        <f t="shared" si="730"/>
        <v>-1.6228076227800203E-2</v>
      </c>
      <c r="YB31" s="443">
        <f t="shared" si="730"/>
        <v>-1.7621814067092623E-2</v>
      </c>
      <c r="YC31" s="443">
        <f t="shared" si="730"/>
        <v>-2.1540839278568202E-2</v>
      </c>
      <c r="YD31" s="443">
        <f t="shared" si="730"/>
        <v>-1.5479459616101088E-2</v>
      </c>
      <c r="YE31" s="443">
        <f t="shared" si="730"/>
        <v>-3.2897732761118736E-2</v>
      </c>
      <c r="YF31" s="443">
        <f t="shared" si="730"/>
        <v>-3.2476851532421636E-2</v>
      </c>
      <c r="YG31" s="443">
        <f t="shared" si="730"/>
        <v>-3.0617384464652897E-2</v>
      </c>
      <c r="YH31" s="443">
        <f t="shared" si="730"/>
        <v>-2.5042433107483331E-2</v>
      </c>
      <c r="YI31" s="443">
        <f t="shared" si="730"/>
        <v>-2.2161811583203295E-2</v>
      </c>
      <c r="YJ31" s="443">
        <f t="shared" si="730"/>
        <v>-1.3323305780562178E-2</v>
      </c>
      <c r="YK31" s="443">
        <f t="shared" si="730"/>
        <v>-1.1456939020519696E-2</v>
      </c>
      <c r="YL31" s="443">
        <f t="shared" si="730"/>
        <v>-7.413719348116965E-3</v>
      </c>
      <c r="YM31" s="443">
        <f t="shared" si="730"/>
        <v>-9.0144479556210078E-3</v>
      </c>
      <c r="YN31" s="443">
        <f t="shared" si="730"/>
        <v>-1.7590765451860779E-2</v>
      </c>
      <c r="YO31" s="443">
        <f t="shared" si="730"/>
        <v>-1.2426345784978032E-2</v>
      </c>
      <c r="YP31" s="443">
        <f t="shared" si="730"/>
        <v>-1.1974415941049088E-2</v>
      </c>
      <c r="YQ31" s="443">
        <f t="shared" si="730"/>
        <v>-8.4245242662176478E-3</v>
      </c>
      <c r="YR31" s="443">
        <f t="shared" si="730"/>
        <v>-9.9148577973421359E-3</v>
      </c>
      <c r="YS31" s="443">
        <f t="shared" si="730"/>
        <v>-7.3688713483377466E-3</v>
      </c>
      <c r="YT31" s="443">
        <f t="shared" si="730"/>
        <v>-5.4749058192004041E-3</v>
      </c>
      <c r="YU31" s="443">
        <f t="shared" si="730"/>
        <v>4.8297845916200899E-5</v>
      </c>
      <c r="YV31" s="443">
        <f t="shared" si="730"/>
        <v>-2.5321870644567923E-3</v>
      </c>
      <c r="YW31" s="443">
        <f t="shared" si="730"/>
        <v>-6.6754522748284639E-3</v>
      </c>
      <c r="YX31" s="443">
        <f t="shared" si="730"/>
        <v>-4.174313825603293E-3</v>
      </c>
      <c r="YY31" s="443">
        <f t="shared" si="730"/>
        <v>-1.2992120551423403E-2</v>
      </c>
      <c r="YZ31" s="443">
        <f t="shared" si="730"/>
        <v>-1.3764886086080397E-2</v>
      </c>
      <c r="ZA31" s="443">
        <f t="shared" si="730"/>
        <v>-1.1446589482109082E-2</v>
      </c>
      <c r="ZB31" s="443">
        <f t="shared" si="730"/>
        <v>-3.1221107538602633E-3</v>
      </c>
      <c r="ZC31" s="443">
        <f t="shared" si="730"/>
        <v>-6.1855741233940442E-3</v>
      </c>
      <c r="ZD31" s="443">
        <f t="shared" si="730"/>
        <v>-6.5581575061751662E-3</v>
      </c>
      <c r="ZE31" s="443">
        <f t="shared" si="730"/>
        <v>-3.049663984986184E-3</v>
      </c>
      <c r="ZF31" s="443">
        <f t="shared" si="730"/>
        <v>-9.8217119516469387E-3</v>
      </c>
      <c r="ZG31" s="443">
        <f t="shared" si="730"/>
        <v>-8.158886113679209E-3</v>
      </c>
      <c r="ZH31" s="443">
        <f t="shared" si="730"/>
        <v>-4.4365021320047493E-3</v>
      </c>
      <c r="ZI31" s="443">
        <f t="shared" si="730"/>
        <v>-7.1135827342100333E-3</v>
      </c>
      <c r="ZJ31" s="443">
        <f t="shared" si="730"/>
        <v>-1.2650585783873902E-2</v>
      </c>
      <c r="ZK31" s="443">
        <f t="shared" si="730"/>
        <v>-1.9677922364662481E-2</v>
      </c>
      <c r="ZL31" s="443">
        <f t="shared" si="730"/>
        <v>-2.0109153131770308E-2</v>
      </c>
      <c r="ZM31" s="443">
        <f t="shared" si="730"/>
        <v>-1.9081098982985378E-2</v>
      </c>
      <c r="ZN31" s="443">
        <f t="shared" si="730"/>
        <v>-1.6504063918749146E-2</v>
      </c>
      <c r="ZO31" s="443">
        <f t="shared" si="730"/>
        <v>-1.8629169139056434E-2</v>
      </c>
      <c r="ZP31" s="443">
        <f t="shared" si="730"/>
        <v>-2.8509528475029966E-2</v>
      </c>
      <c r="ZQ31" s="443">
        <f t="shared" si="730"/>
        <v>-3.5388521671933404E-2</v>
      </c>
      <c r="ZR31" s="443">
        <f t="shared" si="730"/>
        <v>-3.1152110615866424E-2</v>
      </c>
      <c r="ZS31" s="443">
        <f t="shared" si="730"/>
        <v>-3.8227745042571093E-2</v>
      </c>
      <c r="ZT31" s="443">
        <f t="shared" si="730"/>
        <v>-3.3318613989816059E-2</v>
      </c>
      <c r="ZU31" s="443">
        <f t="shared" si="730"/>
        <v>-3.1752383843680509E-2</v>
      </c>
      <c r="ZV31" s="443">
        <f t="shared" si="730"/>
        <v>-2.76850152483199E-2</v>
      </c>
      <c r="ZW31" s="443">
        <f t="shared" si="730"/>
        <v>-1.9257041135965269E-2</v>
      </c>
      <c r="ZX31" s="443">
        <f t="shared" si="730"/>
        <v>-1.5434611616321869E-2</v>
      </c>
      <c r="ZY31" s="443">
        <f t="shared" si="730"/>
        <v>-1.4575599928243199E-2</v>
      </c>
      <c r="ZZ31" s="443">
        <f t="shared" si="730"/>
        <v>-1.5296617770847343E-2</v>
      </c>
      <c r="AAA31" s="443">
        <f t="shared" si="730"/>
        <v>-1.0635875639946391E-2</v>
      </c>
      <c r="AAB31" s="443">
        <f t="shared" si="730"/>
        <v>-3.3360012143457407E-3</v>
      </c>
      <c r="AAC31" s="443">
        <f t="shared" si="730"/>
        <v>-4.2433107483405008E-3</v>
      </c>
      <c r="AAD31" s="443">
        <f t="shared" si="730"/>
        <v>-1.4730843004402416E-3</v>
      </c>
      <c r="AAE31" s="443">
        <f t="shared" si="730"/>
        <v>-3.2739039838822759E-3</v>
      </c>
      <c r="AAF31" s="443">
        <f t="shared" si="730"/>
        <v>-9.2766362620226861E-3</v>
      </c>
      <c r="AAG31" s="443">
        <f t="shared" si="730"/>
        <v>-1.2578139014999934E-2</v>
      </c>
      <c r="AAH31" s="443">
        <f t="shared" si="730"/>
        <v>-1.2243503939724176E-2</v>
      </c>
      <c r="AAI31" s="443">
        <f t="shared" si="730"/>
        <v>-7.1308319648942797E-3</v>
      </c>
      <c r="AAJ31" s="443">
        <f t="shared" ref="AAJ31:ACU31" si="731">AAJ25/$SY$25-1</f>
        <v>-3.8293292119171429E-3</v>
      </c>
      <c r="AAK31" s="443">
        <f t="shared" si="731"/>
        <v>-9.9183076434791184E-3</v>
      </c>
      <c r="AAL31" s="443">
        <f t="shared" si="731"/>
        <v>-3.2049070611450681E-3</v>
      </c>
      <c r="AAM31" s="443">
        <f t="shared" si="731"/>
        <v>-4.9953772061765989E-3</v>
      </c>
      <c r="AAN31" s="443">
        <f t="shared" si="731"/>
        <v>-6.1407261236134936E-4</v>
      </c>
      <c r="AAO31" s="443">
        <f t="shared" si="731"/>
        <v>9.8113624132363242E-3</v>
      </c>
      <c r="AAP31" s="443">
        <f t="shared" si="731"/>
        <v>4.750438130459278E-3</v>
      </c>
      <c r="AAQ31" s="443">
        <f t="shared" si="731"/>
        <v>8.9006030331046926E-3</v>
      </c>
      <c r="AAR31" s="443">
        <f t="shared" si="731"/>
        <v>1.3695889163343411E-2</v>
      </c>
      <c r="AAS31" s="443">
        <f t="shared" si="731"/>
        <v>1.5441511308595723E-2</v>
      </c>
      <c r="AAT31" s="443">
        <f t="shared" si="731"/>
        <v>2.4059226958477842E-2</v>
      </c>
      <c r="AAU31" s="443">
        <f t="shared" si="731"/>
        <v>2.1972070045676029E-2</v>
      </c>
      <c r="AAV31" s="443">
        <f t="shared" si="731"/>
        <v>2.7022644790042571E-2</v>
      </c>
      <c r="AAW31" s="443">
        <f t="shared" si="731"/>
        <v>3.0437992465536023E-2</v>
      </c>
      <c r="AAX31" s="443">
        <f t="shared" si="731"/>
        <v>2.7581519864214199E-2</v>
      </c>
      <c r="AAY31" s="443">
        <f t="shared" si="731"/>
        <v>2.2944926656271125E-2</v>
      </c>
      <c r="AAZ31" s="443">
        <f t="shared" si="731"/>
        <v>2.0171250362233994E-2</v>
      </c>
      <c r="ABA31" s="443">
        <f t="shared" si="731"/>
        <v>2.0830170974374562E-2</v>
      </c>
      <c r="ABB31" s="443">
        <f t="shared" si="731"/>
        <v>2.5466764182317636E-2</v>
      </c>
      <c r="ABC31" s="443">
        <f t="shared" si="731"/>
        <v>1.8308333448328273E-2</v>
      </c>
      <c r="ABD31" s="443">
        <f t="shared" si="731"/>
        <v>1.9001752521837556E-2</v>
      </c>
      <c r="ABE31" s="443">
        <f t="shared" si="731"/>
        <v>1.7259580222722226E-2</v>
      </c>
      <c r="ABF31" s="443">
        <f t="shared" si="731"/>
        <v>1.602108545958858E-2</v>
      </c>
      <c r="ABG31" s="443">
        <f t="shared" si="731"/>
        <v>1.6769702071287584E-2</v>
      </c>
      <c r="ABH31" s="443">
        <f t="shared" si="731"/>
        <v>2.0757724205500372E-2</v>
      </c>
      <c r="ABI31" s="443">
        <f t="shared" si="731"/>
        <v>2.5604758027792052E-2</v>
      </c>
      <c r="ABJ31" s="443">
        <f t="shared" si="731"/>
        <v>2.3452054038389791E-2</v>
      </c>
      <c r="ABK31" s="443">
        <f t="shared" si="731"/>
        <v>2.5542660797328365E-2</v>
      </c>
      <c r="ABL31" s="443">
        <f t="shared" si="731"/>
        <v>2.4435260187395835E-2</v>
      </c>
      <c r="ABM31" s="443">
        <f t="shared" si="731"/>
        <v>1.820138821808559E-2</v>
      </c>
      <c r="ABN31" s="443">
        <f t="shared" si="731"/>
        <v>1.2629886707052895E-2</v>
      </c>
      <c r="ABO31" s="443">
        <f t="shared" si="731"/>
        <v>1.9922861440379691E-2</v>
      </c>
      <c r="ABP31" s="443">
        <f t="shared" si="731"/>
        <v>1.4437606082768895E-2</v>
      </c>
      <c r="ABQ31" s="443">
        <f t="shared" si="731"/>
        <v>1.0942911946127287E-2</v>
      </c>
      <c r="ABR31" s="443">
        <f t="shared" si="731"/>
        <v>8.728110726261562E-3</v>
      </c>
      <c r="ABS31" s="443">
        <f t="shared" si="731"/>
        <v>6.3615162763741573E-3</v>
      </c>
      <c r="ABT31" s="443">
        <f t="shared" si="731"/>
        <v>9.2317882622436898E-3</v>
      </c>
      <c r="ABU31" s="443">
        <f t="shared" si="731"/>
        <v>5.8509390481185086E-3</v>
      </c>
      <c r="ABV31" s="443">
        <f t="shared" si="731"/>
        <v>3.8603778271488753E-3</v>
      </c>
      <c r="ABW31" s="443">
        <f t="shared" si="731"/>
        <v>5.2748147432624126E-3</v>
      </c>
      <c r="ABX31" s="443">
        <f t="shared" si="731"/>
        <v>1.2246953785861159E-2</v>
      </c>
      <c r="ABY31" s="443">
        <f t="shared" si="731"/>
        <v>7.5758621165495921E-3</v>
      </c>
      <c r="ABZ31" s="443">
        <f t="shared" si="731"/>
        <v>1.0208094718975547E-2</v>
      </c>
      <c r="ACA31" s="443">
        <f t="shared" si="731"/>
        <v>1.4427256544358169E-2</v>
      </c>
      <c r="ACB31" s="443">
        <f t="shared" si="731"/>
        <v>-2.9530682931541152E-3</v>
      </c>
      <c r="ACC31" s="443">
        <f t="shared" si="731"/>
        <v>-4.4089033629098884E-3</v>
      </c>
      <c r="ACD31" s="443">
        <f t="shared" si="731"/>
        <v>7.1411815033051163E-4</v>
      </c>
      <c r="ACE31" s="443">
        <f t="shared" si="731"/>
        <v>5.0954227441455391E-3</v>
      </c>
      <c r="ACF31" s="443">
        <f t="shared" si="731"/>
        <v>6.5719568907227632E-3</v>
      </c>
      <c r="ACG31" s="443">
        <f t="shared" si="731"/>
        <v>1.4341010390936715E-2</v>
      </c>
      <c r="ACH31" s="443">
        <f t="shared" si="731"/>
        <v>1.4423806698221187E-2</v>
      </c>
      <c r="ACI31" s="443">
        <f t="shared" si="731"/>
        <v>2.0454137745456569E-2</v>
      </c>
      <c r="ACJ31" s="443">
        <f t="shared" si="731"/>
        <v>1.6355720534864338E-2</v>
      </c>
      <c r="ACK31" s="443">
        <f t="shared" si="731"/>
        <v>1.8912056522279119E-2</v>
      </c>
      <c r="ACL31" s="443">
        <f t="shared" si="731"/>
        <v>2.2430899581878716E-2</v>
      </c>
      <c r="ACM31" s="443">
        <f t="shared" si="731"/>
        <v>1.5731298384092263E-2</v>
      </c>
      <c r="ACN31" s="443">
        <f t="shared" si="731"/>
        <v>1.3999475623387436E-2</v>
      </c>
      <c r="ACO31" s="443">
        <f t="shared" si="731"/>
        <v>2.9033905087833212E-2</v>
      </c>
      <c r="ACP31" s="443">
        <f t="shared" si="731"/>
        <v>3.0903721694012676E-2</v>
      </c>
      <c r="ACQ31" s="443">
        <f t="shared" si="731"/>
        <v>3.2466501994011132E-2</v>
      </c>
      <c r="ACR31" s="443">
        <f t="shared" si="731"/>
        <v>3.6223384437054085E-2</v>
      </c>
      <c r="ACS31" s="443">
        <f t="shared" si="731"/>
        <v>2.9392689086066959E-2</v>
      </c>
      <c r="ACT31" s="443">
        <f t="shared" si="731"/>
        <v>2.9068403549201705E-2</v>
      </c>
      <c r="ACU31" s="443">
        <f t="shared" si="731"/>
        <v>3.3511805373480419E-2</v>
      </c>
      <c r="ACV31" s="443">
        <f t="shared" ref="ACV31:ADJ31" si="732">ACV25/$SY$25-1</f>
        <v>3.8790069962879592E-2</v>
      </c>
      <c r="ACW31" s="443">
        <f t="shared" si="732"/>
        <v>3.3601501373038856E-2</v>
      </c>
      <c r="ACX31" s="443">
        <f t="shared" si="732"/>
        <v>2.9551382008362603E-2</v>
      </c>
      <c r="ACY31" s="443">
        <f t="shared" si="732"/>
        <v>3.4891743828225463E-2</v>
      </c>
      <c r="ACZ31" s="443">
        <f t="shared" si="732"/>
        <v>3.2432003532642417E-2</v>
      </c>
      <c r="ADA31" s="443">
        <f t="shared" si="732"/>
        <v>2.9233996163771092E-2</v>
      </c>
      <c r="ADB31" s="443">
        <f t="shared" si="732"/>
        <v>3.3225468144120862E-2</v>
      </c>
      <c r="ADC31" s="443">
        <f t="shared" si="732"/>
        <v>3.672706197303599E-2</v>
      </c>
      <c r="ADD31" s="443">
        <f t="shared" si="732"/>
        <v>3.8790069962879592E-2</v>
      </c>
      <c r="ADE31" s="443">
        <f t="shared" si="732"/>
        <v>4.3771647784508927E-2</v>
      </c>
      <c r="ADF31" s="443">
        <f t="shared" si="732"/>
        <v>3.6116439206811402E-2</v>
      </c>
      <c r="ADG31" s="443">
        <f t="shared" si="732"/>
        <v>3.9193701960892557E-2</v>
      </c>
      <c r="ADH31" s="443">
        <f t="shared" si="732"/>
        <v>3.8834917962659032E-2</v>
      </c>
      <c r="ADI31" s="443">
        <f t="shared" si="732"/>
        <v>3.7503277353829967E-2</v>
      </c>
      <c r="ADJ31" s="443">
        <f t="shared" si="732"/>
        <v>4.4837650240799443E-2</v>
      </c>
      <c r="ADK31" s="443">
        <f>ADK25/$ADK$25-1</f>
        <v>0</v>
      </c>
      <c r="ADL31" s="443">
        <f t="shared" ref="ADL31:AFW31" si="733">ADL25/$ADK$25-1</f>
        <v>4.6583902269683453E-3</v>
      </c>
      <c r="ADM31" s="443">
        <f t="shared" si="733"/>
        <v>-2.6118724480518329E-3</v>
      </c>
      <c r="ADN31" s="443">
        <f t="shared" si="733"/>
        <v>-3.4384143619925478E-4</v>
      </c>
      <c r="ADO31" s="443">
        <f t="shared" si="733"/>
        <v>4.9592514836427348E-3</v>
      </c>
      <c r="ADP31" s="443">
        <f t="shared" si="733"/>
        <v>7.9810887210089998E-3</v>
      </c>
      <c r="ADQ31" s="443">
        <f t="shared" si="733"/>
        <v>1.077810655778344E-2</v>
      </c>
      <c r="ADR31" s="443">
        <f t="shared" si="733"/>
        <v>1.7658241449423961E-2</v>
      </c>
      <c r="ADS31" s="443">
        <f t="shared" si="733"/>
        <v>1.5939034268427799E-2</v>
      </c>
      <c r="ADT31" s="443">
        <f t="shared" si="733"/>
        <v>1.1594729968756656E-2</v>
      </c>
      <c r="ADU31" s="443">
        <f t="shared" si="733"/>
        <v>9.8920536260393988E-3</v>
      </c>
      <c r="ADV31" s="443">
        <f t="shared" si="733"/>
        <v>3.309473823417397E-3</v>
      </c>
      <c r="ADW31" s="443">
        <f t="shared" si="733"/>
        <v>-1.322467062303545E-5</v>
      </c>
      <c r="ADX31" s="443">
        <f t="shared" si="733"/>
        <v>-1.8745970608169404E-3</v>
      </c>
      <c r="ADY31" s="443">
        <f t="shared" si="733"/>
        <v>-2.8598350222339697E-3</v>
      </c>
      <c r="ADZ31" s="443">
        <f t="shared" si="733"/>
        <v>-6.5825798026218907E-3</v>
      </c>
      <c r="AEA31" s="443">
        <f t="shared" si="733"/>
        <v>-8.2621129717488362E-3</v>
      </c>
      <c r="AEB31" s="443">
        <f t="shared" si="733"/>
        <v>-8.8803663233762986E-3</v>
      </c>
      <c r="AEC31" s="443">
        <f t="shared" si="733"/>
        <v>-1.4203296249152841E-2</v>
      </c>
      <c r="AED31" s="443">
        <f t="shared" si="733"/>
        <v>-7.8190865058767045E-3</v>
      </c>
      <c r="AEE31" s="443">
        <f t="shared" si="733"/>
        <v>-5.4684013026300438E-3</v>
      </c>
      <c r="AEF31" s="443">
        <f t="shared" si="733"/>
        <v>-6.1230224984708537E-3</v>
      </c>
      <c r="AEG31" s="443">
        <f t="shared" si="733"/>
        <v>-1.6299406542906736E-3</v>
      </c>
      <c r="AEH31" s="443">
        <f t="shared" si="733"/>
        <v>-4.7046765741490804E-3</v>
      </c>
      <c r="AEI31" s="443">
        <f t="shared" si="733"/>
        <v>-3.6797646008629448E-3</v>
      </c>
      <c r="AEJ31" s="443">
        <f t="shared" si="733"/>
        <v>-4.6980642388375626E-3</v>
      </c>
      <c r="AEK31" s="443">
        <f t="shared" si="733"/>
        <v>-1.5072818342618199E-2</v>
      </c>
      <c r="AEL31" s="443">
        <f t="shared" si="733"/>
        <v>-1.811118641826337E-2</v>
      </c>
      <c r="AEM31" s="443">
        <f t="shared" si="733"/>
        <v>-1.4927346965764698E-2</v>
      </c>
      <c r="AEN31" s="443">
        <f t="shared" si="733"/>
        <v>-1.8501314201643138E-2</v>
      </c>
      <c r="AEO31" s="443">
        <f t="shared" si="733"/>
        <v>-1.8256657795116871E-2</v>
      </c>
      <c r="AEP31" s="443">
        <f t="shared" si="733"/>
        <v>-1.5413353611161584E-2</v>
      </c>
      <c r="AEQ31" s="443">
        <f t="shared" si="733"/>
        <v>-1.5628254508786132E-2</v>
      </c>
      <c r="AER31" s="443">
        <f t="shared" si="733"/>
        <v>-1.1601342304068285E-2</v>
      </c>
      <c r="AES31" s="443">
        <f t="shared" si="733"/>
        <v>-1.2308862182401237E-2</v>
      </c>
      <c r="AET31" s="443">
        <f t="shared" si="733"/>
        <v>-1.167407799249498E-2</v>
      </c>
      <c r="AEU31" s="443">
        <f t="shared" si="733"/>
        <v>-1.1194683682409612E-2</v>
      </c>
      <c r="AEV31" s="443">
        <f t="shared" si="733"/>
        <v>-1.1002925958375376E-2</v>
      </c>
      <c r="AEW31" s="443">
        <f t="shared" si="733"/>
        <v>-8.5596680607673559E-3</v>
      </c>
      <c r="AEX31" s="443">
        <f t="shared" si="733"/>
        <v>-7.6934521349577567E-3</v>
      </c>
      <c r="AEY31" s="443">
        <f t="shared" si="733"/>
        <v>-8.9531020118029936E-3</v>
      </c>
      <c r="AEZ31" s="443">
        <f t="shared" si="733"/>
        <v>-1.059957350437235E-2</v>
      </c>
      <c r="AFA31" s="443">
        <f t="shared" si="733"/>
        <v>-1.316515960524367E-2</v>
      </c>
      <c r="AFB31" s="443">
        <f t="shared" si="733"/>
        <v>-1.5562131155670955E-2</v>
      </c>
      <c r="AFC31" s="443">
        <f t="shared" si="733"/>
        <v>-1.4976939480601081E-2</v>
      </c>
      <c r="AFD31" s="443">
        <f t="shared" si="733"/>
        <v>-2.0362686591837154E-2</v>
      </c>
      <c r="AFE31" s="443">
        <f t="shared" si="733"/>
        <v>-1.9397285636354678E-2</v>
      </c>
      <c r="AFF31" s="443">
        <f t="shared" si="733"/>
        <v>-1.8293025639330107E-2</v>
      </c>
      <c r="AFG31" s="443">
        <f t="shared" si="733"/>
        <v>-1.4500851338171361E-2</v>
      </c>
      <c r="AFH31" s="443">
        <f t="shared" si="733"/>
        <v>-1.4361992296629378E-2</v>
      </c>
      <c r="AFI31" s="443">
        <f t="shared" si="733"/>
        <v>-1.2907278528094146E-2</v>
      </c>
      <c r="AFJ31" s="443">
        <f t="shared" si="733"/>
        <v>-1.2593192600796832E-2</v>
      </c>
      <c r="AFK31" s="443">
        <f t="shared" si="733"/>
        <v>-1.2999851222455505E-2</v>
      </c>
      <c r="AFL31" s="443">
        <f t="shared" si="733"/>
        <v>-7.0553617773957411E-3</v>
      </c>
      <c r="AFM31" s="443">
        <f t="shared" si="733"/>
        <v>-9.4655579984461724E-3</v>
      </c>
      <c r="AFN31" s="443">
        <f t="shared" si="733"/>
        <v>-1.6190303010265694E-2</v>
      </c>
      <c r="AFO31" s="443">
        <f t="shared" si="733"/>
        <v>-1.5915891094837376E-2</v>
      </c>
      <c r="AFP31" s="443">
        <f t="shared" si="733"/>
        <v>-1.5915891094837376E-2</v>
      </c>
      <c r="AFQ31" s="443">
        <f t="shared" si="733"/>
        <v>-2.1959565569570016E-2</v>
      </c>
      <c r="AFR31" s="443">
        <f t="shared" si="733"/>
        <v>-2.2749739639297051E-2</v>
      </c>
      <c r="AFS31" s="443">
        <f t="shared" si="733"/>
        <v>-2.2214140479063671E-2</v>
      </c>
      <c r="AFT31" s="443">
        <f t="shared" si="733"/>
        <v>-2.5321938075479888E-2</v>
      </c>
      <c r="AFU31" s="443">
        <f t="shared" si="733"/>
        <v>-2.165209197758422E-2</v>
      </c>
      <c r="AFV31" s="443">
        <f t="shared" si="733"/>
        <v>-2.1847155869274104E-2</v>
      </c>
      <c r="AFW31" s="443">
        <f t="shared" si="733"/>
        <v>-2.3156398260955835E-2</v>
      </c>
      <c r="AFX31" s="443">
        <f t="shared" ref="AFX31:AII31" si="734">AFX25/$ADK$25-1</f>
        <v>-2.326219562594023E-2</v>
      </c>
      <c r="AFY31" s="443">
        <f t="shared" si="734"/>
        <v>-1.9830393599259422E-2</v>
      </c>
      <c r="AFZ31" s="443">
        <f t="shared" si="734"/>
        <v>-1.9764270246144244E-2</v>
      </c>
      <c r="AGA31" s="443">
        <f t="shared" si="734"/>
        <v>-1.8458334022118272E-2</v>
      </c>
      <c r="AGB31" s="443">
        <f t="shared" si="734"/>
        <v>-1.778056965268715E-2</v>
      </c>
      <c r="AGC31" s="443">
        <f t="shared" si="734"/>
        <v>-1.5449721455375043E-2</v>
      </c>
      <c r="AGD31" s="443">
        <f t="shared" si="734"/>
        <v>-1.52182897194717E-2</v>
      </c>
      <c r="AGE31" s="443">
        <f t="shared" si="734"/>
        <v>-1.3912353495445728E-2</v>
      </c>
      <c r="AGF31" s="443">
        <f t="shared" si="734"/>
        <v>-1.9668391384127126E-2</v>
      </c>
      <c r="AGG31" s="443">
        <f t="shared" si="734"/>
        <v>-2.0144479526556847E-2</v>
      </c>
      <c r="AGH31" s="443">
        <f t="shared" si="734"/>
        <v>-1.9704759228340474E-2</v>
      </c>
      <c r="AGI31" s="443">
        <f t="shared" si="734"/>
        <v>-1.864678557849675E-2</v>
      </c>
      <c r="AGJ31" s="443">
        <f t="shared" si="734"/>
        <v>-2.2796025986477897E-2</v>
      </c>
      <c r="AGK31" s="443">
        <f t="shared" si="734"/>
        <v>-2.6538607772800149E-2</v>
      </c>
      <c r="AGL31" s="443">
        <f t="shared" si="734"/>
        <v>-2.7937116691187369E-2</v>
      </c>
      <c r="AGM31" s="443">
        <f t="shared" si="734"/>
        <v>-2.4988015142247799E-2</v>
      </c>
      <c r="AGN31" s="443">
        <f t="shared" si="734"/>
        <v>-2.1840543533962586E-2</v>
      </c>
      <c r="AGO31" s="443">
        <f t="shared" si="734"/>
        <v>-1.8805481625973286E-2</v>
      </c>
      <c r="AGP31" s="443">
        <f t="shared" si="734"/>
        <v>-2.0289950903410237E-2</v>
      </c>
      <c r="AGQ31" s="443">
        <f t="shared" si="734"/>
        <v>-2.4905360950853828E-2</v>
      </c>
      <c r="AGR31" s="443">
        <f t="shared" si="734"/>
        <v>-2.293157886036401E-2</v>
      </c>
      <c r="AGS31" s="443">
        <f t="shared" si="734"/>
        <v>-2.1999239581439123E-2</v>
      </c>
      <c r="AGT31" s="443">
        <f t="shared" si="734"/>
        <v>-2.1017307787677963E-2</v>
      </c>
      <c r="AGU31" s="443">
        <f t="shared" si="734"/>
        <v>-2.2799332154133545E-2</v>
      </c>
      <c r="AGV31" s="443">
        <f t="shared" si="734"/>
        <v>-1.9460102821814096E-2</v>
      </c>
      <c r="AGW31" s="443">
        <f t="shared" si="734"/>
        <v>-1.9073281206089976E-2</v>
      </c>
      <c r="AGX31" s="443">
        <f t="shared" si="734"/>
        <v>-1.756897492271825E-2</v>
      </c>
      <c r="AGY31" s="443">
        <f t="shared" si="734"/>
        <v>-1.9757657910832727E-2</v>
      </c>
      <c r="AGZ31" s="443">
        <f t="shared" si="734"/>
        <v>-1.9846924437538327E-2</v>
      </c>
      <c r="AHA31" s="443">
        <f t="shared" si="734"/>
        <v>-2.2101730778767759E-2</v>
      </c>
      <c r="AHB31" s="443">
        <f t="shared" si="734"/>
        <v>-2.3010926884102223E-2</v>
      </c>
      <c r="AHC31" s="443">
        <f t="shared" si="734"/>
        <v>-2.4022614186765545E-2</v>
      </c>
      <c r="AHD31" s="443">
        <f t="shared" si="734"/>
        <v>-2.4049063528011616E-2</v>
      </c>
      <c r="AHE31" s="443">
        <f t="shared" si="734"/>
        <v>-2.4878911609607757E-2</v>
      </c>
      <c r="AHF31" s="443">
        <f t="shared" si="734"/>
        <v>-2.0746202039905404E-2</v>
      </c>
      <c r="AHG31" s="443">
        <f t="shared" si="734"/>
        <v>-1.9889904617063192E-2</v>
      </c>
      <c r="AHH31" s="443">
        <f t="shared" si="734"/>
        <v>-2.0584199824773219E-2</v>
      </c>
      <c r="AHI31" s="443">
        <f t="shared" si="734"/>
        <v>-2.325888945828436E-2</v>
      </c>
      <c r="AHJ31" s="443">
        <f t="shared" si="734"/>
        <v>-2.5153323525035964E-2</v>
      </c>
      <c r="AHK31" s="443">
        <f t="shared" si="734"/>
        <v>-2.3920122989436798E-2</v>
      </c>
      <c r="AHL31" s="443">
        <f t="shared" si="734"/>
        <v>-2.0984246111120375E-2</v>
      </c>
      <c r="AHM31" s="443">
        <f t="shared" si="734"/>
        <v>-1.3016382060734299E-2</v>
      </c>
      <c r="AHN31" s="443">
        <f t="shared" si="734"/>
        <v>-1.194518374026754E-2</v>
      </c>
      <c r="AHO31" s="443">
        <f t="shared" si="734"/>
        <v>-1.4629791876746068E-2</v>
      </c>
      <c r="AHP31" s="443">
        <f t="shared" si="734"/>
        <v>-1.2636172780321808E-2</v>
      </c>
      <c r="AHQ31" s="443">
        <f t="shared" si="734"/>
        <v>-9.8821351230720111E-3</v>
      </c>
      <c r="AHR31" s="443">
        <f t="shared" si="734"/>
        <v>-7.2173639925280364E-3</v>
      </c>
      <c r="AHS31" s="443">
        <f t="shared" si="734"/>
        <v>-5.0683550162828883E-3</v>
      </c>
      <c r="AHT31" s="443">
        <f t="shared" si="734"/>
        <v>-8.9167341675897571E-3</v>
      </c>
      <c r="AHU31" s="443">
        <f t="shared" si="734"/>
        <v>-9.4622518307903025E-3</v>
      </c>
      <c r="AHV31" s="443">
        <f t="shared" si="734"/>
        <v>-1.5446415287719284E-2</v>
      </c>
      <c r="AHW31" s="443">
        <f t="shared" si="734"/>
        <v>-1.7278032169011359E-2</v>
      </c>
      <c r="AHX31" s="443">
        <f t="shared" si="734"/>
        <v>-1.6031606962789158E-2</v>
      </c>
      <c r="AHY31" s="443">
        <f t="shared" si="734"/>
        <v>-7.878597523680364E-3</v>
      </c>
      <c r="AHZ31" s="443">
        <f t="shared" si="734"/>
        <v>-6.2916370489147777E-3</v>
      </c>
      <c r="AIA31" s="443">
        <f t="shared" si="734"/>
        <v>-4.7278197477407247E-4</v>
      </c>
      <c r="AIB31" s="443">
        <f t="shared" si="734"/>
        <v>2.7110574777244878E-4</v>
      </c>
      <c r="AIC31" s="443">
        <f t="shared" si="734"/>
        <v>-1.5406741275850733E-3</v>
      </c>
      <c r="AID31" s="443">
        <f t="shared" si="734"/>
        <v>-1.2034450266972252E-3</v>
      </c>
      <c r="AIE31" s="443">
        <f t="shared" si="734"/>
        <v>5.7527317210248619E-4</v>
      </c>
      <c r="AIF31" s="443">
        <f t="shared" si="734"/>
        <v>-4.1988329228176413E-3</v>
      </c>
      <c r="AIG31" s="443">
        <f t="shared" si="734"/>
        <v>-7.9017406972707871E-3</v>
      </c>
      <c r="AIH31" s="443">
        <f t="shared" si="734"/>
        <v>-8.6092605756037388E-3</v>
      </c>
      <c r="AII31" s="443">
        <f t="shared" si="734"/>
        <v>-8.2323574628470064E-3</v>
      </c>
      <c r="AIJ31" s="443">
        <f t="shared" ref="AIJ31:AKU31" si="735">AIJ25/$ADK$25-1</f>
        <v>-9.571355363430567E-3</v>
      </c>
      <c r="AIK31" s="443">
        <f t="shared" si="735"/>
        <v>-1.2556824756583373E-2</v>
      </c>
      <c r="AIL31" s="443">
        <f t="shared" si="735"/>
        <v>-1.4566974691286538E-2</v>
      </c>
      <c r="AIM31" s="443">
        <f t="shared" si="735"/>
        <v>-1.3935496669036151E-2</v>
      </c>
      <c r="AIN31" s="443">
        <f t="shared" si="735"/>
        <v>-1.0460714462830367E-2</v>
      </c>
      <c r="AIO31" s="443">
        <f t="shared" si="735"/>
        <v>-1.3958639842626464E-2</v>
      </c>
      <c r="AIP31" s="443">
        <f t="shared" si="735"/>
        <v>-1.0860760749177523E-2</v>
      </c>
      <c r="AIQ31" s="443">
        <f t="shared" si="735"/>
        <v>-8.7415072818343154E-3</v>
      </c>
      <c r="AIR31" s="443">
        <f t="shared" si="735"/>
        <v>-1.2279106673499407E-2</v>
      </c>
      <c r="AIS31" s="443">
        <f t="shared" si="735"/>
        <v>-1.462648570909042E-2</v>
      </c>
      <c r="AIT31" s="443">
        <f t="shared" si="735"/>
        <v>-1.8993933182351763E-2</v>
      </c>
      <c r="AIU31" s="443">
        <f t="shared" si="735"/>
        <v>-1.9850230605193975E-2</v>
      </c>
      <c r="AIV31" s="443">
        <f t="shared" si="735"/>
        <v>-1.8564131387102667E-2</v>
      </c>
      <c r="AIW31" s="443">
        <f t="shared" si="735"/>
        <v>-2.0385829765427466E-2</v>
      </c>
      <c r="AIX31" s="443">
        <f t="shared" si="735"/>
        <v>-1.8012001388590382E-2</v>
      </c>
      <c r="AIY31" s="443">
        <f t="shared" si="735"/>
        <v>-1.6990395582960005E-2</v>
      </c>
      <c r="AIZ31" s="443">
        <f t="shared" si="735"/>
        <v>-2.7384986692675195E-2</v>
      </c>
      <c r="AJA31" s="443">
        <f t="shared" si="735"/>
        <v>-2.0461871621509919E-2</v>
      </c>
      <c r="AJB31" s="443">
        <f t="shared" si="735"/>
        <v>-1.9341080786206666E-2</v>
      </c>
      <c r="AJC31" s="443">
        <f t="shared" si="735"/>
        <v>-1.1155009670540506E-2</v>
      </c>
      <c r="AJD31" s="443">
        <f t="shared" si="735"/>
        <v>-1.3664390921263592E-2</v>
      </c>
      <c r="AJE31" s="443">
        <f t="shared" si="735"/>
        <v>-1.0705370869356856E-2</v>
      </c>
      <c r="AJF31" s="443">
        <f t="shared" si="735"/>
        <v>-1.2715520804060021E-2</v>
      </c>
      <c r="AJG31" s="443">
        <f t="shared" si="735"/>
        <v>-1.376026978328071E-2</v>
      </c>
      <c r="AJH31" s="443">
        <f t="shared" si="735"/>
        <v>-1.1376522903476571E-2</v>
      </c>
      <c r="AJI31" s="443">
        <f t="shared" si="735"/>
        <v>-1.2080736614153653E-2</v>
      </c>
      <c r="AJJ31" s="443">
        <f t="shared" si="735"/>
        <v>-1.4976939480601081E-2</v>
      </c>
      <c r="AJK31" s="443">
        <f t="shared" si="735"/>
        <v>-2.0511464136346302E-2</v>
      </c>
      <c r="AJL31" s="443">
        <f t="shared" si="735"/>
        <v>-1.8795563123005898E-2</v>
      </c>
      <c r="AJM31" s="443">
        <f t="shared" si="735"/>
        <v>-2.1576050121501766E-2</v>
      </c>
      <c r="AJN31" s="443">
        <f t="shared" si="735"/>
        <v>-1.9651860545848332E-2</v>
      </c>
      <c r="AJO31" s="443">
        <f t="shared" si="735"/>
        <v>-1.8144248094820958E-2</v>
      </c>
      <c r="AJP31" s="443">
        <f t="shared" si="735"/>
        <v>-2.2319937844048177E-2</v>
      </c>
      <c r="AJQ31" s="443">
        <f t="shared" si="735"/>
        <v>-1.7770651149719763E-2</v>
      </c>
      <c r="AJR31" s="443">
        <f t="shared" si="735"/>
        <v>-1.8524457375233561E-2</v>
      </c>
      <c r="AJS31" s="443">
        <f t="shared" si="735"/>
        <v>-2.0428809944952331E-2</v>
      </c>
      <c r="AJT31" s="443">
        <f t="shared" si="735"/>
        <v>-2.0987552278776023E-2</v>
      </c>
      <c r="AJU31" s="443">
        <f t="shared" si="735"/>
        <v>-2.4895442447886551E-2</v>
      </c>
      <c r="AJV31" s="443">
        <f t="shared" si="735"/>
        <v>-2.9864612434496562E-2</v>
      </c>
      <c r="AJW31" s="443">
        <f t="shared" si="735"/>
        <v>-2.930587010067276E-2</v>
      </c>
      <c r="AJX31" s="443">
        <f t="shared" si="735"/>
        <v>-2.4812788256492579E-2</v>
      </c>
      <c r="AJY31" s="443">
        <f t="shared" si="735"/>
        <v>-2.4174697898930453E-2</v>
      </c>
      <c r="AJZ31" s="443">
        <f t="shared" si="735"/>
        <v>-2.5841006397434474E-2</v>
      </c>
      <c r="AKA31" s="443">
        <f t="shared" si="735"/>
        <v>-2.5579819152629191E-2</v>
      </c>
      <c r="AKB31" s="443">
        <f t="shared" si="735"/>
        <v>-2.4637561370737138E-2</v>
      </c>
      <c r="AKC31" s="443">
        <f t="shared" si="735"/>
        <v>-2.5569900649662025E-2</v>
      </c>
      <c r="AKD31" s="443">
        <f t="shared" si="735"/>
        <v>-2.7153554956771853E-2</v>
      </c>
      <c r="AKE31" s="443">
        <f t="shared" si="735"/>
        <v>-2.0405666771362019E-2</v>
      </c>
      <c r="AKF31" s="443">
        <f t="shared" si="735"/>
        <v>-2.2964640536921599E-2</v>
      </c>
      <c r="AKG31" s="443">
        <f t="shared" si="735"/>
        <v>-2.7811482320268421E-2</v>
      </c>
      <c r="AKH31" s="443">
        <f t="shared" si="735"/>
        <v>-2.448217149091636E-2</v>
      </c>
      <c r="AKI31" s="443">
        <f t="shared" si="735"/>
        <v>-2.5034301489428645E-2</v>
      </c>
      <c r="AKJ31" s="443">
        <f t="shared" si="735"/>
        <v>-2.5239283884085806E-2</v>
      </c>
      <c r="AKK31" s="443">
        <f t="shared" si="735"/>
        <v>-3.2119418775726105E-2</v>
      </c>
      <c r="AKL31" s="443">
        <f t="shared" si="735"/>
        <v>-3.1249896682260747E-2</v>
      </c>
      <c r="AKM31" s="443">
        <f t="shared" si="735"/>
        <v>-3.0082819499776869E-2</v>
      </c>
      <c r="AKN31" s="443">
        <f t="shared" si="735"/>
        <v>-3.4714760385499144E-2</v>
      </c>
      <c r="AKO31" s="443">
        <f t="shared" si="735"/>
        <v>-3.6979485229695963E-2</v>
      </c>
      <c r="AKP31" s="443">
        <f t="shared" si="735"/>
        <v>-3.576942786768722E-2</v>
      </c>
      <c r="AKQ31" s="443">
        <f t="shared" si="735"/>
        <v>-3.9829401748962767E-2</v>
      </c>
      <c r="AKR31" s="443">
        <f t="shared" si="735"/>
        <v>-3.8083745226720422E-2</v>
      </c>
      <c r="AKS31" s="443">
        <f t="shared" si="735"/>
        <v>-3.4837088588762333E-2</v>
      </c>
      <c r="AKT31" s="443">
        <f t="shared" si="735"/>
        <v>-3.466516787066265E-2</v>
      </c>
      <c r="AKU31" s="443">
        <f t="shared" si="735"/>
        <v>-3.210619410510307E-2</v>
      </c>
      <c r="AKV31" s="443">
        <f t="shared" ref="AKV31:ANG31" si="736">AKV25/$ADK$25-1</f>
        <v>-3.1150711652587981E-2</v>
      </c>
      <c r="AKW31" s="443">
        <f t="shared" si="736"/>
        <v>-3.1223447341014676E-2</v>
      </c>
      <c r="AKX31" s="443">
        <f t="shared" si="736"/>
        <v>-2.7322169507215666E-2</v>
      </c>
      <c r="AKY31" s="443">
        <f t="shared" si="736"/>
        <v>-2.8023077050237322E-2</v>
      </c>
      <c r="AKZ31" s="443">
        <f t="shared" si="736"/>
        <v>-2.7196535136296829E-2</v>
      </c>
      <c r="ALA31" s="443">
        <f t="shared" si="736"/>
        <v>-2.6541913940456019E-2</v>
      </c>
      <c r="ALB31" s="443">
        <f t="shared" si="736"/>
        <v>-2.4204453407832283E-2</v>
      </c>
      <c r="ALC31" s="443">
        <f t="shared" si="736"/>
        <v>-1.9850230605193975E-2</v>
      </c>
      <c r="ALD31" s="443">
        <f t="shared" si="736"/>
        <v>-1.462317954143455E-2</v>
      </c>
      <c r="ALE31" s="443">
        <f t="shared" si="736"/>
        <v>-8.5233002165540084E-3</v>
      </c>
      <c r="ALF31" s="443">
        <f t="shared" si="736"/>
        <v>-1.120129601772113E-2</v>
      </c>
      <c r="ALG31" s="443">
        <f t="shared" si="736"/>
        <v>-1.3396591341146902E-2</v>
      </c>
      <c r="ALH31" s="443">
        <f t="shared" si="736"/>
        <v>-1.1631097812970226E-2</v>
      </c>
      <c r="ALI31" s="443">
        <f t="shared" si="736"/>
        <v>-1.2824624336700063E-2</v>
      </c>
      <c r="ALJ31" s="443">
        <f t="shared" si="736"/>
        <v>-1.3594961400492545E-2</v>
      </c>
      <c r="ALK31" s="443">
        <f t="shared" si="736"/>
        <v>-1.334369265865476E-2</v>
      </c>
      <c r="ALL31" s="443">
        <f t="shared" si="736"/>
        <v>-8.0637429124030824E-3</v>
      </c>
      <c r="ALM31" s="443">
        <f t="shared" si="736"/>
        <v>-3.3524540029424843E-3</v>
      </c>
      <c r="ALN31" s="443">
        <f t="shared" si="736"/>
        <v>-3.286330649827307E-3</v>
      </c>
      <c r="ALO31" s="443">
        <f t="shared" si="736"/>
        <v>-2.4862380771328851E-3</v>
      </c>
      <c r="ALP31" s="443">
        <f t="shared" si="736"/>
        <v>-4.8699849569371345E-3</v>
      </c>
      <c r="ALQ31" s="443">
        <f t="shared" si="736"/>
        <v>-9.7300514109071035E-3</v>
      </c>
      <c r="ALR31" s="443">
        <f t="shared" si="736"/>
        <v>-1.000776949399107E-2</v>
      </c>
      <c r="ALS31" s="443">
        <f t="shared" si="736"/>
        <v>-1.2778337989519439E-2</v>
      </c>
      <c r="ALT31" s="443">
        <f t="shared" si="736"/>
        <v>-1.5076124510273847E-2</v>
      </c>
      <c r="ALU31" s="443">
        <f t="shared" si="736"/>
        <v>-1.4447952655679219E-2</v>
      </c>
      <c r="ALV31" s="443">
        <f t="shared" si="736"/>
        <v>-1.6894516720942887E-2</v>
      </c>
      <c r="ALW31" s="443">
        <f t="shared" si="736"/>
        <v>-1.5962177442018111E-2</v>
      </c>
      <c r="ALX31" s="443">
        <f t="shared" si="736"/>
        <v>-1.5416659778817454E-2</v>
      </c>
      <c r="ALY31" s="443">
        <f t="shared" si="736"/>
        <v>-1.140958458003416E-2</v>
      </c>
      <c r="ALZ31" s="443">
        <f t="shared" si="736"/>
        <v>-9.8722166201048456E-3</v>
      </c>
      <c r="AMA31" s="443">
        <f t="shared" si="736"/>
        <v>-1.0546674821880209E-2</v>
      </c>
      <c r="AMB31" s="443">
        <f t="shared" si="736"/>
        <v>-8.5497495578000793E-3</v>
      </c>
      <c r="AMC31" s="443">
        <f t="shared" si="736"/>
        <v>-9.8226241052683516E-3</v>
      </c>
      <c r="AMD31" s="443">
        <f t="shared" si="736"/>
        <v>-1.1647628651248909E-2</v>
      </c>
      <c r="AME31" s="443">
        <f t="shared" si="736"/>
        <v>-1.1898897393086916E-2</v>
      </c>
      <c r="AMF31" s="443">
        <f t="shared" si="736"/>
        <v>-1.1502157274395408E-2</v>
      </c>
      <c r="AMG31" s="443">
        <f t="shared" si="736"/>
        <v>-1.0285487577075036E-2</v>
      </c>
      <c r="AMH31" s="443">
        <f t="shared" si="736"/>
        <v>-4.0963417254888945E-3</v>
      </c>
      <c r="AMI31" s="443">
        <f t="shared" si="736"/>
        <v>-3.5838857388458267E-3</v>
      </c>
      <c r="AMJ31" s="443">
        <f t="shared" si="736"/>
        <v>-3.408658853090385E-3</v>
      </c>
      <c r="AMK31" s="443">
        <f t="shared" si="736"/>
        <v>-5.4221149554489756E-4</v>
      </c>
      <c r="AML31" s="443">
        <f t="shared" si="736"/>
        <v>-4.0004628634717765E-3</v>
      </c>
      <c r="AMM31" s="443">
        <f t="shared" si="736"/>
        <v>-3.1805332848428014E-3</v>
      </c>
      <c r="AMN31" s="443">
        <f t="shared" si="736"/>
        <v>-1.7952490370787277E-3</v>
      </c>
      <c r="AMO31" s="443">
        <f t="shared" si="736"/>
        <v>3.1044914287603476E-3</v>
      </c>
      <c r="AMP31" s="443">
        <f t="shared" si="736"/>
        <v>7.5645115963831611E-3</v>
      </c>
      <c r="AMQ31" s="443">
        <f t="shared" si="736"/>
        <v>4.9625576512983827E-3</v>
      </c>
      <c r="AMR31" s="443">
        <f t="shared" si="736"/>
        <v>5.4320334584165852E-3</v>
      </c>
      <c r="AMS31" s="443">
        <f t="shared" si="736"/>
        <v>4.9923131602003235E-3</v>
      </c>
      <c r="AMT31" s="443">
        <f t="shared" si="736"/>
        <v>4.4137338204419674E-3</v>
      </c>
      <c r="AMU31" s="443">
        <f t="shared" si="736"/>
        <v>4.1260972343908353E-3</v>
      </c>
      <c r="AMV31" s="443">
        <f t="shared" si="736"/>
        <v>1.4943877804043382E-3</v>
      </c>
      <c r="AMW31" s="443">
        <f t="shared" si="736"/>
        <v>1.5109186186830215E-3</v>
      </c>
      <c r="AMX31" s="443">
        <f t="shared" si="736"/>
        <v>2.4730134065098497E-3</v>
      </c>
      <c r="AMY31" s="443">
        <f t="shared" si="736"/>
        <v>2.3043988560658146E-3</v>
      </c>
      <c r="AMZ31" s="443">
        <f t="shared" si="736"/>
        <v>6.235432198766766E-3</v>
      </c>
      <c r="ANA31" s="443">
        <f t="shared" si="736"/>
        <v>1.2017919428694235E-2</v>
      </c>
      <c r="ANB31" s="443">
        <f t="shared" si="736"/>
        <v>1.2857686013257652E-2</v>
      </c>
      <c r="ANC31" s="443">
        <f t="shared" si="736"/>
        <v>1.3621410741738726E-2</v>
      </c>
      <c r="AND31" s="443">
        <f t="shared" si="736"/>
        <v>8.8638354850973933E-3</v>
      </c>
      <c r="ANE31" s="443">
        <f t="shared" si="736"/>
        <v>1.0229282726927025E-2</v>
      </c>
      <c r="ANF31" s="443">
        <f t="shared" si="736"/>
        <v>1.1429421585968491E-2</v>
      </c>
      <c r="ANG31" s="443">
        <f t="shared" si="736"/>
        <v>9.2109830889524069E-3</v>
      </c>
      <c r="ANH31" s="443">
        <f t="shared" ref="ANH31:APK31" si="737">ANH25/$ADK$25-1</f>
        <v>6.4338022581125198E-3</v>
      </c>
      <c r="ANI31" s="443">
        <f t="shared" si="737"/>
        <v>5.8221612417965751E-3</v>
      </c>
      <c r="ANJ31" s="443">
        <f t="shared" si="737"/>
        <v>8.1794587803547536E-3</v>
      </c>
      <c r="ANK31" s="443">
        <f t="shared" si="737"/>
        <v>1.01598532061562E-2</v>
      </c>
      <c r="ANL31" s="443">
        <f t="shared" si="737"/>
        <v>8.4075843486022261E-3</v>
      </c>
      <c r="ANM31" s="443">
        <f t="shared" si="737"/>
        <v>1.1730282842642881E-2</v>
      </c>
      <c r="ANN31" s="443">
        <f t="shared" si="737"/>
        <v>1.1135172664605841E-2</v>
      </c>
      <c r="ANO31" s="443">
        <f t="shared" si="737"/>
        <v>7.9976195592879051E-3</v>
      </c>
      <c r="ANP31" s="443">
        <f t="shared" si="737"/>
        <v>7.3628353693815374E-3</v>
      </c>
      <c r="ANQ31" s="443">
        <f t="shared" si="737"/>
        <v>7.1975269865935942E-3</v>
      </c>
      <c r="ANR31" s="443">
        <f t="shared" si="737"/>
        <v>7.9744763856974821E-3</v>
      </c>
      <c r="ANS31" s="443">
        <f t="shared" si="737"/>
        <v>4.7509629213295934E-3</v>
      </c>
      <c r="ANT31" s="443">
        <f t="shared" si="737"/>
        <v>3.1937579554659479E-3</v>
      </c>
      <c r="ANU31" s="443">
        <f t="shared" si="737"/>
        <v>2.271337179508226E-3</v>
      </c>
      <c r="ANV31" s="443">
        <f t="shared" si="737"/>
        <v>9.1250227299011222E-4</v>
      </c>
      <c r="ANW31" s="443">
        <f t="shared" si="737"/>
        <v>2.2019076587374009E-3</v>
      </c>
      <c r="ANX31" s="443">
        <f t="shared" si="737"/>
        <v>3.2797183145156783E-3</v>
      </c>
      <c r="ANY31" s="443">
        <f t="shared" si="737"/>
        <v>7.782718661663246E-3</v>
      </c>
      <c r="ANZ31" s="443">
        <f t="shared" si="737"/>
        <v>5.630403517762339E-3</v>
      </c>
      <c r="AOA31" s="443">
        <f t="shared" si="737"/>
        <v>4.9261898070851462E-3</v>
      </c>
      <c r="AOB31" s="443">
        <f t="shared" si="737"/>
        <v>1.8316168812919642E-3</v>
      </c>
      <c r="AOC31" s="443">
        <f t="shared" si="737"/>
        <v>-1.5505926305523499E-3</v>
      </c>
      <c r="AOD31" s="443">
        <f t="shared" si="737"/>
        <v>-3.2433504703023308E-3</v>
      </c>
      <c r="AOE31" s="443">
        <f t="shared" si="737"/>
        <v>-6.3412295637512717E-3</v>
      </c>
      <c r="AOF31" s="443">
        <f t="shared" si="737"/>
        <v>-5.7064453738450149E-3</v>
      </c>
      <c r="AOG31" s="443">
        <f t="shared" si="737"/>
        <v>-8.8406923115071923E-3</v>
      </c>
      <c r="AOH31" s="443">
        <f t="shared" si="737"/>
        <v>-1.2097267452432559E-2</v>
      </c>
      <c r="AOI31" s="443">
        <f t="shared" si="737"/>
        <v>-1.1726976674987233E-2</v>
      </c>
      <c r="AOJ31" s="443">
        <f t="shared" si="737"/>
        <v>-1.2563437091894891E-2</v>
      </c>
      <c r="AOK31" s="443">
        <f t="shared" si="737"/>
        <v>-1.4963714809978046E-2</v>
      </c>
      <c r="AOL31" s="443">
        <f t="shared" si="737"/>
        <v>-1.5489395467244149E-2</v>
      </c>
      <c r="AOM31" s="443">
        <f t="shared" si="737"/>
        <v>-1.2672540624535045E-2</v>
      </c>
      <c r="AON31" s="443">
        <f t="shared" si="737"/>
        <v>-5.6204850147956176E-4</v>
      </c>
      <c r="AOO31" s="443">
        <f t="shared" si="737"/>
        <v>4.8303109450680282E-3</v>
      </c>
      <c r="AOP31" s="443">
        <f t="shared" si="737"/>
        <v>1.0784718893094958E-2</v>
      </c>
      <c r="AOQ31" s="443">
        <f t="shared" si="737"/>
        <v>1.6788719355958381E-2</v>
      </c>
      <c r="AOR31" s="443">
        <f t="shared" si="737"/>
        <v>2.1632254971649667E-2</v>
      </c>
      <c r="AOS31" s="443">
        <f t="shared" si="737"/>
        <v>1.659365546426872E-2</v>
      </c>
      <c r="AOT31" s="443">
        <f t="shared" si="737"/>
        <v>2.7454416213446242E-2</v>
      </c>
      <c r="AOU31" s="443">
        <f t="shared" si="737"/>
        <v>4.4424974790471694E-2</v>
      </c>
      <c r="AOV31" s="443">
        <f t="shared" si="737"/>
        <v>4.1115500967054075E-2</v>
      </c>
      <c r="AOW31" s="443">
        <f t="shared" si="737"/>
        <v>3.6219066668870648E-2</v>
      </c>
      <c r="AOX31" s="443">
        <f t="shared" si="737"/>
        <v>3.4632106194105061E-2</v>
      </c>
      <c r="AOY31" s="443">
        <f t="shared" si="737"/>
        <v>2.3827550295075328E-2</v>
      </c>
      <c r="AOZ31" s="443">
        <f t="shared" si="737"/>
        <v>2.3057213231282958E-2</v>
      </c>
      <c r="APA31" s="443">
        <f t="shared" si="737"/>
        <v>1.9982477311424551E-2</v>
      </c>
      <c r="APB31" s="443">
        <f t="shared" si="737"/>
        <v>4.3409981320152724E-3</v>
      </c>
      <c r="APC31" s="443">
        <f t="shared" si="737"/>
        <v>-6.5825798026218907E-3</v>
      </c>
      <c r="APD31" s="443">
        <f t="shared" si="737"/>
        <v>-9.2804126097234541E-3</v>
      </c>
      <c r="APE31" s="443">
        <f t="shared" si="737"/>
        <v>-2.013456102358957E-2</v>
      </c>
      <c r="APF31" s="443">
        <f t="shared" si="737"/>
        <v>-7.7661878233845627E-3</v>
      </c>
      <c r="APG31" s="443">
        <f t="shared" si="737"/>
        <v>-8.9398773411799581E-3</v>
      </c>
      <c r="APH31" s="443">
        <f t="shared" si="737"/>
        <v>1.7952490370785057E-3</v>
      </c>
      <c r="API31" s="443">
        <f t="shared" si="737"/>
        <v>1.2024531764005753E-2</v>
      </c>
      <c r="APJ31" s="443">
        <f t="shared" si="737"/>
        <v>1.7149091630436653E-2</v>
      </c>
      <c r="APK31" s="443">
        <f t="shared" si="737"/>
        <v>9.8821351230720111E-3</v>
      </c>
    </row>
    <row r="32" spans="1:1103">
      <c r="A32" s="442" t="s">
        <v>463</v>
      </c>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c r="DT32" s="442"/>
      <c r="DU32" s="442"/>
      <c r="DV32" s="442"/>
      <c r="DW32" s="442"/>
      <c r="DX32" s="442"/>
      <c r="DY32" s="442"/>
      <c r="DZ32" s="442"/>
      <c r="EA32" s="442"/>
      <c r="EB32" s="442"/>
      <c r="EC32" s="442"/>
      <c r="ED32" s="442"/>
      <c r="EE32" s="442"/>
      <c r="EF32" s="442"/>
      <c r="EG32" s="442"/>
      <c r="EH32" s="442"/>
      <c r="EI32" s="442"/>
      <c r="EJ32" s="442"/>
      <c r="EK32" s="442"/>
      <c r="EL32" s="442"/>
      <c r="EM32" s="442"/>
      <c r="EN32" s="442"/>
      <c r="EO32" s="442"/>
      <c r="EP32" s="442"/>
      <c r="EQ32" s="442"/>
      <c r="ER32" s="442"/>
      <c r="ES32" s="442"/>
      <c r="ET32" s="442"/>
      <c r="EU32" s="442"/>
      <c r="EV32" s="442"/>
      <c r="EW32" s="442"/>
      <c r="EX32" s="442"/>
      <c r="EY32" s="442"/>
      <c r="EZ32" s="442"/>
      <c r="FA32" s="442"/>
      <c r="FB32" s="442"/>
      <c r="FC32" s="442"/>
      <c r="FD32" s="442"/>
      <c r="FE32" s="442"/>
      <c r="FF32" s="442"/>
      <c r="FG32" s="442"/>
      <c r="FH32" s="442"/>
      <c r="FI32" s="442"/>
      <c r="FJ32" s="442"/>
      <c r="FK32" s="442"/>
      <c r="FL32" s="442"/>
      <c r="FM32" s="442"/>
      <c r="FN32" s="442"/>
      <c r="FO32" s="442"/>
      <c r="FP32" s="442"/>
      <c r="FQ32" s="442"/>
      <c r="FR32" s="442"/>
      <c r="FS32" s="442"/>
      <c r="FT32" s="442"/>
      <c r="FU32" s="442"/>
      <c r="FV32" s="442"/>
      <c r="FW32" s="442"/>
      <c r="FX32" s="442"/>
      <c r="FY32" s="442"/>
      <c r="FZ32" s="442"/>
      <c r="GA32" s="442"/>
      <c r="GB32" s="442"/>
      <c r="GC32" s="442"/>
      <c r="GD32" s="442"/>
      <c r="GE32" s="442"/>
      <c r="GF32" s="442"/>
      <c r="GG32" s="442"/>
      <c r="GH32" s="442"/>
      <c r="GI32" s="442"/>
      <c r="GJ32" s="442"/>
      <c r="GK32" s="442"/>
      <c r="GL32" s="442"/>
      <c r="GM32" s="442"/>
      <c r="GN32" s="442"/>
      <c r="GO32" s="442"/>
      <c r="GP32" s="442"/>
      <c r="GQ32" s="442"/>
      <c r="GR32" s="442"/>
      <c r="GS32" s="442"/>
      <c r="GT32" s="442"/>
      <c r="GU32" s="442"/>
      <c r="GV32" s="442"/>
      <c r="GW32" s="442"/>
      <c r="GX32" s="442"/>
      <c r="GY32" s="442"/>
      <c r="GZ32" s="442"/>
      <c r="HA32" s="442"/>
      <c r="HB32" s="442"/>
      <c r="HC32" s="442"/>
      <c r="HD32" s="442"/>
      <c r="HE32" s="442"/>
      <c r="HF32" s="442"/>
      <c r="HG32" s="442"/>
      <c r="HH32" s="442"/>
      <c r="HI32" s="442"/>
      <c r="HJ32" s="442"/>
      <c r="HK32" s="442"/>
      <c r="HL32" s="442"/>
      <c r="HM32" s="442"/>
      <c r="HN32" s="442"/>
      <c r="HO32" s="442"/>
      <c r="HP32" s="442"/>
      <c r="HQ32" s="442"/>
      <c r="HR32" s="442"/>
      <c r="HS32" s="442"/>
      <c r="HT32" s="442"/>
      <c r="HU32" s="442"/>
      <c r="HV32" s="442"/>
      <c r="HW32" s="442"/>
      <c r="HX32" s="442"/>
      <c r="HY32" s="442"/>
      <c r="HZ32" s="442"/>
      <c r="IA32" s="442"/>
      <c r="IB32" s="442"/>
      <c r="IC32" s="442"/>
      <c r="ID32" s="442"/>
      <c r="IE32" s="442"/>
      <c r="IF32" s="442"/>
      <c r="IG32" s="442"/>
      <c r="IH32" s="442"/>
      <c r="II32" s="442"/>
      <c r="IJ32" s="442"/>
      <c r="IK32" s="442"/>
      <c r="IL32" s="442"/>
      <c r="IM32" s="442"/>
      <c r="IN32" s="442"/>
      <c r="IO32" s="442"/>
      <c r="IP32" s="442"/>
      <c r="IQ32" s="442"/>
      <c r="IR32" s="442"/>
      <c r="IS32" s="442"/>
      <c r="IT32" s="442"/>
      <c r="IU32" s="442"/>
      <c r="IV32" s="442"/>
      <c r="IW32" s="442"/>
      <c r="IX32" s="442"/>
      <c r="IY32" s="442"/>
      <c r="IZ32" s="442"/>
      <c r="JA32" s="442"/>
      <c r="JB32" s="442"/>
      <c r="JC32" s="442"/>
      <c r="JD32" s="442"/>
      <c r="JE32" s="442"/>
      <c r="JF32" s="442"/>
      <c r="JG32" s="442"/>
      <c r="JH32" s="442"/>
      <c r="JI32" s="442"/>
      <c r="JJ32" s="442"/>
      <c r="JK32" s="442"/>
      <c r="JL32" s="442"/>
      <c r="JM32" s="442"/>
      <c r="JN32" s="442"/>
      <c r="JO32" s="442"/>
      <c r="JP32" s="442"/>
      <c r="JQ32" s="442"/>
      <c r="JR32" s="442"/>
      <c r="JS32" s="442"/>
      <c r="JT32" s="442"/>
      <c r="JU32" s="442"/>
      <c r="JV32" s="442"/>
      <c r="JW32" s="442"/>
      <c r="JX32" s="442"/>
      <c r="JY32" s="442"/>
      <c r="JZ32" s="442"/>
      <c r="KA32" s="442"/>
      <c r="KB32" s="442"/>
      <c r="KC32" s="442"/>
      <c r="KD32" s="442"/>
      <c r="KE32" s="442"/>
      <c r="KF32" s="442"/>
      <c r="KG32" s="442"/>
      <c r="KH32" s="442"/>
      <c r="KI32" s="442"/>
      <c r="KJ32" s="442"/>
      <c r="KK32" s="442"/>
      <c r="KL32" s="442"/>
      <c r="KM32" s="442"/>
      <c r="KN32" s="442"/>
      <c r="KO32" s="442"/>
      <c r="KP32" s="442"/>
      <c r="KQ32" s="442"/>
      <c r="KR32" s="442"/>
      <c r="KS32" s="442"/>
      <c r="KT32" s="442"/>
      <c r="KU32" s="442"/>
      <c r="KV32" s="442"/>
      <c r="KW32" s="442"/>
      <c r="KX32" s="442"/>
      <c r="KY32" s="442"/>
      <c r="KZ32" s="442"/>
      <c r="LA32" s="442"/>
      <c r="LB32" s="442"/>
      <c r="LC32" s="442"/>
      <c r="LD32" s="442"/>
      <c r="LE32" s="442"/>
      <c r="LF32" s="442"/>
      <c r="LG32" s="442"/>
      <c r="LH32" s="442"/>
      <c r="LI32" s="442"/>
      <c r="LJ32" s="442"/>
      <c r="LK32" s="442"/>
      <c r="LL32" s="442"/>
      <c r="LM32" s="442"/>
      <c r="LN32" s="442"/>
      <c r="LO32" s="442"/>
      <c r="LP32" s="442"/>
      <c r="LQ32" s="442"/>
      <c r="LR32" s="442"/>
      <c r="LS32" s="442"/>
      <c r="LT32" s="442"/>
      <c r="LU32" s="442"/>
      <c r="LV32" s="442"/>
      <c r="LW32" s="442"/>
      <c r="LX32" s="442"/>
      <c r="LY32" s="442"/>
      <c r="LZ32" s="442"/>
      <c r="MA32" s="442"/>
      <c r="MB32" s="442"/>
      <c r="MC32" s="442"/>
      <c r="MD32" s="442"/>
      <c r="ME32" s="442"/>
      <c r="MF32" s="442"/>
      <c r="MG32" s="442"/>
      <c r="MH32" s="442"/>
      <c r="MI32" s="442"/>
      <c r="MJ32" s="442"/>
      <c r="MK32" s="442"/>
      <c r="ML32" s="442"/>
      <c r="MM32" s="442"/>
      <c r="MN32" s="442"/>
      <c r="MO32" s="442"/>
      <c r="MP32" s="442"/>
      <c r="MQ32" s="442"/>
      <c r="MR32" s="442"/>
      <c r="MS32" s="442"/>
      <c r="MT32" s="442"/>
      <c r="MU32" s="442"/>
      <c r="MV32" s="442"/>
      <c r="MW32" s="442"/>
      <c r="MX32" s="442"/>
      <c r="MY32" s="442"/>
      <c r="MZ32" s="442"/>
      <c r="NA32" s="442"/>
      <c r="NB32" s="442"/>
      <c r="NC32" s="442"/>
      <c r="ND32" s="442"/>
      <c r="NE32" s="442"/>
      <c r="NF32" s="442"/>
      <c r="NG32" s="442"/>
      <c r="NH32" s="442"/>
      <c r="NI32" s="442"/>
      <c r="NJ32" s="442"/>
      <c r="NK32" s="442"/>
      <c r="NL32" s="442"/>
      <c r="NM32" s="442"/>
      <c r="NN32" s="442"/>
      <c r="NO32" s="442"/>
      <c r="NP32" s="442"/>
      <c r="NQ32" s="442"/>
      <c r="NR32" s="442"/>
      <c r="NS32" s="442"/>
      <c r="NT32" s="442"/>
      <c r="NU32" s="442"/>
      <c r="NV32" s="442"/>
      <c r="NW32" s="442"/>
      <c r="NX32" s="442"/>
      <c r="NY32" s="442"/>
      <c r="NZ32" s="442"/>
      <c r="OA32" s="442"/>
      <c r="OB32" s="442"/>
      <c r="OC32" s="442"/>
      <c r="OD32" s="442"/>
      <c r="OE32" s="442"/>
      <c r="OF32" s="442"/>
      <c r="OG32" s="442"/>
      <c r="OH32" s="442"/>
      <c r="OI32" s="442"/>
      <c r="OJ32" s="442"/>
      <c r="OK32" s="442"/>
      <c r="OL32" s="442"/>
      <c r="OM32" s="442"/>
      <c r="ON32" s="442"/>
      <c r="OO32" s="442"/>
      <c r="OP32" s="442"/>
      <c r="OQ32" s="442"/>
      <c r="OR32" s="442"/>
      <c r="OS32" s="442"/>
      <c r="OT32" s="442"/>
      <c r="OU32" s="442"/>
      <c r="OV32" s="442"/>
      <c r="OW32" s="442"/>
      <c r="OX32" s="442"/>
      <c r="OY32" s="442"/>
      <c r="OZ32" s="442"/>
      <c r="PA32" s="442"/>
      <c r="PB32" s="442"/>
      <c r="PC32" s="442"/>
      <c r="PD32" s="442"/>
      <c r="PE32" s="442"/>
      <c r="PF32" s="442"/>
      <c r="PG32" s="442"/>
      <c r="PH32" s="442"/>
      <c r="PI32" s="442"/>
      <c r="PJ32" s="442"/>
      <c r="PK32" s="442"/>
      <c r="PL32" s="442"/>
      <c r="PM32" s="442"/>
      <c r="PN32" s="442"/>
      <c r="PO32" s="442"/>
      <c r="PP32" s="442"/>
      <c r="PQ32" s="442"/>
      <c r="PR32" s="442"/>
      <c r="PS32" s="442"/>
      <c r="PT32" s="442"/>
      <c r="PU32" s="442"/>
      <c r="PV32" s="442"/>
      <c r="PW32" s="442"/>
      <c r="PX32" s="442"/>
      <c r="PY32" s="442"/>
      <c r="PZ32" s="442"/>
      <c r="QA32" s="442"/>
      <c r="QB32" s="442"/>
      <c r="QC32" s="442"/>
      <c r="QD32" s="442"/>
      <c r="QE32" s="442"/>
      <c r="QF32" s="442"/>
      <c r="QG32" s="442"/>
      <c r="QH32" s="442"/>
      <c r="QI32" s="442"/>
      <c r="QJ32" s="442"/>
      <c r="QK32" s="442"/>
      <c r="QL32" s="442"/>
      <c r="QM32" s="442"/>
      <c r="QN32" s="442"/>
      <c r="QO32" s="442"/>
      <c r="QP32" s="442"/>
      <c r="QQ32" s="442"/>
      <c r="QR32" s="442"/>
      <c r="QS32" s="442"/>
      <c r="QT32" s="442"/>
      <c r="QU32" s="442"/>
      <c r="QV32" s="442"/>
      <c r="QW32" s="442"/>
      <c r="QX32" s="442"/>
      <c r="QY32" s="442"/>
      <c r="QZ32" s="442"/>
      <c r="RA32" s="442"/>
      <c r="RB32" s="442"/>
      <c r="RC32" s="442"/>
      <c r="RD32" s="442"/>
      <c r="RE32" s="442"/>
      <c r="RF32" s="442"/>
      <c r="RG32" s="442"/>
      <c r="RH32" s="442"/>
      <c r="RI32" s="442"/>
      <c r="RJ32" s="442"/>
      <c r="RK32" s="442"/>
      <c r="RL32" s="442"/>
      <c r="RM32" s="442"/>
      <c r="RN32" s="442"/>
      <c r="RO32" s="442"/>
      <c r="RP32" s="442"/>
      <c r="RQ32" s="442"/>
      <c r="RR32" s="442"/>
      <c r="RS32" s="442"/>
      <c r="RT32" s="442"/>
      <c r="RU32" s="442"/>
      <c r="RV32" s="442"/>
      <c r="RW32" s="442"/>
      <c r="RX32" s="442"/>
      <c r="RY32" s="442"/>
      <c r="RZ32" s="442"/>
      <c r="SA32" s="442"/>
      <c r="SB32" s="442"/>
      <c r="SC32" s="442"/>
      <c r="SD32" s="429"/>
      <c r="SE32" s="429"/>
      <c r="SF32" s="429"/>
      <c r="SG32" s="429"/>
      <c r="SH32" s="429"/>
      <c r="SI32" s="429"/>
      <c r="SJ32" s="429"/>
      <c r="SK32" s="429"/>
      <c r="SL32" s="429"/>
      <c r="SM32" s="429"/>
      <c r="SN32" s="429"/>
      <c r="SO32" s="429"/>
      <c r="SP32" s="429"/>
      <c r="SQ32" s="429"/>
      <c r="SR32" s="429"/>
      <c r="SS32" s="429"/>
      <c r="ST32" s="429"/>
      <c r="SU32" s="429"/>
      <c r="SV32" s="429"/>
      <c r="SW32" s="429"/>
      <c r="SX32" s="429"/>
      <c r="SY32" s="443">
        <f>SY26/$SY$26-1</f>
        <v>0</v>
      </c>
      <c r="SZ32" s="443">
        <f t="shared" ref="SZ32:VK32" si="738">SZ26/$SY$26-1</f>
        <v>1.9198464122869296E-3</v>
      </c>
      <c r="TA32" s="443">
        <f t="shared" si="738"/>
        <v>-3.8396928245740813E-3</v>
      </c>
      <c r="TB32" s="443">
        <f t="shared" si="738"/>
        <v>-1.1999040076794421E-3</v>
      </c>
      <c r="TC32" s="443">
        <f t="shared" si="738"/>
        <v>-6.7194624430045868E-3</v>
      </c>
      <c r="TD32" s="443">
        <f t="shared" si="738"/>
        <v>-1.295896328293733E-2</v>
      </c>
      <c r="TE32" s="443">
        <f t="shared" si="738"/>
        <v>-1.367890568754504E-2</v>
      </c>
      <c r="TF32" s="443">
        <f t="shared" si="738"/>
        <v>-1.3438924886009174E-2</v>
      </c>
      <c r="TG32" s="443">
        <f t="shared" si="738"/>
        <v>-5.9995200383968772E-3</v>
      </c>
      <c r="TH32" s="443">
        <f t="shared" si="738"/>
        <v>-1.0799136069114534E-2</v>
      </c>
      <c r="TI32" s="443">
        <f t="shared" si="738"/>
        <v>-4.3196544276458138E-3</v>
      </c>
      <c r="TJ32" s="443">
        <f t="shared" si="738"/>
        <v>-8.1593472522198951E-3</v>
      </c>
      <c r="TK32" s="443">
        <f t="shared" si="738"/>
        <v>-8.1593472522198951E-3</v>
      </c>
      <c r="TL32" s="443">
        <f t="shared" si="738"/>
        <v>-5.5195584353252558E-3</v>
      </c>
      <c r="TM32" s="443">
        <f t="shared" si="738"/>
        <v>-7.9193664506839179E-3</v>
      </c>
      <c r="TN32" s="443">
        <f t="shared" si="738"/>
        <v>-5.9995200383968772E-3</v>
      </c>
      <c r="TO32" s="443">
        <f t="shared" si="738"/>
        <v>-4.7996160307184343E-4</v>
      </c>
      <c r="TP32" s="443">
        <f t="shared" si="738"/>
        <v>2.1598272138227959E-3</v>
      </c>
      <c r="TQ32" s="443">
        <f t="shared" si="738"/>
        <v>1.0079193664506825E-2</v>
      </c>
      <c r="TR32" s="443">
        <f t="shared" si="738"/>
        <v>1.3198944084473085E-2</v>
      </c>
      <c r="TS32" s="443">
        <f t="shared" si="738"/>
        <v>1.0799136069114423E-2</v>
      </c>
      <c r="TT32" s="443">
        <f t="shared" si="738"/>
        <v>1.1999040076793754E-2</v>
      </c>
      <c r="TU32" s="443">
        <f t="shared" si="738"/>
        <v>1.2718982481401575E-2</v>
      </c>
      <c r="TV32" s="443">
        <f t="shared" si="738"/>
        <v>1.7998560115190854E-2</v>
      </c>
      <c r="TW32" s="443">
        <f t="shared" si="738"/>
        <v>2.2318214542836667E-2</v>
      </c>
      <c r="TX32" s="443">
        <f t="shared" si="738"/>
        <v>2.1358291336692981E-2</v>
      </c>
      <c r="TY32" s="443">
        <f t="shared" si="738"/>
        <v>2.2318214542836667E-2</v>
      </c>
      <c r="TZ32" s="443">
        <f t="shared" si="738"/>
        <v>2.591792656587466E-2</v>
      </c>
      <c r="UA32" s="443">
        <f t="shared" si="738"/>
        <v>2.5197984161267062E-2</v>
      </c>
      <c r="UB32" s="443">
        <f t="shared" si="738"/>
        <v>2.9757619390448742E-2</v>
      </c>
      <c r="UC32" s="443">
        <f t="shared" si="738"/>
        <v>3.5997120230381485E-2</v>
      </c>
      <c r="UD32" s="443">
        <f t="shared" si="738"/>
        <v>3.3837293016558689E-2</v>
      </c>
      <c r="UE32" s="443">
        <f t="shared" si="738"/>
        <v>2.8797696184305055E-2</v>
      </c>
      <c r="UF32" s="443">
        <f t="shared" si="738"/>
        <v>2.4238060955123597E-2</v>
      </c>
      <c r="UG32" s="443">
        <f t="shared" si="738"/>
        <v>2.735781137509008E-2</v>
      </c>
      <c r="UH32" s="443">
        <f t="shared" si="738"/>
        <v>2.7117830573553992E-2</v>
      </c>
      <c r="UI32" s="443">
        <f t="shared" si="738"/>
        <v>2.9277657787377009E-2</v>
      </c>
      <c r="UJ32" s="443">
        <f t="shared" si="738"/>
        <v>2.8797696184305055E-2</v>
      </c>
      <c r="UK32" s="443">
        <f t="shared" si="738"/>
        <v>4.0076793856491433E-2</v>
      </c>
      <c r="UL32" s="443">
        <f t="shared" si="738"/>
        <v>3.9836813054955567E-2</v>
      </c>
      <c r="UM32" s="443">
        <f t="shared" si="738"/>
        <v>3.0237580993520474E-2</v>
      </c>
      <c r="UN32" s="443">
        <f t="shared" si="738"/>
        <v>3.0957523398128073E-2</v>
      </c>
      <c r="UO32" s="443">
        <f t="shared" si="738"/>
        <v>3.3597312215022823E-2</v>
      </c>
      <c r="UP32" s="443">
        <f t="shared" si="738"/>
        <v>2.9757619390448742E-2</v>
      </c>
      <c r="UQ32" s="443">
        <f t="shared" si="738"/>
        <v>3.4317254619630422E-2</v>
      </c>
      <c r="UR32" s="443">
        <f t="shared" si="738"/>
        <v>2.2558195344372312E-2</v>
      </c>
      <c r="US32" s="443">
        <f t="shared" si="738"/>
        <v>1.2239020878329621E-2</v>
      </c>
      <c r="UT32" s="443">
        <f t="shared" si="738"/>
        <v>1.4878809695224371E-2</v>
      </c>
      <c r="UU32" s="443">
        <f t="shared" si="738"/>
        <v>2.3998080153588841E-3</v>
      </c>
      <c r="UV32" s="443">
        <f t="shared" si="738"/>
        <v>-5.9995200383968772E-3</v>
      </c>
      <c r="UW32" s="443">
        <f t="shared" si="738"/>
        <v>-6.959443244540453E-3</v>
      </c>
      <c r="UX32" s="443">
        <f t="shared" si="738"/>
        <v>-3.8396928245740813E-3</v>
      </c>
      <c r="UY32" s="443">
        <f t="shared" si="738"/>
        <v>-2.3998080153597723E-4</v>
      </c>
      <c r="UZ32" s="443">
        <f t="shared" si="738"/>
        <v>1.4638828893688505E-2</v>
      </c>
      <c r="VA32" s="443">
        <f t="shared" si="738"/>
        <v>2.1118310535157114E-2</v>
      </c>
      <c r="VB32" s="443">
        <f t="shared" si="738"/>
        <v>1.7998560115190854E-2</v>
      </c>
      <c r="VC32" s="443">
        <f t="shared" si="738"/>
        <v>1.5838732901367836E-2</v>
      </c>
      <c r="VD32" s="443">
        <f t="shared" si="738"/>
        <v>1.367890568754504E-2</v>
      </c>
      <c r="VE32" s="443">
        <f t="shared" si="738"/>
        <v>1.7518598512118899E-2</v>
      </c>
      <c r="VF32" s="443">
        <f t="shared" si="738"/>
        <v>2.8317734581233545E-2</v>
      </c>
      <c r="VG32" s="443">
        <f t="shared" si="738"/>
        <v>3.1917446604271538E-2</v>
      </c>
      <c r="VH32" s="443">
        <f t="shared" si="738"/>
        <v>1.9198464122870185E-2</v>
      </c>
      <c r="VI32" s="443">
        <f t="shared" si="738"/>
        <v>1.7998560115190854E-2</v>
      </c>
      <c r="VJ32" s="443">
        <f t="shared" si="738"/>
        <v>1.4158867290616772E-2</v>
      </c>
      <c r="VK32" s="443">
        <f t="shared" si="738"/>
        <v>5.2795776337892786E-3</v>
      </c>
      <c r="VL32" s="443">
        <f t="shared" ref="VL32:XW32" si="739">VL26/$SY$26-1</f>
        <v>1.5358771298296103E-2</v>
      </c>
      <c r="VM32" s="443">
        <f t="shared" si="739"/>
        <v>1.2958963282937441E-2</v>
      </c>
      <c r="VN32" s="443">
        <f t="shared" si="739"/>
        <v>7.6793856491481627E-3</v>
      </c>
      <c r="VO32" s="443">
        <f t="shared" si="739"/>
        <v>1.6078713702903702E-2</v>
      </c>
      <c r="VP32" s="443">
        <f t="shared" si="739"/>
        <v>9.3592512598992261E-3</v>
      </c>
      <c r="VQ32" s="443">
        <f t="shared" si="739"/>
        <v>1.0559155267578557E-2</v>
      </c>
      <c r="VR32" s="443">
        <f t="shared" si="739"/>
        <v>8.8792896568274937E-3</v>
      </c>
      <c r="VS32" s="443">
        <f t="shared" si="739"/>
        <v>9.5992320614346482E-4</v>
      </c>
      <c r="VT32" s="443">
        <f t="shared" si="739"/>
        <v>4.7996160307173241E-4</v>
      </c>
      <c r="VU32" s="443">
        <f t="shared" si="739"/>
        <v>-3.3597312215022379E-3</v>
      </c>
      <c r="VV32" s="443">
        <f t="shared" si="739"/>
        <v>1.9198464122869296E-3</v>
      </c>
      <c r="VW32" s="443">
        <f t="shared" si="739"/>
        <v>1.2718982481401575E-2</v>
      </c>
      <c r="VX32" s="443">
        <f t="shared" si="739"/>
        <v>6.7194624430044758E-3</v>
      </c>
      <c r="VY32" s="443">
        <f t="shared" si="739"/>
        <v>8.1593472522196731E-3</v>
      </c>
      <c r="VZ32" s="443">
        <f t="shared" si="739"/>
        <v>5.759539236861011E-3</v>
      </c>
      <c r="WA32" s="443">
        <f t="shared" si="739"/>
        <v>-1.6798656107511745E-3</v>
      </c>
      <c r="WB32" s="443">
        <f t="shared" si="739"/>
        <v>-5.2795776337892786E-3</v>
      </c>
      <c r="WC32" s="443">
        <f t="shared" si="739"/>
        <v>1.6798656107510634E-3</v>
      </c>
      <c r="WD32" s="443">
        <f t="shared" si="739"/>
        <v>1.4398848092151972E-3</v>
      </c>
      <c r="WE32" s="443">
        <f t="shared" si="739"/>
        <v>-2.6397888168946393E-3</v>
      </c>
      <c r="WF32" s="443">
        <f t="shared" si="739"/>
        <v>-7.1994240460764303E-3</v>
      </c>
      <c r="WG32" s="443">
        <f t="shared" si="739"/>
        <v>-3.8396928245740813E-3</v>
      </c>
      <c r="WH32" s="443">
        <f t="shared" si="739"/>
        <v>-7.6793856491480517E-3</v>
      </c>
      <c r="WI32" s="443">
        <f t="shared" si="739"/>
        <v>-2.0398368130549627E-2</v>
      </c>
      <c r="WJ32" s="443">
        <f t="shared" si="739"/>
        <v>-8.9272858171346225E-2</v>
      </c>
      <c r="WK32" s="443">
        <f t="shared" si="739"/>
        <v>-0.10007199424046076</v>
      </c>
      <c r="WL32" s="443">
        <f t="shared" si="739"/>
        <v>-7.607391408687314E-2</v>
      </c>
      <c r="WM32" s="443">
        <f t="shared" si="739"/>
        <v>-6.431485481161503E-2</v>
      </c>
      <c r="WN32" s="443">
        <f t="shared" si="739"/>
        <v>-7.5593952483801297E-2</v>
      </c>
      <c r="WO32" s="443">
        <f t="shared" si="739"/>
        <v>-6.1915046796256257E-2</v>
      </c>
      <c r="WP32" s="443">
        <f t="shared" si="739"/>
        <v>-6.5514758819294583E-2</v>
      </c>
      <c r="WQ32" s="443">
        <f t="shared" si="739"/>
        <v>-5.7115430765538822E-2</v>
      </c>
      <c r="WR32" s="443">
        <f t="shared" si="739"/>
        <v>-6.431485481161503E-2</v>
      </c>
      <c r="WS32" s="443">
        <f t="shared" si="739"/>
        <v>-7.0074394048476152E-2</v>
      </c>
      <c r="WT32" s="443">
        <f t="shared" si="739"/>
        <v>-6.6714662826973914E-2</v>
      </c>
      <c r="WU32" s="443">
        <f t="shared" si="739"/>
        <v>-6.7434605231581513E-2</v>
      </c>
      <c r="WV32" s="443">
        <f t="shared" si="739"/>
        <v>-8.4953203743700523E-2</v>
      </c>
      <c r="WW32" s="443">
        <f t="shared" si="739"/>
        <v>-8.2793376529877727E-2</v>
      </c>
      <c r="WX32" s="443">
        <f t="shared" si="739"/>
        <v>-7.8713702903767668E-2</v>
      </c>
      <c r="WY32" s="443">
        <f t="shared" si="739"/>
        <v>-8.447324214062879E-2</v>
      </c>
      <c r="WZ32" s="443">
        <f t="shared" si="739"/>
        <v>-8.9512838972882314E-2</v>
      </c>
      <c r="XA32" s="443">
        <f t="shared" si="739"/>
        <v>-9.1432685385169243E-2</v>
      </c>
      <c r="XB32" s="443">
        <f t="shared" si="739"/>
        <v>-8.7592992560595162E-2</v>
      </c>
      <c r="XC32" s="443">
        <f t="shared" si="739"/>
        <v>-8.0873530117590686E-2</v>
      </c>
      <c r="XD32" s="443">
        <f t="shared" si="739"/>
        <v>-8.4953203743700523E-2</v>
      </c>
      <c r="XE32" s="443">
        <f t="shared" si="739"/>
        <v>-9.4072474202063883E-2</v>
      </c>
      <c r="XF32" s="443">
        <f t="shared" si="739"/>
        <v>-7.727381809455236E-2</v>
      </c>
      <c r="XG32" s="443">
        <f t="shared" si="739"/>
        <v>-6.6474682025438048E-2</v>
      </c>
      <c r="XH32" s="443">
        <f t="shared" si="739"/>
        <v>-6.7674586033117379E-2</v>
      </c>
      <c r="XI32" s="443">
        <f t="shared" si="739"/>
        <v>-7.0314374850012018E-2</v>
      </c>
      <c r="XJ32" s="443">
        <f t="shared" si="739"/>
        <v>-7.4634029277657721E-2</v>
      </c>
      <c r="XK32" s="443">
        <f t="shared" si="739"/>
        <v>-6.6474682025438048E-2</v>
      </c>
      <c r="XL32" s="443">
        <f t="shared" si="739"/>
        <v>-6.7914566834653134E-2</v>
      </c>
      <c r="XM32" s="443">
        <f t="shared" si="739"/>
        <v>-7.5833933285337274E-2</v>
      </c>
      <c r="XN32" s="443">
        <f t="shared" si="739"/>
        <v>-5.5435565154787647E-2</v>
      </c>
      <c r="XO32" s="443">
        <f t="shared" si="739"/>
        <v>-6.2155027597792234E-2</v>
      </c>
      <c r="XP32" s="443">
        <f t="shared" si="739"/>
        <v>-5.783537317014642E-2</v>
      </c>
      <c r="XQ32" s="443">
        <f t="shared" si="739"/>
        <v>-6.1915046796256257E-2</v>
      </c>
      <c r="XR32" s="443">
        <f t="shared" si="739"/>
        <v>-7.0314374850012018E-2</v>
      </c>
      <c r="XS32" s="443">
        <f t="shared" si="739"/>
        <v>-7.7753779697624203E-2</v>
      </c>
      <c r="XT32" s="443">
        <f t="shared" si="739"/>
        <v>-7.6313894888408895E-2</v>
      </c>
      <c r="XU32" s="443">
        <f t="shared" si="739"/>
        <v>-6.7674586033117379E-2</v>
      </c>
      <c r="XV32" s="443">
        <f t="shared" si="739"/>
        <v>-6.6714662826973914E-2</v>
      </c>
      <c r="XW32" s="443">
        <f t="shared" si="739"/>
        <v>-6.6954643628509669E-2</v>
      </c>
      <c r="XX32" s="443">
        <f t="shared" ref="XX32:AAI32" si="740">XX26/$SY$26-1</f>
        <v>-6.6474682025438048E-2</v>
      </c>
      <c r="XY32" s="443">
        <f t="shared" si="740"/>
        <v>-6.3834893208543408E-2</v>
      </c>
      <c r="XZ32" s="443">
        <f t="shared" si="740"/>
        <v>-7.607391408687314E-2</v>
      </c>
      <c r="YA32" s="443">
        <f t="shared" si="740"/>
        <v>-6.8874490040796821E-2</v>
      </c>
      <c r="YB32" s="443">
        <f t="shared" si="740"/>
        <v>-7.6553875689944872E-2</v>
      </c>
      <c r="YC32" s="443">
        <f t="shared" si="740"/>
        <v>-8.1593472522198174E-2</v>
      </c>
      <c r="YD32" s="443">
        <f t="shared" si="740"/>
        <v>-6.8874490040796821E-2</v>
      </c>
      <c r="YE32" s="443">
        <f t="shared" si="740"/>
        <v>-7.5593952483801297E-2</v>
      </c>
      <c r="YF32" s="443">
        <f t="shared" si="740"/>
        <v>-8.3753299736021192E-2</v>
      </c>
      <c r="YG32" s="443">
        <f t="shared" si="740"/>
        <v>-8.9752819774418069E-2</v>
      </c>
      <c r="YH32" s="443">
        <f t="shared" si="740"/>
        <v>-7.8233741300696047E-2</v>
      </c>
      <c r="YI32" s="443">
        <f t="shared" si="740"/>
        <v>-7.7033837293016605E-2</v>
      </c>
      <c r="YJ32" s="443">
        <f t="shared" si="740"/>
        <v>-6.8154547636189222E-2</v>
      </c>
      <c r="YK32" s="443">
        <f t="shared" si="740"/>
        <v>-6.1195104391648769E-2</v>
      </c>
      <c r="YL32" s="443">
        <f t="shared" si="740"/>
        <v>-5.8315334773218153E-2</v>
      </c>
      <c r="YM32" s="443">
        <f t="shared" si="740"/>
        <v>-6.3834893208543408E-2</v>
      </c>
      <c r="YN32" s="443">
        <f t="shared" si="740"/>
        <v>-6.4074874010079275E-2</v>
      </c>
      <c r="YO32" s="443">
        <f t="shared" si="740"/>
        <v>-5.9035277177825751E-2</v>
      </c>
      <c r="YP32" s="443">
        <f t="shared" si="740"/>
        <v>-6.431485481161503E-2</v>
      </c>
      <c r="YQ32" s="443">
        <f t="shared" si="740"/>
        <v>-6.4554835613151007E-2</v>
      </c>
      <c r="YR32" s="443">
        <f t="shared" si="740"/>
        <v>-6.6474682025438048E-2</v>
      </c>
      <c r="YS32" s="443">
        <f t="shared" si="740"/>
        <v>-6.6234701223902182E-2</v>
      </c>
      <c r="YT32" s="443">
        <f t="shared" si="740"/>
        <v>-6.3354931605471565E-2</v>
      </c>
      <c r="YU32" s="443">
        <f t="shared" si="740"/>
        <v>-5.9275257979361617E-2</v>
      </c>
      <c r="YV32" s="443">
        <f t="shared" si="740"/>
        <v>-5.3755699544036473E-2</v>
      </c>
      <c r="YW32" s="443">
        <f t="shared" si="740"/>
        <v>-4.943604511639077E-2</v>
      </c>
      <c r="YX32" s="443">
        <f t="shared" si="740"/>
        <v>-5.3755699544036473E-2</v>
      </c>
      <c r="YY32" s="443">
        <f t="shared" si="740"/>
        <v>-6.0475161987041059E-2</v>
      </c>
      <c r="YZ32" s="443">
        <f t="shared" si="740"/>
        <v>-6.6234701223902182E-2</v>
      </c>
      <c r="ZA32" s="443">
        <f t="shared" si="740"/>
        <v>-6.9114470842332687E-2</v>
      </c>
      <c r="ZB32" s="443">
        <f t="shared" si="740"/>
        <v>-6.3834893208543408E-2</v>
      </c>
      <c r="ZC32" s="443">
        <f t="shared" si="740"/>
        <v>-5.9515238780897595E-2</v>
      </c>
      <c r="ZD32" s="443">
        <f t="shared" si="740"/>
        <v>-6.2155027597792234E-2</v>
      </c>
      <c r="ZE32" s="443">
        <f t="shared" si="740"/>
        <v>-6.0715142788576926E-2</v>
      </c>
      <c r="ZF32" s="443">
        <f t="shared" si="740"/>
        <v>-6.1435085193184635E-2</v>
      </c>
      <c r="ZG32" s="443">
        <f t="shared" si="740"/>
        <v>-5.783537317014642E-2</v>
      </c>
      <c r="ZH32" s="443">
        <f t="shared" si="740"/>
        <v>-5.2795776337893008E-2</v>
      </c>
      <c r="ZI32" s="443">
        <f t="shared" si="740"/>
        <v>-5.5195584353251892E-2</v>
      </c>
      <c r="ZJ32" s="443">
        <f t="shared" si="740"/>
        <v>-6.4074874010079275E-2</v>
      </c>
      <c r="ZK32" s="443">
        <f t="shared" si="740"/>
        <v>-7.1274298056155483E-2</v>
      </c>
      <c r="ZL32" s="443">
        <f t="shared" si="740"/>
        <v>-7.151427885769146E-2</v>
      </c>
      <c r="ZM32" s="443">
        <f t="shared" si="740"/>
        <v>-7.223422126229917E-2</v>
      </c>
      <c r="ZN32" s="443">
        <f t="shared" si="740"/>
        <v>-7.3434125269978501E-2</v>
      </c>
      <c r="ZO32" s="443">
        <f t="shared" si="740"/>
        <v>-0.11159107271418278</v>
      </c>
      <c r="ZP32" s="443">
        <f t="shared" si="740"/>
        <v>-0.11807055435565161</v>
      </c>
      <c r="ZQ32" s="443">
        <f t="shared" si="740"/>
        <v>-0.13486921046316303</v>
      </c>
      <c r="ZR32" s="443">
        <f t="shared" si="740"/>
        <v>-0.1159107271418286</v>
      </c>
      <c r="ZS32" s="443">
        <f t="shared" si="740"/>
        <v>-0.1101511879049677</v>
      </c>
      <c r="ZT32" s="443">
        <f t="shared" si="740"/>
        <v>-0.1173506119510439</v>
      </c>
      <c r="ZU32" s="443">
        <f t="shared" si="740"/>
        <v>-0.11567074634029273</v>
      </c>
      <c r="ZV32" s="443">
        <f t="shared" si="740"/>
        <v>-0.1173506119510439</v>
      </c>
      <c r="ZW32" s="443">
        <f t="shared" si="740"/>
        <v>-0.11855051595872346</v>
      </c>
      <c r="ZX32" s="443">
        <f t="shared" si="740"/>
        <v>-0.12574994000479967</v>
      </c>
      <c r="ZY32" s="443">
        <f t="shared" si="740"/>
        <v>-0.13534917206623476</v>
      </c>
      <c r="ZZ32" s="443">
        <f t="shared" si="740"/>
        <v>-0.12574994000479967</v>
      </c>
      <c r="AAA32" s="443">
        <f t="shared" si="740"/>
        <v>-0.12095032397408201</v>
      </c>
      <c r="AAB32" s="443">
        <f t="shared" si="740"/>
        <v>-0.12095032397408201</v>
      </c>
      <c r="AAC32" s="443">
        <f t="shared" si="740"/>
        <v>-0.12862970962323017</v>
      </c>
      <c r="AAD32" s="443">
        <f t="shared" si="740"/>
        <v>-0.1283897288216943</v>
      </c>
      <c r="AAE32" s="443">
        <f t="shared" si="740"/>
        <v>-0.12742980561555084</v>
      </c>
      <c r="AAF32" s="443">
        <f t="shared" si="740"/>
        <v>-0.12383009359251274</v>
      </c>
      <c r="AAG32" s="443">
        <f t="shared" si="740"/>
        <v>-0.13030957523398123</v>
      </c>
      <c r="AAH32" s="443">
        <f t="shared" si="740"/>
        <v>-0.13246940244780425</v>
      </c>
      <c r="AAI32" s="443">
        <f t="shared" si="740"/>
        <v>-0.12958963282937364</v>
      </c>
      <c r="AAJ32" s="443">
        <f t="shared" ref="AAJ32:ACU32" si="741">AAJ26/$SY$26-1</f>
        <v>-0.13918886489080884</v>
      </c>
      <c r="AAK32" s="443">
        <f t="shared" si="741"/>
        <v>-0.14734821214302851</v>
      </c>
      <c r="AAL32" s="443">
        <f t="shared" si="741"/>
        <v>-0.14734821214302851</v>
      </c>
      <c r="AAM32" s="443">
        <f t="shared" si="741"/>
        <v>-0.1415886729061675</v>
      </c>
      <c r="AAN32" s="443">
        <f t="shared" si="741"/>
        <v>-0.12862970962323017</v>
      </c>
      <c r="AAO32" s="443">
        <f t="shared" si="741"/>
        <v>-0.12191024718022558</v>
      </c>
      <c r="AAP32" s="443">
        <f t="shared" si="741"/>
        <v>-0.11927045836333094</v>
      </c>
      <c r="AAQ32" s="443">
        <f t="shared" si="741"/>
        <v>-0.11327093832493396</v>
      </c>
      <c r="AAR32" s="443">
        <f t="shared" si="741"/>
        <v>-0.10151187904967607</v>
      </c>
      <c r="AAS32" s="443">
        <f t="shared" si="741"/>
        <v>-9.0712742980561534E-2</v>
      </c>
      <c r="AAT32" s="443">
        <f t="shared" si="741"/>
        <v>-8.6873050155987674E-2</v>
      </c>
      <c r="AAU32" s="443">
        <f t="shared" si="741"/>
        <v>-8.4953203743700523E-2</v>
      </c>
      <c r="AAV32" s="443">
        <f t="shared" si="741"/>
        <v>-7.799376049916007E-2</v>
      </c>
      <c r="AAW32" s="443">
        <f t="shared" si="741"/>
        <v>-7.2954163666906657E-2</v>
      </c>
      <c r="AAX32" s="443">
        <f t="shared" si="741"/>
        <v>-7.2954163666906657E-2</v>
      </c>
      <c r="AAY32" s="443">
        <f t="shared" si="741"/>
        <v>-6.6474682025438048E-2</v>
      </c>
      <c r="AAZ32" s="443">
        <f t="shared" si="741"/>
        <v>-6.6954643628509669E-2</v>
      </c>
      <c r="ABA32" s="443">
        <f t="shared" si="741"/>
        <v>-5.6875449964002955E-2</v>
      </c>
      <c r="ABB32" s="443">
        <f t="shared" si="741"/>
        <v>-5.8795296376289996E-2</v>
      </c>
      <c r="ABC32" s="443">
        <f t="shared" si="741"/>
        <v>-6.8394528437724977E-2</v>
      </c>
      <c r="ABD32" s="443">
        <f t="shared" si="741"/>
        <v>-7.5113990880729564E-2</v>
      </c>
      <c r="ABE32" s="443">
        <f t="shared" si="741"/>
        <v>-8.0153587712983088E-2</v>
      </c>
      <c r="ABF32" s="443">
        <f t="shared" si="741"/>
        <v>-7.3914086873050122E-2</v>
      </c>
      <c r="ABG32" s="443">
        <f t="shared" si="741"/>
        <v>-7.1274298056155483E-2</v>
      </c>
      <c r="ABH32" s="443">
        <f t="shared" si="741"/>
        <v>-7.8713702903767668E-2</v>
      </c>
      <c r="ABI32" s="443">
        <f t="shared" si="741"/>
        <v>-6.7434605231581513E-2</v>
      </c>
      <c r="ABJ32" s="443">
        <f t="shared" si="741"/>
        <v>-6.3834893208543408E-2</v>
      </c>
      <c r="ABK32" s="443">
        <f t="shared" si="741"/>
        <v>-6.0715142788576926E-2</v>
      </c>
      <c r="ABL32" s="443">
        <f t="shared" si="741"/>
        <v>-5.855531557475413E-2</v>
      </c>
      <c r="ABM32" s="443">
        <f t="shared" si="741"/>
        <v>-6.3354931605471565E-2</v>
      </c>
      <c r="ABN32" s="443">
        <f t="shared" si="741"/>
        <v>-6.431485481161503E-2</v>
      </c>
      <c r="ABO32" s="443">
        <f t="shared" si="741"/>
        <v>-5.7355411567074688E-2</v>
      </c>
      <c r="ABP32" s="443">
        <f t="shared" si="741"/>
        <v>-5.7355411567074688E-2</v>
      </c>
      <c r="ABQ32" s="443">
        <f t="shared" si="741"/>
        <v>-6.23950083993281E-2</v>
      </c>
      <c r="ABR32" s="443">
        <f t="shared" si="741"/>
        <v>-6.3354931605471565E-2</v>
      </c>
      <c r="ABS32" s="443">
        <f t="shared" si="741"/>
        <v>-6.2155027597792234E-2</v>
      </c>
      <c r="ABT32" s="443">
        <f t="shared" si="741"/>
        <v>-6.3834893208543408E-2</v>
      </c>
      <c r="ABU32" s="443">
        <f t="shared" si="741"/>
        <v>-6.4794816414686873E-2</v>
      </c>
      <c r="ABV32" s="443">
        <f t="shared" si="741"/>
        <v>-6.1915046796256257E-2</v>
      </c>
      <c r="ABW32" s="443">
        <f t="shared" si="741"/>
        <v>-6.23950083993281E-2</v>
      </c>
      <c r="ABX32" s="443">
        <f t="shared" si="741"/>
        <v>-6.0955123590112792E-2</v>
      </c>
      <c r="ABY32" s="443">
        <f t="shared" si="741"/>
        <v>-6.8634509239260844E-2</v>
      </c>
      <c r="ABZ32" s="443">
        <f t="shared" si="741"/>
        <v>-6.6714662826973914E-2</v>
      </c>
      <c r="ACA32" s="443">
        <f t="shared" si="741"/>
        <v>-6.7434605231581513E-2</v>
      </c>
      <c r="ACB32" s="443">
        <f t="shared" si="741"/>
        <v>-8.6633069354451586E-2</v>
      </c>
      <c r="ACC32" s="443">
        <f t="shared" si="741"/>
        <v>-8.8072954163666894E-2</v>
      </c>
      <c r="ACD32" s="443">
        <f t="shared" si="741"/>
        <v>-9.2392608591312708E-2</v>
      </c>
      <c r="ACE32" s="443">
        <f t="shared" si="741"/>
        <v>-7.4394048476121966E-2</v>
      </c>
      <c r="ACF32" s="443">
        <f t="shared" si="741"/>
        <v>-6.5274778017758495E-2</v>
      </c>
      <c r="ACG32" s="443">
        <f t="shared" si="741"/>
        <v>-6.3594912407007431E-2</v>
      </c>
      <c r="ACH32" s="443">
        <f t="shared" si="741"/>
        <v>-6.3834893208543408E-2</v>
      </c>
      <c r="ACI32" s="443">
        <f t="shared" si="741"/>
        <v>-5.5195584353251892E-2</v>
      </c>
      <c r="ACJ32" s="443">
        <f t="shared" si="741"/>
        <v>-5.855531557475413E-2</v>
      </c>
      <c r="ACK32" s="443">
        <f t="shared" si="741"/>
        <v>-5.2075833933285409E-2</v>
      </c>
      <c r="ACL32" s="443">
        <f t="shared" si="741"/>
        <v>-4.9676025917926525E-2</v>
      </c>
      <c r="ACM32" s="443">
        <f t="shared" si="741"/>
        <v>-6.3834893208543408E-2</v>
      </c>
      <c r="ACN32" s="443">
        <f t="shared" si="741"/>
        <v>-6.5994720422366204E-2</v>
      </c>
      <c r="ACO32" s="443">
        <f t="shared" si="741"/>
        <v>-5.6395488360931112E-2</v>
      </c>
      <c r="ACP32" s="443">
        <f t="shared" si="741"/>
        <v>-5.3035757139428874E-2</v>
      </c>
      <c r="ACQ32" s="443">
        <f t="shared" si="741"/>
        <v>-4.8236141108711439E-2</v>
      </c>
      <c r="ACR32" s="443">
        <f t="shared" si="741"/>
        <v>-4.7276217902567752E-2</v>
      </c>
      <c r="ACS32" s="443">
        <f t="shared" si="741"/>
        <v>-5.3515718742500717E-2</v>
      </c>
      <c r="ACT32" s="443">
        <f t="shared" si="741"/>
        <v>-5.327573794096474E-2</v>
      </c>
      <c r="ACU32" s="443">
        <f t="shared" si="741"/>
        <v>-5.4235661147108316E-2</v>
      </c>
      <c r="ACV32" s="443">
        <f t="shared" ref="ACV32:ADJ32" si="742">ACV26/$SY$26-1</f>
        <v>-4.5116390688744956E-2</v>
      </c>
      <c r="ACW32" s="443">
        <f t="shared" si="742"/>
        <v>-4.9676025917926525E-2</v>
      </c>
      <c r="ACX32" s="443">
        <f t="shared" si="742"/>
        <v>-4.7756179505639595E-2</v>
      </c>
      <c r="ACY32" s="443">
        <f t="shared" si="742"/>
        <v>-4.5596352291816578E-2</v>
      </c>
      <c r="ACZ32" s="443">
        <f t="shared" si="742"/>
        <v>-4.7756179505639595E-2</v>
      </c>
      <c r="ADA32" s="443">
        <f t="shared" si="742"/>
        <v>-5.0395968322534235E-2</v>
      </c>
      <c r="ADB32" s="443">
        <f t="shared" si="742"/>
        <v>-5.1595872330213566E-2</v>
      </c>
      <c r="ADC32" s="443">
        <f t="shared" si="742"/>
        <v>-5.7595392368610443E-2</v>
      </c>
      <c r="ADD32" s="443">
        <f t="shared" si="742"/>
        <v>-5.9755219582433461E-2</v>
      </c>
      <c r="ADE32" s="443">
        <f t="shared" si="742"/>
        <v>-6.8154547636189222E-2</v>
      </c>
      <c r="ADF32" s="443">
        <f t="shared" si="742"/>
        <v>-7.4394048476121966E-2</v>
      </c>
      <c r="ADG32" s="443">
        <f t="shared" si="742"/>
        <v>-7.9193664506839512E-2</v>
      </c>
      <c r="ADH32" s="443">
        <f t="shared" si="742"/>
        <v>-7.9433645308375378E-2</v>
      </c>
      <c r="ADI32" s="443">
        <f t="shared" si="742"/>
        <v>-8.0393568514518843E-2</v>
      </c>
      <c r="ADJ32" s="443">
        <f t="shared" si="742"/>
        <v>-8.8072954163666894E-2</v>
      </c>
      <c r="ADK32" s="443">
        <f>ADK26/$ADK$26-1</f>
        <v>0</v>
      </c>
      <c r="ADL32" s="443">
        <f t="shared" ref="ADL32:AFW32" si="743">ADL26/$ADK$26-1</f>
        <v>7.9009744535163406E-4</v>
      </c>
      <c r="ADM32" s="443">
        <f t="shared" si="743"/>
        <v>8.1643402686331079E-3</v>
      </c>
      <c r="ADN32" s="443">
        <f t="shared" si="743"/>
        <v>2.0805899394258587E-2</v>
      </c>
      <c r="ADO32" s="443">
        <f t="shared" si="743"/>
        <v>3.5817750855938968E-2</v>
      </c>
      <c r="ADP32" s="443">
        <f t="shared" si="743"/>
        <v>4.3455359494337653E-2</v>
      </c>
      <c r="ADQ32" s="443">
        <f t="shared" si="743"/>
        <v>4.8195944166447235E-2</v>
      </c>
      <c r="ADR32" s="443">
        <f t="shared" si="743"/>
        <v>4.9776139057150504E-2</v>
      </c>
      <c r="ADS32" s="443">
        <f t="shared" si="743"/>
        <v>4.898604161179887E-2</v>
      </c>
      <c r="ADT32" s="443">
        <f t="shared" si="743"/>
        <v>4.5825651830392555E-2</v>
      </c>
      <c r="ADU32" s="443">
        <f t="shared" si="743"/>
        <v>4.5298920200157911E-2</v>
      </c>
      <c r="ADV32" s="443">
        <f t="shared" si="743"/>
        <v>4.9776139057150504E-2</v>
      </c>
      <c r="ADW32" s="443">
        <f t="shared" si="743"/>
        <v>5.2673163023439606E-2</v>
      </c>
      <c r="ADX32" s="443">
        <f t="shared" si="743"/>
        <v>5.1619699762970761E-2</v>
      </c>
      <c r="ADY32" s="443">
        <f t="shared" si="743"/>
        <v>5.0566236502501916E-2</v>
      </c>
      <c r="ADZ32" s="443">
        <f t="shared" si="743"/>
        <v>4.7669212536212813E-2</v>
      </c>
      <c r="AEA32" s="443">
        <f t="shared" si="743"/>
        <v>4.9249407426916081E-2</v>
      </c>
      <c r="AEB32" s="443">
        <f t="shared" si="743"/>
        <v>5.2146431393205184E-2</v>
      </c>
      <c r="AEC32" s="443">
        <f t="shared" si="743"/>
        <v>5.0302870687384926E-2</v>
      </c>
      <c r="AED32" s="443">
        <f t="shared" si="743"/>
        <v>5.0829602317619127E-2</v>
      </c>
      <c r="AEE32" s="443">
        <f t="shared" si="743"/>
        <v>4.3455359494337653E-2</v>
      </c>
      <c r="AEF32" s="443">
        <f t="shared" si="743"/>
        <v>4.7669212536212813E-2</v>
      </c>
      <c r="AEG32" s="443">
        <f t="shared" si="743"/>
        <v>5.9520674216486658E-2</v>
      </c>
      <c r="AEH32" s="443">
        <f t="shared" si="743"/>
        <v>5.4780089544377075E-2</v>
      </c>
      <c r="AEI32" s="443">
        <f t="shared" si="743"/>
        <v>5.7940479325783611E-2</v>
      </c>
      <c r="AEJ32" s="443">
        <f t="shared" si="743"/>
        <v>5.6887016065314766E-2</v>
      </c>
      <c r="AEK32" s="443">
        <f t="shared" si="743"/>
        <v>5.5043455359494509E-2</v>
      </c>
      <c r="AEL32" s="443">
        <f t="shared" si="743"/>
        <v>5.4780089544377075E-2</v>
      </c>
      <c r="AEM32" s="443">
        <f t="shared" si="743"/>
        <v>5.5306821174611498E-2</v>
      </c>
      <c r="AEN32" s="443">
        <f t="shared" si="743"/>
        <v>4.0294969712931339E-2</v>
      </c>
      <c r="AEO32" s="443">
        <f t="shared" si="743"/>
        <v>3.9768238082696916E-2</v>
      </c>
      <c r="AEP32" s="443">
        <f t="shared" si="743"/>
        <v>4.7405846721095823E-2</v>
      </c>
      <c r="AEQ32" s="443">
        <f t="shared" si="743"/>
        <v>4.8195944166447235E-2</v>
      </c>
      <c r="AER32" s="443">
        <f t="shared" si="743"/>
        <v>5.4516723729259864E-2</v>
      </c>
      <c r="AES32" s="443">
        <f t="shared" si="743"/>
        <v>5.9257308401369446E-2</v>
      </c>
      <c r="AET32" s="443">
        <f t="shared" si="743"/>
        <v>5.9784040031604091E-2</v>
      </c>
      <c r="AEU32" s="443">
        <f t="shared" si="743"/>
        <v>6.3471161443244828E-2</v>
      </c>
      <c r="AEV32" s="443">
        <f t="shared" si="743"/>
        <v>5.7940479325783611E-2</v>
      </c>
      <c r="AEW32" s="443">
        <f t="shared" si="743"/>
        <v>5.5833552804846143E-2</v>
      </c>
      <c r="AEX32" s="443">
        <f t="shared" si="743"/>
        <v>5.372662628390823E-2</v>
      </c>
      <c r="AEY32" s="443">
        <f t="shared" si="743"/>
        <v>5.5043455359494509E-2</v>
      </c>
      <c r="AEZ32" s="443">
        <f t="shared" si="743"/>
        <v>5.4253357914142875E-2</v>
      </c>
      <c r="AFA32" s="443">
        <f t="shared" si="743"/>
        <v>5.4780089544377075E-2</v>
      </c>
      <c r="AFB32" s="443">
        <f t="shared" si="743"/>
        <v>5.372662628390823E-2</v>
      </c>
      <c r="AFC32" s="443">
        <f t="shared" si="743"/>
        <v>5.2146431393205184E-2</v>
      </c>
      <c r="AFD32" s="443">
        <f t="shared" si="743"/>
        <v>5.0566236502501916E-2</v>
      </c>
      <c r="AFE32" s="443">
        <f t="shared" si="743"/>
        <v>5.5306821174611498E-2</v>
      </c>
      <c r="AFF32" s="443">
        <f t="shared" si="743"/>
        <v>5.6887016065314766E-2</v>
      </c>
      <c r="AFG32" s="443">
        <f t="shared" si="743"/>
        <v>6.0574137476955503E-2</v>
      </c>
      <c r="AFH32" s="443">
        <f t="shared" si="743"/>
        <v>5.9784040031604091E-2</v>
      </c>
      <c r="AFI32" s="443">
        <f t="shared" si="743"/>
        <v>7.1372135896760724E-2</v>
      </c>
      <c r="AFJ32" s="443">
        <f t="shared" si="743"/>
        <v>7.8219647089807776E-2</v>
      </c>
      <c r="AFK32" s="443">
        <f t="shared" si="743"/>
        <v>7.7956281274690564E-2</v>
      </c>
      <c r="AFL32" s="443">
        <f t="shared" si="743"/>
        <v>8.6910718988675306E-2</v>
      </c>
      <c r="AFM32" s="443">
        <f t="shared" si="743"/>
        <v>8.6910718988675306E-2</v>
      </c>
      <c r="AFN32" s="443">
        <f t="shared" si="743"/>
        <v>7.5322623123518451E-2</v>
      </c>
      <c r="AFO32" s="443">
        <f t="shared" si="743"/>
        <v>7.9536476165393832E-2</v>
      </c>
      <c r="AFP32" s="443">
        <f t="shared" si="743"/>
        <v>7.9536476165393832E-2</v>
      </c>
      <c r="AFQ32" s="443">
        <f t="shared" si="743"/>
        <v>6.9265209375823034E-2</v>
      </c>
      <c r="AFR32" s="443">
        <f t="shared" si="743"/>
        <v>6.9791941006057456E-2</v>
      </c>
      <c r="AFS32" s="443">
        <f t="shared" si="743"/>
        <v>5.8993942586252457E-2</v>
      </c>
      <c r="AFT32" s="443">
        <f t="shared" si="743"/>
        <v>5.9784040031604091E-2</v>
      </c>
      <c r="AFU32" s="443">
        <f t="shared" si="743"/>
        <v>6.426125888859624E-2</v>
      </c>
      <c r="AFV32" s="443">
        <f t="shared" si="743"/>
        <v>6.004740584672108E-2</v>
      </c>
      <c r="AFW32" s="443">
        <f t="shared" si="743"/>
        <v>5.9257308401369446E-2</v>
      </c>
      <c r="AFX32" s="443">
        <f t="shared" ref="AFX32:AII32" si="744">AFX26/$ADK$26-1</f>
        <v>5.9257308401369446E-2</v>
      </c>
      <c r="AFY32" s="443">
        <f t="shared" si="744"/>
        <v>7.058203845140909E-2</v>
      </c>
      <c r="AFZ32" s="443">
        <f t="shared" si="744"/>
        <v>7.0055306821174668E-2</v>
      </c>
      <c r="AGA32" s="443">
        <f t="shared" si="744"/>
        <v>7.5849354753753095E-2</v>
      </c>
      <c r="AGB32" s="443">
        <f t="shared" si="744"/>
        <v>7.4269159863049827E-2</v>
      </c>
      <c r="AGC32" s="443">
        <f t="shared" si="744"/>
        <v>7.9799841980511044E-2</v>
      </c>
      <c r="AGD32" s="443">
        <f t="shared" si="744"/>
        <v>8.0063207795628033E-2</v>
      </c>
      <c r="AGE32" s="443">
        <f t="shared" si="744"/>
        <v>8.5067158282855049E-2</v>
      </c>
      <c r="AGF32" s="443">
        <f t="shared" si="744"/>
        <v>8.2433500131682935E-2</v>
      </c>
      <c r="AGG32" s="443">
        <f t="shared" si="744"/>
        <v>8.5593889913089249E-2</v>
      </c>
      <c r="AGH32" s="443">
        <f t="shared" si="744"/>
        <v>8.8227548064261363E-2</v>
      </c>
      <c r="AGI32" s="443">
        <f t="shared" si="744"/>
        <v>8.9281011324729986E-2</v>
      </c>
      <c r="AGJ32" s="443">
        <f t="shared" si="744"/>
        <v>8.4540426652620404E-2</v>
      </c>
      <c r="AGK32" s="443">
        <f t="shared" si="744"/>
        <v>7.5059257308401461E-2</v>
      </c>
      <c r="AGL32" s="443">
        <f t="shared" si="744"/>
        <v>7.4532525678167039E-2</v>
      </c>
      <c r="AGM32" s="443">
        <f t="shared" si="744"/>
        <v>7.6112720568870085E-2</v>
      </c>
      <c r="AGN32" s="443">
        <f t="shared" si="744"/>
        <v>7.6902818014221719E-2</v>
      </c>
      <c r="AGO32" s="443">
        <f t="shared" si="744"/>
        <v>7.7692915459573353E-2</v>
      </c>
      <c r="AGP32" s="443">
        <f t="shared" si="744"/>
        <v>6.84751119304714E-2</v>
      </c>
      <c r="AGQ32" s="443">
        <f t="shared" si="744"/>
        <v>6.5051356333947874E-2</v>
      </c>
      <c r="AGR32" s="443">
        <f t="shared" si="744"/>
        <v>6.6631551224651142E-2</v>
      </c>
      <c r="AGS32" s="443">
        <f t="shared" si="744"/>
        <v>6.6894917039768131E-2</v>
      </c>
      <c r="AGT32" s="443">
        <f t="shared" si="744"/>
        <v>6.7421648670002776E-2</v>
      </c>
      <c r="AGU32" s="443">
        <f t="shared" si="744"/>
        <v>6.4787990518830663E-2</v>
      </c>
      <c r="AGV32" s="443">
        <f t="shared" si="744"/>
        <v>6.7421648670002776E-2</v>
      </c>
      <c r="AGW32" s="443">
        <f t="shared" si="744"/>
        <v>6.2944429813010183E-2</v>
      </c>
      <c r="AGX32" s="443">
        <f t="shared" si="744"/>
        <v>6.4524624703713451E-2</v>
      </c>
      <c r="AGY32" s="443">
        <f t="shared" si="744"/>
        <v>7.4005794047932616E-2</v>
      </c>
      <c r="AGZ32" s="443">
        <f t="shared" si="744"/>
        <v>7.8746378720042198E-2</v>
      </c>
      <c r="AHA32" s="443">
        <f t="shared" si="744"/>
        <v>7.8746378720042198E-2</v>
      </c>
      <c r="AHB32" s="443">
        <f t="shared" si="744"/>
        <v>8.0853305240979667E-2</v>
      </c>
      <c r="AHC32" s="443">
        <f t="shared" si="744"/>
        <v>7.9799841980511044E-2</v>
      </c>
      <c r="AHD32" s="443">
        <f t="shared" si="744"/>
        <v>8.2170134316565724E-2</v>
      </c>
      <c r="AHE32" s="443">
        <f t="shared" si="744"/>
        <v>8.1643402686331301E-2</v>
      </c>
      <c r="AHF32" s="443">
        <f t="shared" si="744"/>
        <v>7.900974453515941E-2</v>
      </c>
      <c r="AHG32" s="443">
        <f t="shared" si="744"/>
        <v>8.2170134316565724E-2</v>
      </c>
      <c r="AHH32" s="443">
        <f t="shared" si="744"/>
        <v>8.0589939425862678E-2</v>
      </c>
      <c r="AHI32" s="443">
        <f t="shared" si="744"/>
        <v>7.479589149328425E-2</v>
      </c>
      <c r="AHJ32" s="443">
        <f t="shared" si="744"/>
        <v>7.2162233342112359E-2</v>
      </c>
      <c r="AHK32" s="443">
        <f t="shared" si="744"/>
        <v>6.7948380300236977E-2</v>
      </c>
      <c r="AHL32" s="443">
        <f t="shared" si="744"/>
        <v>6.4787990518830663E-2</v>
      </c>
      <c r="AHM32" s="443">
        <f t="shared" si="744"/>
        <v>7.1372135896760724E-2</v>
      </c>
      <c r="AHN32" s="443">
        <f t="shared" si="744"/>
        <v>7.2425599157229348E-2</v>
      </c>
      <c r="AHO32" s="443">
        <f t="shared" si="744"/>
        <v>7.1635501711877714E-2</v>
      </c>
      <c r="AHP32" s="443">
        <f t="shared" si="744"/>
        <v>7.4005794047932616E-2</v>
      </c>
      <c r="AHQ32" s="443">
        <f t="shared" si="744"/>
        <v>7.7692915459573353E-2</v>
      </c>
      <c r="AHR32" s="443">
        <f t="shared" si="744"/>
        <v>8.2696865946800147E-2</v>
      </c>
      <c r="AHS32" s="443">
        <f t="shared" si="744"/>
        <v>8.0589939425862678E-2</v>
      </c>
      <c r="AHT32" s="443">
        <f t="shared" si="744"/>
        <v>8.1906768501448513E-2</v>
      </c>
      <c r="AHU32" s="443">
        <f t="shared" si="744"/>
        <v>8.5330524097972038E-2</v>
      </c>
      <c r="AHV32" s="443">
        <f t="shared" si="744"/>
        <v>8.7174084803792518E-2</v>
      </c>
      <c r="AHW32" s="443">
        <f t="shared" si="744"/>
        <v>8.8227548064261363E-2</v>
      </c>
      <c r="AHX32" s="443">
        <f t="shared" si="744"/>
        <v>9.3758230181722579E-2</v>
      </c>
      <c r="AHY32" s="443">
        <f t="shared" si="744"/>
        <v>0.10455622860152758</v>
      </c>
      <c r="AHZ32" s="443">
        <f t="shared" si="744"/>
        <v>0.10877008164340274</v>
      </c>
      <c r="AIA32" s="443">
        <f t="shared" si="744"/>
        <v>0.11219383723992626</v>
      </c>
      <c r="AIB32" s="443">
        <f t="shared" si="744"/>
        <v>0.11904134843297354</v>
      </c>
      <c r="AIC32" s="443">
        <f t="shared" si="744"/>
        <v>0.11509086120621559</v>
      </c>
      <c r="AID32" s="443">
        <f t="shared" si="744"/>
        <v>0.11166710560969184</v>
      </c>
      <c r="AIE32" s="443">
        <f t="shared" si="744"/>
        <v>0.10956017908875437</v>
      </c>
      <c r="AIF32" s="443">
        <f t="shared" si="744"/>
        <v>0.10903344745851995</v>
      </c>
      <c r="AIG32" s="443">
        <f t="shared" si="744"/>
        <v>0.10639978930734784</v>
      </c>
      <c r="AIH32" s="443">
        <f t="shared" si="744"/>
        <v>0.10244930208058989</v>
      </c>
      <c r="AII32" s="443">
        <f t="shared" si="744"/>
        <v>0.10429286278641037</v>
      </c>
      <c r="AIJ32" s="443">
        <f t="shared" ref="AIJ32:AKU32" si="745">AIJ26/$ADK$26-1</f>
        <v>0.10113247300500405</v>
      </c>
      <c r="AIK32" s="443">
        <f t="shared" si="745"/>
        <v>9.6918619963128672E-2</v>
      </c>
      <c r="AIL32" s="443">
        <f t="shared" si="745"/>
        <v>9.8762180668949151E-2</v>
      </c>
      <c r="AIM32" s="443">
        <f t="shared" si="745"/>
        <v>9.7972083223597517E-2</v>
      </c>
      <c r="AIN32" s="443">
        <f t="shared" si="745"/>
        <v>0.11509086120621559</v>
      </c>
      <c r="AIO32" s="443">
        <f t="shared" si="745"/>
        <v>0.11351066631551232</v>
      </c>
      <c r="AIP32" s="443">
        <f t="shared" si="745"/>
        <v>0.115880958651567</v>
      </c>
      <c r="AIQ32" s="443">
        <f t="shared" si="745"/>
        <v>0.11456412957598117</v>
      </c>
      <c r="AIR32" s="443">
        <f t="shared" si="745"/>
        <v>0.11351066631551232</v>
      </c>
      <c r="AIS32" s="443">
        <f t="shared" si="745"/>
        <v>0.11193047142480905</v>
      </c>
      <c r="AIT32" s="443">
        <f t="shared" si="745"/>
        <v>0.11193047142480905</v>
      </c>
      <c r="AIU32" s="443">
        <f t="shared" si="745"/>
        <v>0.11114037397945742</v>
      </c>
      <c r="AIV32" s="443">
        <f t="shared" si="745"/>
        <v>0.11166710560969184</v>
      </c>
      <c r="AIW32" s="443">
        <f t="shared" si="745"/>
        <v>0.105082960231762</v>
      </c>
      <c r="AIX32" s="443">
        <f t="shared" si="745"/>
        <v>0.10771661838293389</v>
      </c>
      <c r="AIY32" s="443">
        <f t="shared" si="745"/>
        <v>0.10692652093758226</v>
      </c>
      <c r="AIZ32" s="443">
        <f t="shared" si="745"/>
        <v>9.9288912299183574E-2</v>
      </c>
      <c r="AJA32" s="443">
        <f t="shared" si="745"/>
        <v>8.6910718988675306E-2</v>
      </c>
      <c r="AJB32" s="443">
        <f t="shared" si="745"/>
        <v>8.0326573610745466E-2</v>
      </c>
      <c r="AJC32" s="443">
        <f t="shared" si="745"/>
        <v>7.6902818014221719E-2</v>
      </c>
      <c r="AJD32" s="443">
        <f t="shared" si="745"/>
        <v>7.9273110350276399E-2</v>
      </c>
      <c r="AJE32" s="443">
        <f t="shared" si="745"/>
        <v>7.900974453515941E-2</v>
      </c>
      <c r="AJF32" s="443">
        <f t="shared" si="745"/>
        <v>7.5849354753753095E-2</v>
      </c>
      <c r="AJG32" s="443">
        <f t="shared" si="745"/>
        <v>7.5059257308401461E-2</v>
      </c>
      <c r="AJH32" s="443">
        <f t="shared" si="745"/>
        <v>7.2425599157229348E-2</v>
      </c>
      <c r="AJI32" s="443">
        <f t="shared" si="745"/>
        <v>7.8746378720042198E-2</v>
      </c>
      <c r="AJJ32" s="443">
        <f t="shared" si="745"/>
        <v>6.7421648670002776E-2</v>
      </c>
      <c r="AJK32" s="443">
        <f t="shared" si="745"/>
        <v>6.5841453779299508E-2</v>
      </c>
      <c r="AJL32" s="443">
        <f t="shared" si="745"/>
        <v>5.4780089544377075E-2</v>
      </c>
      <c r="AJM32" s="443">
        <f t="shared" si="745"/>
        <v>5.4780089544377075E-2</v>
      </c>
      <c r="AJN32" s="443">
        <f t="shared" si="745"/>
        <v>6.3471161443244828E-2</v>
      </c>
      <c r="AJO32" s="443">
        <f t="shared" si="745"/>
        <v>7.4532525678167039E-2</v>
      </c>
      <c r="AJP32" s="443">
        <f t="shared" si="745"/>
        <v>7.2162233342112359E-2</v>
      </c>
      <c r="AJQ32" s="443">
        <f t="shared" si="745"/>
        <v>6.5578087964182297E-2</v>
      </c>
      <c r="AJR32" s="443">
        <f t="shared" si="745"/>
        <v>6.1100869107189926E-2</v>
      </c>
      <c r="AJS32" s="443">
        <f t="shared" si="745"/>
        <v>5.9257308401369446E-2</v>
      </c>
      <c r="AJT32" s="443">
        <f t="shared" si="745"/>
        <v>5.5570186989728709E-2</v>
      </c>
      <c r="AJU32" s="443">
        <f t="shared" si="745"/>
        <v>5.8467210956017812E-2</v>
      </c>
      <c r="AJV32" s="443">
        <f t="shared" si="745"/>
        <v>5.6096918619963132E-2</v>
      </c>
      <c r="AJW32" s="443">
        <f t="shared" si="745"/>
        <v>5.8467210956017812E-2</v>
      </c>
      <c r="AJX32" s="443">
        <f t="shared" si="745"/>
        <v>6.5314722149065085E-2</v>
      </c>
      <c r="AJY32" s="443">
        <f t="shared" si="745"/>
        <v>6.6368185409533931E-2</v>
      </c>
      <c r="AJZ32" s="443">
        <f t="shared" si="745"/>
        <v>6.9528575190940245E-2</v>
      </c>
      <c r="AKA32" s="443">
        <f t="shared" si="745"/>
        <v>7.3479062417698193E-2</v>
      </c>
      <c r="AKB32" s="443">
        <f t="shared" si="745"/>
        <v>7.4005794047932616E-2</v>
      </c>
      <c r="AKC32" s="443">
        <f t="shared" si="745"/>
        <v>7.479589149328425E-2</v>
      </c>
      <c r="AKD32" s="443">
        <f t="shared" si="745"/>
        <v>8.0063207795628033E-2</v>
      </c>
      <c r="AKE32" s="443">
        <f t="shared" si="745"/>
        <v>9.0861206215433254E-2</v>
      </c>
      <c r="AKF32" s="443">
        <f t="shared" si="745"/>
        <v>0.10060574137476963</v>
      </c>
      <c r="AKG32" s="443">
        <f t="shared" si="745"/>
        <v>9.6391888332894471E-2</v>
      </c>
      <c r="AKH32" s="443">
        <f t="shared" si="745"/>
        <v>9.007110877008162E-2</v>
      </c>
      <c r="AKI32" s="443">
        <f t="shared" si="745"/>
        <v>9.4811693442191203E-2</v>
      </c>
      <c r="AKJ32" s="443">
        <f t="shared" si="745"/>
        <v>0.10113247300500405</v>
      </c>
      <c r="AKK32" s="443">
        <f t="shared" si="745"/>
        <v>9.7972083223597517E-2</v>
      </c>
      <c r="AKL32" s="443">
        <f t="shared" si="745"/>
        <v>0.10297603371082453</v>
      </c>
      <c r="AKM32" s="443">
        <f t="shared" si="745"/>
        <v>9.3758230181722579E-2</v>
      </c>
      <c r="AKN32" s="443">
        <f t="shared" si="745"/>
        <v>9.2968132736370945E-2</v>
      </c>
      <c r="AKO32" s="443">
        <f t="shared" si="745"/>
        <v>9.0861206215433254E-2</v>
      </c>
      <c r="AKP32" s="443">
        <f t="shared" si="745"/>
        <v>8.6647353173558095E-2</v>
      </c>
      <c r="AKQ32" s="443">
        <f t="shared" si="745"/>
        <v>7.9273110350276399E-2</v>
      </c>
      <c r="AKR32" s="443">
        <f t="shared" si="745"/>
        <v>7.1898867526995147E-2</v>
      </c>
      <c r="AKS32" s="443">
        <f t="shared" si="745"/>
        <v>7.8483012904924987E-2</v>
      </c>
      <c r="AKT32" s="443">
        <f t="shared" si="745"/>
        <v>7.8746378720042198E-2</v>
      </c>
      <c r="AKU32" s="443">
        <f t="shared" si="745"/>
        <v>8.4277060837503415E-2</v>
      </c>
      <c r="AKV32" s="443">
        <f t="shared" ref="AKV32:ANG32" si="746">AKV26/$ADK$26-1</f>
        <v>8.2696865946800147E-2</v>
      </c>
      <c r="AKW32" s="443">
        <f t="shared" si="746"/>
        <v>8.0326573610745466E-2</v>
      </c>
      <c r="AKX32" s="443">
        <f t="shared" si="746"/>
        <v>8.5593889913089249E-2</v>
      </c>
      <c r="AKY32" s="443">
        <f t="shared" si="746"/>
        <v>9.5338425072425625E-2</v>
      </c>
      <c r="AKZ32" s="443">
        <f t="shared" si="746"/>
        <v>9.2178035291019311E-2</v>
      </c>
      <c r="ALA32" s="443">
        <f t="shared" si="746"/>
        <v>9.4811693442191203E-2</v>
      </c>
      <c r="ALB32" s="443">
        <f t="shared" si="746"/>
        <v>9.4548327627073991E-2</v>
      </c>
      <c r="ALC32" s="443">
        <f t="shared" si="746"/>
        <v>0.1027126678957071</v>
      </c>
      <c r="ALD32" s="443">
        <f t="shared" si="746"/>
        <v>0.10323939952594152</v>
      </c>
      <c r="ALE32" s="443">
        <f t="shared" si="746"/>
        <v>0.10956017908875437</v>
      </c>
      <c r="ALF32" s="443">
        <f t="shared" si="746"/>
        <v>0.11061364234922322</v>
      </c>
      <c r="ALG32" s="443">
        <f t="shared" si="746"/>
        <v>0.10666315512246527</v>
      </c>
      <c r="ALH32" s="443">
        <f t="shared" si="746"/>
        <v>0.10718988675269947</v>
      </c>
      <c r="ALI32" s="443">
        <f t="shared" si="746"/>
        <v>0.10587305767711364</v>
      </c>
      <c r="ALJ32" s="443">
        <f t="shared" si="746"/>
        <v>0.10929681327363694</v>
      </c>
      <c r="ALK32" s="443">
        <f t="shared" si="746"/>
        <v>0.11035027653410578</v>
      </c>
      <c r="ALL32" s="443">
        <f t="shared" si="746"/>
        <v>0.11324730050039511</v>
      </c>
      <c r="ALM32" s="443">
        <f t="shared" si="746"/>
        <v>0.11456412957598117</v>
      </c>
      <c r="ALN32" s="443">
        <f t="shared" si="746"/>
        <v>0.11087700816434021</v>
      </c>
      <c r="ALO32" s="443">
        <f t="shared" si="746"/>
        <v>0.12457203055043475</v>
      </c>
      <c r="ALP32" s="443">
        <f t="shared" si="746"/>
        <v>0.12536212799578617</v>
      </c>
      <c r="ALQ32" s="443">
        <f t="shared" si="746"/>
        <v>0.11956808006320774</v>
      </c>
      <c r="ALR32" s="443">
        <f t="shared" si="746"/>
        <v>0.11746115354227027</v>
      </c>
      <c r="ALS32" s="443">
        <f t="shared" si="746"/>
        <v>0.11667105609691863</v>
      </c>
      <c r="ALT32" s="443">
        <f t="shared" si="746"/>
        <v>0.11377403213062953</v>
      </c>
      <c r="ALU32" s="443">
        <f t="shared" si="746"/>
        <v>0.11482749539109816</v>
      </c>
      <c r="ALV32" s="443">
        <f t="shared" si="746"/>
        <v>0.10850671582828553</v>
      </c>
      <c r="ALW32" s="443">
        <f t="shared" si="746"/>
        <v>0.10877008164340274</v>
      </c>
      <c r="ALX32" s="443">
        <f t="shared" si="746"/>
        <v>0.11403739794574652</v>
      </c>
      <c r="ALY32" s="443">
        <f t="shared" si="746"/>
        <v>0.11667105609691863</v>
      </c>
      <c r="ALZ32" s="443">
        <f t="shared" si="746"/>
        <v>0.11851461680273911</v>
      </c>
      <c r="AMA32" s="443">
        <f t="shared" si="746"/>
        <v>0.11166710560969184</v>
      </c>
      <c r="AMB32" s="443">
        <f t="shared" si="746"/>
        <v>0.11719778772715306</v>
      </c>
      <c r="AMC32" s="443">
        <f t="shared" si="746"/>
        <v>0.1187779826178561</v>
      </c>
      <c r="AMD32" s="443">
        <f t="shared" si="746"/>
        <v>0.11956808006320774</v>
      </c>
      <c r="AME32" s="443">
        <f t="shared" si="746"/>
        <v>0.11482749539109816</v>
      </c>
      <c r="AMF32" s="443">
        <f t="shared" si="746"/>
        <v>0.11561759283644979</v>
      </c>
      <c r="AMG32" s="443">
        <f t="shared" si="746"/>
        <v>0.11035027653410578</v>
      </c>
      <c r="AMH32" s="443">
        <f t="shared" si="746"/>
        <v>0.115880958651567</v>
      </c>
      <c r="AMI32" s="443">
        <f t="shared" si="746"/>
        <v>0.11614432446668443</v>
      </c>
      <c r="AMJ32" s="443">
        <f t="shared" si="746"/>
        <v>0.12272846984461427</v>
      </c>
      <c r="AMK32" s="443">
        <f t="shared" si="746"/>
        <v>0.12483539636555174</v>
      </c>
      <c r="AML32" s="443">
        <f t="shared" si="746"/>
        <v>0.12509876218066895</v>
      </c>
      <c r="AMM32" s="443">
        <f t="shared" si="746"/>
        <v>0.12825915196207549</v>
      </c>
      <c r="AMN32" s="443">
        <f t="shared" si="746"/>
        <v>0.12878588359230969</v>
      </c>
      <c r="AMO32" s="443">
        <f t="shared" si="746"/>
        <v>0.13457993152488812</v>
      </c>
      <c r="AMP32" s="443">
        <f t="shared" si="746"/>
        <v>0.14801158809586523</v>
      </c>
      <c r="AMQ32" s="443">
        <f t="shared" si="746"/>
        <v>0.14458783249934171</v>
      </c>
      <c r="AMR32" s="443">
        <f t="shared" si="746"/>
        <v>0.14959178298656828</v>
      </c>
      <c r="AMS32" s="443">
        <f t="shared" si="746"/>
        <v>0.14880168554121664</v>
      </c>
      <c r="AMT32" s="443">
        <f t="shared" si="746"/>
        <v>0.15011851461680292</v>
      </c>
      <c r="AMU32" s="443">
        <f t="shared" si="746"/>
        <v>0.15327890439820901</v>
      </c>
      <c r="AMV32" s="443">
        <f t="shared" si="746"/>
        <v>0.15617592836449834</v>
      </c>
      <c r="AMW32" s="443">
        <f t="shared" si="746"/>
        <v>0.15828285488543581</v>
      </c>
      <c r="AMX32" s="443">
        <f t="shared" si="746"/>
        <v>0.16697392678430356</v>
      </c>
      <c r="AMY32" s="443">
        <f t="shared" si="746"/>
        <v>0.16513036607848308</v>
      </c>
      <c r="AMZ32" s="443">
        <f t="shared" si="746"/>
        <v>0.16144324466684234</v>
      </c>
      <c r="ANA32" s="443">
        <f t="shared" si="746"/>
        <v>0.16460363444824866</v>
      </c>
      <c r="ANB32" s="443">
        <f t="shared" si="746"/>
        <v>0.1603897814063735</v>
      </c>
      <c r="ANC32" s="443">
        <f t="shared" si="746"/>
        <v>0.16513036607848308</v>
      </c>
      <c r="AND32" s="443">
        <f t="shared" si="746"/>
        <v>0.15828285488543581</v>
      </c>
      <c r="ANE32" s="443">
        <f t="shared" si="746"/>
        <v>0.15880958651567023</v>
      </c>
      <c r="ANF32" s="443">
        <f t="shared" si="746"/>
        <v>0.16697392678430356</v>
      </c>
      <c r="ANG32" s="443">
        <f t="shared" si="746"/>
        <v>0.16697392678430356</v>
      </c>
      <c r="ANH32" s="443">
        <f t="shared" ref="ANH32:APK32" si="747">ANH26/$ADK$26-1</f>
        <v>0.17935212009481183</v>
      </c>
      <c r="ANI32" s="443">
        <f t="shared" si="747"/>
        <v>0.17619173031340529</v>
      </c>
      <c r="ANJ32" s="443">
        <f t="shared" si="747"/>
        <v>0.18488280221227305</v>
      </c>
      <c r="ANK32" s="443">
        <f t="shared" si="747"/>
        <v>0.17619173031340529</v>
      </c>
      <c r="ANL32" s="443">
        <f t="shared" si="747"/>
        <v>0.17540163286805388</v>
      </c>
      <c r="ANM32" s="443">
        <f t="shared" si="747"/>
        <v>0.17250460890176478</v>
      </c>
      <c r="ANN32" s="443">
        <f t="shared" si="747"/>
        <v>0.1764550961285225</v>
      </c>
      <c r="ANO32" s="443">
        <f t="shared" si="747"/>
        <v>0.17698182775875693</v>
      </c>
      <c r="ANP32" s="443">
        <f t="shared" si="747"/>
        <v>0.1706610481959443</v>
      </c>
      <c r="ANQ32" s="443">
        <f t="shared" si="747"/>
        <v>0.17039768238082686</v>
      </c>
      <c r="ANR32" s="443">
        <f t="shared" si="747"/>
        <v>0.16881748749012382</v>
      </c>
      <c r="ANS32" s="443">
        <f t="shared" si="747"/>
        <v>0.17197787727153013</v>
      </c>
      <c r="ANT32" s="443">
        <f t="shared" si="747"/>
        <v>0.16012641559125629</v>
      </c>
      <c r="ANU32" s="443">
        <f t="shared" si="747"/>
        <v>0.1524888069528576</v>
      </c>
      <c r="ANV32" s="443">
        <f t="shared" si="747"/>
        <v>0.16144324466684234</v>
      </c>
      <c r="ANW32" s="443">
        <f t="shared" si="747"/>
        <v>0.15064524624703712</v>
      </c>
      <c r="ANX32" s="443">
        <f t="shared" si="747"/>
        <v>0.14853831972609965</v>
      </c>
      <c r="ANY32" s="443">
        <f t="shared" si="747"/>
        <v>0.13563339478535674</v>
      </c>
      <c r="ANZ32" s="443">
        <f t="shared" si="747"/>
        <v>0.14090071108770075</v>
      </c>
      <c r="AOA32" s="443">
        <f t="shared" si="747"/>
        <v>0.14616802739004497</v>
      </c>
      <c r="AOB32" s="443">
        <f t="shared" si="747"/>
        <v>0.15459573347379529</v>
      </c>
      <c r="AOC32" s="443">
        <f t="shared" si="747"/>
        <v>0.14011061364234934</v>
      </c>
      <c r="AOD32" s="443">
        <f t="shared" si="747"/>
        <v>0.13800368712141164</v>
      </c>
      <c r="AOE32" s="443">
        <f t="shared" si="747"/>
        <v>0.13457993152488812</v>
      </c>
      <c r="AOF32" s="443">
        <f t="shared" si="747"/>
        <v>0.15301553858309203</v>
      </c>
      <c r="AOG32" s="443">
        <f t="shared" si="747"/>
        <v>0.14037397945746632</v>
      </c>
      <c r="AOH32" s="443">
        <f t="shared" si="747"/>
        <v>0.14406110086910706</v>
      </c>
      <c r="AOI32" s="443">
        <f t="shared" si="747"/>
        <v>0.14748485646563081</v>
      </c>
      <c r="AOJ32" s="443">
        <f t="shared" si="747"/>
        <v>0.13905715038188049</v>
      </c>
      <c r="AOK32" s="443">
        <f t="shared" si="747"/>
        <v>0.14116407690281796</v>
      </c>
      <c r="AOL32" s="443">
        <f t="shared" si="747"/>
        <v>0.14116407690281796</v>
      </c>
      <c r="AOM32" s="443">
        <f t="shared" si="747"/>
        <v>0.12983934685277854</v>
      </c>
      <c r="AON32" s="443">
        <f t="shared" si="747"/>
        <v>0.10771661838293389</v>
      </c>
      <c r="AOO32" s="443">
        <f t="shared" si="747"/>
        <v>8.4013695022385981E-2</v>
      </c>
      <c r="AOP32" s="443">
        <f t="shared" si="747"/>
        <v>9.8762180668949151E-2</v>
      </c>
      <c r="AOQ32" s="443">
        <f t="shared" si="747"/>
        <v>9.4811693442191203E-2</v>
      </c>
      <c r="AOR32" s="443">
        <f t="shared" si="747"/>
        <v>0.10350276534105873</v>
      </c>
      <c r="AOS32" s="443">
        <f t="shared" si="747"/>
        <v>9.9552278114300785E-2</v>
      </c>
      <c r="AOT32" s="443">
        <f t="shared" si="747"/>
        <v>7.8219647089807776E-2</v>
      </c>
      <c r="AOU32" s="443">
        <f t="shared" si="747"/>
        <v>-2.7390044772188538E-2</v>
      </c>
      <c r="AOV32" s="443">
        <f t="shared" si="747"/>
        <v>1.1851461680274067E-2</v>
      </c>
      <c r="AOW32" s="443">
        <f t="shared" si="747"/>
        <v>2.0015801948906953E-2</v>
      </c>
      <c r="AOX32" s="443">
        <f t="shared" si="747"/>
        <v>-1.711877798261785E-2</v>
      </c>
      <c r="AOY32" s="443">
        <f t="shared" si="747"/>
        <v>-1.8435607058203685E-3</v>
      </c>
      <c r="AOZ32" s="443">
        <f t="shared" si="747"/>
        <v>-1.6328680537266216E-2</v>
      </c>
      <c r="APA32" s="443">
        <f t="shared" si="747"/>
        <v>-8.1643402686332189E-3</v>
      </c>
      <c r="APB32" s="443">
        <f t="shared" si="747"/>
        <v>-5.8993942586252346E-2</v>
      </c>
      <c r="APC32" s="443">
        <f t="shared" si="747"/>
        <v>-8.6383987358440883E-2</v>
      </c>
      <c r="APD32" s="443">
        <f t="shared" si="747"/>
        <v>-6.452462470371334E-2</v>
      </c>
      <c r="APE32" s="443">
        <f t="shared" si="747"/>
        <v>-9.9025546484066362E-2</v>
      </c>
      <c r="APF32" s="443">
        <f t="shared" si="747"/>
        <v>-7.5849354753752873E-2</v>
      </c>
      <c r="APG32" s="443">
        <f t="shared" si="747"/>
        <v>-5.9257308401369557E-2</v>
      </c>
      <c r="APH32" s="443">
        <f t="shared" si="747"/>
        <v>-7.2162233342112247E-2</v>
      </c>
      <c r="API32" s="443">
        <f t="shared" si="747"/>
        <v>-6.004740584672108E-2</v>
      </c>
      <c r="APJ32" s="443">
        <f t="shared" si="747"/>
        <v>-8.4013695022386092E-2</v>
      </c>
      <c r="APK32" s="443">
        <f t="shared" si="747"/>
        <v>-6.8475111930471511E-2</v>
      </c>
    </row>
    <row r="33" spans="1:1103">
      <c r="A33" s="442" t="s">
        <v>464</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c r="BI33" s="442"/>
      <c r="BJ33" s="442"/>
      <c r="BK33" s="442"/>
      <c r="BL33" s="442"/>
      <c r="BM33" s="442"/>
      <c r="BN33" s="442"/>
      <c r="BO33" s="442"/>
      <c r="BP33" s="442"/>
      <c r="BQ33" s="442"/>
      <c r="BR33" s="442"/>
      <c r="BS33" s="442"/>
      <c r="BT33" s="442"/>
      <c r="BU33" s="442"/>
      <c r="BV33" s="442"/>
      <c r="BW33" s="442"/>
      <c r="BX33" s="442"/>
      <c r="BY33" s="442"/>
      <c r="BZ33" s="442"/>
      <c r="CA33" s="442"/>
      <c r="CB33" s="442"/>
      <c r="CC33" s="442"/>
      <c r="CD33" s="442"/>
      <c r="CE33" s="442"/>
      <c r="CF33" s="442"/>
      <c r="CG33" s="442"/>
      <c r="CH33" s="442"/>
      <c r="CI33" s="442"/>
      <c r="CJ33" s="442"/>
      <c r="CK33" s="442"/>
      <c r="CL33" s="442"/>
      <c r="CM33" s="442"/>
      <c r="CN33" s="442"/>
      <c r="CO33" s="442"/>
      <c r="CP33" s="442"/>
      <c r="CQ33" s="442"/>
      <c r="CR33" s="442"/>
      <c r="CS33" s="442"/>
      <c r="CT33" s="442"/>
      <c r="CU33" s="442"/>
      <c r="CV33" s="442"/>
      <c r="CW33" s="442"/>
      <c r="CX33" s="442"/>
      <c r="CY33" s="442"/>
      <c r="CZ33" s="442"/>
      <c r="DA33" s="442"/>
      <c r="DB33" s="442"/>
      <c r="DC33" s="442"/>
      <c r="DD33" s="442"/>
      <c r="DE33" s="442"/>
      <c r="DF33" s="442"/>
      <c r="DG33" s="442"/>
      <c r="DH33" s="442"/>
      <c r="DI33" s="442"/>
      <c r="DJ33" s="442"/>
      <c r="DK33" s="442"/>
      <c r="DL33" s="442"/>
      <c r="DM33" s="442"/>
      <c r="DN33" s="442"/>
      <c r="DO33" s="442"/>
      <c r="DP33" s="442"/>
      <c r="DQ33" s="442"/>
      <c r="DR33" s="442"/>
      <c r="DS33" s="442"/>
      <c r="DT33" s="442"/>
      <c r="DU33" s="442"/>
      <c r="DV33" s="442"/>
      <c r="DW33" s="442"/>
      <c r="DX33" s="442"/>
      <c r="DY33" s="442"/>
      <c r="DZ33" s="442"/>
      <c r="EA33" s="442"/>
      <c r="EB33" s="442"/>
      <c r="EC33" s="442"/>
      <c r="ED33" s="442"/>
      <c r="EE33" s="442"/>
      <c r="EF33" s="442"/>
      <c r="EG33" s="442"/>
      <c r="EH33" s="442"/>
      <c r="EI33" s="442"/>
      <c r="EJ33" s="442"/>
      <c r="EK33" s="442"/>
      <c r="EL33" s="442"/>
      <c r="EM33" s="442"/>
      <c r="EN33" s="442"/>
      <c r="EO33" s="442"/>
      <c r="EP33" s="442"/>
      <c r="EQ33" s="442"/>
      <c r="ER33" s="442"/>
      <c r="ES33" s="442"/>
      <c r="ET33" s="442"/>
      <c r="EU33" s="442"/>
      <c r="EV33" s="442"/>
      <c r="EW33" s="442"/>
      <c r="EX33" s="442"/>
      <c r="EY33" s="442"/>
      <c r="EZ33" s="442"/>
      <c r="FA33" s="442"/>
      <c r="FB33" s="442"/>
      <c r="FC33" s="442"/>
      <c r="FD33" s="442"/>
      <c r="FE33" s="442"/>
      <c r="FF33" s="442"/>
      <c r="FG33" s="442"/>
      <c r="FH33" s="442"/>
      <c r="FI33" s="442"/>
      <c r="FJ33" s="442"/>
      <c r="FK33" s="442"/>
      <c r="FL33" s="442"/>
      <c r="FM33" s="442"/>
      <c r="FN33" s="442"/>
      <c r="FO33" s="442"/>
      <c r="FP33" s="442"/>
      <c r="FQ33" s="442"/>
      <c r="FR33" s="442"/>
      <c r="FS33" s="442"/>
      <c r="FT33" s="442"/>
      <c r="FU33" s="442"/>
      <c r="FV33" s="442"/>
      <c r="FW33" s="442"/>
      <c r="FX33" s="442"/>
      <c r="FY33" s="442"/>
      <c r="FZ33" s="442"/>
      <c r="GA33" s="442"/>
      <c r="GB33" s="442"/>
      <c r="GC33" s="442"/>
      <c r="GD33" s="442"/>
      <c r="GE33" s="442"/>
      <c r="GF33" s="442"/>
      <c r="GG33" s="442"/>
      <c r="GH33" s="442"/>
      <c r="GI33" s="442"/>
      <c r="GJ33" s="442"/>
      <c r="GK33" s="442"/>
      <c r="GL33" s="442"/>
      <c r="GM33" s="442"/>
      <c r="GN33" s="442"/>
      <c r="GO33" s="442"/>
      <c r="GP33" s="442"/>
      <c r="GQ33" s="442"/>
      <c r="GR33" s="442"/>
      <c r="GS33" s="442"/>
      <c r="GT33" s="442"/>
      <c r="GU33" s="442"/>
      <c r="GV33" s="442"/>
      <c r="GW33" s="442"/>
      <c r="GX33" s="442"/>
      <c r="GY33" s="442"/>
      <c r="GZ33" s="442"/>
      <c r="HA33" s="442"/>
      <c r="HB33" s="442"/>
      <c r="HC33" s="442"/>
      <c r="HD33" s="442"/>
      <c r="HE33" s="442"/>
      <c r="HF33" s="442"/>
      <c r="HG33" s="442"/>
      <c r="HH33" s="442"/>
      <c r="HI33" s="442"/>
      <c r="HJ33" s="442"/>
      <c r="HK33" s="442"/>
      <c r="HL33" s="442"/>
      <c r="HM33" s="442"/>
      <c r="HN33" s="442"/>
      <c r="HO33" s="442"/>
      <c r="HP33" s="442"/>
      <c r="HQ33" s="442"/>
      <c r="HR33" s="442"/>
      <c r="HS33" s="442"/>
      <c r="HT33" s="442"/>
      <c r="HU33" s="442"/>
      <c r="HV33" s="442"/>
      <c r="HW33" s="442"/>
      <c r="HX33" s="442"/>
      <c r="HY33" s="442"/>
      <c r="HZ33" s="442"/>
      <c r="IA33" s="442"/>
      <c r="IB33" s="442"/>
      <c r="IC33" s="442"/>
      <c r="ID33" s="442"/>
      <c r="IE33" s="442"/>
      <c r="IF33" s="442"/>
      <c r="IG33" s="442"/>
      <c r="IH33" s="442"/>
      <c r="II33" s="442"/>
      <c r="IJ33" s="442"/>
      <c r="IK33" s="442"/>
      <c r="IL33" s="442"/>
      <c r="IM33" s="442"/>
      <c r="IN33" s="442"/>
      <c r="IO33" s="442"/>
      <c r="IP33" s="442"/>
      <c r="IQ33" s="442"/>
      <c r="IR33" s="442"/>
      <c r="IS33" s="442"/>
      <c r="IT33" s="442"/>
      <c r="IU33" s="442"/>
      <c r="IV33" s="442"/>
      <c r="IW33" s="442"/>
      <c r="IX33" s="442"/>
      <c r="IY33" s="442"/>
      <c r="IZ33" s="442"/>
      <c r="JA33" s="442"/>
      <c r="JB33" s="442"/>
      <c r="JC33" s="442"/>
      <c r="JD33" s="442"/>
      <c r="JE33" s="442"/>
      <c r="JF33" s="442"/>
      <c r="JG33" s="442"/>
      <c r="JH33" s="442"/>
      <c r="JI33" s="442"/>
      <c r="JJ33" s="442"/>
      <c r="JK33" s="442"/>
      <c r="JL33" s="442"/>
      <c r="JM33" s="442"/>
      <c r="JN33" s="442"/>
      <c r="JO33" s="442"/>
      <c r="JP33" s="442"/>
      <c r="JQ33" s="442"/>
      <c r="JR33" s="442"/>
      <c r="JS33" s="442"/>
      <c r="JT33" s="442"/>
      <c r="JU33" s="442"/>
      <c r="JV33" s="442"/>
      <c r="JW33" s="442"/>
      <c r="JX33" s="442"/>
      <c r="JY33" s="442"/>
      <c r="JZ33" s="442"/>
      <c r="KA33" s="442"/>
      <c r="KB33" s="442"/>
      <c r="KC33" s="442"/>
      <c r="KD33" s="442"/>
      <c r="KE33" s="442"/>
      <c r="KF33" s="442"/>
      <c r="KG33" s="442"/>
      <c r="KH33" s="442"/>
      <c r="KI33" s="442"/>
      <c r="KJ33" s="442"/>
      <c r="KK33" s="442"/>
      <c r="KL33" s="442"/>
      <c r="KM33" s="442"/>
      <c r="KN33" s="442"/>
      <c r="KO33" s="442"/>
      <c r="KP33" s="442"/>
      <c r="KQ33" s="442"/>
      <c r="KR33" s="442"/>
      <c r="KS33" s="442"/>
      <c r="KT33" s="442"/>
      <c r="KU33" s="442"/>
      <c r="KV33" s="442"/>
      <c r="KW33" s="442"/>
      <c r="KX33" s="442"/>
      <c r="KY33" s="442"/>
      <c r="KZ33" s="442"/>
      <c r="LA33" s="442"/>
      <c r="LB33" s="442"/>
      <c r="LC33" s="442"/>
      <c r="LD33" s="442"/>
      <c r="LE33" s="442"/>
      <c r="LF33" s="442"/>
      <c r="LG33" s="442"/>
      <c r="LH33" s="442"/>
      <c r="LI33" s="442"/>
      <c r="LJ33" s="442"/>
      <c r="LK33" s="442"/>
      <c r="LL33" s="442"/>
      <c r="LM33" s="442"/>
      <c r="LN33" s="442"/>
      <c r="LO33" s="442"/>
      <c r="LP33" s="442"/>
      <c r="LQ33" s="442"/>
      <c r="LR33" s="442"/>
      <c r="LS33" s="442"/>
      <c r="LT33" s="442"/>
      <c r="LU33" s="442"/>
      <c r="LV33" s="442"/>
      <c r="LW33" s="442"/>
      <c r="LX33" s="442"/>
      <c r="LY33" s="442"/>
      <c r="LZ33" s="442"/>
      <c r="MA33" s="442"/>
      <c r="MB33" s="442"/>
      <c r="MC33" s="442"/>
      <c r="MD33" s="442"/>
      <c r="ME33" s="442"/>
      <c r="MF33" s="442"/>
      <c r="MG33" s="442"/>
      <c r="MH33" s="442"/>
      <c r="MI33" s="442"/>
      <c r="MJ33" s="442"/>
      <c r="MK33" s="442"/>
      <c r="ML33" s="442"/>
      <c r="MM33" s="442"/>
      <c r="MN33" s="442"/>
      <c r="MO33" s="442"/>
      <c r="MP33" s="442"/>
      <c r="MQ33" s="442"/>
      <c r="MR33" s="442"/>
      <c r="MS33" s="442"/>
      <c r="MT33" s="442"/>
      <c r="MU33" s="442"/>
      <c r="MV33" s="442"/>
      <c r="MW33" s="442"/>
      <c r="MX33" s="442"/>
      <c r="MY33" s="442"/>
      <c r="MZ33" s="442"/>
      <c r="NA33" s="442"/>
      <c r="NB33" s="442"/>
      <c r="NC33" s="442"/>
      <c r="ND33" s="442"/>
      <c r="NE33" s="442"/>
      <c r="NF33" s="442"/>
      <c r="NG33" s="442"/>
      <c r="NH33" s="442"/>
      <c r="NI33" s="442"/>
      <c r="NJ33" s="442"/>
      <c r="NK33" s="442"/>
      <c r="NL33" s="442"/>
      <c r="NM33" s="442"/>
      <c r="NN33" s="442"/>
      <c r="NO33" s="442"/>
      <c r="NP33" s="442"/>
      <c r="NQ33" s="442"/>
      <c r="NR33" s="442"/>
      <c r="NS33" s="442"/>
      <c r="NT33" s="442"/>
      <c r="NU33" s="442"/>
      <c r="NV33" s="442"/>
      <c r="NW33" s="442"/>
      <c r="NX33" s="442"/>
      <c r="NY33" s="442"/>
      <c r="NZ33" s="442"/>
      <c r="OA33" s="442"/>
      <c r="OB33" s="442"/>
      <c r="OC33" s="442"/>
      <c r="OD33" s="442"/>
      <c r="OE33" s="442"/>
      <c r="OF33" s="442"/>
      <c r="OG33" s="442"/>
      <c r="OH33" s="442"/>
      <c r="OI33" s="442"/>
      <c r="OJ33" s="442"/>
      <c r="OK33" s="442"/>
      <c r="OL33" s="442"/>
      <c r="OM33" s="442"/>
      <c r="ON33" s="442"/>
      <c r="OO33" s="442"/>
      <c r="OP33" s="442"/>
      <c r="OQ33" s="442"/>
      <c r="OR33" s="442"/>
      <c r="OS33" s="442"/>
      <c r="OT33" s="442"/>
      <c r="OU33" s="442"/>
      <c r="OV33" s="442"/>
      <c r="OW33" s="442"/>
      <c r="OX33" s="442"/>
      <c r="OY33" s="442"/>
      <c r="OZ33" s="442"/>
      <c r="PA33" s="442"/>
      <c r="PB33" s="442"/>
      <c r="PC33" s="442"/>
      <c r="PD33" s="442"/>
      <c r="PE33" s="442"/>
      <c r="PF33" s="442"/>
      <c r="PG33" s="442"/>
      <c r="PH33" s="442"/>
      <c r="PI33" s="442"/>
      <c r="PJ33" s="442"/>
      <c r="PK33" s="442"/>
      <c r="PL33" s="442"/>
      <c r="PM33" s="442"/>
      <c r="PN33" s="442"/>
      <c r="PO33" s="442"/>
      <c r="PP33" s="442"/>
      <c r="PQ33" s="442"/>
      <c r="PR33" s="442"/>
      <c r="PS33" s="442"/>
      <c r="PT33" s="442"/>
      <c r="PU33" s="442"/>
      <c r="PV33" s="442"/>
      <c r="PW33" s="442"/>
      <c r="PX33" s="442"/>
      <c r="PY33" s="442"/>
      <c r="PZ33" s="442"/>
      <c r="QA33" s="442"/>
      <c r="QB33" s="442"/>
      <c r="QC33" s="442"/>
      <c r="QD33" s="442"/>
      <c r="QE33" s="442"/>
      <c r="QF33" s="442"/>
      <c r="QG33" s="442"/>
      <c r="QH33" s="442"/>
      <c r="QI33" s="442"/>
      <c r="QJ33" s="442"/>
      <c r="QK33" s="442"/>
      <c r="QL33" s="442"/>
      <c r="QM33" s="442"/>
      <c r="QN33" s="442"/>
      <c r="QO33" s="442"/>
      <c r="QP33" s="442"/>
      <c r="QQ33" s="442"/>
      <c r="QR33" s="442"/>
      <c r="QS33" s="442"/>
      <c r="QT33" s="442"/>
      <c r="QU33" s="442"/>
      <c r="QV33" s="442"/>
      <c r="QW33" s="442"/>
      <c r="QX33" s="442"/>
      <c r="QY33" s="442"/>
      <c r="QZ33" s="442"/>
      <c r="RA33" s="442"/>
      <c r="RB33" s="442"/>
      <c r="RC33" s="442"/>
      <c r="RD33" s="442"/>
      <c r="RE33" s="442"/>
      <c r="RF33" s="442"/>
      <c r="RG33" s="442"/>
      <c r="RH33" s="442"/>
      <c r="RI33" s="442"/>
      <c r="RJ33" s="442"/>
      <c r="RK33" s="442"/>
      <c r="RL33" s="442"/>
      <c r="RM33" s="442"/>
      <c r="RN33" s="442"/>
      <c r="RO33" s="442"/>
      <c r="RP33" s="442"/>
      <c r="RQ33" s="442"/>
      <c r="RR33" s="442"/>
      <c r="RS33" s="442"/>
      <c r="RT33" s="442"/>
      <c r="RU33" s="442"/>
      <c r="RV33" s="442"/>
      <c r="RW33" s="442"/>
      <c r="RX33" s="442"/>
      <c r="RY33" s="442"/>
      <c r="RZ33" s="442"/>
      <c r="SA33" s="442"/>
      <c r="SB33" s="442"/>
      <c r="SC33" s="442"/>
      <c r="SD33" s="429"/>
      <c r="SE33" s="429"/>
      <c r="SF33" s="429"/>
      <c r="SG33" s="429"/>
      <c r="SH33" s="429"/>
      <c r="SI33" s="429"/>
      <c r="SJ33" s="429"/>
      <c r="SK33" s="429"/>
      <c r="SL33" s="429"/>
      <c r="SM33" s="429"/>
      <c r="SN33" s="429"/>
      <c r="SO33" s="429"/>
      <c r="SP33" s="429"/>
      <c r="SQ33" s="429"/>
      <c r="SR33" s="429"/>
      <c r="SS33" s="429"/>
      <c r="ST33" s="429"/>
      <c r="SU33" s="429"/>
      <c r="SV33" s="429"/>
      <c r="SW33" s="429"/>
      <c r="SX33" s="429"/>
      <c r="SY33" s="443">
        <f>SY27/$SY$27-1</f>
        <v>0</v>
      </c>
      <c r="SZ33" s="443">
        <f t="shared" ref="SZ33:VK33" si="748">SZ27/$SY$27-1</f>
        <v>1.3521187701104331E-4</v>
      </c>
      <c r="TA33" s="443">
        <f t="shared" si="748"/>
        <v>-2.0281781551692024E-3</v>
      </c>
      <c r="TB33" s="443">
        <f t="shared" si="748"/>
        <v>-1.4602882717218435E-3</v>
      </c>
      <c r="TC33" s="443">
        <f t="shared" si="748"/>
        <v>-2.1093052813759838E-3</v>
      </c>
      <c r="TD33" s="443">
        <f t="shared" si="748"/>
        <v>-2.8394494172367946E-3</v>
      </c>
      <c r="TE33" s="443">
        <f t="shared" si="748"/>
        <v>-3.6507206793044977E-3</v>
      </c>
      <c r="TF33" s="443">
        <f t="shared" si="748"/>
        <v>-3.8670596825225445E-3</v>
      </c>
      <c r="TG33" s="443">
        <f t="shared" si="748"/>
        <v>-4.1374834365451862E-3</v>
      </c>
      <c r="TH33" s="443">
        <f t="shared" si="748"/>
        <v>-4.8946699478081834E-3</v>
      </c>
      <c r="TI33" s="443">
        <f t="shared" si="748"/>
        <v>-3.3262121744774831E-3</v>
      </c>
      <c r="TJ33" s="443">
        <f t="shared" si="748"/>
        <v>-3.6507206793044977E-3</v>
      </c>
      <c r="TK33" s="443">
        <f t="shared" si="748"/>
        <v>-8.0045431190677307E-3</v>
      </c>
      <c r="TL33" s="443">
        <f t="shared" si="748"/>
        <v>-6.9498904783795723E-3</v>
      </c>
      <c r="TM33" s="443">
        <f t="shared" si="748"/>
        <v>-3.1910002974661067E-3</v>
      </c>
      <c r="TN33" s="443">
        <f t="shared" si="748"/>
        <v>-3.0828307958572498E-3</v>
      </c>
      <c r="TO33" s="443">
        <f t="shared" si="748"/>
        <v>-2.3797290353984035E-3</v>
      </c>
      <c r="TP33" s="443">
        <f t="shared" si="748"/>
        <v>3.5425511776954188E-3</v>
      </c>
      <c r="TQ33" s="443">
        <f t="shared" si="748"/>
        <v>2.9476189188457624E-3</v>
      </c>
      <c r="TR33" s="443">
        <f t="shared" si="748"/>
        <v>1.1628221422970153E-3</v>
      </c>
      <c r="TS33" s="443">
        <f t="shared" si="748"/>
        <v>4.8405851970036995E-3</v>
      </c>
      <c r="TT33" s="443">
        <f t="shared" si="748"/>
        <v>1.0816950160902117E-2</v>
      </c>
      <c r="TU33" s="443">
        <f t="shared" si="748"/>
        <v>9.8163822710186643E-3</v>
      </c>
      <c r="TV33" s="443">
        <f t="shared" si="748"/>
        <v>1.1114416290326723E-2</v>
      </c>
      <c r="TW33" s="443">
        <f t="shared" si="748"/>
        <v>1.3575272451932019E-2</v>
      </c>
      <c r="TX33" s="443">
        <f t="shared" si="748"/>
        <v>1.3304848697909488E-2</v>
      </c>
      <c r="TY33" s="443">
        <f t="shared" si="748"/>
        <v>9.4107466399846462E-3</v>
      </c>
      <c r="TZ33" s="443">
        <f t="shared" si="748"/>
        <v>8.5453906271126812E-3</v>
      </c>
      <c r="UA33" s="443">
        <f t="shared" si="748"/>
        <v>1.1411882419751773E-2</v>
      </c>
      <c r="UB33" s="443">
        <f t="shared" si="748"/>
        <v>1.6063170988939612E-2</v>
      </c>
      <c r="UC33" s="443">
        <f t="shared" si="748"/>
        <v>2.1444603693988595E-2</v>
      </c>
      <c r="UD33" s="443">
        <f t="shared" si="748"/>
        <v>2.0984883312150204E-2</v>
      </c>
      <c r="UE33" s="443">
        <f t="shared" si="748"/>
        <v>1.8767408529165142E-2</v>
      </c>
      <c r="UF33" s="443">
        <f t="shared" si="748"/>
        <v>1.9091917033992267E-2</v>
      </c>
      <c r="UG33" s="443">
        <f t="shared" si="748"/>
        <v>2.3689120852375734E-2</v>
      </c>
      <c r="UH33" s="443">
        <f t="shared" si="748"/>
        <v>2.2715595337894356E-2</v>
      </c>
      <c r="UI33" s="443">
        <f t="shared" si="748"/>
        <v>2.2472213959274123E-2</v>
      </c>
      <c r="UJ33" s="443">
        <f t="shared" si="748"/>
        <v>2.3932502230995967E-2</v>
      </c>
      <c r="UK33" s="443">
        <f t="shared" si="748"/>
        <v>3.3424375997187505E-2</v>
      </c>
      <c r="UL33" s="443">
        <f t="shared" si="748"/>
        <v>3.4695367641093489E-2</v>
      </c>
      <c r="UM33" s="443">
        <f t="shared" si="748"/>
        <v>3.4073393006841535E-2</v>
      </c>
      <c r="UN33" s="443">
        <f t="shared" si="748"/>
        <v>3.2640147110522211E-2</v>
      </c>
      <c r="UO33" s="443">
        <f t="shared" si="748"/>
        <v>3.8210876443386832E-2</v>
      </c>
      <c r="UP33" s="443">
        <f t="shared" si="748"/>
        <v>3.6966927174882924E-2</v>
      </c>
      <c r="UQ33" s="443">
        <f t="shared" si="748"/>
        <v>4.0942156359014437E-2</v>
      </c>
      <c r="UR33" s="443">
        <f t="shared" si="748"/>
        <v>3.7507774682928208E-2</v>
      </c>
      <c r="US33" s="443">
        <f t="shared" si="748"/>
        <v>3.8373130695800395E-2</v>
      </c>
      <c r="UT33" s="443">
        <f t="shared" si="748"/>
        <v>4.1753427621082251E-2</v>
      </c>
      <c r="UU33" s="443">
        <f t="shared" si="748"/>
        <v>3.0882392709375539E-2</v>
      </c>
      <c r="UV33" s="443">
        <f t="shared" si="748"/>
        <v>3.2099299602477149E-2</v>
      </c>
      <c r="UW33" s="443">
        <f t="shared" si="748"/>
        <v>2.6690824522026091E-2</v>
      </c>
      <c r="UX33" s="443">
        <f t="shared" si="748"/>
        <v>2.2661510587089984E-2</v>
      </c>
      <c r="UY33" s="443">
        <f t="shared" si="748"/>
        <v>2.2282917331458263E-2</v>
      </c>
      <c r="UZ33" s="443">
        <f t="shared" si="748"/>
        <v>2.0606290056518484E-2</v>
      </c>
      <c r="VA33" s="443">
        <f t="shared" si="748"/>
        <v>2.1363476567781703E-2</v>
      </c>
      <c r="VB33" s="443">
        <f t="shared" si="748"/>
        <v>2.1606857946401936E-2</v>
      </c>
      <c r="VC33" s="443">
        <f t="shared" si="748"/>
        <v>2.1633900321804234E-2</v>
      </c>
      <c r="VD33" s="443">
        <f t="shared" si="748"/>
        <v>1.9578679791232734E-2</v>
      </c>
      <c r="VE33" s="443">
        <f t="shared" si="748"/>
        <v>2.2877849590307919E-2</v>
      </c>
      <c r="VF33" s="443">
        <f t="shared" si="748"/>
        <v>2.7204629654668855E-2</v>
      </c>
      <c r="VG33" s="443">
        <f t="shared" si="748"/>
        <v>2.6717866897428166E-2</v>
      </c>
      <c r="VH33" s="443">
        <f t="shared" si="748"/>
        <v>2.2607425836285389E-2</v>
      </c>
      <c r="VI33" s="443">
        <f t="shared" si="748"/>
        <v>2.0633332431920781E-2</v>
      </c>
      <c r="VJ33" s="443">
        <f t="shared" si="748"/>
        <v>1.9389383163416873E-2</v>
      </c>
      <c r="VK33" s="443">
        <f t="shared" si="748"/>
        <v>2.0849671435138717E-2</v>
      </c>
      <c r="VL33" s="443">
        <f t="shared" ref="VL33:XW33" si="749">VL27/$SY$27-1</f>
        <v>2.0660374807323079E-2</v>
      </c>
      <c r="VM33" s="443">
        <f t="shared" si="749"/>
        <v>2.3418697098352981E-2</v>
      </c>
      <c r="VN33" s="443">
        <f t="shared" si="749"/>
        <v>2.2282917331458263E-2</v>
      </c>
      <c r="VO33" s="443">
        <f t="shared" si="749"/>
        <v>2.4419264988236433E-2</v>
      </c>
      <c r="VP33" s="443">
        <f t="shared" si="749"/>
        <v>2.3364612347548608E-2</v>
      </c>
      <c r="VQ33" s="443">
        <f t="shared" si="749"/>
        <v>2.539279050271781E-2</v>
      </c>
      <c r="VR33" s="443">
        <f t="shared" si="749"/>
        <v>2.4527434489845623E-2</v>
      </c>
      <c r="VS33" s="443">
        <f t="shared" si="749"/>
        <v>2.4878985370074824E-2</v>
      </c>
      <c r="VT33" s="443">
        <f t="shared" si="749"/>
        <v>2.4608561616052294E-2</v>
      </c>
      <c r="VU33" s="443">
        <f t="shared" si="749"/>
        <v>2.4473349739041028E-2</v>
      </c>
      <c r="VV33" s="443">
        <f t="shared" si="749"/>
        <v>2.4473349739041028E-2</v>
      </c>
      <c r="VW33" s="443">
        <f t="shared" si="749"/>
        <v>2.5663214256740119E-2</v>
      </c>
      <c r="VX33" s="443">
        <f t="shared" si="749"/>
        <v>2.4121798858811605E-2</v>
      </c>
      <c r="VY33" s="443">
        <f t="shared" si="749"/>
        <v>2.8719002677195071E-2</v>
      </c>
      <c r="VZ33" s="443">
        <f t="shared" si="749"/>
        <v>3.523621514913855E-2</v>
      </c>
      <c r="WA33" s="443">
        <f t="shared" si="749"/>
        <v>3.0584926579950711E-2</v>
      </c>
      <c r="WB33" s="443">
        <f t="shared" si="749"/>
        <v>2.8529706049379211E-2</v>
      </c>
      <c r="WC33" s="443">
        <f t="shared" si="749"/>
        <v>3.1369155466616006E-2</v>
      </c>
      <c r="WD33" s="443">
        <f t="shared" si="749"/>
        <v>3.0557884204548413E-2</v>
      </c>
      <c r="WE33" s="443">
        <f t="shared" si="749"/>
        <v>2.8637875550988401E-2</v>
      </c>
      <c r="WF33" s="443">
        <f t="shared" si="749"/>
        <v>2.5771383758349309E-2</v>
      </c>
      <c r="WG33" s="443">
        <f t="shared" si="749"/>
        <v>2.5528002379729076E-2</v>
      </c>
      <c r="WH33" s="443">
        <f t="shared" si="749"/>
        <v>2.5717299007544714E-2</v>
      </c>
      <c r="WI33" s="443">
        <f t="shared" si="749"/>
        <v>2.5230536250304247E-2</v>
      </c>
      <c r="WJ33" s="443">
        <f t="shared" si="749"/>
        <v>2.7366883907082418E-2</v>
      </c>
      <c r="WK33" s="443">
        <f t="shared" si="749"/>
        <v>2.9854782444089789E-2</v>
      </c>
      <c r="WL33" s="443">
        <f t="shared" si="749"/>
        <v>2.9476189188458291E-2</v>
      </c>
      <c r="WM33" s="443">
        <f t="shared" si="749"/>
        <v>2.9530273939262663E-2</v>
      </c>
      <c r="WN33" s="443">
        <f t="shared" si="749"/>
        <v>3.1774791097650024E-2</v>
      </c>
      <c r="WO33" s="443">
        <f t="shared" si="749"/>
        <v>3.1125774087995772E-2</v>
      </c>
      <c r="WP33" s="443">
        <f t="shared" si="749"/>
        <v>3.020633332431899E-2</v>
      </c>
      <c r="WQ33" s="443">
        <f t="shared" si="749"/>
        <v>3.1206901214202665E-2</v>
      </c>
      <c r="WR33" s="443">
        <f t="shared" si="749"/>
        <v>3.0071121447307947E-2</v>
      </c>
      <c r="WS33" s="443">
        <f t="shared" si="749"/>
        <v>2.7691392411909321E-2</v>
      </c>
      <c r="WT33" s="443">
        <f t="shared" si="749"/>
        <v>2.6555612645014826E-2</v>
      </c>
      <c r="WU33" s="443">
        <f t="shared" si="749"/>
        <v>2.5744341382947011E-2</v>
      </c>
      <c r="WV33" s="443">
        <f t="shared" si="749"/>
        <v>2.3932502230995967E-2</v>
      </c>
      <c r="WW33" s="443">
        <f t="shared" si="749"/>
        <v>2.41758836096162E-2</v>
      </c>
      <c r="WX33" s="443">
        <f t="shared" si="749"/>
        <v>2.5987722761567245E-2</v>
      </c>
      <c r="WY33" s="443">
        <f t="shared" si="749"/>
        <v>2.5690256632142638E-2</v>
      </c>
      <c r="WZ33" s="443">
        <f t="shared" si="749"/>
        <v>2.1444603693988595E-2</v>
      </c>
      <c r="XA33" s="443">
        <f t="shared" si="749"/>
        <v>2.2120663079044922E-2</v>
      </c>
      <c r="XB33" s="443">
        <f t="shared" si="749"/>
        <v>2.2472213959274123E-2</v>
      </c>
      <c r="XC33" s="443">
        <f t="shared" si="749"/>
        <v>2.0552205305713889E-2</v>
      </c>
      <c r="XD33" s="443">
        <f t="shared" si="749"/>
        <v>2.0498120554909516E-2</v>
      </c>
      <c r="XE33" s="443">
        <f t="shared" si="749"/>
        <v>1.8253603396522378E-2</v>
      </c>
      <c r="XF33" s="443">
        <f t="shared" si="749"/>
        <v>2.0389951053300326E-2</v>
      </c>
      <c r="XG33" s="443">
        <f t="shared" si="749"/>
        <v>2.3716163227777809E-2</v>
      </c>
      <c r="XH33" s="443">
        <f t="shared" si="749"/>
        <v>2.4392222612834358E-2</v>
      </c>
      <c r="XI33" s="443">
        <f t="shared" si="749"/>
        <v>2.1579815570999639E-2</v>
      </c>
      <c r="XJ33" s="443">
        <f t="shared" si="749"/>
        <v>1.9659806917439626E-2</v>
      </c>
      <c r="XK33" s="443">
        <f t="shared" si="749"/>
        <v>2.1363476567781703E-2</v>
      </c>
      <c r="XL33" s="443">
        <f t="shared" si="749"/>
        <v>2.0741501933529749E-2</v>
      </c>
      <c r="XM33" s="443">
        <f t="shared" si="749"/>
        <v>1.8010222017901922E-2</v>
      </c>
      <c r="XN33" s="443">
        <f t="shared" si="749"/>
        <v>2.2688552962492281E-2</v>
      </c>
      <c r="XO33" s="443">
        <f t="shared" si="749"/>
        <v>2.0498120554909516E-2</v>
      </c>
      <c r="XP33" s="443">
        <f t="shared" si="749"/>
        <v>2.109305281375895E-2</v>
      </c>
      <c r="XQ33" s="443">
        <f t="shared" si="749"/>
        <v>2.0119527299278017E-2</v>
      </c>
      <c r="XR33" s="443">
        <f t="shared" si="749"/>
        <v>1.9578679791232734E-2</v>
      </c>
      <c r="XS33" s="443">
        <f t="shared" si="749"/>
        <v>1.5711620108710411E-2</v>
      </c>
      <c r="XT33" s="443">
        <f t="shared" si="749"/>
        <v>1.4494713215608801E-2</v>
      </c>
      <c r="XU33" s="443">
        <f t="shared" si="749"/>
        <v>1.7875010140890657E-2</v>
      </c>
      <c r="XV33" s="443">
        <f t="shared" si="749"/>
        <v>1.5873874361123974E-2</v>
      </c>
      <c r="XW33" s="443">
        <f t="shared" si="749"/>
        <v>1.7793883014683987E-2</v>
      </c>
      <c r="XX33" s="443">
        <f t="shared" ref="XX33:AAI33" si="750">XX27/$SY$27-1</f>
        <v>1.9713891668243999E-2</v>
      </c>
      <c r="XY33" s="443">
        <f t="shared" si="750"/>
        <v>2.0254739176289061E-2</v>
      </c>
      <c r="XZ33" s="443">
        <f t="shared" si="750"/>
        <v>1.784796776548836E-2</v>
      </c>
      <c r="YA33" s="443">
        <f t="shared" si="750"/>
        <v>1.9876145920657562E-2</v>
      </c>
      <c r="YB33" s="443">
        <f t="shared" si="750"/>
        <v>1.9767976419048594E-2</v>
      </c>
      <c r="YC33" s="443">
        <f t="shared" si="750"/>
        <v>1.9416425538819393E-2</v>
      </c>
      <c r="YD33" s="443">
        <f t="shared" si="750"/>
        <v>2.1796154574217796E-2</v>
      </c>
      <c r="YE33" s="443">
        <f t="shared" si="750"/>
        <v>1.9686849292841702E-2</v>
      </c>
      <c r="YF33" s="443">
        <f t="shared" si="750"/>
        <v>1.7820925390086284E-2</v>
      </c>
      <c r="YG33" s="443">
        <f t="shared" si="750"/>
        <v>1.4629925092620066E-2</v>
      </c>
      <c r="YH33" s="443">
        <f t="shared" si="750"/>
        <v>2.0660374807323079E-2</v>
      </c>
      <c r="YI33" s="443">
        <f t="shared" si="750"/>
        <v>1.9686849292841702E-2</v>
      </c>
      <c r="YJ33" s="443">
        <f t="shared" si="750"/>
        <v>2.1552773195597341E-2</v>
      </c>
      <c r="YK33" s="443">
        <f t="shared" si="750"/>
        <v>1.8551069525946984E-2</v>
      </c>
      <c r="YL33" s="443">
        <f t="shared" si="750"/>
        <v>1.5873874361123974E-2</v>
      </c>
      <c r="YM33" s="443">
        <f t="shared" si="750"/>
        <v>1.0492441656074991E-2</v>
      </c>
      <c r="YN33" s="443">
        <f t="shared" si="750"/>
        <v>5.4355174558533559E-3</v>
      </c>
      <c r="YO33" s="443">
        <f t="shared" si="750"/>
        <v>5.3814327050487609E-3</v>
      </c>
      <c r="YP33" s="443">
        <f t="shared" si="750"/>
        <v>9.464831390788575E-4</v>
      </c>
      <c r="YQ33" s="443">
        <f t="shared" si="750"/>
        <v>-4.3267800643620458E-4</v>
      </c>
      <c r="YR33" s="443">
        <f t="shared" si="750"/>
        <v>6.8958057275749773E-3</v>
      </c>
      <c r="YS33" s="443">
        <f t="shared" si="750"/>
        <v>4.3808648151653085E-3</v>
      </c>
      <c r="YT33" s="443">
        <f t="shared" si="750"/>
        <v>1.5143730225262164E-3</v>
      </c>
      <c r="YU33" s="443">
        <f t="shared" si="750"/>
        <v>6.3549582195299159E-3</v>
      </c>
      <c r="YV33" s="443">
        <f t="shared" si="750"/>
        <v>6.0304497147027902E-3</v>
      </c>
      <c r="YW33" s="443">
        <f t="shared" si="750"/>
        <v>-3.6236783039023113E-3</v>
      </c>
      <c r="YX33" s="443">
        <f t="shared" si="750"/>
        <v>-3.2180426728684042E-3</v>
      </c>
      <c r="YY33" s="443">
        <f t="shared" si="750"/>
        <v>-8.0856702452744011E-3</v>
      </c>
      <c r="YZ33" s="443">
        <f t="shared" si="750"/>
        <v>-1.5089645474458568E-2</v>
      </c>
      <c r="ZA33" s="443">
        <f t="shared" si="750"/>
        <v>-1.8199518645717894E-2</v>
      </c>
      <c r="ZB33" s="443">
        <f t="shared" si="750"/>
        <v>-1.7496416885259269E-2</v>
      </c>
      <c r="ZC33" s="443">
        <f t="shared" si="750"/>
        <v>-2.241812920846975E-2</v>
      </c>
      <c r="ZD33" s="443">
        <f t="shared" si="750"/>
        <v>-1.7442332134454785E-2</v>
      </c>
      <c r="ZE33" s="443">
        <f t="shared" si="750"/>
        <v>-1.6847399875605129E-2</v>
      </c>
      <c r="ZF33" s="443">
        <f t="shared" si="750"/>
        <v>-2.157981557099975E-2</v>
      </c>
      <c r="ZG33" s="443">
        <f t="shared" si="750"/>
        <v>-2.3986586981800451E-2</v>
      </c>
      <c r="ZH33" s="443">
        <f t="shared" si="750"/>
        <v>-2.4824900619270451E-2</v>
      </c>
      <c r="ZI33" s="443">
        <f t="shared" si="750"/>
        <v>-2.1444603693988484E-2</v>
      </c>
      <c r="ZJ33" s="443">
        <f t="shared" si="750"/>
        <v>-2.5311663376511029E-2</v>
      </c>
      <c r="ZK33" s="443">
        <f t="shared" si="750"/>
        <v>-3.5804105032586131E-2</v>
      </c>
      <c r="ZL33" s="443">
        <f t="shared" si="750"/>
        <v>-2.8854214554206448E-2</v>
      </c>
      <c r="ZM33" s="443">
        <f t="shared" si="750"/>
        <v>-2.9070553557424494E-2</v>
      </c>
      <c r="ZN33" s="443">
        <f t="shared" si="750"/>
        <v>-2.6934205900646435E-2</v>
      </c>
      <c r="ZO33" s="443">
        <f t="shared" si="750"/>
        <v>-2.6988290651450919E-2</v>
      </c>
      <c r="ZP33" s="443">
        <f t="shared" si="750"/>
        <v>-3.1233943589604962E-2</v>
      </c>
      <c r="ZQ33" s="443">
        <f t="shared" si="750"/>
        <v>-3.3802969252819115E-2</v>
      </c>
      <c r="ZR33" s="443">
        <f t="shared" si="750"/>
        <v>-3.3992265880634975E-2</v>
      </c>
      <c r="ZS33" s="443">
        <f t="shared" si="750"/>
        <v>-3.6534249168447053E-2</v>
      </c>
      <c r="ZT33" s="443">
        <f t="shared" si="750"/>
        <v>-3.6020444035804067E-2</v>
      </c>
      <c r="ZU33" s="443">
        <f t="shared" si="750"/>
        <v>-3.2477892858108759E-2</v>
      </c>
      <c r="ZV33" s="443">
        <f t="shared" si="750"/>
        <v>-2.6095892263176435E-2</v>
      </c>
      <c r="ZW33" s="443">
        <f t="shared" si="750"/>
        <v>-2.3932502230996078E-2</v>
      </c>
      <c r="ZX33" s="443">
        <f t="shared" si="750"/>
        <v>-2.4906027745477233E-2</v>
      </c>
      <c r="ZY33" s="443">
        <f t="shared" si="750"/>
        <v>-2.7853646664322995E-2</v>
      </c>
      <c r="ZZ33" s="443">
        <f t="shared" si="750"/>
        <v>-2.9665485816274151E-2</v>
      </c>
      <c r="AAA33" s="443">
        <f t="shared" si="750"/>
        <v>-1.9335298412612612E-2</v>
      </c>
      <c r="AAB33" s="443">
        <f t="shared" si="750"/>
        <v>-1.8172476270315707E-2</v>
      </c>
      <c r="AAC33" s="443">
        <f t="shared" si="750"/>
        <v>-1.9713891668244221E-2</v>
      </c>
      <c r="AAD33" s="443">
        <f t="shared" si="750"/>
        <v>-2.1471646069390782E-2</v>
      </c>
      <c r="AAE33" s="443">
        <f t="shared" si="750"/>
        <v>-2.1093052813759172E-2</v>
      </c>
      <c r="AAF33" s="443">
        <f t="shared" si="750"/>
        <v>-1.9091917033992267E-2</v>
      </c>
      <c r="AAG33" s="443">
        <f t="shared" si="750"/>
        <v>-2.0579247681116297E-2</v>
      </c>
      <c r="AAH33" s="443">
        <f t="shared" si="750"/>
        <v>-2.1038968062954688E-2</v>
      </c>
      <c r="AAI33" s="443">
        <f t="shared" si="750"/>
        <v>-2.074150193352986E-2</v>
      </c>
      <c r="AAJ33" s="443">
        <f t="shared" ref="AAJ33:ACU33" si="751">AAJ27/$SY$27-1</f>
        <v>-1.9335298412612612E-2</v>
      </c>
      <c r="AAK33" s="443">
        <f t="shared" si="751"/>
        <v>-2.1931366451229062E-2</v>
      </c>
      <c r="AAL33" s="443">
        <f t="shared" si="751"/>
        <v>-2.0714459558127674E-2</v>
      </c>
      <c r="AAM33" s="443">
        <f t="shared" si="751"/>
        <v>-2.0984883312150315E-2</v>
      </c>
      <c r="AAN33" s="443">
        <f t="shared" si="751"/>
        <v>-1.5549365856296848E-2</v>
      </c>
      <c r="AAO33" s="443">
        <f t="shared" si="751"/>
        <v>-1.3683441953541209E-2</v>
      </c>
      <c r="AAP33" s="443">
        <f t="shared" si="751"/>
        <v>-1.5441196354687881E-2</v>
      </c>
      <c r="AAQ33" s="443">
        <f t="shared" si="751"/>
        <v>-1.3602314827334538E-2</v>
      </c>
      <c r="AAR33" s="443">
        <f t="shared" si="751"/>
        <v>-9.0591957597555561E-3</v>
      </c>
      <c r="AAS33" s="443">
        <f t="shared" si="751"/>
        <v>-7.3014413586091065E-3</v>
      </c>
      <c r="AAT33" s="443">
        <f t="shared" si="751"/>
        <v>-3.2991697990751856E-3</v>
      </c>
      <c r="AAU33" s="443">
        <f t="shared" si="751"/>
        <v>-4.9757970740150759E-3</v>
      </c>
      <c r="AAV33" s="443">
        <f t="shared" si="751"/>
        <v>-2.8935341680412785E-3</v>
      </c>
      <c r="AAW33" s="443">
        <f t="shared" si="751"/>
        <v>-1.7577544011466717E-3</v>
      </c>
      <c r="AAX33" s="443">
        <f t="shared" si="751"/>
        <v>8.6535601287218711E-4</v>
      </c>
      <c r="AAY33" s="443">
        <f t="shared" si="751"/>
        <v>2.8124070418344971E-3</v>
      </c>
      <c r="AAZ33" s="443">
        <f t="shared" si="751"/>
        <v>3.9481868087292149E-3</v>
      </c>
      <c r="ABA33" s="443">
        <f t="shared" si="751"/>
        <v>9.6000432678005065E-3</v>
      </c>
      <c r="ABB33" s="443">
        <f t="shared" si="751"/>
        <v>1.0708780659293149E-2</v>
      </c>
      <c r="ABC33" s="443">
        <f t="shared" si="751"/>
        <v>1.1033289164120053E-2</v>
      </c>
      <c r="ABD33" s="443">
        <f t="shared" si="751"/>
        <v>1.0681738283890851E-2</v>
      </c>
      <c r="ABE33" s="443">
        <f t="shared" si="751"/>
        <v>4.5160766921765738E-3</v>
      </c>
      <c r="ABF33" s="443">
        <f t="shared" si="751"/>
        <v>2.4338137862029985E-3</v>
      </c>
      <c r="ABG33" s="443">
        <f t="shared" si="751"/>
        <v>2.4608561616050739E-3</v>
      </c>
      <c r="ABH33" s="443">
        <f t="shared" si="751"/>
        <v>7.3014413586092175E-4</v>
      </c>
      <c r="ABI33" s="443">
        <f t="shared" si="751"/>
        <v>2.6501527894209342E-3</v>
      </c>
      <c r="ABJ33" s="443">
        <f t="shared" si="751"/>
        <v>1.1628221422970153E-3</v>
      </c>
      <c r="ABK33" s="443">
        <f t="shared" si="751"/>
        <v>2.4878985370073714E-3</v>
      </c>
      <c r="ABL33" s="443">
        <f t="shared" si="751"/>
        <v>1.8388815273533421E-3</v>
      </c>
      <c r="ABM33" s="443">
        <f t="shared" si="751"/>
        <v>-1.0276102652856389E-3</v>
      </c>
      <c r="ABN33" s="443">
        <f t="shared" si="751"/>
        <v>1.8929662781586032E-4</v>
      </c>
      <c r="ABO33" s="443">
        <f t="shared" si="751"/>
        <v>-3.2450850482712568E-4</v>
      </c>
      <c r="ABP33" s="443">
        <f t="shared" si="751"/>
        <v>-9.1944076367678207E-4</v>
      </c>
      <c r="ABQ33" s="443">
        <f t="shared" si="751"/>
        <v>-8.1127126206770317E-4</v>
      </c>
      <c r="ABR33" s="443">
        <f t="shared" si="751"/>
        <v>-2.2174747829849517E-3</v>
      </c>
      <c r="ABS33" s="443">
        <f t="shared" si="751"/>
        <v>-9.4648313907896853E-4</v>
      </c>
      <c r="ABT33" s="443">
        <f t="shared" si="751"/>
        <v>-2.7583222910301242E-3</v>
      </c>
      <c r="ABU33" s="443">
        <f t="shared" si="751"/>
        <v>-3.9752291841316234E-3</v>
      </c>
      <c r="ABV33" s="443">
        <f t="shared" si="751"/>
        <v>-5.2191784526353091E-3</v>
      </c>
      <c r="ABW33" s="443">
        <f t="shared" si="751"/>
        <v>-2.5149409124097799E-3</v>
      </c>
      <c r="ABX33" s="443">
        <f t="shared" si="751"/>
        <v>6.0304497147027902E-3</v>
      </c>
      <c r="ABY33" s="443">
        <f t="shared" si="751"/>
        <v>1.8388815273533421E-3</v>
      </c>
      <c r="ABZ33" s="443">
        <f t="shared" si="751"/>
        <v>2.0822629059735753E-3</v>
      </c>
      <c r="ACA33" s="443">
        <f t="shared" si="751"/>
        <v>1.7036696503420767E-3</v>
      </c>
      <c r="ACB33" s="443">
        <f t="shared" si="751"/>
        <v>-3.1098731712594363E-3</v>
      </c>
      <c r="ACC33" s="443">
        <f t="shared" si="751"/>
        <v>-7.8422888666540569E-4</v>
      </c>
      <c r="ACD33" s="443">
        <f t="shared" si="751"/>
        <v>-5.1380513264287497E-4</v>
      </c>
      <c r="ACE33" s="443">
        <f t="shared" si="751"/>
        <v>1.5955001487328868E-3</v>
      </c>
      <c r="ACF33" s="443">
        <f t="shared" si="751"/>
        <v>1.0546526406878254E-3</v>
      </c>
      <c r="ACG33" s="443">
        <f t="shared" si="751"/>
        <v>3.5155088022931213E-3</v>
      </c>
      <c r="ACH33" s="443">
        <f t="shared" si="751"/>
        <v>4.353822439763011E-3</v>
      </c>
      <c r="ACI33" s="443">
        <f t="shared" si="751"/>
        <v>5.4625598312554313E-3</v>
      </c>
      <c r="ACJ33" s="443">
        <f t="shared" si="751"/>
        <v>7.5177803618269312E-3</v>
      </c>
      <c r="ACK33" s="443">
        <f t="shared" si="751"/>
        <v>1.0843992536304414E-2</v>
      </c>
      <c r="ACL33" s="443">
        <f t="shared" si="751"/>
        <v>1.1682306173774304E-2</v>
      </c>
      <c r="ACM33" s="443">
        <f t="shared" si="751"/>
        <v>1.2953297817680287E-2</v>
      </c>
      <c r="ACN33" s="443">
        <f t="shared" si="751"/>
        <v>1.3034424943886957E-2</v>
      </c>
      <c r="ACO33" s="443">
        <f t="shared" si="751"/>
        <v>1.9876145920657562E-2</v>
      </c>
      <c r="ACP33" s="443">
        <f t="shared" si="751"/>
        <v>2.306714621812378E-2</v>
      </c>
      <c r="ACQ33" s="443">
        <f t="shared" si="751"/>
        <v>3.337029124638291E-2</v>
      </c>
      <c r="ACR33" s="443">
        <f t="shared" si="751"/>
        <v>4.2618783633954438E-2</v>
      </c>
      <c r="ACS33" s="443">
        <f t="shared" si="751"/>
        <v>3.7156223802698785E-2</v>
      </c>
      <c r="ACT33" s="443">
        <f t="shared" si="751"/>
        <v>3.4695367641093489E-2</v>
      </c>
      <c r="ACU33" s="443">
        <f t="shared" si="751"/>
        <v>3.4965791395116241E-2</v>
      </c>
      <c r="ACV33" s="443">
        <f t="shared" ref="ACV33:ADJ33" si="752">ACV27/$SY$27-1</f>
        <v>3.115281646339807E-2</v>
      </c>
      <c r="ACW33" s="443">
        <f t="shared" si="752"/>
        <v>3.2586062359717616E-2</v>
      </c>
      <c r="ACX33" s="443">
        <f t="shared" si="752"/>
        <v>3.4424943887070958E-2</v>
      </c>
      <c r="ACY33" s="443">
        <f t="shared" si="752"/>
        <v>3.7399605181319018E-2</v>
      </c>
      <c r="ACZ33" s="443">
        <f t="shared" si="752"/>
        <v>3.3613672625003366E-2</v>
      </c>
      <c r="ADA33" s="443">
        <f t="shared" si="752"/>
        <v>3.3262121744773943E-2</v>
      </c>
      <c r="ADB33" s="443">
        <f t="shared" si="752"/>
        <v>3.3532545498796473E-2</v>
      </c>
      <c r="ADC33" s="443">
        <f t="shared" si="752"/>
        <v>3.3857054003623599E-2</v>
      </c>
      <c r="ADD33" s="443">
        <f t="shared" si="752"/>
        <v>3.3694799751210036E-2</v>
      </c>
      <c r="ADE33" s="443">
        <f t="shared" si="752"/>
        <v>3.4235647259255098E-2</v>
      </c>
      <c r="ADF33" s="443">
        <f t="shared" si="752"/>
        <v>3.4776494767300159E-2</v>
      </c>
      <c r="ADG33" s="443">
        <f t="shared" si="752"/>
        <v>3.8021579815570972E-2</v>
      </c>
      <c r="ADH33" s="443">
        <f t="shared" si="752"/>
        <v>3.8616512074420628E-2</v>
      </c>
      <c r="ADI33" s="443">
        <f t="shared" si="752"/>
        <v>3.7237350928905455E-2</v>
      </c>
      <c r="ADJ33" s="443">
        <f t="shared" si="752"/>
        <v>4.3105546391194904E-2</v>
      </c>
      <c r="ADK33" s="443">
        <f>ADK27/$ADK$27-1</f>
        <v>0</v>
      </c>
      <c r="ADL33" s="443">
        <f t="shared" ref="ADL33:AFW33" si="753">ADL27/$ADK$27-1</f>
        <v>5.047614091689745E-3</v>
      </c>
      <c r="ADM33" s="443">
        <f t="shared" si="753"/>
        <v>4.2410365821929918E-3</v>
      </c>
      <c r="ADN33" s="443">
        <f t="shared" si="753"/>
        <v>4.6052973929333607E-3</v>
      </c>
      <c r="ADO33" s="443">
        <f t="shared" si="753"/>
        <v>9.8610605193318879E-3</v>
      </c>
      <c r="ADP33" s="443">
        <f t="shared" si="753"/>
        <v>1.0381433106104065E-2</v>
      </c>
      <c r="ADQ33" s="443">
        <f t="shared" si="753"/>
        <v>1.4934693240360231E-2</v>
      </c>
      <c r="ADR33" s="443">
        <f t="shared" si="753"/>
        <v>2.1673518239059275E-2</v>
      </c>
      <c r="ADS33" s="443">
        <f t="shared" si="753"/>
        <v>2.817817557371094E-2</v>
      </c>
      <c r="ADT33" s="443">
        <f t="shared" si="753"/>
        <v>2.5420200863818687E-2</v>
      </c>
      <c r="ADU33" s="443">
        <f t="shared" si="753"/>
        <v>2.6070666597283854E-2</v>
      </c>
      <c r="ADV33" s="443">
        <f t="shared" si="753"/>
        <v>2.3807045844824959E-2</v>
      </c>
      <c r="ADW33" s="443">
        <f t="shared" si="753"/>
        <v>2.0944996617578315E-2</v>
      </c>
      <c r="ADX33" s="443">
        <f t="shared" si="753"/>
        <v>1.8213040537024439E-2</v>
      </c>
      <c r="ADY33" s="443">
        <f t="shared" si="753"/>
        <v>1.4960711869698606E-2</v>
      </c>
      <c r="ADZ33" s="443">
        <f t="shared" si="753"/>
        <v>1.1396159650309823E-2</v>
      </c>
      <c r="AEA33" s="443">
        <f t="shared" si="753"/>
        <v>1.1942550866420376E-2</v>
      </c>
      <c r="AEB33" s="443">
        <f t="shared" si="753"/>
        <v>9.5228183379301168E-3</v>
      </c>
      <c r="AEC33" s="443">
        <f t="shared" si="753"/>
        <v>1.2801165634594325E-2</v>
      </c>
      <c r="AED33" s="443">
        <f t="shared" si="753"/>
        <v>1.6287661965967759E-2</v>
      </c>
      <c r="AEE33" s="443">
        <f t="shared" si="753"/>
        <v>1.6001457043242961E-2</v>
      </c>
      <c r="AEF33" s="443">
        <f t="shared" si="753"/>
        <v>1.9383878857262005E-2</v>
      </c>
      <c r="AEG33" s="443">
        <f t="shared" si="753"/>
        <v>1.9800176926679569E-2</v>
      </c>
      <c r="AEH33" s="443">
        <f t="shared" si="753"/>
        <v>1.5741270749856984E-2</v>
      </c>
      <c r="AEI33" s="443">
        <f t="shared" si="753"/>
        <v>1.4700525576312629E-2</v>
      </c>
      <c r="AEJ33" s="443">
        <f t="shared" si="753"/>
        <v>1.4908674611021633E-2</v>
      </c>
      <c r="AEK33" s="443">
        <f t="shared" si="753"/>
        <v>1.0251339959410855E-2</v>
      </c>
      <c r="AEL33" s="443">
        <f t="shared" si="753"/>
        <v>1.0147265442056685E-2</v>
      </c>
      <c r="AEM33" s="443">
        <f t="shared" si="753"/>
        <v>1.3399594109382518E-2</v>
      </c>
      <c r="AEN33" s="443">
        <f t="shared" si="753"/>
        <v>1.2124681271790561E-2</v>
      </c>
      <c r="AEO33" s="443">
        <f t="shared" si="753"/>
        <v>1.0459488994119859E-2</v>
      </c>
      <c r="AEP33" s="443">
        <f t="shared" si="753"/>
        <v>1.2566997970546945E-2</v>
      </c>
      <c r="AEQ33" s="443">
        <f t="shared" si="753"/>
        <v>1.2306811677160967E-2</v>
      </c>
      <c r="AER33" s="443">
        <f t="shared" si="753"/>
        <v>1.9748139668002374E-2</v>
      </c>
      <c r="AES33" s="443">
        <f t="shared" si="753"/>
        <v>2.1751574127075068E-2</v>
      </c>
      <c r="AET33" s="443">
        <f t="shared" si="753"/>
        <v>2.0242493625435953E-2</v>
      </c>
      <c r="AEU33" s="443">
        <f t="shared" si="753"/>
        <v>2.341676640474577E-2</v>
      </c>
      <c r="AEV33" s="443">
        <f t="shared" si="753"/>
        <v>2.367695269813197E-2</v>
      </c>
      <c r="AEW33" s="443">
        <f t="shared" si="753"/>
        <v>2.573242441588186E-2</v>
      </c>
      <c r="AEX33" s="443">
        <f t="shared" si="753"/>
        <v>2.5160014570432487E-2</v>
      </c>
      <c r="AEY33" s="443">
        <f t="shared" si="753"/>
        <v>2.3260654628714184E-2</v>
      </c>
      <c r="AEZ33" s="443">
        <f t="shared" si="753"/>
        <v>2.3781027215486361E-2</v>
      </c>
      <c r="AFA33" s="443">
        <f t="shared" si="753"/>
        <v>2.2818337929958021E-2</v>
      </c>
      <c r="AFB33" s="443">
        <f t="shared" si="753"/>
        <v>2.1829630015090862E-2</v>
      </c>
      <c r="AFC33" s="443">
        <f t="shared" si="753"/>
        <v>2.185564864442946E-2</v>
      </c>
      <c r="AFD33" s="443">
        <f t="shared" si="753"/>
        <v>1.9279804339907392E-2</v>
      </c>
      <c r="AFE33" s="443">
        <f t="shared" si="753"/>
        <v>2.0554717177499127E-2</v>
      </c>
      <c r="AFF33" s="443">
        <f t="shared" si="753"/>
        <v>2.0710828953530713E-2</v>
      </c>
      <c r="AFG33" s="443">
        <f t="shared" si="753"/>
        <v>1.9123692563875805E-2</v>
      </c>
      <c r="AFH33" s="443">
        <f t="shared" si="753"/>
        <v>1.9487953374616174E-2</v>
      </c>
      <c r="AFI33" s="443">
        <f t="shared" si="753"/>
        <v>1.9852214185356765E-2</v>
      </c>
      <c r="AFJ33" s="443">
        <f t="shared" si="753"/>
        <v>1.9461934745277576E-2</v>
      </c>
      <c r="AFK33" s="443">
        <f t="shared" si="753"/>
        <v>2.1075089764271304E-2</v>
      </c>
      <c r="AFL33" s="443">
        <f t="shared" si="753"/>
        <v>2.4301399802258539E-2</v>
      </c>
      <c r="AFM33" s="443">
        <f t="shared" si="753"/>
        <v>2.1465369204350271E-2</v>
      </c>
      <c r="AFN33" s="443">
        <f t="shared" si="753"/>
        <v>1.9826195556018167E-2</v>
      </c>
      <c r="AFO33" s="443">
        <f t="shared" si="753"/>
        <v>1.9800176926679569E-2</v>
      </c>
      <c r="AFP33" s="443">
        <f t="shared" si="753"/>
        <v>1.9800176926679569E-2</v>
      </c>
      <c r="AFQ33" s="443">
        <f t="shared" si="753"/>
        <v>1.7692667950252483E-2</v>
      </c>
      <c r="AFR33" s="443">
        <f t="shared" si="753"/>
        <v>1.8915543529167023E-2</v>
      </c>
      <c r="AFS33" s="443">
        <f t="shared" si="753"/>
        <v>2.0034344590727171E-2</v>
      </c>
      <c r="AFT33" s="443">
        <f t="shared" si="753"/>
        <v>1.894156215850562E-2</v>
      </c>
      <c r="AFU33" s="443">
        <f t="shared" si="753"/>
        <v>2.1231201540302891E-2</v>
      </c>
      <c r="AFV33" s="443">
        <f t="shared" si="753"/>
        <v>1.9175729822553E-2</v>
      </c>
      <c r="AFW33" s="443">
        <f t="shared" si="753"/>
        <v>1.9305822969245989E-2</v>
      </c>
      <c r="AFX33" s="443">
        <f t="shared" ref="AFX33:AII33" si="754">AFX27/$ADK$27-1</f>
        <v>1.8837487641151007E-2</v>
      </c>
      <c r="AFY33" s="443">
        <f t="shared" si="754"/>
        <v>1.9852214185356765E-2</v>
      </c>
      <c r="AFZ33" s="443">
        <f t="shared" si="754"/>
        <v>1.9566009262632189E-2</v>
      </c>
      <c r="AGA33" s="443">
        <f t="shared" si="754"/>
        <v>1.9487953374616174E-2</v>
      </c>
      <c r="AGB33" s="443">
        <f t="shared" si="754"/>
        <v>1.9175729822553E-2</v>
      </c>
      <c r="AGC33" s="443">
        <f t="shared" si="754"/>
        <v>2.1309257428318684E-2</v>
      </c>
      <c r="AGD33" s="443">
        <f t="shared" si="754"/>
        <v>2.1595462351043482E-2</v>
      </c>
      <c r="AGE33" s="443">
        <f t="shared" si="754"/>
        <v>2.4717697871676103E-2</v>
      </c>
      <c r="AGF33" s="443">
        <f t="shared" si="754"/>
        <v>2.3156580111359792E-2</v>
      </c>
      <c r="AGG33" s="443">
        <f t="shared" si="754"/>
        <v>2.2974449705989608E-2</v>
      </c>
      <c r="AGH33" s="443">
        <f t="shared" si="754"/>
        <v>2.2115834937815437E-2</v>
      </c>
      <c r="AGI33" s="443">
        <f t="shared" si="754"/>
        <v>2.1699536868397873E-2</v>
      </c>
      <c r="AGJ33" s="443">
        <f t="shared" si="754"/>
        <v>2.136129468699588E-2</v>
      </c>
      <c r="AGK33" s="443">
        <f t="shared" si="754"/>
        <v>1.9513972003954771E-2</v>
      </c>
      <c r="AGL33" s="443">
        <f t="shared" si="754"/>
        <v>1.9357860227923185E-2</v>
      </c>
      <c r="AGM33" s="443">
        <f t="shared" si="754"/>
        <v>2.1179164281625695E-2</v>
      </c>
      <c r="AGN33" s="443">
        <f t="shared" si="754"/>
        <v>2.0060363220065769E-2</v>
      </c>
      <c r="AGO33" s="443">
        <f t="shared" si="754"/>
        <v>2.1075089764271304E-2</v>
      </c>
      <c r="AGP33" s="443">
        <f t="shared" si="754"/>
        <v>2.1075089764271304E-2</v>
      </c>
      <c r="AGQ33" s="443">
        <f t="shared" si="754"/>
        <v>2.0554717177499127E-2</v>
      </c>
      <c r="AGR33" s="443">
        <f t="shared" si="754"/>
        <v>1.5715252120518386E-2</v>
      </c>
      <c r="AGS33" s="443">
        <f t="shared" si="754"/>
        <v>1.6365717853983552E-2</v>
      </c>
      <c r="AGT33" s="443">
        <f t="shared" si="754"/>
        <v>1.5637196232502593E-2</v>
      </c>
      <c r="AGU33" s="443">
        <f t="shared" si="754"/>
        <v>9.1585575271895259E-3</v>
      </c>
      <c r="AGV33" s="443">
        <f t="shared" si="754"/>
        <v>9.6008742259456881E-3</v>
      </c>
      <c r="AGW33" s="443">
        <f t="shared" si="754"/>
        <v>3.6426081074059091E-4</v>
      </c>
      <c r="AGX33" s="443">
        <f t="shared" si="754"/>
        <v>-9.6268928552833977E-4</v>
      </c>
      <c r="AGY33" s="443">
        <f t="shared" si="754"/>
        <v>1.5611177603165327E-3</v>
      </c>
      <c r="AGZ33" s="443">
        <f t="shared" si="754"/>
        <v>-3.9027944007907767E-4</v>
      </c>
      <c r="AHA33" s="443">
        <f t="shared" si="754"/>
        <v>-3.9027944007909987E-3</v>
      </c>
      <c r="AHB33" s="443">
        <f t="shared" si="754"/>
        <v>-3.5385335900504078E-3</v>
      </c>
      <c r="AHC33" s="443">
        <f t="shared" si="754"/>
        <v>-3.6426081074047989E-3</v>
      </c>
      <c r="AHD33" s="443">
        <f t="shared" si="754"/>
        <v>-3.6686267367433967E-3</v>
      </c>
      <c r="AHE33" s="443">
        <f t="shared" si="754"/>
        <v>-3.8767757714522899E-3</v>
      </c>
      <c r="AHF33" s="443">
        <f t="shared" si="754"/>
        <v>-2.4977884165061637E-3</v>
      </c>
      <c r="AHG33" s="443">
        <f t="shared" si="754"/>
        <v>-8.0657750949675311E-4</v>
      </c>
      <c r="AHH33" s="443">
        <f t="shared" si="754"/>
        <v>-3.1482541499713301E-3</v>
      </c>
      <c r="AHI33" s="443">
        <f t="shared" si="754"/>
        <v>-3.5385335900504078E-3</v>
      </c>
      <c r="AHJ33" s="443">
        <f t="shared" si="754"/>
        <v>-1.9774158297340971E-3</v>
      </c>
      <c r="AHK33" s="443">
        <f t="shared" si="754"/>
        <v>-1.4310246136232108E-3</v>
      </c>
      <c r="AHL33" s="443">
        <f t="shared" si="754"/>
        <v>-1.5611177603163107E-3</v>
      </c>
      <c r="AHM33" s="443">
        <f t="shared" si="754"/>
        <v>-2.4197325284902593E-3</v>
      </c>
      <c r="AHN33" s="443">
        <f t="shared" si="754"/>
        <v>-1.8213040537023995E-3</v>
      </c>
      <c r="AHO33" s="443">
        <f t="shared" si="754"/>
        <v>-2.2636207524586727E-3</v>
      </c>
      <c r="AHP33" s="443">
        <f t="shared" si="754"/>
        <v>-1.3269500962689307E-3</v>
      </c>
      <c r="AHQ33" s="443">
        <f t="shared" si="754"/>
        <v>-4.9695582036737296E-3</v>
      </c>
      <c r="AHR33" s="443">
        <f t="shared" si="754"/>
        <v>-2.2376021231200749E-3</v>
      </c>
      <c r="AHS33" s="443">
        <f t="shared" si="754"/>
        <v>-1.4570432429619196E-3</v>
      </c>
      <c r="AHT33" s="443">
        <f t="shared" si="754"/>
        <v>-2.2115834937814771E-3</v>
      </c>
      <c r="AHU33" s="443">
        <f t="shared" si="754"/>
        <v>-2.575844304521957E-3</v>
      </c>
      <c r="AHV33" s="443">
        <f t="shared" si="754"/>
        <v>-2.3156580111359792E-3</v>
      </c>
      <c r="AHW33" s="443">
        <f t="shared" si="754"/>
        <v>-2.341676640474466E-3</v>
      </c>
      <c r="AHX33" s="443">
        <f t="shared" si="754"/>
        <v>1.0667638028829529E-3</v>
      </c>
      <c r="AHY33" s="443">
        <f t="shared" si="754"/>
        <v>9.6789301139617034E-3</v>
      </c>
      <c r="AHZ33" s="443">
        <f t="shared" si="754"/>
        <v>5.2817817557371249E-3</v>
      </c>
      <c r="AIA33" s="443">
        <f t="shared" si="754"/>
        <v>4.6052973929333607E-3</v>
      </c>
      <c r="AIB33" s="443">
        <f t="shared" si="754"/>
        <v>4.9955768330125494E-3</v>
      </c>
      <c r="AIC33" s="443">
        <f t="shared" si="754"/>
        <v>4.110943435500003E-3</v>
      </c>
      <c r="AID33" s="443">
        <f t="shared" si="754"/>
        <v>5.3078003850757227E-3</v>
      </c>
      <c r="AIE33" s="443">
        <f t="shared" si="754"/>
        <v>6.9990112920850223E-3</v>
      </c>
      <c r="AIF33" s="443">
        <f t="shared" si="754"/>
        <v>1.0641619399490043E-2</v>
      </c>
      <c r="AIG33" s="443">
        <f t="shared" si="754"/>
        <v>6.3225269292814801E-3</v>
      </c>
      <c r="AIH33" s="443">
        <f t="shared" si="754"/>
        <v>4.5012228755789696E-3</v>
      </c>
      <c r="AII33" s="443">
        <f t="shared" si="754"/>
        <v>6.5827132226674578E-3</v>
      </c>
      <c r="AIJ33" s="443">
        <f t="shared" ref="AIJ33:AKU33" si="755">AIJ27/$ADK$27-1</f>
        <v>5.6200239371391181E-3</v>
      </c>
      <c r="AIK33" s="443">
        <f t="shared" si="755"/>
        <v>4.9695582036739516E-3</v>
      </c>
      <c r="AIL33" s="443">
        <f t="shared" si="755"/>
        <v>5.5159494197845049E-3</v>
      </c>
      <c r="AIM33" s="443">
        <f t="shared" si="755"/>
        <v>5.1256699797055383E-3</v>
      </c>
      <c r="AIN33" s="443">
        <f t="shared" si="755"/>
        <v>6.8168808867148378E-3</v>
      </c>
      <c r="AIO33" s="443">
        <f t="shared" si="755"/>
        <v>6.2704896706042845E-3</v>
      </c>
      <c r="AIP33" s="443">
        <f t="shared" si="755"/>
        <v>7.1811416974554287E-3</v>
      </c>
      <c r="AIQ33" s="443">
        <f t="shared" si="755"/>
        <v>7.4933652495188241E-3</v>
      </c>
      <c r="AIR33" s="443">
        <f t="shared" si="755"/>
        <v>7.1291044387782332E-3</v>
      </c>
      <c r="AIS33" s="443">
        <f t="shared" si="755"/>
        <v>7.4153093615028087E-3</v>
      </c>
      <c r="AIT33" s="443">
        <f t="shared" si="755"/>
        <v>7.4153093615028087E-3</v>
      </c>
      <c r="AIU33" s="443">
        <f t="shared" si="755"/>
        <v>8.4560545350471639E-3</v>
      </c>
      <c r="AIV33" s="443">
        <f t="shared" si="755"/>
        <v>8.1438309829839906E-3</v>
      </c>
      <c r="AIW33" s="443">
        <f t="shared" si="755"/>
        <v>6.2704896706042845E-3</v>
      </c>
      <c r="AIX33" s="443">
        <f t="shared" si="755"/>
        <v>7.7535515429048019E-3</v>
      </c>
      <c r="AIY33" s="443">
        <f t="shared" si="755"/>
        <v>7.6754956548890085E-3</v>
      </c>
      <c r="AIZ33" s="443">
        <f t="shared" si="755"/>
        <v>5.4639121611073094E-3</v>
      </c>
      <c r="AJA33" s="443">
        <f t="shared" si="755"/>
        <v>3.3824218140199314E-4</v>
      </c>
      <c r="AJB33" s="443">
        <f t="shared" si="755"/>
        <v>-1.4050059842847462E-2</v>
      </c>
      <c r="AJC33" s="443">
        <f t="shared" si="755"/>
        <v>-1.358172451475248E-2</v>
      </c>
      <c r="AJD33" s="443">
        <f t="shared" si="755"/>
        <v>-1.4752562834989713E-2</v>
      </c>
      <c r="AJE33" s="443">
        <f t="shared" si="755"/>
        <v>-1.4934693240360009E-2</v>
      </c>
      <c r="AJF33" s="443">
        <f t="shared" si="755"/>
        <v>-1.5298954051100599E-2</v>
      </c>
      <c r="AJG33" s="443">
        <f t="shared" si="755"/>
        <v>-1.6599885518030932E-2</v>
      </c>
      <c r="AJH33" s="443">
        <f t="shared" si="755"/>
        <v>-1.6157568819274548E-2</v>
      </c>
      <c r="AJI33" s="443">
        <f t="shared" si="755"/>
        <v>-8.6902221990944328E-3</v>
      </c>
      <c r="AJJ33" s="443">
        <f t="shared" si="755"/>
        <v>-1.0589582140812848E-2</v>
      </c>
      <c r="AJK33" s="443">
        <f t="shared" si="755"/>
        <v>-1.2905240151948716E-2</v>
      </c>
      <c r="AJL33" s="443">
        <f t="shared" si="755"/>
        <v>-1.3243482333350598E-2</v>
      </c>
      <c r="AJM33" s="443">
        <f t="shared" si="755"/>
        <v>-1.5324972680439197E-2</v>
      </c>
      <c r="AJN33" s="443">
        <f t="shared" si="755"/>
        <v>-1.480460009366702E-2</v>
      </c>
      <c r="AJO33" s="443">
        <f t="shared" si="755"/>
        <v>-1.7536556174220674E-2</v>
      </c>
      <c r="AJP33" s="443">
        <f t="shared" si="755"/>
        <v>-1.9149711193214181E-2</v>
      </c>
      <c r="AJQ33" s="443">
        <f t="shared" si="755"/>
        <v>-2.7241504917520865E-2</v>
      </c>
      <c r="AJR33" s="443">
        <f t="shared" si="755"/>
        <v>-2.9687256075349833E-2</v>
      </c>
      <c r="AJS33" s="443">
        <f t="shared" si="755"/>
        <v>-2.9765311963365737E-2</v>
      </c>
      <c r="AJT33" s="443">
        <f t="shared" si="755"/>
        <v>-2.8412343237758098E-2</v>
      </c>
      <c r="AJU33" s="443">
        <f t="shared" si="755"/>
        <v>-2.6617057813394296E-2</v>
      </c>
      <c r="AJV33" s="443">
        <f t="shared" si="755"/>
        <v>-3.0285684550137915E-2</v>
      </c>
      <c r="AJW33" s="443">
        <f t="shared" si="755"/>
        <v>-2.8412343237758098E-2</v>
      </c>
      <c r="AJX33" s="443">
        <f t="shared" si="755"/>
        <v>-2.6877244106780385E-2</v>
      </c>
      <c r="AJY33" s="443">
        <f t="shared" si="755"/>
        <v>-2.4067232138210937E-2</v>
      </c>
      <c r="AJZ33" s="443">
        <f t="shared" si="755"/>
        <v>-2.3130561482021084E-2</v>
      </c>
      <c r="AKA33" s="443">
        <f t="shared" si="755"/>
        <v>-2.5628349898527247E-2</v>
      </c>
      <c r="AKB33" s="443">
        <f t="shared" si="755"/>
        <v>-2.1465369204350271E-2</v>
      </c>
      <c r="AKC33" s="443">
        <f t="shared" si="755"/>
        <v>-2.3286673258052781E-2</v>
      </c>
      <c r="AKD33" s="443">
        <f t="shared" si="755"/>
        <v>-1.927980433990728E-2</v>
      </c>
      <c r="AKE33" s="443">
        <f t="shared" si="755"/>
        <v>-1.8395170942394734E-2</v>
      </c>
      <c r="AKF33" s="443">
        <f t="shared" si="755"/>
        <v>-1.6651922776708017E-2</v>
      </c>
      <c r="AKG33" s="443">
        <f t="shared" si="755"/>
        <v>-2.0554717177499016E-2</v>
      </c>
      <c r="AKH33" s="443">
        <f t="shared" si="755"/>
        <v>-2.0710828953530713E-2</v>
      </c>
      <c r="AKI33" s="443">
        <f t="shared" si="755"/>
        <v>-2.1777592756413444E-2</v>
      </c>
      <c r="AKJ33" s="443">
        <f t="shared" si="755"/>
        <v>-2.0710828953530713E-2</v>
      </c>
      <c r="AKK33" s="443">
        <f t="shared" si="755"/>
        <v>-2.5446219493157063E-2</v>
      </c>
      <c r="AKL33" s="443">
        <f t="shared" si="755"/>
        <v>-2.3468803663422966E-2</v>
      </c>
      <c r="AKM33" s="443">
        <f t="shared" si="755"/>
        <v>-2.583649893323603E-2</v>
      </c>
      <c r="AKN33" s="443">
        <f t="shared" si="755"/>
        <v>-2.6669095072071602E-2</v>
      </c>
      <c r="AKO33" s="443">
        <f t="shared" si="755"/>
        <v>-2.5576312639850052E-2</v>
      </c>
      <c r="AKP33" s="443">
        <f t="shared" si="755"/>
        <v>-2.6643076442732894E-2</v>
      </c>
      <c r="AKQ33" s="443">
        <f t="shared" si="755"/>
        <v>-2.9244939376593559E-2</v>
      </c>
      <c r="AKR33" s="443">
        <f t="shared" si="755"/>
        <v>-2.9036790341884666E-2</v>
      </c>
      <c r="AKS33" s="443">
        <f t="shared" si="755"/>
        <v>-2.9166883488577766E-2</v>
      </c>
      <c r="AKT33" s="443">
        <f t="shared" si="755"/>
        <v>-2.9010771712546179E-2</v>
      </c>
      <c r="AKU33" s="443">
        <f t="shared" si="755"/>
        <v>-2.8776604048498688E-2</v>
      </c>
      <c r="AKV33" s="443">
        <f t="shared" ref="AKV33:ANG33" si="756">AKV27/$ADK$27-1</f>
        <v>-2.5524275381172967E-2</v>
      </c>
      <c r="AKW33" s="443">
        <f t="shared" si="756"/>
        <v>-2.7111411770827765E-2</v>
      </c>
      <c r="AKX33" s="443">
        <f t="shared" si="756"/>
        <v>-2.4795753759691896E-2</v>
      </c>
      <c r="AKY33" s="443">
        <f t="shared" si="756"/>
        <v>-2.1517406463027466E-2</v>
      </c>
      <c r="AKZ33" s="443">
        <f t="shared" si="756"/>
        <v>-1.686007181141691E-2</v>
      </c>
      <c r="ALA33" s="443">
        <f t="shared" si="756"/>
        <v>-1.795285424363835E-2</v>
      </c>
      <c r="ALB33" s="443">
        <f t="shared" si="756"/>
        <v>-1.9748139668002263E-2</v>
      </c>
      <c r="ALC33" s="443">
        <f t="shared" si="756"/>
        <v>-1.7666649320913663E-2</v>
      </c>
      <c r="ALD33" s="443">
        <f t="shared" si="756"/>
        <v>-1.5246916792423293E-2</v>
      </c>
      <c r="ALE33" s="443">
        <f t="shared" si="756"/>
        <v>-1.2488942082530929E-2</v>
      </c>
      <c r="ALF33" s="443">
        <f t="shared" si="756"/>
        <v>-1.3737836290784178E-2</v>
      </c>
      <c r="ALG33" s="443">
        <f t="shared" si="756"/>
        <v>-1.3009314669303218E-2</v>
      </c>
      <c r="ALH33" s="443">
        <f t="shared" si="756"/>
        <v>-1.1318103762293696E-2</v>
      </c>
      <c r="ALI33" s="443">
        <f t="shared" si="756"/>
        <v>-1.1786439090388678E-2</v>
      </c>
      <c r="ALJ33" s="443">
        <f t="shared" si="756"/>
        <v>-8.4820731643856506E-3</v>
      </c>
      <c r="ALK33" s="443">
        <f t="shared" si="756"/>
        <v>-7.8055888015818864E-3</v>
      </c>
      <c r="ALL33" s="443">
        <f t="shared" si="756"/>
        <v>-5.385856273091516E-3</v>
      </c>
      <c r="ALM33" s="443">
        <f t="shared" si="756"/>
        <v>-9.8870791486704857E-4</v>
      </c>
      <c r="ALN33" s="443">
        <f t="shared" si="756"/>
        <v>-1.6912109070094106E-3</v>
      </c>
      <c r="ALO33" s="443">
        <f t="shared" si="756"/>
        <v>5.7240984544937312E-4</v>
      </c>
      <c r="ALP33" s="443">
        <f t="shared" si="756"/>
        <v>4.0589061768225854E-3</v>
      </c>
      <c r="ALQ33" s="443">
        <f t="shared" si="756"/>
        <v>4.7093719102877518E-3</v>
      </c>
      <c r="ALR33" s="443">
        <f t="shared" si="756"/>
        <v>5.7240984544935092E-3</v>
      </c>
      <c r="ALS33" s="443">
        <f t="shared" si="756"/>
        <v>6.8949367747308532E-3</v>
      </c>
      <c r="ALT33" s="443">
        <f t="shared" si="756"/>
        <v>3.2002914086486367E-3</v>
      </c>
      <c r="ALU33" s="443">
        <f t="shared" si="756"/>
        <v>4.4491856169017741E-3</v>
      </c>
      <c r="ALV33" s="443">
        <f t="shared" si="756"/>
        <v>2.1335276057659058E-3</v>
      </c>
      <c r="ALW33" s="443">
        <f t="shared" si="756"/>
        <v>1.9253785710569016E-3</v>
      </c>
      <c r="ALX33" s="443">
        <f t="shared" si="756"/>
        <v>2.8880678565852413E-3</v>
      </c>
      <c r="ALY33" s="443">
        <f t="shared" si="756"/>
        <v>3.0962168912942456E-3</v>
      </c>
      <c r="ALZ33" s="443">
        <f t="shared" si="756"/>
        <v>2.2636207524586727E-3</v>
      </c>
      <c r="AMA33" s="443">
        <f t="shared" si="756"/>
        <v>8.0657750949675311E-4</v>
      </c>
      <c r="AMB33" s="443">
        <f t="shared" si="756"/>
        <v>1.1188010615601485E-3</v>
      </c>
      <c r="AMC33" s="443">
        <f t="shared" si="756"/>
        <v>1.1188010615601485E-3</v>
      </c>
      <c r="AMD33" s="443">
        <f t="shared" si="756"/>
        <v>2.8360305979082678E-3</v>
      </c>
      <c r="AME33" s="443">
        <f t="shared" si="756"/>
        <v>4.2670552115315896E-3</v>
      </c>
      <c r="AMF33" s="443">
        <f t="shared" si="756"/>
        <v>5.3858562730917381E-3</v>
      </c>
      <c r="AMG33" s="443">
        <f t="shared" si="756"/>
        <v>3.980850288806792E-3</v>
      </c>
      <c r="AMH33" s="443">
        <f t="shared" si="756"/>
        <v>4.0849248061614052E-3</v>
      </c>
      <c r="AMI33" s="443">
        <f t="shared" si="756"/>
        <v>8.8463339751276848E-4</v>
      </c>
      <c r="AMJ33" s="443">
        <f t="shared" si="756"/>
        <v>5.047614091689745E-3</v>
      </c>
      <c r="AMK33" s="443">
        <f t="shared" si="756"/>
        <v>7.2071603267940265E-3</v>
      </c>
      <c r="AML33" s="443">
        <f t="shared" si="756"/>
        <v>6.3745641879586756E-3</v>
      </c>
      <c r="AMM33" s="443">
        <f t="shared" si="756"/>
        <v>7.1291044387782332E-3</v>
      </c>
      <c r="AMN33" s="443">
        <f t="shared" si="756"/>
        <v>6.7128063693606688E-3</v>
      </c>
      <c r="AMO33" s="443">
        <f t="shared" si="756"/>
        <v>7.9877192069524039E-3</v>
      </c>
      <c r="AMP33" s="443">
        <f t="shared" si="756"/>
        <v>1.5507103085809604E-2</v>
      </c>
      <c r="AMQ33" s="443">
        <f t="shared" si="756"/>
        <v>1.3295519592027905E-2</v>
      </c>
      <c r="AMR33" s="443">
        <f t="shared" si="756"/>
        <v>1.4154134360201853E-2</v>
      </c>
      <c r="AMS33" s="443">
        <f t="shared" si="756"/>
        <v>1.5220898163084806E-2</v>
      </c>
      <c r="AMT33" s="443">
        <f t="shared" si="756"/>
        <v>1.3972003954831669E-2</v>
      </c>
      <c r="AMU33" s="443">
        <f t="shared" si="756"/>
        <v>1.4050059842847462E-2</v>
      </c>
      <c r="AMV33" s="443">
        <f t="shared" si="756"/>
        <v>1.3972003954831669E-2</v>
      </c>
      <c r="AMW33" s="443">
        <f t="shared" si="756"/>
        <v>1.4726544205651226E-2</v>
      </c>
      <c r="AMX33" s="443">
        <f t="shared" si="756"/>
        <v>1.7536556174220674E-2</v>
      </c>
      <c r="AMY33" s="443">
        <f t="shared" si="756"/>
        <v>1.5923401155227168E-2</v>
      </c>
      <c r="AMZ33" s="443">
        <f t="shared" si="756"/>
        <v>1.6313680595306357E-2</v>
      </c>
      <c r="ANA33" s="443">
        <f t="shared" si="756"/>
        <v>1.7640630691575288E-2</v>
      </c>
      <c r="ANB33" s="443">
        <f t="shared" si="756"/>
        <v>2.0944996617578315E-2</v>
      </c>
      <c r="ANC33" s="443">
        <f t="shared" si="756"/>
        <v>2.136129468699588E-2</v>
      </c>
      <c r="AND33" s="443">
        <f t="shared" si="756"/>
        <v>2.0684810324192338E-2</v>
      </c>
      <c r="ANE33" s="443">
        <f t="shared" si="756"/>
        <v>2.0814903470885104E-2</v>
      </c>
      <c r="ANF33" s="443">
        <f t="shared" si="756"/>
        <v>2.5498256751834258E-2</v>
      </c>
      <c r="ANG33" s="443">
        <f t="shared" si="756"/>
        <v>2.646094603736282E-2</v>
      </c>
      <c r="ANH33" s="443">
        <f t="shared" ref="ANH33:APK33" si="757">ANH27/$ADK$27-1</f>
        <v>2.8490399125774113E-2</v>
      </c>
      <c r="ANI33" s="443">
        <f t="shared" si="757"/>
        <v>2.8048082427017729E-2</v>
      </c>
      <c r="ANJ33" s="443">
        <f t="shared" si="757"/>
        <v>3.3824218140188433E-2</v>
      </c>
      <c r="ANK33" s="443">
        <f t="shared" si="757"/>
        <v>3.6868397772805261E-2</v>
      </c>
      <c r="ANL33" s="443">
        <f t="shared" si="757"/>
        <v>3.6087838892647106E-2</v>
      </c>
      <c r="ANM33" s="443">
        <f t="shared" si="757"/>
        <v>3.6712285996773675E-2</v>
      </c>
      <c r="ANN33" s="443">
        <f t="shared" si="757"/>
        <v>4.1837955976479213E-2</v>
      </c>
      <c r="ANO33" s="443">
        <f t="shared" si="757"/>
        <v>4.2462403080605782E-2</v>
      </c>
      <c r="ANP33" s="443">
        <f t="shared" si="757"/>
        <v>3.5749596711245335E-2</v>
      </c>
      <c r="ANQ33" s="443">
        <f t="shared" si="757"/>
        <v>3.6217932039340317E-2</v>
      </c>
      <c r="ANR33" s="443">
        <f t="shared" si="757"/>
        <v>3.2106988603840536E-2</v>
      </c>
      <c r="ANS33" s="443">
        <f t="shared" si="757"/>
        <v>3.1248373835666365E-2</v>
      </c>
      <c r="ANT33" s="443">
        <f t="shared" si="757"/>
        <v>3.1612634646406956E-2</v>
      </c>
      <c r="ANU33" s="443">
        <f t="shared" si="757"/>
        <v>3.1794765051777141E-2</v>
      </c>
      <c r="ANV33" s="443">
        <f t="shared" si="757"/>
        <v>3.1950876827808727E-2</v>
      </c>
      <c r="ANW33" s="443">
        <f t="shared" si="757"/>
        <v>3.2106988603840536E-2</v>
      </c>
      <c r="ANX33" s="443">
        <f t="shared" si="757"/>
        <v>3.2080969974501938E-2</v>
      </c>
      <c r="ANY33" s="443">
        <f t="shared" si="757"/>
        <v>1.9956288702711156E-2</v>
      </c>
      <c r="ANZ33" s="443">
        <f t="shared" si="757"/>
        <v>2.4093250767549756E-2</v>
      </c>
      <c r="AOA33" s="443">
        <f t="shared" si="757"/>
        <v>2.3130561482021195E-2</v>
      </c>
      <c r="AOB33" s="443">
        <f t="shared" si="757"/>
        <v>2.7944007909663338E-2</v>
      </c>
      <c r="AOC33" s="443">
        <f t="shared" si="757"/>
        <v>2.5940573450590643E-2</v>
      </c>
      <c r="AOD33" s="443">
        <f t="shared" si="757"/>
        <v>2.6304834261331234E-2</v>
      </c>
      <c r="AOE33" s="443">
        <f t="shared" si="757"/>
        <v>2.7111411770827987E-2</v>
      </c>
      <c r="AOF33" s="443">
        <f t="shared" si="757"/>
        <v>2.8100119685694924E-2</v>
      </c>
      <c r="AOG33" s="443">
        <f t="shared" si="757"/>
        <v>2.7007337253473596E-2</v>
      </c>
      <c r="AOH33" s="443">
        <f t="shared" si="757"/>
        <v>2.6903262736119204E-2</v>
      </c>
      <c r="AOI33" s="443">
        <f t="shared" si="757"/>
        <v>2.8126138315033522E-2</v>
      </c>
      <c r="AOJ33" s="443">
        <f t="shared" si="757"/>
        <v>2.5003902794400901E-2</v>
      </c>
      <c r="AOK33" s="443">
        <f t="shared" si="757"/>
        <v>2.6070666597283854E-2</v>
      </c>
      <c r="AOL33" s="443">
        <f t="shared" si="757"/>
        <v>2.4249362543581343E-2</v>
      </c>
      <c r="AOM33" s="443">
        <f t="shared" si="757"/>
        <v>2.136129468699588E-2</v>
      </c>
      <c r="AON33" s="443">
        <f t="shared" si="757"/>
        <v>2.4431492948951528E-2</v>
      </c>
      <c r="AOO33" s="443">
        <f t="shared" si="757"/>
        <v>2.7085393141489389E-2</v>
      </c>
      <c r="AOP33" s="443">
        <f t="shared" si="757"/>
        <v>3.2627361190612492E-2</v>
      </c>
      <c r="AOQ33" s="443">
        <f t="shared" si="757"/>
        <v>2.9999479627413228E-2</v>
      </c>
      <c r="AOR33" s="443">
        <f t="shared" si="757"/>
        <v>3.7492844876932052E-2</v>
      </c>
      <c r="AOS33" s="443">
        <f t="shared" si="757"/>
        <v>3.6452099703387697E-2</v>
      </c>
      <c r="AOT33" s="443">
        <f t="shared" si="757"/>
        <v>3.5255242753811755E-2</v>
      </c>
      <c r="AOU33" s="443">
        <f t="shared" si="757"/>
        <v>3.520320549513456E-2</v>
      </c>
      <c r="AOV33" s="443">
        <f t="shared" si="757"/>
        <v>3.6582192850080686E-2</v>
      </c>
      <c r="AOW33" s="443">
        <f t="shared" si="757"/>
        <v>3.5047093719102973E-2</v>
      </c>
      <c r="AOX33" s="443">
        <f t="shared" si="757"/>
        <v>3.119633657698917E-2</v>
      </c>
      <c r="AOY33" s="443">
        <f t="shared" si="757"/>
        <v>3.0519852214185406E-2</v>
      </c>
      <c r="AOZ33" s="443">
        <f t="shared" si="757"/>
        <v>2.8048082427017729E-2</v>
      </c>
      <c r="APA33" s="443">
        <f t="shared" si="757"/>
        <v>2.8724566789821493E-2</v>
      </c>
      <c r="APB33" s="443">
        <f t="shared" si="757"/>
        <v>2.6096685226622229E-2</v>
      </c>
      <c r="APC33" s="443">
        <f t="shared" si="757"/>
        <v>1.7302388510173294E-2</v>
      </c>
      <c r="APD33" s="443">
        <f t="shared" si="757"/>
        <v>2.1725555497736471E-2</v>
      </c>
      <c r="APE33" s="443">
        <f t="shared" si="757"/>
        <v>1.4050059842847462E-2</v>
      </c>
      <c r="APF33" s="443">
        <f t="shared" si="757"/>
        <v>1.8811469011812409E-2</v>
      </c>
      <c r="APG33" s="443">
        <f t="shared" si="757"/>
        <v>1.6912109070094106E-2</v>
      </c>
      <c r="APH33" s="443">
        <f t="shared" si="757"/>
        <v>1.7250351251496099E-2</v>
      </c>
      <c r="API33" s="443">
        <f t="shared" si="757"/>
        <v>1.8785450382474034E-2</v>
      </c>
      <c r="APJ33" s="443">
        <f t="shared" si="757"/>
        <v>1.8447208201072041E-2</v>
      </c>
      <c r="APK33" s="443">
        <f t="shared" si="757"/>
        <v>1.894156215850562E-2</v>
      </c>
    </row>
    <row r="34" spans="1:1103">
      <c r="SD34" s="158"/>
    </row>
    <row r="35" spans="1:1103">
      <c r="SD35" s="158"/>
    </row>
    <row r="36" spans="1:1103">
      <c r="SD36" s="158"/>
    </row>
    <row r="37" spans="1:1103">
      <c r="A37" s="439" t="s">
        <v>193</v>
      </c>
      <c r="B37" s="439"/>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39"/>
      <c r="AZ37" s="439"/>
      <c r="BA37" s="439"/>
      <c r="BB37" s="439"/>
      <c r="BC37" s="439"/>
      <c r="BD37" s="439"/>
      <c r="BE37" s="439"/>
      <c r="BF37" s="439"/>
      <c r="BG37" s="439"/>
      <c r="BH37" s="439"/>
      <c r="BI37" s="439"/>
      <c r="BJ37" s="439"/>
      <c r="BK37" s="439"/>
      <c r="BL37" s="439"/>
      <c r="BM37" s="439"/>
      <c r="BN37" s="439"/>
      <c r="BO37" s="439"/>
      <c r="BP37" s="439"/>
      <c r="BQ37" s="439"/>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c r="FC37" s="439"/>
      <c r="FD37" s="439"/>
      <c r="FE37" s="439"/>
      <c r="FF37" s="439"/>
      <c r="FG37" s="439"/>
      <c r="FH37" s="439"/>
      <c r="FI37" s="439"/>
      <c r="FJ37" s="439"/>
      <c r="FK37" s="439"/>
      <c r="FL37" s="439"/>
      <c r="FM37" s="439"/>
      <c r="FN37" s="439"/>
      <c r="FO37" s="439"/>
      <c r="FP37" s="439"/>
      <c r="FQ37" s="439"/>
      <c r="FR37" s="439"/>
      <c r="FS37" s="439"/>
      <c r="FT37" s="439"/>
      <c r="FU37" s="439"/>
      <c r="FV37" s="439"/>
      <c r="FW37" s="439"/>
      <c r="FX37" s="439"/>
      <c r="FY37" s="439"/>
      <c r="FZ37" s="439"/>
      <c r="GA37" s="439"/>
      <c r="GB37" s="439"/>
      <c r="GC37" s="439"/>
      <c r="GD37" s="439"/>
      <c r="GE37" s="439"/>
      <c r="GF37" s="439"/>
      <c r="GG37" s="439"/>
      <c r="GH37" s="439"/>
      <c r="GI37" s="439"/>
      <c r="GJ37" s="439"/>
      <c r="GK37" s="439"/>
      <c r="GL37" s="439"/>
      <c r="GM37" s="439"/>
      <c r="GN37" s="439"/>
      <c r="GO37" s="439"/>
      <c r="GP37" s="439"/>
      <c r="GQ37" s="439"/>
      <c r="GR37" s="439"/>
      <c r="GS37" s="439"/>
      <c r="GT37" s="439"/>
      <c r="GU37" s="439"/>
      <c r="GV37" s="439"/>
      <c r="GW37" s="439"/>
      <c r="GX37" s="439"/>
      <c r="GY37" s="439"/>
      <c r="GZ37" s="439"/>
      <c r="HA37" s="439"/>
      <c r="HB37" s="439"/>
      <c r="HC37" s="439"/>
      <c r="HD37" s="439"/>
      <c r="HE37" s="439"/>
      <c r="HF37" s="439"/>
      <c r="HG37" s="439"/>
      <c r="HH37" s="439"/>
      <c r="HI37" s="439"/>
      <c r="HJ37" s="439"/>
      <c r="HK37" s="439"/>
      <c r="HL37" s="439"/>
      <c r="HM37" s="439"/>
      <c r="HN37" s="439"/>
      <c r="HO37" s="439"/>
      <c r="HP37" s="439"/>
      <c r="HQ37" s="439"/>
      <c r="HR37" s="439"/>
      <c r="HS37" s="439"/>
      <c r="HT37" s="439"/>
      <c r="HU37" s="439"/>
      <c r="HV37" s="439"/>
      <c r="HW37" s="439"/>
      <c r="HX37" s="439"/>
      <c r="HY37" s="439"/>
      <c r="HZ37" s="439"/>
      <c r="IA37" s="439"/>
      <c r="IB37" s="439"/>
      <c r="IC37" s="439"/>
      <c r="ID37" s="439"/>
      <c r="IE37" s="439"/>
      <c r="IF37" s="439"/>
      <c r="IG37" s="439"/>
      <c r="IH37" s="439"/>
      <c r="II37" s="439"/>
      <c r="IJ37" s="439"/>
      <c r="IK37" s="439"/>
      <c r="IL37" s="439"/>
      <c r="IM37" s="439"/>
      <c r="IN37" s="439"/>
      <c r="IO37" s="439"/>
      <c r="IP37" s="439"/>
      <c r="IQ37" s="439"/>
      <c r="IR37" s="439"/>
      <c r="IS37" s="439"/>
      <c r="IT37" s="439"/>
      <c r="IU37" s="439"/>
      <c r="IV37" s="439"/>
      <c r="IW37" s="439"/>
      <c r="IX37" s="439"/>
      <c r="IY37" s="439"/>
      <c r="IZ37" s="439"/>
      <c r="JA37" s="439"/>
      <c r="JB37" s="439"/>
      <c r="JC37" s="439"/>
      <c r="JD37" s="439"/>
      <c r="JE37" s="439"/>
      <c r="JF37" s="439"/>
      <c r="JG37" s="439"/>
      <c r="JH37" s="439"/>
      <c r="JI37" s="439"/>
      <c r="JJ37" s="439"/>
      <c r="JK37" s="439"/>
      <c r="JL37" s="439"/>
      <c r="JM37" s="439"/>
      <c r="JN37" s="439"/>
      <c r="JO37" s="439"/>
      <c r="JP37" s="439"/>
      <c r="JQ37" s="439"/>
      <c r="JR37" s="439"/>
      <c r="JS37" s="439"/>
      <c r="JT37" s="439"/>
      <c r="JU37" s="439"/>
      <c r="JV37" s="439"/>
      <c r="JW37" s="439"/>
      <c r="JX37" s="439"/>
      <c r="JY37" s="439"/>
      <c r="JZ37" s="439"/>
      <c r="KA37" s="439"/>
      <c r="KB37" s="439"/>
      <c r="KC37" s="439"/>
      <c r="KD37" s="439"/>
      <c r="KE37" s="439"/>
      <c r="KF37" s="439"/>
      <c r="KG37" s="439"/>
      <c r="KH37" s="439"/>
      <c r="KI37" s="439"/>
      <c r="KJ37" s="439"/>
      <c r="KK37" s="439"/>
      <c r="KL37" s="439"/>
      <c r="KM37" s="439"/>
      <c r="KN37" s="439"/>
      <c r="KO37" s="439"/>
      <c r="KP37" s="439"/>
      <c r="KQ37" s="439"/>
      <c r="KR37" s="439"/>
      <c r="KS37" s="439"/>
      <c r="KT37" s="439"/>
      <c r="KU37" s="439"/>
      <c r="KV37" s="439"/>
      <c r="KW37" s="439"/>
      <c r="KX37" s="439"/>
      <c r="KY37" s="439"/>
      <c r="KZ37" s="439"/>
      <c r="LA37" s="439"/>
      <c r="LB37" s="439"/>
      <c r="LC37" s="439"/>
      <c r="LD37" s="439"/>
      <c r="LE37" s="439"/>
      <c r="LF37" s="439"/>
      <c r="LG37" s="439"/>
      <c r="LH37" s="439"/>
      <c r="LI37" s="439"/>
      <c r="LJ37" s="439"/>
      <c r="LK37" s="439"/>
      <c r="LL37" s="439"/>
      <c r="LM37" s="439"/>
      <c r="LN37" s="439"/>
      <c r="LO37" s="439"/>
      <c r="LP37" s="439"/>
      <c r="LQ37" s="439"/>
      <c r="LR37" s="439"/>
      <c r="LS37" s="439"/>
      <c r="LT37" s="439"/>
      <c r="LU37" s="439"/>
      <c r="LV37" s="439"/>
      <c r="LW37" s="439"/>
      <c r="LX37" s="439"/>
      <c r="LY37" s="439"/>
      <c r="LZ37" s="439"/>
      <c r="MA37" s="439"/>
      <c r="MB37" s="439"/>
      <c r="MC37" s="439"/>
      <c r="MD37" s="439"/>
      <c r="ME37" s="439"/>
      <c r="MF37" s="439"/>
      <c r="MG37" s="439"/>
      <c r="MH37" s="439"/>
      <c r="MI37" s="439"/>
      <c r="MJ37" s="439"/>
      <c r="MK37" s="439"/>
      <c r="ML37" s="439"/>
      <c r="MM37" s="439"/>
      <c r="MN37" s="439"/>
      <c r="MO37" s="439"/>
      <c r="MP37" s="439"/>
      <c r="MQ37" s="439"/>
      <c r="MR37" s="439"/>
      <c r="MS37" s="439"/>
      <c r="MT37" s="439"/>
      <c r="MU37" s="439"/>
      <c r="MV37" s="439"/>
      <c r="MW37" s="439"/>
      <c r="MX37" s="439"/>
      <c r="MY37" s="439"/>
      <c r="MZ37" s="439"/>
      <c r="NA37" s="439"/>
      <c r="NB37" s="439"/>
      <c r="NC37" s="439"/>
      <c r="ND37" s="439"/>
      <c r="NE37" s="439"/>
      <c r="NF37" s="439"/>
      <c r="NG37" s="439"/>
      <c r="NH37" s="439"/>
      <c r="NI37" s="439"/>
      <c r="NJ37" s="439"/>
      <c r="NK37" s="439"/>
      <c r="NL37" s="439"/>
      <c r="NM37" s="439"/>
      <c r="NN37" s="439"/>
      <c r="NO37" s="439"/>
      <c r="NP37" s="439"/>
      <c r="NQ37" s="439"/>
      <c r="NR37" s="439"/>
      <c r="NS37" s="439"/>
      <c r="NT37" s="439"/>
      <c r="NU37" s="439"/>
      <c r="NV37" s="439"/>
      <c r="NW37" s="439"/>
      <c r="NX37" s="439"/>
      <c r="NY37" s="439"/>
      <c r="NZ37" s="439"/>
      <c r="OA37" s="439"/>
      <c r="OB37" s="439"/>
      <c r="OC37" s="439"/>
      <c r="OD37" s="439"/>
      <c r="OE37" s="439"/>
      <c r="OF37" s="439"/>
      <c r="OG37" s="439"/>
      <c r="OH37" s="439"/>
      <c r="OI37" s="439"/>
      <c r="OJ37" s="439"/>
      <c r="OK37" s="439"/>
      <c r="OL37" s="439"/>
      <c r="OM37" s="439"/>
      <c r="ON37" s="439"/>
      <c r="OO37" s="439"/>
      <c r="OP37" s="439"/>
      <c r="OQ37" s="439"/>
      <c r="OR37" s="439"/>
      <c r="OS37" s="439"/>
      <c r="OT37" s="439"/>
      <c r="OU37" s="439"/>
      <c r="OV37" s="439"/>
      <c r="OW37" s="439"/>
      <c r="OX37" s="439"/>
      <c r="OY37" s="439"/>
      <c r="OZ37" s="439"/>
      <c r="PA37" s="439"/>
      <c r="PB37" s="439"/>
      <c r="PC37" s="439"/>
      <c r="PD37" s="439"/>
      <c r="PE37" s="439"/>
      <c r="PF37" s="439"/>
      <c r="PG37" s="439"/>
      <c r="PH37" s="439"/>
      <c r="PI37" s="439"/>
      <c r="PJ37" s="439"/>
      <c r="PK37" s="439"/>
      <c r="PL37" s="439"/>
      <c r="PM37" s="439"/>
      <c r="PN37" s="439"/>
      <c r="PO37" s="439"/>
      <c r="PP37" s="439"/>
      <c r="PQ37" s="439"/>
      <c r="PR37" s="439"/>
      <c r="PS37" s="439"/>
      <c r="PT37" s="439"/>
      <c r="PU37" s="439"/>
      <c r="PV37" s="439"/>
      <c r="PW37" s="439"/>
      <c r="PX37" s="439"/>
      <c r="PY37" s="439"/>
      <c r="PZ37" s="439"/>
      <c r="QA37" s="439"/>
      <c r="QB37" s="439"/>
      <c r="QC37" s="439"/>
      <c r="QD37" s="439"/>
      <c r="QE37" s="439"/>
      <c r="QF37" s="439"/>
      <c r="QG37" s="439"/>
      <c r="QH37" s="439"/>
      <c r="QI37" s="439"/>
      <c r="QJ37" s="439"/>
      <c r="QK37" s="439"/>
      <c r="QL37" s="439"/>
      <c r="QM37" s="439"/>
      <c r="QN37" s="439"/>
      <c r="QO37" s="439"/>
      <c r="QP37" s="439"/>
      <c r="QQ37" s="439"/>
      <c r="QR37" s="439"/>
      <c r="QS37" s="439"/>
      <c r="QT37" s="439"/>
      <c r="QU37" s="439"/>
      <c r="QV37" s="439"/>
      <c r="QW37" s="439"/>
      <c r="QX37" s="439"/>
      <c r="QY37" s="439"/>
      <c r="QZ37" s="439"/>
      <c r="RA37" s="439"/>
      <c r="RB37" s="439"/>
      <c r="RC37" s="439"/>
      <c r="RD37" s="439"/>
      <c r="RE37" s="439"/>
      <c r="RF37" s="439"/>
      <c r="RG37" s="439"/>
      <c r="RH37" s="439"/>
      <c r="RI37" s="439"/>
      <c r="RJ37" s="439"/>
      <c r="RK37" s="439"/>
      <c r="RL37" s="439"/>
      <c r="RM37" s="439"/>
      <c r="RN37" s="439"/>
      <c r="RO37" s="439"/>
      <c r="RP37" s="439"/>
      <c r="RQ37" s="439"/>
      <c r="RR37" s="439"/>
      <c r="RS37" s="439"/>
      <c r="RT37" s="439"/>
      <c r="RU37" s="439"/>
      <c r="RV37" s="439"/>
      <c r="RW37" s="439"/>
      <c r="RX37" s="439"/>
      <c r="RY37" s="439"/>
      <c r="RZ37" s="439"/>
      <c r="SA37" s="439"/>
      <c r="SB37" s="439"/>
      <c r="SC37" s="439"/>
      <c r="SD37" s="340"/>
      <c r="SE37" s="340">
        <v>43467</v>
      </c>
      <c r="SF37" s="340">
        <v>43468</v>
      </c>
      <c r="SG37" s="340">
        <v>43469</v>
      </c>
      <c r="SH37" s="340">
        <v>43472</v>
      </c>
      <c r="SI37" s="340">
        <v>43473</v>
      </c>
      <c r="SJ37" s="340">
        <v>43474</v>
      </c>
      <c r="SK37" s="340">
        <v>43475</v>
      </c>
      <c r="SL37" s="340">
        <v>43476</v>
      </c>
      <c r="SM37" s="340">
        <v>43479</v>
      </c>
      <c r="SN37" s="340">
        <v>43480</v>
      </c>
      <c r="SO37" s="340">
        <v>43481</v>
      </c>
      <c r="SP37" s="340">
        <v>43482</v>
      </c>
      <c r="SQ37" s="340">
        <v>43483</v>
      </c>
      <c r="SR37" s="340">
        <v>43486</v>
      </c>
      <c r="SS37" s="340">
        <v>43487</v>
      </c>
      <c r="ST37" s="340">
        <v>43488</v>
      </c>
      <c r="SU37" s="340">
        <v>43489</v>
      </c>
      <c r="SV37" s="340">
        <v>43490</v>
      </c>
      <c r="SW37" s="340">
        <v>43493</v>
      </c>
      <c r="SX37" s="340">
        <v>43494</v>
      </c>
      <c r="SY37" s="340">
        <v>43495</v>
      </c>
      <c r="SZ37" s="340">
        <v>43496</v>
      </c>
      <c r="TA37" s="340">
        <v>43497</v>
      </c>
      <c r="TB37" s="340">
        <v>43498</v>
      </c>
      <c r="TC37" s="340">
        <v>43500</v>
      </c>
      <c r="TD37" s="340">
        <v>43507</v>
      </c>
      <c r="TE37" s="340">
        <v>43508</v>
      </c>
      <c r="TF37" s="340">
        <v>43509</v>
      </c>
      <c r="TG37" s="340">
        <v>43510</v>
      </c>
      <c r="TH37" s="340">
        <v>43511</v>
      </c>
      <c r="TI37" s="340">
        <v>43514</v>
      </c>
      <c r="TJ37" s="340">
        <v>43515</v>
      </c>
      <c r="TK37" s="340">
        <v>43516</v>
      </c>
      <c r="TL37" s="340">
        <v>43517</v>
      </c>
      <c r="TM37" s="340">
        <v>43518</v>
      </c>
      <c r="TN37" s="340">
        <v>43521</v>
      </c>
      <c r="TO37" s="340">
        <v>43522</v>
      </c>
      <c r="TP37" s="340">
        <v>43523</v>
      </c>
      <c r="TQ37" s="340">
        <v>43524</v>
      </c>
      <c r="TR37" s="340">
        <v>43525</v>
      </c>
      <c r="TS37" s="340">
        <v>43528</v>
      </c>
      <c r="TT37" s="340">
        <v>43529</v>
      </c>
      <c r="TU37" s="340">
        <v>43530</v>
      </c>
      <c r="TV37" s="340">
        <v>43531</v>
      </c>
      <c r="TW37" s="340">
        <v>43535</v>
      </c>
      <c r="TX37" s="340">
        <v>43536</v>
      </c>
      <c r="TY37" s="340">
        <v>43537</v>
      </c>
      <c r="TZ37" s="340">
        <v>43538</v>
      </c>
      <c r="UA37" s="340">
        <v>43539</v>
      </c>
      <c r="UB37" s="340">
        <v>43542</v>
      </c>
      <c r="UC37" s="340">
        <v>43543</v>
      </c>
      <c r="UD37" s="340">
        <v>43544</v>
      </c>
      <c r="UE37" s="340">
        <v>43545</v>
      </c>
      <c r="UF37" s="340">
        <v>43546</v>
      </c>
      <c r="UG37" s="340">
        <v>43549</v>
      </c>
      <c r="UH37" s="340">
        <v>43550</v>
      </c>
      <c r="UI37" s="340">
        <v>43551</v>
      </c>
      <c r="UJ37" s="340">
        <v>43552</v>
      </c>
      <c r="UK37" s="340">
        <v>43553</v>
      </c>
      <c r="UL37" s="340">
        <v>43556</v>
      </c>
      <c r="UM37" s="340">
        <v>43557</v>
      </c>
      <c r="UN37" s="340">
        <v>43558</v>
      </c>
      <c r="UO37" s="340">
        <v>43559</v>
      </c>
      <c r="UP37" s="340">
        <v>43560</v>
      </c>
      <c r="UQ37" s="340">
        <v>43563</v>
      </c>
      <c r="UR37" s="340">
        <v>43564</v>
      </c>
      <c r="US37" s="340">
        <v>43565</v>
      </c>
      <c r="UT37" s="340">
        <v>43566</v>
      </c>
      <c r="UU37" s="340">
        <v>43567</v>
      </c>
      <c r="UV37" s="340">
        <v>43570</v>
      </c>
      <c r="UW37" s="340">
        <v>43571</v>
      </c>
      <c r="UX37" s="340">
        <v>43572</v>
      </c>
      <c r="UY37" s="340">
        <v>43573</v>
      </c>
      <c r="UZ37" s="340">
        <v>43574</v>
      </c>
      <c r="VA37" s="340">
        <v>43577</v>
      </c>
      <c r="VB37" s="340">
        <v>43578</v>
      </c>
      <c r="VC37" s="340">
        <v>43579</v>
      </c>
      <c r="VD37" s="340">
        <v>43580</v>
      </c>
      <c r="VE37" s="340">
        <v>43581</v>
      </c>
      <c r="VF37" s="340">
        <v>43584</v>
      </c>
      <c r="VG37" s="340">
        <v>43585</v>
      </c>
      <c r="VH37" s="340">
        <v>43586</v>
      </c>
      <c r="VI37" s="340">
        <v>43587</v>
      </c>
      <c r="VJ37" s="340">
        <v>43588</v>
      </c>
      <c r="VK37" s="340">
        <v>43591</v>
      </c>
      <c r="VL37" s="340">
        <v>43592</v>
      </c>
      <c r="VM37" s="340">
        <v>43593</v>
      </c>
      <c r="VN37" s="340">
        <v>43594</v>
      </c>
      <c r="VO37" s="340">
        <v>43595</v>
      </c>
      <c r="VP37" s="340">
        <v>43598</v>
      </c>
      <c r="VQ37" s="340">
        <v>43599</v>
      </c>
      <c r="VR37" s="340">
        <v>43600</v>
      </c>
      <c r="VS37" s="340">
        <v>43601</v>
      </c>
      <c r="VT37" s="340">
        <v>43602</v>
      </c>
      <c r="VU37" s="340">
        <v>43605</v>
      </c>
      <c r="VV37" s="340">
        <v>43606</v>
      </c>
      <c r="VW37" s="340">
        <v>43607</v>
      </c>
      <c r="VX37" s="391">
        <v>43608</v>
      </c>
      <c r="VY37" s="391">
        <v>43609</v>
      </c>
      <c r="VZ37" s="391">
        <v>43612</v>
      </c>
      <c r="WA37" s="391">
        <v>43613</v>
      </c>
      <c r="WB37" s="391">
        <v>43614</v>
      </c>
      <c r="WC37" s="391">
        <v>43615</v>
      </c>
      <c r="WD37" s="391">
        <v>43616</v>
      </c>
      <c r="WE37" s="391">
        <v>43619</v>
      </c>
      <c r="WF37" s="391">
        <v>43620</v>
      </c>
      <c r="WG37" s="391">
        <v>43621</v>
      </c>
      <c r="WH37" s="391">
        <v>43622</v>
      </c>
      <c r="WI37" s="391">
        <v>43623</v>
      </c>
      <c r="WJ37" s="391">
        <v>43626</v>
      </c>
      <c r="WK37" s="391">
        <v>43627</v>
      </c>
      <c r="WL37" s="391">
        <v>43628</v>
      </c>
      <c r="WM37" s="391">
        <v>43629</v>
      </c>
      <c r="WN37" s="391">
        <v>43630</v>
      </c>
      <c r="WO37" s="391">
        <v>43633</v>
      </c>
      <c r="WP37" s="391">
        <v>43634</v>
      </c>
      <c r="WQ37" s="391">
        <v>43635</v>
      </c>
      <c r="WR37" s="391">
        <v>43636</v>
      </c>
      <c r="WS37" s="391">
        <v>43637</v>
      </c>
      <c r="WT37" s="391">
        <v>43640</v>
      </c>
      <c r="WU37" s="391">
        <v>43641</v>
      </c>
      <c r="WV37" s="391">
        <v>43642</v>
      </c>
      <c r="WW37" s="391">
        <v>43643</v>
      </c>
      <c r="WX37" s="391">
        <v>43644</v>
      </c>
      <c r="WY37" s="391">
        <v>43647</v>
      </c>
      <c r="WZ37" s="391">
        <v>43648</v>
      </c>
      <c r="XA37" s="391">
        <v>43649</v>
      </c>
      <c r="XB37" s="391">
        <v>43650</v>
      </c>
      <c r="XC37" s="391">
        <v>43651</v>
      </c>
      <c r="XD37" s="391">
        <v>43654</v>
      </c>
      <c r="XE37" s="391">
        <v>43655</v>
      </c>
      <c r="XF37" s="391">
        <v>43656</v>
      </c>
      <c r="XG37" s="391">
        <v>43662</v>
      </c>
      <c r="XH37" s="391">
        <v>43663</v>
      </c>
      <c r="XI37" s="391">
        <v>43664</v>
      </c>
      <c r="XJ37" s="391">
        <v>43665</v>
      </c>
      <c r="XK37" s="391">
        <v>43668</v>
      </c>
      <c r="XL37" s="391">
        <v>43669</v>
      </c>
      <c r="XM37" s="391">
        <v>43670</v>
      </c>
      <c r="XN37" s="391">
        <v>43671</v>
      </c>
      <c r="XO37" s="391">
        <v>43672</v>
      </c>
      <c r="XP37" s="391">
        <v>43675</v>
      </c>
      <c r="XQ37" s="391">
        <v>43676</v>
      </c>
      <c r="XR37" s="391">
        <v>43677</v>
      </c>
      <c r="XS37" s="391">
        <v>43678</v>
      </c>
      <c r="XT37" s="391">
        <v>43679</v>
      </c>
      <c r="XU37" s="391">
        <v>43682</v>
      </c>
      <c r="XV37" s="391">
        <v>43683</v>
      </c>
      <c r="XW37" s="391">
        <v>43684</v>
      </c>
      <c r="XX37" s="391">
        <v>43685</v>
      </c>
      <c r="XY37" s="391">
        <v>43686</v>
      </c>
      <c r="XZ37" s="391">
        <v>43689</v>
      </c>
      <c r="YA37" s="391">
        <v>43690</v>
      </c>
      <c r="YB37" s="391">
        <v>43691</v>
      </c>
    </row>
    <row r="38" spans="1:1103">
      <c r="A38" s="437" t="s">
        <v>307</v>
      </c>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c r="CB38" s="437"/>
      <c r="CC38" s="437"/>
      <c r="CD38" s="437"/>
      <c r="CE38" s="437"/>
      <c r="CF38" s="437"/>
      <c r="CG38" s="437"/>
      <c r="CH38" s="437"/>
      <c r="CI38" s="437"/>
      <c r="CJ38" s="437"/>
      <c r="CK38" s="437"/>
      <c r="CL38" s="437"/>
      <c r="CM38" s="437"/>
      <c r="CN38" s="437"/>
      <c r="CO38" s="437"/>
      <c r="CP38" s="437"/>
      <c r="CQ38" s="437"/>
      <c r="CR38" s="437"/>
      <c r="CS38" s="437"/>
      <c r="CT38" s="437"/>
      <c r="CU38" s="437"/>
      <c r="CV38" s="437"/>
      <c r="CW38" s="437"/>
      <c r="CX38" s="437"/>
      <c r="CY38" s="437"/>
      <c r="CZ38" s="437"/>
      <c r="DA38" s="437"/>
      <c r="DB38" s="437"/>
      <c r="DC38" s="437"/>
      <c r="DD38" s="437"/>
      <c r="DE38" s="437"/>
      <c r="DF38" s="437"/>
      <c r="DG38" s="437"/>
      <c r="DH38" s="437"/>
      <c r="DI38" s="437"/>
      <c r="DJ38" s="437"/>
      <c r="DK38" s="437"/>
      <c r="DL38" s="437"/>
      <c r="DM38" s="437"/>
      <c r="DN38" s="437"/>
      <c r="DO38" s="437"/>
      <c r="DP38" s="437"/>
      <c r="DQ38" s="437"/>
      <c r="DR38" s="437"/>
      <c r="DS38" s="437"/>
      <c r="DT38" s="437"/>
      <c r="DU38" s="437"/>
      <c r="DV38" s="437"/>
      <c r="DW38" s="437"/>
      <c r="DX38" s="437"/>
      <c r="DY38" s="437"/>
      <c r="DZ38" s="437"/>
      <c r="EA38" s="437"/>
      <c r="EB38" s="437"/>
      <c r="EC38" s="437"/>
      <c r="ED38" s="437"/>
      <c r="EE38" s="437"/>
      <c r="EF38" s="437"/>
      <c r="EG38" s="437"/>
      <c r="EH38" s="437"/>
      <c r="EI38" s="437"/>
      <c r="EJ38" s="437"/>
      <c r="EK38" s="437"/>
      <c r="EL38" s="437"/>
      <c r="EM38" s="437"/>
      <c r="EN38" s="437"/>
      <c r="EO38" s="437"/>
      <c r="EP38" s="437"/>
      <c r="EQ38" s="437"/>
      <c r="ER38" s="437"/>
      <c r="ES38" s="437"/>
      <c r="ET38" s="437"/>
      <c r="EU38" s="437"/>
      <c r="EV38" s="437"/>
      <c r="EW38" s="437"/>
      <c r="EX38" s="437"/>
      <c r="EY38" s="437"/>
      <c r="EZ38" s="437"/>
      <c r="FA38" s="437"/>
      <c r="FB38" s="437"/>
      <c r="FC38" s="437"/>
      <c r="FD38" s="437"/>
      <c r="FE38" s="437"/>
      <c r="FF38" s="437"/>
      <c r="FG38" s="437"/>
      <c r="FH38" s="437"/>
      <c r="FI38" s="437"/>
      <c r="FJ38" s="437"/>
      <c r="FK38" s="437"/>
      <c r="FL38" s="437"/>
      <c r="FM38" s="437"/>
      <c r="FN38" s="437"/>
      <c r="FO38" s="437"/>
      <c r="FP38" s="437"/>
      <c r="FQ38" s="437"/>
      <c r="FR38" s="437"/>
      <c r="FS38" s="437"/>
      <c r="FT38" s="437"/>
      <c r="FU38" s="437"/>
      <c r="FV38" s="437"/>
      <c r="FW38" s="437"/>
      <c r="FX38" s="437"/>
      <c r="FY38" s="437"/>
      <c r="FZ38" s="437"/>
      <c r="GA38" s="437"/>
      <c r="GB38" s="437"/>
      <c r="GC38" s="437"/>
      <c r="GD38" s="437"/>
      <c r="GE38" s="437"/>
      <c r="GF38" s="437"/>
      <c r="GG38" s="437"/>
      <c r="GH38" s="437"/>
      <c r="GI38" s="437"/>
      <c r="GJ38" s="437"/>
      <c r="GK38" s="437"/>
      <c r="GL38" s="437"/>
      <c r="GM38" s="437"/>
      <c r="GN38" s="437"/>
      <c r="GO38" s="437"/>
      <c r="GP38" s="437"/>
      <c r="GQ38" s="437"/>
      <c r="GR38" s="437"/>
      <c r="GS38" s="437"/>
      <c r="GT38" s="437"/>
      <c r="GU38" s="437"/>
      <c r="GV38" s="437"/>
      <c r="GW38" s="437"/>
      <c r="GX38" s="437"/>
      <c r="GY38" s="437"/>
      <c r="GZ38" s="437"/>
      <c r="HA38" s="437"/>
      <c r="HB38" s="437"/>
      <c r="HC38" s="437"/>
      <c r="HD38" s="437"/>
      <c r="HE38" s="437"/>
      <c r="HF38" s="437"/>
      <c r="HG38" s="437"/>
      <c r="HH38" s="437"/>
      <c r="HI38" s="437"/>
      <c r="HJ38" s="437"/>
      <c r="HK38" s="437"/>
      <c r="HL38" s="437"/>
      <c r="HM38" s="437"/>
      <c r="HN38" s="437"/>
      <c r="HO38" s="437"/>
      <c r="HP38" s="437"/>
      <c r="HQ38" s="437"/>
      <c r="HR38" s="437"/>
      <c r="HS38" s="437"/>
      <c r="HT38" s="437"/>
      <c r="HU38" s="437"/>
      <c r="HV38" s="437"/>
      <c r="HW38" s="437"/>
      <c r="HX38" s="437"/>
      <c r="HY38" s="437"/>
      <c r="HZ38" s="437"/>
      <c r="IA38" s="437"/>
      <c r="IB38" s="437"/>
      <c r="IC38" s="437"/>
      <c r="ID38" s="437"/>
      <c r="IE38" s="437"/>
      <c r="IF38" s="437"/>
      <c r="IG38" s="437"/>
      <c r="IH38" s="437"/>
      <c r="II38" s="437"/>
      <c r="IJ38" s="437"/>
      <c r="IK38" s="437"/>
      <c r="IL38" s="437"/>
      <c r="IM38" s="437"/>
      <c r="IN38" s="437"/>
      <c r="IO38" s="437"/>
      <c r="IP38" s="437"/>
      <c r="IQ38" s="437"/>
      <c r="IR38" s="437"/>
      <c r="IS38" s="437"/>
      <c r="IT38" s="437"/>
      <c r="IU38" s="437"/>
      <c r="IV38" s="437"/>
      <c r="IW38" s="437"/>
      <c r="IX38" s="437"/>
      <c r="IY38" s="437"/>
      <c r="IZ38" s="437"/>
      <c r="JA38" s="437"/>
      <c r="JB38" s="437"/>
      <c r="JC38" s="437"/>
      <c r="JD38" s="437"/>
      <c r="JE38" s="437"/>
      <c r="JF38" s="437"/>
      <c r="JG38" s="437"/>
      <c r="JH38" s="437"/>
      <c r="JI38" s="437"/>
      <c r="JJ38" s="437"/>
      <c r="JK38" s="437"/>
      <c r="JL38" s="437"/>
      <c r="JM38" s="437"/>
      <c r="JN38" s="437"/>
      <c r="JO38" s="437"/>
      <c r="JP38" s="437"/>
      <c r="JQ38" s="437"/>
      <c r="JR38" s="437"/>
      <c r="JS38" s="437"/>
      <c r="JT38" s="437"/>
      <c r="JU38" s="437"/>
      <c r="JV38" s="437"/>
      <c r="JW38" s="437"/>
      <c r="JX38" s="437"/>
      <c r="JY38" s="437"/>
      <c r="JZ38" s="437"/>
      <c r="KA38" s="437"/>
      <c r="KB38" s="437"/>
      <c r="KC38" s="437"/>
      <c r="KD38" s="437"/>
      <c r="KE38" s="437"/>
      <c r="KF38" s="437"/>
      <c r="KG38" s="437"/>
      <c r="KH38" s="437"/>
      <c r="KI38" s="437"/>
      <c r="KJ38" s="437"/>
      <c r="KK38" s="437"/>
      <c r="KL38" s="437"/>
      <c r="KM38" s="437"/>
      <c r="KN38" s="437"/>
      <c r="KO38" s="437"/>
      <c r="KP38" s="437"/>
      <c r="KQ38" s="437"/>
      <c r="KR38" s="437"/>
      <c r="KS38" s="437"/>
      <c r="KT38" s="437"/>
      <c r="KU38" s="437"/>
      <c r="KV38" s="437"/>
      <c r="KW38" s="437"/>
      <c r="KX38" s="437"/>
      <c r="KY38" s="437"/>
      <c r="KZ38" s="437"/>
      <c r="LA38" s="437"/>
      <c r="LB38" s="437"/>
      <c r="LC38" s="437"/>
      <c r="LD38" s="437"/>
      <c r="LE38" s="437"/>
      <c r="LF38" s="437"/>
      <c r="LG38" s="437"/>
      <c r="LH38" s="437"/>
      <c r="LI38" s="437"/>
      <c r="LJ38" s="437"/>
      <c r="LK38" s="437"/>
      <c r="LL38" s="437"/>
      <c r="LM38" s="437"/>
      <c r="LN38" s="437"/>
      <c r="LO38" s="437"/>
      <c r="LP38" s="437"/>
      <c r="LQ38" s="437"/>
      <c r="LR38" s="437"/>
      <c r="LS38" s="437"/>
      <c r="LT38" s="437"/>
      <c r="LU38" s="437"/>
      <c r="LV38" s="437"/>
      <c r="LW38" s="437"/>
      <c r="LX38" s="437"/>
      <c r="LY38" s="437"/>
      <c r="LZ38" s="437"/>
      <c r="MA38" s="437"/>
      <c r="MB38" s="437"/>
      <c r="MC38" s="437"/>
      <c r="MD38" s="437"/>
      <c r="ME38" s="437"/>
      <c r="MF38" s="437"/>
      <c r="MG38" s="437"/>
      <c r="MH38" s="437"/>
      <c r="MI38" s="437"/>
      <c r="MJ38" s="437"/>
      <c r="MK38" s="437"/>
      <c r="ML38" s="437"/>
      <c r="MM38" s="437"/>
      <c r="MN38" s="437"/>
      <c r="MO38" s="437"/>
      <c r="MP38" s="437"/>
      <c r="MQ38" s="437"/>
      <c r="MR38" s="437"/>
      <c r="MS38" s="437"/>
      <c r="MT38" s="437"/>
      <c r="MU38" s="437"/>
      <c r="MV38" s="437"/>
      <c r="MW38" s="437"/>
      <c r="MX38" s="437"/>
      <c r="MY38" s="437"/>
      <c r="MZ38" s="437"/>
      <c r="NA38" s="437"/>
      <c r="NB38" s="437"/>
      <c r="NC38" s="437"/>
      <c r="ND38" s="437"/>
      <c r="NE38" s="437"/>
      <c r="NF38" s="437"/>
      <c r="NG38" s="437"/>
      <c r="NH38" s="437"/>
      <c r="NI38" s="437"/>
      <c r="NJ38" s="437"/>
      <c r="NK38" s="437"/>
      <c r="NL38" s="437"/>
      <c r="NM38" s="437"/>
      <c r="NN38" s="437"/>
      <c r="NO38" s="437"/>
      <c r="NP38" s="437"/>
      <c r="NQ38" s="437"/>
      <c r="NR38" s="437"/>
      <c r="NS38" s="437"/>
      <c r="NT38" s="437"/>
      <c r="NU38" s="437"/>
      <c r="NV38" s="437"/>
      <c r="NW38" s="437"/>
      <c r="NX38" s="437"/>
      <c r="NY38" s="437"/>
      <c r="NZ38" s="437"/>
      <c r="OA38" s="437"/>
      <c r="OB38" s="437"/>
      <c r="OC38" s="437"/>
      <c r="OD38" s="437"/>
      <c r="OE38" s="437"/>
      <c r="OF38" s="437"/>
      <c r="OG38" s="437"/>
      <c r="OH38" s="437"/>
      <c r="OI38" s="437"/>
      <c r="OJ38" s="437"/>
      <c r="OK38" s="437"/>
      <c r="OL38" s="437"/>
      <c r="OM38" s="437"/>
      <c r="ON38" s="437"/>
      <c r="OO38" s="437"/>
      <c r="OP38" s="437"/>
      <c r="OQ38" s="437"/>
      <c r="OR38" s="437"/>
      <c r="OS38" s="437"/>
      <c r="OT38" s="437"/>
      <c r="OU38" s="437"/>
      <c r="OV38" s="437"/>
      <c r="OW38" s="437"/>
      <c r="OX38" s="437"/>
      <c r="OY38" s="437"/>
      <c r="OZ38" s="437"/>
      <c r="PA38" s="437"/>
      <c r="PB38" s="437"/>
      <c r="PC38" s="437"/>
      <c r="PD38" s="437"/>
      <c r="PE38" s="437"/>
      <c r="PF38" s="437"/>
      <c r="PG38" s="437"/>
      <c r="PH38" s="437"/>
      <c r="PI38" s="437"/>
      <c r="PJ38" s="437"/>
      <c r="PK38" s="437"/>
      <c r="PL38" s="437"/>
      <c r="PM38" s="437"/>
      <c r="PN38" s="437"/>
      <c r="PO38" s="437"/>
      <c r="PP38" s="437"/>
      <c r="PQ38" s="437"/>
      <c r="PR38" s="437"/>
      <c r="PS38" s="437"/>
      <c r="PT38" s="437"/>
      <c r="PU38" s="437"/>
      <c r="PV38" s="437"/>
      <c r="PW38" s="437"/>
      <c r="PX38" s="437"/>
      <c r="PY38" s="437"/>
      <c r="PZ38" s="437"/>
      <c r="QA38" s="437"/>
      <c r="QB38" s="437"/>
      <c r="QC38" s="437"/>
      <c r="QD38" s="437"/>
      <c r="QE38" s="437"/>
      <c r="QF38" s="437"/>
      <c r="QG38" s="437"/>
      <c r="QH38" s="437"/>
      <c r="QI38" s="437"/>
      <c r="QJ38" s="437"/>
      <c r="QK38" s="437"/>
      <c r="QL38" s="437"/>
      <c r="QM38" s="437"/>
      <c r="QN38" s="437"/>
      <c r="QO38" s="437"/>
      <c r="QP38" s="437"/>
      <c r="QQ38" s="437"/>
      <c r="QR38" s="437"/>
      <c r="QS38" s="437"/>
      <c r="QT38" s="437"/>
      <c r="QU38" s="437"/>
      <c r="QV38" s="437"/>
      <c r="QW38" s="437"/>
      <c r="QX38" s="437"/>
      <c r="QY38" s="437"/>
      <c r="QZ38" s="437"/>
      <c r="RA38" s="437"/>
      <c r="RB38" s="437"/>
      <c r="RC38" s="437"/>
      <c r="RD38" s="437"/>
      <c r="RE38" s="437"/>
      <c r="RF38" s="437"/>
      <c r="RG38" s="437"/>
      <c r="RH38" s="437"/>
      <c r="RI38" s="437"/>
      <c r="RJ38" s="437"/>
      <c r="RK38" s="437"/>
      <c r="RL38" s="437"/>
      <c r="RM38" s="437"/>
      <c r="RN38" s="437"/>
      <c r="RO38" s="437"/>
      <c r="RP38" s="437"/>
      <c r="RQ38" s="437"/>
      <c r="RR38" s="437"/>
      <c r="RS38" s="437"/>
      <c r="RT38" s="437"/>
      <c r="RU38" s="437"/>
      <c r="RV38" s="437"/>
      <c r="RW38" s="437"/>
      <c r="RX38" s="437"/>
      <c r="RY38" s="437"/>
      <c r="RZ38" s="437"/>
      <c r="SA38" s="437"/>
      <c r="SB38" s="437"/>
      <c r="SC38" s="437"/>
      <c r="SD38" s="186"/>
      <c r="SE38" s="186">
        <f>SE16/$SE$16-1</f>
        <v>0</v>
      </c>
      <c r="SF38" s="186">
        <f t="shared" ref="SF38:UQ38" si="758">SF16/$SE$16-1</f>
        <v>1.975060611324686E-3</v>
      </c>
      <c r="SG38" s="186">
        <f t="shared" si="758"/>
        <v>9.5543085022020691E-4</v>
      </c>
      <c r="SH38" s="186">
        <f t="shared" si="758"/>
        <v>3.7575244899963334E-3</v>
      </c>
      <c r="SI38" s="186">
        <f t="shared" si="758"/>
        <v>6.0271448100845948E-3</v>
      </c>
      <c r="SJ38" s="186">
        <f t="shared" si="758"/>
        <v>6.9259295624655159E-3</v>
      </c>
      <c r="SK38" s="186">
        <f t="shared" si="758"/>
        <v>7.0618801972794909E-3</v>
      </c>
      <c r="SL38" s="186">
        <f t="shared" si="758"/>
        <v>6.8428486189680005E-3</v>
      </c>
      <c r="SM38" s="186">
        <f t="shared" si="758"/>
        <v>6.6880159515412263E-3</v>
      </c>
      <c r="SN38" s="186">
        <f t="shared" si="758"/>
        <v>5.6041872795522529E-3</v>
      </c>
      <c r="SO38" s="186">
        <f t="shared" si="758"/>
        <v>4.5694518923573568E-3</v>
      </c>
      <c r="SP38" s="186">
        <f t="shared" si="758"/>
        <v>2.9984667789517694E-3</v>
      </c>
      <c r="SQ38" s="186">
        <f t="shared" si="758"/>
        <v>9.5543085022020691E-4</v>
      </c>
      <c r="SR38" s="186">
        <f t="shared" si="758"/>
        <v>3.2099455442180513E-4</v>
      </c>
      <c r="SS38" s="186">
        <f t="shared" si="758"/>
        <v>-6.4954192188870774E-4</v>
      </c>
      <c r="ST38" s="186">
        <f t="shared" si="758"/>
        <v>-2.9116094289318717E-3</v>
      </c>
      <c r="SU38" s="186">
        <f t="shared" si="758"/>
        <v>-4.5392406401764118E-3</v>
      </c>
      <c r="SV38" s="186">
        <f t="shared" si="758"/>
        <v>-5.7779019795923814E-3</v>
      </c>
      <c r="SW38" s="186">
        <f t="shared" si="758"/>
        <v>-6.18197747751148E-3</v>
      </c>
      <c r="SX38" s="186">
        <f t="shared" si="758"/>
        <v>-6.6162642276115236E-3</v>
      </c>
      <c r="SY38" s="186">
        <f t="shared" si="758"/>
        <v>-6.9221531559429117E-3</v>
      </c>
      <c r="SZ38" s="186">
        <f t="shared" si="758"/>
        <v>-7.2960174016812873E-3</v>
      </c>
      <c r="TA38" s="186">
        <f t="shared" si="758"/>
        <v>-6.8957183102845709E-3</v>
      </c>
      <c r="TB38" s="186">
        <f t="shared" si="758"/>
        <v>-6.654028292837677E-3</v>
      </c>
      <c r="TC38" s="186">
        <f t="shared" si="758"/>
        <v>-6.4538787471394299E-3</v>
      </c>
      <c r="TD38" s="186">
        <f t="shared" si="758"/>
        <v>-6.257505607963787E-3</v>
      </c>
      <c r="TE38" s="186">
        <f t="shared" si="758"/>
        <v>-6.2084123231698207E-3</v>
      </c>
      <c r="TF38" s="186">
        <f t="shared" si="758"/>
        <v>-5.8496537035217511E-3</v>
      </c>
      <c r="TG38" s="186">
        <f t="shared" si="758"/>
        <v>-5.8534301100444663E-3</v>
      </c>
      <c r="TH38" s="186">
        <f t="shared" si="758"/>
        <v>-5.7816783861148746E-3</v>
      </c>
      <c r="TI38" s="186">
        <f t="shared" si="758"/>
        <v>-5.3738264816730608E-3</v>
      </c>
      <c r="TJ38" s="186">
        <f t="shared" si="758"/>
        <v>-4.9282105120053155E-3</v>
      </c>
      <c r="TK38" s="186">
        <f t="shared" si="758"/>
        <v>-4.8224711293721745E-3</v>
      </c>
      <c r="TL38" s="186">
        <f t="shared" si="758"/>
        <v>-4.8753408206886339E-3</v>
      </c>
      <c r="TM38" s="186">
        <f t="shared" si="758"/>
        <v>-4.8073655032817575E-3</v>
      </c>
      <c r="TN38" s="186">
        <f t="shared" si="758"/>
        <v>-5.1132544316130346E-3</v>
      </c>
      <c r="TO38" s="186">
        <f t="shared" si="758"/>
        <v>-4.6147687706284968E-3</v>
      </c>
      <c r="TP38" s="186">
        <f t="shared" si="758"/>
        <v>-4.7431665923972632E-3</v>
      </c>
      <c r="TQ38" s="186">
        <f t="shared" si="758"/>
        <v>-4.7922598771912295E-3</v>
      </c>
      <c r="TR38" s="186">
        <f t="shared" si="758"/>
        <v>-4.7884834706686252E-3</v>
      </c>
      <c r="TS38" s="186">
        <f t="shared" si="758"/>
        <v>-4.9961858294121919E-3</v>
      </c>
      <c r="TT38" s="186">
        <f t="shared" si="758"/>
        <v>-4.9924094228894766E-3</v>
      </c>
      <c r="TU38" s="186">
        <f t="shared" si="758"/>
        <v>-5.1283600577034516E-3</v>
      </c>
      <c r="TV38" s="186">
        <f t="shared" si="758"/>
        <v>-5.0641611468190684E-3</v>
      </c>
      <c r="TW38" s="186">
        <f t="shared" si="758"/>
        <v>-5.1812297490199111E-3</v>
      </c>
      <c r="TX38" s="186">
        <f t="shared" si="758"/>
        <v>-5.7476907274113254E-3</v>
      </c>
      <c r="TY38" s="186">
        <f t="shared" si="758"/>
        <v>-5.7741255730696661E-3</v>
      </c>
      <c r="TZ38" s="186">
        <f t="shared" si="758"/>
        <v>-6.4274439014810891E-3</v>
      </c>
      <c r="UA38" s="186">
        <f t="shared" si="758"/>
        <v>-6.2008595101246122E-3</v>
      </c>
      <c r="UB38" s="186">
        <f t="shared" si="758"/>
        <v>-6.2235179492602377E-3</v>
      </c>
      <c r="UC38" s="186">
        <f t="shared" si="758"/>
        <v>-6.0837909079236585E-3</v>
      </c>
      <c r="UD38" s="186">
        <f t="shared" si="758"/>
        <v>-6.272611234054204E-3</v>
      </c>
      <c r="UE38" s="186">
        <f t="shared" si="758"/>
        <v>-6.3330337384158719E-3</v>
      </c>
      <c r="UF38" s="186">
        <f t="shared" si="758"/>
        <v>-6.4803135927975486E-3</v>
      </c>
      <c r="UG38" s="186">
        <f t="shared" si="758"/>
        <v>-6.2877168601446209E-3</v>
      </c>
      <c r="UH38" s="186">
        <f t="shared" si="758"/>
        <v>-6.3632449905967059E-3</v>
      </c>
      <c r="UI38" s="186">
        <f t="shared" si="758"/>
        <v>-6.3632449905967059E-3</v>
      </c>
      <c r="UJ38" s="186">
        <f t="shared" si="758"/>
        <v>-6.2272943557827309E-3</v>
      </c>
      <c r="UK38" s="186">
        <f t="shared" si="758"/>
        <v>-6.2348471688279394E-3</v>
      </c>
      <c r="UL38" s="186">
        <f t="shared" si="758"/>
        <v>-6.2650584210089955E-3</v>
      </c>
      <c r="UM38" s="186">
        <f t="shared" si="758"/>
        <v>-6.0195919970392753E-3</v>
      </c>
      <c r="UN38" s="186">
        <f t="shared" si="758"/>
        <v>-6.0498032492202203E-3</v>
      </c>
      <c r="UO38" s="186">
        <f t="shared" si="758"/>
        <v>-6.0686852818332415E-3</v>
      </c>
      <c r="UP38" s="186">
        <f t="shared" si="758"/>
        <v>-6.2084123231698207E-3</v>
      </c>
      <c r="UQ38" s="186">
        <f t="shared" si="758"/>
        <v>-6.3141517058027397E-3</v>
      </c>
      <c r="UR38" s="186">
        <f t="shared" ref="UR38:XC38" si="759">UR16/$SE$16-1</f>
        <v>-6.1857538840341952E-3</v>
      </c>
      <c r="US38" s="186">
        <f t="shared" si="759"/>
        <v>-6.2084123231698207E-3</v>
      </c>
      <c r="UT38" s="186">
        <f t="shared" si="759"/>
        <v>-6.07623809487845E-3</v>
      </c>
      <c r="UU38" s="186">
        <f t="shared" si="759"/>
        <v>-6.136660599240229E-3</v>
      </c>
      <c r="UV38" s="186">
        <f t="shared" si="759"/>
        <v>-5.9818279318132328E-3</v>
      </c>
      <c r="UW38" s="186">
        <f t="shared" si="759"/>
        <v>-5.528659149100057E-3</v>
      </c>
      <c r="UX38" s="186">
        <f t="shared" si="759"/>
        <v>-4.8677880076434255E-3</v>
      </c>
      <c r="UY38" s="186">
        <f t="shared" si="759"/>
        <v>-4.3881843792720199E-3</v>
      </c>
      <c r="UZ38" s="186">
        <f t="shared" si="759"/>
        <v>-4.5618990793120373E-3</v>
      </c>
      <c r="VA38" s="186">
        <f t="shared" si="759"/>
        <v>-4.116283109644181E-3</v>
      </c>
      <c r="VB38" s="186">
        <f t="shared" si="759"/>
        <v>-3.6593379204085119E-3</v>
      </c>
      <c r="VC38" s="186">
        <f t="shared" si="759"/>
        <v>-3.7990649617449801E-3</v>
      </c>
      <c r="VD38" s="186">
        <f t="shared" si="759"/>
        <v>-3.0324544376554297E-3</v>
      </c>
      <c r="VE38" s="186">
        <f t="shared" si="759"/>
        <v>-3.2137219507404335E-3</v>
      </c>
      <c r="VF38" s="186">
        <f t="shared" si="759"/>
        <v>-2.1147876526611542E-3</v>
      </c>
      <c r="VG38" s="186">
        <f t="shared" si="759"/>
        <v>-1.9788370178471792E-3</v>
      </c>
      <c r="VH38" s="186">
        <f t="shared" si="759"/>
        <v>-1.869321228691545E-3</v>
      </c>
      <c r="VI38" s="186">
        <f t="shared" si="759"/>
        <v>-1.9146381069630181E-3</v>
      </c>
      <c r="VJ38" s="186">
        <f t="shared" si="759"/>
        <v>-2.4320058005604661E-3</v>
      </c>
      <c r="VK38" s="186">
        <f t="shared" si="759"/>
        <v>-2.3791361092440066E-3</v>
      </c>
      <c r="VL38" s="186">
        <f t="shared" si="759"/>
        <v>-2.1865393765907459E-3</v>
      </c>
      <c r="VM38" s="186">
        <f t="shared" si="759"/>
        <v>-1.9863898308923877E-3</v>
      </c>
      <c r="VN38" s="186">
        <f t="shared" si="759"/>
        <v>-2.111011246138661E-3</v>
      </c>
      <c r="VO38" s="186">
        <f t="shared" si="759"/>
        <v>-2.2696203200881504E-3</v>
      </c>
      <c r="VP38" s="186">
        <f t="shared" si="759"/>
        <v>-2.0090482700282353E-3</v>
      </c>
      <c r="VQ38" s="186">
        <f t="shared" si="759"/>
        <v>-1.8126751308525924E-3</v>
      </c>
      <c r="VR38" s="186">
        <f t="shared" si="759"/>
        <v>-1.5030097959984889E-3</v>
      </c>
      <c r="VS38" s="186">
        <f t="shared" si="759"/>
        <v>-1.0611702328532369E-3</v>
      </c>
      <c r="VT38" s="186">
        <f t="shared" si="759"/>
        <v>-6.8352958059225699E-4</v>
      </c>
      <c r="VU38" s="186">
        <f t="shared" si="759"/>
        <v>-3.1721814789920089E-4</v>
      </c>
      <c r="VV38" s="186">
        <f t="shared" si="759"/>
        <v>-9.8186569587710437E-5</v>
      </c>
      <c r="VW38" s="186">
        <f t="shared" si="759"/>
        <v>-3.4742940008003487E-4</v>
      </c>
      <c r="VX38" s="186">
        <f t="shared" si="759"/>
        <v>-2.567956435374219E-4</v>
      </c>
      <c r="VY38" s="186">
        <f t="shared" si="759"/>
        <v>-2.8323048919565164E-4</v>
      </c>
      <c r="VZ38" s="186">
        <f t="shared" si="759"/>
        <v>-1.2462141524605119E-4</v>
      </c>
      <c r="WA38" s="186">
        <f t="shared" si="759"/>
        <v>-7.1751723929591726E-5</v>
      </c>
      <c r="WB38" s="186">
        <f t="shared" si="759"/>
        <v>1.0196297611053673E-4</v>
      </c>
      <c r="WC38" s="186">
        <f t="shared" si="759"/>
        <v>2.6812486310534567E-4</v>
      </c>
      <c r="WD38" s="186">
        <f t="shared" si="759"/>
        <v>5.0226206750703106E-4</v>
      </c>
      <c r="WE38" s="186">
        <f t="shared" si="759"/>
        <v>8.6102068715510072E-4</v>
      </c>
      <c r="WF38" s="186">
        <f t="shared" si="759"/>
        <v>1.0762758589435428E-3</v>
      </c>
      <c r="WG38" s="186">
        <f t="shared" si="759"/>
        <v>1.1404747698280371E-3</v>
      </c>
      <c r="WH38" s="186">
        <f t="shared" si="759"/>
        <v>1.397270413365348E-3</v>
      </c>
      <c r="WI38" s="186">
        <f t="shared" si="759"/>
        <v>1.5521030807925662E-3</v>
      </c>
      <c r="WJ38" s="186">
        <f t="shared" si="759"/>
        <v>1.4539165112046337E-3</v>
      </c>
      <c r="WK38" s="186">
        <f t="shared" si="759"/>
        <v>1.6653952764706936E-3</v>
      </c>
      <c r="WL38" s="186">
        <f t="shared" si="759"/>
        <v>1.9335201395760393E-3</v>
      </c>
      <c r="WM38" s="186">
        <f t="shared" si="759"/>
        <v>2.2091978157263714E-3</v>
      </c>
      <c r="WN38" s="186">
        <f t="shared" si="759"/>
        <v>2.4131237679472228E-3</v>
      </c>
      <c r="WO38" s="186">
        <f t="shared" si="759"/>
        <v>2.7076834767110203E-3</v>
      </c>
      <c r="WP38" s="186">
        <f t="shared" si="759"/>
        <v>3.0324544376554297E-3</v>
      </c>
      <c r="WQ38" s="186">
        <f t="shared" si="759"/>
        <v>3.0513364702682289E-3</v>
      </c>
      <c r="WR38" s="186">
        <f t="shared" si="759"/>
        <v>3.0815477224490628E-3</v>
      </c>
      <c r="WS38" s="186">
        <f t="shared" si="759"/>
        <v>3.3987658703484858E-3</v>
      </c>
      <c r="WT38" s="186">
        <f t="shared" si="759"/>
        <v>3.5082816595040089E-3</v>
      </c>
      <c r="WU38" s="186">
        <f t="shared" si="759"/>
        <v>3.417647902961507E-3</v>
      </c>
      <c r="WV38" s="186">
        <f t="shared" si="759"/>
        <v>3.5838097899563159E-3</v>
      </c>
      <c r="WW38" s="186">
        <f t="shared" si="759"/>
        <v>3.5687041638656769E-3</v>
      </c>
      <c r="WX38" s="186">
        <f t="shared" si="759"/>
        <v>3.6782199530216442E-3</v>
      </c>
      <c r="WY38" s="186">
        <f t="shared" si="759"/>
        <v>3.7386424573833121E-3</v>
      </c>
      <c r="WZ38" s="186">
        <f t="shared" si="759"/>
        <v>3.8594874661066481E-3</v>
      </c>
      <c r="XA38" s="186">
        <f t="shared" si="759"/>
        <v>3.8103941813127928E-3</v>
      </c>
      <c r="XB38" s="186">
        <f t="shared" si="759"/>
        <v>4.0143201335338663E-3</v>
      </c>
      <c r="XC38" s="186">
        <f t="shared" si="759"/>
        <v>3.9916616943982408E-3</v>
      </c>
      <c r="XD38" s="186">
        <f t="shared" ref="XD38:YB38" si="760">XD16/$SE$16-1</f>
        <v>4.1729292074834667E-3</v>
      </c>
      <c r="XE38" s="186">
        <f t="shared" si="760"/>
        <v>4.2748921835937814E-3</v>
      </c>
      <c r="XF38" s="186">
        <f t="shared" si="760"/>
        <v>4.3353146879554494E-3</v>
      </c>
      <c r="XG38" s="186">
        <f t="shared" si="760"/>
        <v>4.784707064146021E-3</v>
      </c>
      <c r="XH38" s="186">
        <f t="shared" si="760"/>
        <v>4.8073655032816465E-3</v>
      </c>
      <c r="XI38" s="186">
        <f t="shared" si="760"/>
        <v>5.317180383833886E-3</v>
      </c>
      <c r="XJ38" s="186">
        <f t="shared" si="760"/>
        <v>5.1887825620653416E-3</v>
      </c>
      <c r="XK38" s="186">
        <f t="shared" si="760"/>
        <v>5.6192929056426699E-3</v>
      </c>
      <c r="XL38" s="186">
        <f t="shared" si="760"/>
        <v>5.8760885491802028E-3</v>
      </c>
      <c r="XM38" s="186">
        <f t="shared" si="760"/>
        <v>5.9100762078836411E-3</v>
      </c>
      <c r="XN38" s="186">
        <f t="shared" si="760"/>
        <v>6.0724616883558458E-3</v>
      </c>
      <c r="XO38" s="186">
        <f t="shared" si="760"/>
        <v>6.5331832841142301E-3</v>
      </c>
      <c r="XP38" s="186">
        <f t="shared" si="760"/>
        <v>6.4274439014810891E-3</v>
      </c>
      <c r="XQ38" s="186">
        <f t="shared" si="760"/>
        <v>6.6464754797923575E-3</v>
      </c>
      <c r="XR38" s="186">
        <f t="shared" si="760"/>
        <v>6.789978927651541E-3</v>
      </c>
      <c r="XS38" s="186">
        <f t="shared" si="760"/>
        <v>6.9787992537819754E-3</v>
      </c>
      <c r="XT38" s="186">
        <f t="shared" si="760"/>
        <v>7.1638431733898056E-3</v>
      </c>
      <c r="XU38" s="186">
        <f t="shared" si="760"/>
        <v>6.4123382753906721E-3</v>
      </c>
      <c r="XV38" s="186">
        <f t="shared" si="760"/>
        <v>7.2129364581838828E-3</v>
      </c>
      <c r="XW38" s="186">
        <f t="shared" si="760"/>
        <v>6.7673204885159155E-3</v>
      </c>
      <c r="XX38" s="186">
        <f t="shared" si="760"/>
        <v>7.3111230277718153E-3</v>
      </c>
      <c r="XY38" s="186">
        <f t="shared" si="760"/>
        <v>7.8700311931179101E-3</v>
      </c>
      <c r="XZ38" s="186">
        <f t="shared" si="760"/>
        <v>8.9689654911973005E-3</v>
      </c>
      <c r="YA38" s="186">
        <f t="shared" si="760"/>
        <v>8.9689654911973005E-3</v>
      </c>
      <c r="YB38" s="186">
        <f t="shared" si="760"/>
        <v>9.1502330042825264E-3</v>
      </c>
    </row>
    <row r="39" spans="1:1103">
      <c r="A39" s="438" t="s">
        <v>308</v>
      </c>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438"/>
      <c r="AN39" s="438"/>
      <c r="AO39" s="438"/>
      <c r="AP39" s="438"/>
      <c r="AQ39" s="438"/>
      <c r="AR39" s="438"/>
      <c r="AS39" s="438"/>
      <c r="AT39" s="438"/>
      <c r="AU39" s="438"/>
      <c r="AV39" s="438"/>
      <c r="AW39" s="438"/>
      <c r="AX39" s="438"/>
      <c r="AY39" s="438"/>
      <c r="AZ39" s="438"/>
      <c r="BA39" s="438"/>
      <c r="BB39" s="438"/>
      <c r="BC39" s="438"/>
      <c r="BD39" s="438"/>
      <c r="BE39" s="438"/>
      <c r="BF39" s="438"/>
      <c r="BG39" s="438"/>
      <c r="BH39" s="438"/>
      <c r="BI39" s="438"/>
      <c r="BJ39" s="438"/>
      <c r="BK39" s="438"/>
      <c r="BL39" s="438"/>
      <c r="BM39" s="438"/>
      <c r="BN39" s="438"/>
      <c r="BO39" s="438"/>
      <c r="BP39" s="438"/>
      <c r="BQ39" s="438"/>
      <c r="BR39" s="438"/>
      <c r="BS39" s="438"/>
      <c r="BT39" s="438"/>
      <c r="BU39" s="438"/>
      <c r="BV39" s="438"/>
      <c r="BW39" s="438"/>
      <c r="BX39" s="438"/>
      <c r="BY39" s="438"/>
      <c r="BZ39" s="438"/>
      <c r="CA39" s="438"/>
      <c r="CB39" s="438"/>
      <c r="CC39" s="438"/>
      <c r="CD39" s="438"/>
      <c r="CE39" s="438"/>
      <c r="CF39" s="438"/>
      <c r="CG39" s="438"/>
      <c r="CH39" s="438"/>
      <c r="CI39" s="438"/>
      <c r="CJ39" s="438"/>
      <c r="CK39" s="438"/>
      <c r="CL39" s="438"/>
      <c r="CM39" s="438"/>
      <c r="CN39" s="438"/>
      <c r="CO39" s="438"/>
      <c r="CP39" s="438"/>
      <c r="CQ39" s="438"/>
      <c r="CR39" s="438"/>
      <c r="CS39" s="438"/>
      <c r="CT39" s="438"/>
      <c r="CU39" s="438"/>
      <c r="CV39" s="438"/>
      <c r="CW39" s="438"/>
      <c r="CX39" s="438"/>
      <c r="CY39" s="438"/>
      <c r="CZ39" s="438"/>
      <c r="DA39" s="438"/>
      <c r="DB39" s="438"/>
      <c r="DC39" s="438"/>
      <c r="DD39" s="438"/>
      <c r="DE39" s="438"/>
      <c r="DF39" s="438"/>
      <c r="DG39" s="438"/>
      <c r="DH39" s="438"/>
      <c r="DI39" s="438"/>
      <c r="DJ39" s="438"/>
      <c r="DK39" s="438"/>
      <c r="DL39" s="438"/>
      <c r="DM39" s="438"/>
      <c r="DN39" s="438"/>
      <c r="DO39" s="438"/>
      <c r="DP39" s="438"/>
      <c r="DQ39" s="438"/>
      <c r="DR39" s="438"/>
      <c r="DS39" s="438"/>
      <c r="DT39" s="438"/>
      <c r="DU39" s="438"/>
      <c r="DV39" s="438"/>
      <c r="DW39" s="438"/>
      <c r="DX39" s="438"/>
      <c r="DY39" s="438"/>
      <c r="DZ39" s="438"/>
      <c r="EA39" s="438"/>
      <c r="EB39" s="438"/>
      <c r="EC39" s="438"/>
      <c r="ED39" s="438"/>
      <c r="EE39" s="438"/>
      <c r="EF39" s="438"/>
      <c r="EG39" s="438"/>
      <c r="EH39" s="438"/>
      <c r="EI39" s="438"/>
      <c r="EJ39" s="438"/>
      <c r="EK39" s="438"/>
      <c r="EL39" s="438"/>
      <c r="EM39" s="438"/>
      <c r="EN39" s="438"/>
      <c r="EO39" s="438"/>
      <c r="EP39" s="438"/>
      <c r="EQ39" s="438"/>
      <c r="ER39" s="438"/>
      <c r="ES39" s="438"/>
      <c r="ET39" s="438"/>
      <c r="EU39" s="438"/>
      <c r="EV39" s="438"/>
      <c r="EW39" s="438"/>
      <c r="EX39" s="438"/>
      <c r="EY39" s="438"/>
      <c r="EZ39" s="438"/>
      <c r="FA39" s="438"/>
      <c r="FB39" s="438"/>
      <c r="FC39" s="438"/>
      <c r="FD39" s="438"/>
      <c r="FE39" s="438"/>
      <c r="FF39" s="438"/>
      <c r="FG39" s="438"/>
      <c r="FH39" s="438"/>
      <c r="FI39" s="438"/>
      <c r="FJ39" s="438"/>
      <c r="FK39" s="438"/>
      <c r="FL39" s="438"/>
      <c r="FM39" s="438"/>
      <c r="FN39" s="438"/>
      <c r="FO39" s="438"/>
      <c r="FP39" s="438"/>
      <c r="FQ39" s="438"/>
      <c r="FR39" s="438"/>
      <c r="FS39" s="438"/>
      <c r="FT39" s="438"/>
      <c r="FU39" s="438"/>
      <c r="FV39" s="438"/>
      <c r="FW39" s="438"/>
      <c r="FX39" s="438"/>
      <c r="FY39" s="438"/>
      <c r="FZ39" s="438"/>
      <c r="GA39" s="438"/>
      <c r="GB39" s="438"/>
      <c r="GC39" s="438"/>
      <c r="GD39" s="438"/>
      <c r="GE39" s="438"/>
      <c r="GF39" s="438"/>
      <c r="GG39" s="438"/>
      <c r="GH39" s="438"/>
      <c r="GI39" s="438"/>
      <c r="GJ39" s="438"/>
      <c r="GK39" s="438"/>
      <c r="GL39" s="438"/>
      <c r="GM39" s="438"/>
      <c r="GN39" s="438"/>
      <c r="GO39" s="438"/>
      <c r="GP39" s="438"/>
      <c r="GQ39" s="438"/>
      <c r="GR39" s="438"/>
      <c r="GS39" s="438"/>
      <c r="GT39" s="438"/>
      <c r="GU39" s="438"/>
      <c r="GV39" s="438"/>
      <c r="GW39" s="438"/>
      <c r="GX39" s="438"/>
      <c r="GY39" s="438"/>
      <c r="GZ39" s="438"/>
      <c r="HA39" s="438"/>
      <c r="HB39" s="438"/>
      <c r="HC39" s="438"/>
      <c r="HD39" s="438"/>
      <c r="HE39" s="438"/>
      <c r="HF39" s="438"/>
      <c r="HG39" s="438"/>
      <c r="HH39" s="438"/>
      <c r="HI39" s="438"/>
      <c r="HJ39" s="438"/>
      <c r="HK39" s="438"/>
      <c r="HL39" s="438"/>
      <c r="HM39" s="438"/>
      <c r="HN39" s="438"/>
      <c r="HO39" s="438"/>
      <c r="HP39" s="438"/>
      <c r="HQ39" s="438"/>
      <c r="HR39" s="438"/>
      <c r="HS39" s="438"/>
      <c r="HT39" s="438"/>
      <c r="HU39" s="438"/>
      <c r="HV39" s="438"/>
      <c r="HW39" s="438"/>
      <c r="HX39" s="438"/>
      <c r="HY39" s="438"/>
      <c r="HZ39" s="438"/>
      <c r="IA39" s="438"/>
      <c r="IB39" s="438"/>
      <c r="IC39" s="438"/>
      <c r="ID39" s="438"/>
      <c r="IE39" s="438"/>
      <c r="IF39" s="438"/>
      <c r="IG39" s="438"/>
      <c r="IH39" s="438"/>
      <c r="II39" s="438"/>
      <c r="IJ39" s="438"/>
      <c r="IK39" s="438"/>
      <c r="IL39" s="438"/>
      <c r="IM39" s="438"/>
      <c r="IN39" s="438"/>
      <c r="IO39" s="438"/>
      <c r="IP39" s="438"/>
      <c r="IQ39" s="438"/>
      <c r="IR39" s="438"/>
      <c r="IS39" s="438"/>
      <c r="IT39" s="438"/>
      <c r="IU39" s="438"/>
      <c r="IV39" s="438"/>
      <c r="IW39" s="438"/>
      <c r="IX39" s="438"/>
      <c r="IY39" s="438"/>
      <c r="IZ39" s="438"/>
      <c r="JA39" s="438"/>
      <c r="JB39" s="438"/>
      <c r="JC39" s="438"/>
      <c r="JD39" s="438"/>
      <c r="JE39" s="438"/>
      <c r="JF39" s="438"/>
      <c r="JG39" s="438"/>
      <c r="JH39" s="438"/>
      <c r="JI39" s="438"/>
      <c r="JJ39" s="438"/>
      <c r="JK39" s="438"/>
      <c r="JL39" s="438"/>
      <c r="JM39" s="438"/>
      <c r="JN39" s="438"/>
      <c r="JO39" s="438"/>
      <c r="JP39" s="438"/>
      <c r="JQ39" s="438"/>
      <c r="JR39" s="438"/>
      <c r="JS39" s="438"/>
      <c r="JT39" s="438"/>
      <c r="JU39" s="438"/>
      <c r="JV39" s="438"/>
      <c r="JW39" s="438"/>
      <c r="JX39" s="438"/>
      <c r="JY39" s="438"/>
      <c r="JZ39" s="438"/>
      <c r="KA39" s="438"/>
      <c r="KB39" s="438"/>
      <c r="KC39" s="438"/>
      <c r="KD39" s="438"/>
      <c r="KE39" s="438"/>
      <c r="KF39" s="438"/>
      <c r="KG39" s="438"/>
      <c r="KH39" s="438"/>
      <c r="KI39" s="438"/>
      <c r="KJ39" s="438"/>
      <c r="KK39" s="438"/>
      <c r="KL39" s="438"/>
      <c r="KM39" s="438"/>
      <c r="KN39" s="438"/>
      <c r="KO39" s="438"/>
      <c r="KP39" s="438"/>
      <c r="KQ39" s="438"/>
      <c r="KR39" s="438"/>
      <c r="KS39" s="438"/>
      <c r="KT39" s="438"/>
      <c r="KU39" s="438"/>
      <c r="KV39" s="438"/>
      <c r="KW39" s="438"/>
      <c r="KX39" s="438"/>
      <c r="KY39" s="438"/>
      <c r="KZ39" s="438"/>
      <c r="LA39" s="438"/>
      <c r="LB39" s="438"/>
      <c r="LC39" s="438"/>
      <c r="LD39" s="438"/>
      <c r="LE39" s="438"/>
      <c r="LF39" s="438"/>
      <c r="LG39" s="438"/>
      <c r="LH39" s="438"/>
      <c r="LI39" s="438"/>
      <c r="LJ39" s="438"/>
      <c r="LK39" s="438"/>
      <c r="LL39" s="438"/>
      <c r="LM39" s="438"/>
      <c r="LN39" s="438"/>
      <c r="LO39" s="438"/>
      <c r="LP39" s="438"/>
      <c r="LQ39" s="438"/>
      <c r="LR39" s="438"/>
      <c r="LS39" s="438"/>
      <c r="LT39" s="438"/>
      <c r="LU39" s="438"/>
      <c r="LV39" s="438"/>
      <c r="LW39" s="438"/>
      <c r="LX39" s="438"/>
      <c r="LY39" s="438"/>
      <c r="LZ39" s="438"/>
      <c r="MA39" s="438"/>
      <c r="MB39" s="438"/>
      <c r="MC39" s="438"/>
      <c r="MD39" s="438"/>
      <c r="ME39" s="438"/>
      <c r="MF39" s="438"/>
      <c r="MG39" s="438"/>
      <c r="MH39" s="438"/>
      <c r="MI39" s="438"/>
      <c r="MJ39" s="438"/>
      <c r="MK39" s="438"/>
      <c r="ML39" s="438"/>
      <c r="MM39" s="438"/>
      <c r="MN39" s="438"/>
      <c r="MO39" s="438"/>
      <c r="MP39" s="438"/>
      <c r="MQ39" s="438"/>
      <c r="MR39" s="438"/>
      <c r="MS39" s="438"/>
      <c r="MT39" s="438"/>
      <c r="MU39" s="438"/>
      <c r="MV39" s="438"/>
      <c r="MW39" s="438"/>
      <c r="MX39" s="438"/>
      <c r="MY39" s="438"/>
      <c r="MZ39" s="438"/>
      <c r="NA39" s="438"/>
      <c r="NB39" s="438"/>
      <c r="NC39" s="438"/>
      <c r="ND39" s="438"/>
      <c r="NE39" s="438"/>
      <c r="NF39" s="438"/>
      <c r="NG39" s="438"/>
      <c r="NH39" s="438"/>
      <c r="NI39" s="438"/>
      <c r="NJ39" s="438"/>
      <c r="NK39" s="438"/>
      <c r="NL39" s="438"/>
      <c r="NM39" s="438"/>
      <c r="NN39" s="438"/>
      <c r="NO39" s="438"/>
      <c r="NP39" s="438"/>
      <c r="NQ39" s="438"/>
      <c r="NR39" s="438"/>
      <c r="NS39" s="438"/>
      <c r="NT39" s="438"/>
      <c r="NU39" s="438"/>
      <c r="NV39" s="438"/>
      <c r="NW39" s="438"/>
      <c r="NX39" s="438"/>
      <c r="NY39" s="438"/>
      <c r="NZ39" s="438"/>
      <c r="OA39" s="438"/>
      <c r="OB39" s="438"/>
      <c r="OC39" s="438"/>
      <c r="OD39" s="438"/>
      <c r="OE39" s="438"/>
      <c r="OF39" s="438"/>
      <c r="OG39" s="438"/>
      <c r="OH39" s="438"/>
      <c r="OI39" s="438"/>
      <c r="OJ39" s="438"/>
      <c r="OK39" s="438"/>
      <c r="OL39" s="438"/>
      <c r="OM39" s="438"/>
      <c r="ON39" s="438"/>
      <c r="OO39" s="438"/>
      <c r="OP39" s="438"/>
      <c r="OQ39" s="438"/>
      <c r="OR39" s="438"/>
      <c r="OS39" s="438"/>
      <c r="OT39" s="438"/>
      <c r="OU39" s="438"/>
      <c r="OV39" s="438"/>
      <c r="OW39" s="438"/>
      <c r="OX39" s="438"/>
      <c r="OY39" s="438"/>
      <c r="OZ39" s="438"/>
      <c r="PA39" s="438"/>
      <c r="PB39" s="438"/>
      <c r="PC39" s="438"/>
      <c r="PD39" s="438"/>
      <c r="PE39" s="438"/>
      <c r="PF39" s="438"/>
      <c r="PG39" s="438"/>
      <c r="PH39" s="438"/>
      <c r="PI39" s="438"/>
      <c r="PJ39" s="438"/>
      <c r="PK39" s="438"/>
      <c r="PL39" s="438"/>
      <c r="PM39" s="438"/>
      <c r="PN39" s="438"/>
      <c r="PO39" s="438"/>
      <c r="PP39" s="438"/>
      <c r="PQ39" s="438"/>
      <c r="PR39" s="438"/>
      <c r="PS39" s="438"/>
      <c r="PT39" s="438"/>
      <c r="PU39" s="438"/>
      <c r="PV39" s="438"/>
      <c r="PW39" s="438"/>
      <c r="PX39" s="438"/>
      <c r="PY39" s="438"/>
      <c r="PZ39" s="438"/>
      <c r="QA39" s="438"/>
      <c r="QB39" s="438"/>
      <c r="QC39" s="438"/>
      <c r="QD39" s="438"/>
      <c r="QE39" s="438"/>
      <c r="QF39" s="438"/>
      <c r="QG39" s="438"/>
      <c r="QH39" s="438"/>
      <c r="QI39" s="438"/>
      <c r="QJ39" s="438"/>
      <c r="QK39" s="438"/>
      <c r="QL39" s="438"/>
      <c r="QM39" s="438"/>
      <c r="QN39" s="438"/>
      <c r="QO39" s="438"/>
      <c r="QP39" s="438"/>
      <c r="QQ39" s="438"/>
      <c r="QR39" s="438"/>
      <c r="QS39" s="438"/>
      <c r="QT39" s="438"/>
      <c r="QU39" s="438"/>
      <c r="QV39" s="438"/>
      <c r="QW39" s="438"/>
      <c r="QX39" s="438"/>
      <c r="QY39" s="438"/>
      <c r="QZ39" s="438"/>
      <c r="RA39" s="438"/>
      <c r="RB39" s="438"/>
      <c r="RC39" s="438"/>
      <c r="RD39" s="438"/>
      <c r="RE39" s="438"/>
      <c r="RF39" s="438"/>
      <c r="RG39" s="438"/>
      <c r="RH39" s="438"/>
      <c r="RI39" s="438"/>
      <c r="RJ39" s="438"/>
      <c r="RK39" s="438"/>
      <c r="RL39" s="438"/>
      <c r="RM39" s="438"/>
      <c r="RN39" s="438"/>
      <c r="RO39" s="438"/>
      <c r="RP39" s="438"/>
      <c r="RQ39" s="438"/>
      <c r="RR39" s="438"/>
      <c r="RS39" s="438"/>
      <c r="RT39" s="438"/>
      <c r="RU39" s="438"/>
      <c r="RV39" s="438"/>
      <c r="RW39" s="438"/>
      <c r="RX39" s="438"/>
      <c r="RY39" s="438"/>
      <c r="RZ39" s="438"/>
      <c r="SA39" s="438"/>
      <c r="SB39" s="438"/>
      <c r="SC39" s="438"/>
      <c r="SD39" s="186"/>
      <c r="SE39" s="186">
        <f>SE17/$SE$17-1</f>
        <v>0</v>
      </c>
      <c r="SF39" s="186">
        <f t="shared" ref="SF39:UQ39" si="761">SF17/$SE$17-1</f>
        <v>-7.2365519919439514E-3</v>
      </c>
      <c r="SG39" s="186">
        <f t="shared" si="761"/>
        <v>-4.9790373641706021E-3</v>
      </c>
      <c r="SH39" s="186">
        <f t="shared" si="761"/>
        <v>2.9946622613330476E-4</v>
      </c>
      <c r="SI39" s="186">
        <f t="shared" si="761"/>
        <v>3.3072918380645522E-3</v>
      </c>
      <c r="SJ39" s="186">
        <f t="shared" si="761"/>
        <v>6.0913404898084167E-3</v>
      </c>
      <c r="SK39" s="186">
        <f t="shared" si="761"/>
        <v>1.2939573639074053E-2</v>
      </c>
      <c r="SL39" s="186">
        <f t="shared" si="761"/>
        <v>1.1228338061170184E-2</v>
      </c>
      <c r="SM39" s="186">
        <f t="shared" si="761"/>
        <v>6.9041773893125935E-3</v>
      </c>
      <c r="SN39" s="186">
        <f t="shared" si="761"/>
        <v>5.2093959996579731E-3</v>
      </c>
      <c r="SO39" s="186">
        <f t="shared" si="761"/>
        <v>-1.3426617611246305E-3</v>
      </c>
      <c r="SP39" s="186">
        <f t="shared" si="761"/>
        <v>-4.6499535991890717E-3</v>
      </c>
      <c r="SQ39" s="186">
        <f t="shared" si="761"/>
        <v>-6.5026951960350798E-3</v>
      </c>
      <c r="SR39" s="186">
        <f t="shared" si="761"/>
        <v>-7.4833648156801269E-3</v>
      </c>
      <c r="SS39" s="186">
        <f t="shared" si="761"/>
        <v>-1.1188848009372254E-2</v>
      </c>
      <c r="ST39" s="186">
        <f t="shared" si="761"/>
        <v>-1.2860593535478526E-2</v>
      </c>
      <c r="SU39" s="186">
        <f t="shared" si="761"/>
        <v>-1.347598017599394E-2</v>
      </c>
      <c r="SV39" s="186">
        <f t="shared" si="761"/>
        <v>-1.8774228792196701E-2</v>
      </c>
      <c r="SW39" s="186">
        <f t="shared" si="761"/>
        <v>-1.2419621290403193E-2</v>
      </c>
      <c r="SX39" s="186">
        <f t="shared" si="761"/>
        <v>-1.0079835721384378E-2</v>
      </c>
      <c r="SY39" s="186">
        <f t="shared" si="761"/>
        <v>-1.0731421576047895E-2</v>
      </c>
      <c r="SZ39" s="186">
        <f t="shared" si="761"/>
        <v>-6.2591732099488429E-3</v>
      </c>
      <c r="TA39" s="186">
        <f t="shared" si="761"/>
        <v>-9.3196522242771085E-3</v>
      </c>
      <c r="TB39" s="186">
        <f t="shared" si="761"/>
        <v>-8.2994925528343533E-3</v>
      </c>
      <c r="TC39" s="186">
        <f t="shared" si="761"/>
        <v>-9.3130705489774535E-3</v>
      </c>
      <c r="TD39" s="186">
        <f t="shared" si="761"/>
        <v>-1.9639719094098118E-2</v>
      </c>
      <c r="TE39" s="186">
        <f t="shared" si="761"/>
        <v>-2.2663998894278503E-2</v>
      </c>
      <c r="TF39" s="186">
        <f t="shared" si="761"/>
        <v>-1.9494922237506263E-2</v>
      </c>
      <c r="TG39" s="186">
        <f t="shared" si="761"/>
        <v>-2.3052317736956707E-2</v>
      </c>
      <c r="TH39" s="186">
        <f t="shared" si="761"/>
        <v>-2.2808795750870359E-2</v>
      </c>
      <c r="TI39" s="186">
        <f t="shared" si="761"/>
        <v>-1.997867537202902E-2</v>
      </c>
      <c r="TJ39" s="186">
        <f t="shared" si="761"/>
        <v>-2.0192579819267142E-2</v>
      </c>
      <c r="TK39" s="186">
        <f t="shared" si="761"/>
        <v>-1.6184339561791994E-2</v>
      </c>
      <c r="TL39" s="186">
        <f t="shared" si="761"/>
        <v>-1.6888578818852418E-2</v>
      </c>
      <c r="TM39" s="186">
        <f t="shared" si="761"/>
        <v>-1.6256737990087866E-2</v>
      </c>
      <c r="TN39" s="186">
        <f t="shared" si="761"/>
        <v>-1.5779566530864653E-2</v>
      </c>
      <c r="TO39" s="186">
        <f t="shared" si="761"/>
        <v>-1.5588697947175434E-2</v>
      </c>
      <c r="TP39" s="186">
        <f t="shared" si="761"/>
        <v>-1.3156768923961781E-2</v>
      </c>
      <c r="TQ39" s="186">
        <f t="shared" si="761"/>
        <v>-1.2294569459710192E-2</v>
      </c>
      <c r="TR39" s="186">
        <f t="shared" si="761"/>
        <v>-1.3548378604289812E-2</v>
      </c>
      <c r="TS39" s="186">
        <f t="shared" si="761"/>
        <v>-1.518721575389792E-2</v>
      </c>
      <c r="TT39" s="186">
        <f t="shared" si="761"/>
        <v>-1.7740905770154636E-2</v>
      </c>
      <c r="TU39" s="186">
        <f t="shared" si="761"/>
        <v>-2.0126763066270814E-2</v>
      </c>
      <c r="TV39" s="186">
        <f t="shared" si="761"/>
        <v>-1.9544284802253564E-2</v>
      </c>
      <c r="TW39" s="186">
        <f t="shared" si="761"/>
        <v>-2.4905059333802826E-2</v>
      </c>
      <c r="TX39" s="186">
        <f t="shared" si="761"/>
        <v>-2.3944134740056633E-2</v>
      </c>
      <c r="TY39" s="186">
        <f t="shared" si="761"/>
        <v>-2.2844994965018239E-2</v>
      </c>
      <c r="TZ39" s="186">
        <f t="shared" si="761"/>
        <v>-1.9070404180680067E-2</v>
      </c>
      <c r="UA39" s="186">
        <f t="shared" si="761"/>
        <v>-1.8932188999387867E-2</v>
      </c>
      <c r="UB39" s="186">
        <f t="shared" si="761"/>
        <v>-1.7484220433468978E-2</v>
      </c>
      <c r="UC39" s="186">
        <f t="shared" si="761"/>
        <v>-1.7171590856736585E-2</v>
      </c>
      <c r="UD39" s="186">
        <f t="shared" si="761"/>
        <v>-1.7576363887663926E-2</v>
      </c>
      <c r="UE39" s="186">
        <f t="shared" si="761"/>
        <v>-1.1659437793295813E-2</v>
      </c>
      <c r="UF39" s="186">
        <f t="shared" si="761"/>
        <v>-1.4058458440011301E-2</v>
      </c>
      <c r="UG39" s="186">
        <f t="shared" si="761"/>
        <v>-2.0752022219735822E-2</v>
      </c>
      <c r="UH39" s="186">
        <f t="shared" si="761"/>
        <v>-2.0478882694801026E-2</v>
      </c>
      <c r="UI39" s="186">
        <f t="shared" si="761"/>
        <v>-2.0478882694801026E-2</v>
      </c>
      <c r="UJ39" s="186">
        <f t="shared" si="761"/>
        <v>-2.6494533918663632E-2</v>
      </c>
      <c r="UK39" s="186">
        <f t="shared" si="761"/>
        <v>-2.7281044116969411E-2</v>
      </c>
      <c r="UL39" s="186">
        <f t="shared" si="761"/>
        <v>-2.6747928417699351E-2</v>
      </c>
      <c r="UM39" s="186">
        <f t="shared" si="761"/>
        <v>-2.9841315808525892E-2</v>
      </c>
      <c r="UN39" s="186">
        <f t="shared" si="761"/>
        <v>-2.6188486017230783E-2</v>
      </c>
      <c r="UO39" s="186">
        <f t="shared" si="761"/>
        <v>-2.6382645438569829E-2</v>
      </c>
      <c r="UP39" s="186">
        <f t="shared" si="761"/>
        <v>-2.7685817147896752E-2</v>
      </c>
      <c r="UQ39" s="186">
        <f t="shared" si="761"/>
        <v>-2.7791123952690899E-2</v>
      </c>
      <c r="UR39" s="186">
        <f t="shared" ref="UR39:XC39" si="762">UR17/$SE$17-1</f>
        <v>-2.4375234472182483E-2</v>
      </c>
      <c r="US39" s="186">
        <f t="shared" si="762"/>
        <v>-2.4309417719186155E-2</v>
      </c>
      <c r="UT39" s="186">
        <f t="shared" si="762"/>
        <v>-2.300953684750906E-2</v>
      </c>
      <c r="UU39" s="186">
        <f t="shared" si="762"/>
        <v>-2.2334915129296973E-2</v>
      </c>
      <c r="UV39" s="186">
        <f t="shared" si="762"/>
        <v>-2.0014874586177123E-2</v>
      </c>
      <c r="UW39" s="186">
        <f t="shared" si="762"/>
        <v>-1.9784515950690085E-2</v>
      </c>
      <c r="UX39" s="186">
        <f t="shared" si="762"/>
        <v>-1.8484635079012879E-2</v>
      </c>
      <c r="UY39" s="186">
        <f t="shared" si="762"/>
        <v>-2.4213983427341601E-2</v>
      </c>
      <c r="UZ39" s="186">
        <f t="shared" si="762"/>
        <v>-2.4687864048914987E-2</v>
      </c>
      <c r="VA39" s="186">
        <f t="shared" si="762"/>
        <v>-2.4250182641489482E-2</v>
      </c>
      <c r="VB39" s="186">
        <f t="shared" si="762"/>
        <v>-2.3197114593548562E-2</v>
      </c>
      <c r="VC39" s="186">
        <f t="shared" si="762"/>
        <v>-2.7327115844066885E-2</v>
      </c>
      <c r="VD39" s="186">
        <f t="shared" si="762"/>
        <v>-3.1052344063657866E-2</v>
      </c>
      <c r="VE39" s="186">
        <f t="shared" si="762"/>
        <v>-3.2444368389529799E-2</v>
      </c>
      <c r="VF39" s="186">
        <f t="shared" si="762"/>
        <v>-2.9508941205894423E-2</v>
      </c>
      <c r="VG39" s="186">
        <f t="shared" si="762"/>
        <v>-2.6376063763270174E-2</v>
      </c>
      <c r="VH39" s="186">
        <f t="shared" si="762"/>
        <v>-2.3355074800739728E-2</v>
      </c>
      <c r="VI39" s="186">
        <f t="shared" si="762"/>
        <v>-2.4832660905506732E-2</v>
      </c>
      <c r="VJ39" s="186">
        <f t="shared" si="762"/>
        <v>-2.9426670264649069E-2</v>
      </c>
      <c r="VK39" s="186">
        <f t="shared" si="762"/>
        <v>-2.7462040187709369E-2</v>
      </c>
      <c r="VL39" s="186">
        <f t="shared" si="762"/>
        <v>-2.653402397046134E-2</v>
      </c>
      <c r="VM39" s="186">
        <f t="shared" si="762"/>
        <v>-2.5556645188466232E-2</v>
      </c>
      <c r="VN39" s="186">
        <f t="shared" si="762"/>
        <v>-2.7330406681716712E-2</v>
      </c>
      <c r="VO39" s="186">
        <f t="shared" si="762"/>
        <v>-2.4006660655403134E-2</v>
      </c>
      <c r="VP39" s="186">
        <f t="shared" si="762"/>
        <v>-2.3621632650374758E-2</v>
      </c>
      <c r="VQ39" s="186">
        <f t="shared" si="762"/>
        <v>-2.2124301519708678E-2</v>
      </c>
      <c r="VR39" s="186">
        <f t="shared" si="762"/>
        <v>-2.4302836043886611E-2</v>
      </c>
      <c r="VS39" s="186">
        <f t="shared" si="762"/>
        <v>-2.4391688660431621E-2</v>
      </c>
      <c r="VT39" s="186">
        <f t="shared" si="762"/>
        <v>-2.6636039937605549E-2</v>
      </c>
      <c r="VU39" s="186">
        <f t="shared" si="762"/>
        <v>-2.7541020291304785E-2</v>
      </c>
      <c r="VV39" s="186">
        <f t="shared" si="762"/>
        <v>-2.8548016612148452E-2</v>
      </c>
      <c r="VW39" s="186">
        <f t="shared" si="762"/>
        <v>-2.8574343313346962E-2</v>
      </c>
      <c r="VX39" s="186">
        <f t="shared" si="762"/>
        <v>-2.9400343563450559E-2</v>
      </c>
      <c r="VY39" s="186">
        <f t="shared" si="762"/>
        <v>-2.5286796501181263E-2</v>
      </c>
      <c r="VZ39" s="186">
        <f t="shared" si="762"/>
        <v>-2.4434469549879267E-2</v>
      </c>
      <c r="WA39" s="186">
        <f t="shared" si="762"/>
        <v>-2.5125545456340381E-2</v>
      </c>
      <c r="WB39" s="186">
        <f t="shared" si="762"/>
        <v>-2.7787833115040961E-2</v>
      </c>
      <c r="WC39" s="186">
        <f t="shared" si="762"/>
        <v>-2.9673483088385244E-2</v>
      </c>
      <c r="WD39" s="186">
        <f t="shared" si="762"/>
        <v>-2.8446000645004021E-2</v>
      </c>
      <c r="WE39" s="186">
        <f t="shared" si="762"/>
        <v>-2.5523736811968067E-2</v>
      </c>
      <c r="WF39" s="186">
        <f t="shared" si="762"/>
        <v>-1.7592818075912953E-2</v>
      </c>
      <c r="WG39" s="186">
        <f t="shared" si="762"/>
        <v>-1.6526586677372834E-2</v>
      </c>
      <c r="WH39" s="186">
        <f t="shared" si="762"/>
        <v>-1.9198746849022896E-2</v>
      </c>
      <c r="WI39" s="186">
        <f t="shared" si="762"/>
        <v>-1.7214371746184232E-2</v>
      </c>
      <c r="WJ39" s="186">
        <f t="shared" si="762"/>
        <v>-1.4473103983887903E-2</v>
      </c>
      <c r="WK39" s="186">
        <f t="shared" si="762"/>
        <v>-1.1820688838136695E-2</v>
      </c>
      <c r="WL39" s="186">
        <f t="shared" si="762"/>
        <v>-9.681644365756692E-3</v>
      </c>
      <c r="WM39" s="186">
        <f t="shared" si="762"/>
        <v>-1.3512179390141932E-2</v>
      </c>
      <c r="WN39" s="186">
        <f t="shared" si="762"/>
        <v>-1.4055167602361363E-2</v>
      </c>
      <c r="WO39" s="186">
        <f t="shared" si="762"/>
        <v>-2.0011583748527295E-2</v>
      </c>
      <c r="WP39" s="186">
        <f t="shared" si="762"/>
        <v>-2.1834707806525078E-2</v>
      </c>
      <c r="WQ39" s="186">
        <f t="shared" si="762"/>
        <v>-2.0594062012544656E-2</v>
      </c>
      <c r="WR39" s="186">
        <f t="shared" si="762"/>
        <v>-1.2478856368099867E-2</v>
      </c>
      <c r="WS39" s="186">
        <f t="shared" si="762"/>
        <v>-1.0899254296188543E-2</v>
      </c>
      <c r="WT39" s="186">
        <f t="shared" si="762"/>
        <v>-5.1073800325134311E-3</v>
      </c>
      <c r="WU39" s="186">
        <f t="shared" si="762"/>
        <v>-4.3669415613050155E-3</v>
      </c>
      <c r="WV39" s="186">
        <f t="shared" si="762"/>
        <v>-6.170320593403833E-3</v>
      </c>
      <c r="WW39" s="186">
        <f t="shared" si="762"/>
        <v>-5.8346551531225366E-3</v>
      </c>
      <c r="WX39" s="186">
        <f t="shared" si="762"/>
        <v>-4.0641844975219943E-3</v>
      </c>
      <c r="WY39" s="186">
        <f t="shared" si="762"/>
        <v>-8.8161540638553859E-3</v>
      </c>
      <c r="WZ39" s="186">
        <f t="shared" si="762"/>
        <v>-1.2501892231648548E-2</v>
      </c>
      <c r="XA39" s="186">
        <f t="shared" si="762"/>
        <v>-1.3206131488708972E-2</v>
      </c>
      <c r="XB39" s="186">
        <f t="shared" si="762"/>
        <v>-1.2830975996630078E-2</v>
      </c>
      <c r="XC39" s="186">
        <f t="shared" si="762"/>
        <v>-1.4163765244805449E-2</v>
      </c>
      <c r="XD39" s="186">
        <f t="shared" ref="XD39:YB39" si="763">XD17/$SE$17-1</f>
        <v>-1.7135391642588593E-2</v>
      </c>
      <c r="XE39" s="186">
        <f t="shared" si="763"/>
        <v>-1.9136220933676285E-2</v>
      </c>
      <c r="XF39" s="186">
        <f t="shared" si="763"/>
        <v>-1.8507670942561671E-2</v>
      </c>
      <c r="XG39" s="186">
        <f t="shared" si="763"/>
        <v>-1.5049000572605609E-2</v>
      </c>
      <c r="XH39" s="186">
        <f t="shared" si="763"/>
        <v>-1.8530706806110464E-2</v>
      </c>
      <c r="XI39" s="186">
        <f t="shared" si="763"/>
        <v>-1.5447191928233295E-2</v>
      </c>
      <c r="XJ39" s="186">
        <f t="shared" si="763"/>
        <v>-1.3337764994701629E-2</v>
      </c>
      <c r="XK39" s="186">
        <f t="shared" si="763"/>
        <v>-1.6858961280004081E-2</v>
      </c>
      <c r="XL39" s="186">
        <f t="shared" si="763"/>
        <v>-1.9195456011373069E-2</v>
      </c>
      <c r="XM39" s="186">
        <f t="shared" si="763"/>
        <v>-2.354265254677923E-2</v>
      </c>
      <c r="XN39" s="186">
        <f t="shared" si="763"/>
        <v>-2.4394979498081337E-2</v>
      </c>
      <c r="XO39" s="186">
        <f t="shared" si="763"/>
        <v>-2.3114843652303207E-2</v>
      </c>
      <c r="XP39" s="186">
        <f t="shared" si="763"/>
        <v>-2.4928095197351507E-2</v>
      </c>
      <c r="XQ39" s="186">
        <f t="shared" si="763"/>
        <v>-2.2565273764784011E-2</v>
      </c>
      <c r="XR39" s="186">
        <f t="shared" si="763"/>
        <v>-2.1548404930990972E-2</v>
      </c>
      <c r="XS39" s="186">
        <f t="shared" si="763"/>
        <v>-3.1894798502010602E-2</v>
      </c>
      <c r="XT39" s="186">
        <f t="shared" si="763"/>
        <v>-2.5003784463297096E-2</v>
      </c>
      <c r="XU39" s="186">
        <f t="shared" si="763"/>
        <v>-2.3888190500009787E-2</v>
      </c>
      <c r="XV39" s="186">
        <f t="shared" si="763"/>
        <v>-1.5740076479066945E-2</v>
      </c>
      <c r="XW39" s="186">
        <f t="shared" si="763"/>
        <v>-1.8237822255276703E-2</v>
      </c>
      <c r="XX39" s="186">
        <f t="shared" si="763"/>
        <v>-1.5292522558692068E-2</v>
      </c>
      <c r="XY39" s="186">
        <f t="shared" si="763"/>
        <v>-1.7293351849779759E-2</v>
      </c>
      <c r="XZ39" s="186">
        <f t="shared" si="763"/>
        <v>-1.8333256547121368E-2</v>
      </c>
      <c r="YA39" s="186">
        <f t="shared" si="763"/>
        <v>-1.5960562601604611E-2</v>
      </c>
      <c r="YB39" s="186">
        <f t="shared" si="763"/>
        <v>-1.6661511021015207E-2</v>
      </c>
    </row>
    <row r="40" spans="1:1103">
      <c r="A40" s="438" t="s">
        <v>309</v>
      </c>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c r="CJ40" s="438"/>
      <c r="CK40" s="438"/>
      <c r="CL40" s="438"/>
      <c r="CM40" s="438"/>
      <c r="CN40" s="438"/>
      <c r="CO40" s="438"/>
      <c r="CP40" s="438"/>
      <c r="CQ40" s="438"/>
      <c r="CR40" s="438"/>
      <c r="CS40" s="438"/>
      <c r="CT40" s="438"/>
      <c r="CU40" s="438"/>
      <c r="CV40" s="438"/>
      <c r="CW40" s="438"/>
      <c r="CX40" s="438"/>
      <c r="CY40" s="438"/>
      <c r="CZ40" s="438"/>
      <c r="DA40" s="438"/>
      <c r="DB40" s="438"/>
      <c r="DC40" s="438"/>
      <c r="DD40" s="438"/>
      <c r="DE40" s="438"/>
      <c r="DF40" s="438"/>
      <c r="DG40" s="438"/>
      <c r="DH40" s="438"/>
      <c r="DI40" s="438"/>
      <c r="DJ40" s="438"/>
      <c r="DK40" s="438"/>
      <c r="DL40" s="438"/>
      <c r="DM40" s="438"/>
      <c r="DN40" s="438"/>
      <c r="DO40" s="438"/>
      <c r="DP40" s="438"/>
      <c r="DQ40" s="438"/>
      <c r="DR40" s="438"/>
      <c r="DS40" s="438"/>
      <c r="DT40" s="438"/>
      <c r="DU40" s="438"/>
      <c r="DV40" s="438"/>
      <c r="DW40" s="438"/>
      <c r="DX40" s="438"/>
      <c r="DY40" s="438"/>
      <c r="DZ40" s="438"/>
      <c r="EA40" s="438"/>
      <c r="EB40" s="438"/>
      <c r="EC40" s="438"/>
      <c r="ED40" s="438"/>
      <c r="EE40" s="438"/>
      <c r="EF40" s="438"/>
      <c r="EG40" s="438"/>
      <c r="EH40" s="438"/>
      <c r="EI40" s="438"/>
      <c r="EJ40" s="438"/>
      <c r="EK40" s="438"/>
      <c r="EL40" s="438"/>
      <c r="EM40" s="438"/>
      <c r="EN40" s="438"/>
      <c r="EO40" s="438"/>
      <c r="EP40" s="438"/>
      <c r="EQ40" s="438"/>
      <c r="ER40" s="438"/>
      <c r="ES40" s="438"/>
      <c r="ET40" s="438"/>
      <c r="EU40" s="438"/>
      <c r="EV40" s="438"/>
      <c r="EW40" s="438"/>
      <c r="EX40" s="438"/>
      <c r="EY40" s="438"/>
      <c r="EZ40" s="438"/>
      <c r="FA40" s="438"/>
      <c r="FB40" s="438"/>
      <c r="FC40" s="438"/>
      <c r="FD40" s="438"/>
      <c r="FE40" s="438"/>
      <c r="FF40" s="438"/>
      <c r="FG40" s="438"/>
      <c r="FH40" s="438"/>
      <c r="FI40" s="438"/>
      <c r="FJ40" s="438"/>
      <c r="FK40" s="438"/>
      <c r="FL40" s="438"/>
      <c r="FM40" s="438"/>
      <c r="FN40" s="438"/>
      <c r="FO40" s="438"/>
      <c r="FP40" s="438"/>
      <c r="FQ40" s="438"/>
      <c r="FR40" s="438"/>
      <c r="FS40" s="438"/>
      <c r="FT40" s="438"/>
      <c r="FU40" s="438"/>
      <c r="FV40" s="438"/>
      <c r="FW40" s="438"/>
      <c r="FX40" s="438"/>
      <c r="FY40" s="438"/>
      <c r="FZ40" s="438"/>
      <c r="GA40" s="438"/>
      <c r="GB40" s="438"/>
      <c r="GC40" s="438"/>
      <c r="GD40" s="438"/>
      <c r="GE40" s="438"/>
      <c r="GF40" s="438"/>
      <c r="GG40" s="438"/>
      <c r="GH40" s="438"/>
      <c r="GI40" s="438"/>
      <c r="GJ40" s="438"/>
      <c r="GK40" s="438"/>
      <c r="GL40" s="438"/>
      <c r="GM40" s="438"/>
      <c r="GN40" s="438"/>
      <c r="GO40" s="438"/>
      <c r="GP40" s="438"/>
      <c r="GQ40" s="438"/>
      <c r="GR40" s="438"/>
      <c r="GS40" s="438"/>
      <c r="GT40" s="438"/>
      <c r="GU40" s="438"/>
      <c r="GV40" s="438"/>
      <c r="GW40" s="438"/>
      <c r="GX40" s="438"/>
      <c r="GY40" s="438"/>
      <c r="GZ40" s="438"/>
      <c r="HA40" s="438"/>
      <c r="HB40" s="438"/>
      <c r="HC40" s="438"/>
      <c r="HD40" s="438"/>
      <c r="HE40" s="438"/>
      <c r="HF40" s="438"/>
      <c r="HG40" s="438"/>
      <c r="HH40" s="438"/>
      <c r="HI40" s="438"/>
      <c r="HJ40" s="438"/>
      <c r="HK40" s="438"/>
      <c r="HL40" s="438"/>
      <c r="HM40" s="438"/>
      <c r="HN40" s="438"/>
      <c r="HO40" s="438"/>
      <c r="HP40" s="438"/>
      <c r="HQ40" s="438"/>
      <c r="HR40" s="438"/>
      <c r="HS40" s="438"/>
      <c r="HT40" s="438"/>
      <c r="HU40" s="438"/>
      <c r="HV40" s="438"/>
      <c r="HW40" s="438"/>
      <c r="HX40" s="438"/>
      <c r="HY40" s="438"/>
      <c r="HZ40" s="438"/>
      <c r="IA40" s="438"/>
      <c r="IB40" s="438"/>
      <c r="IC40" s="438"/>
      <c r="ID40" s="438"/>
      <c r="IE40" s="438"/>
      <c r="IF40" s="438"/>
      <c r="IG40" s="438"/>
      <c r="IH40" s="438"/>
      <c r="II40" s="438"/>
      <c r="IJ40" s="438"/>
      <c r="IK40" s="438"/>
      <c r="IL40" s="438"/>
      <c r="IM40" s="438"/>
      <c r="IN40" s="438"/>
      <c r="IO40" s="438"/>
      <c r="IP40" s="438"/>
      <c r="IQ40" s="438"/>
      <c r="IR40" s="438"/>
      <c r="IS40" s="438"/>
      <c r="IT40" s="438"/>
      <c r="IU40" s="438"/>
      <c r="IV40" s="438"/>
      <c r="IW40" s="438"/>
      <c r="IX40" s="438"/>
      <c r="IY40" s="438"/>
      <c r="IZ40" s="438"/>
      <c r="JA40" s="438"/>
      <c r="JB40" s="438"/>
      <c r="JC40" s="438"/>
      <c r="JD40" s="438"/>
      <c r="JE40" s="438"/>
      <c r="JF40" s="438"/>
      <c r="JG40" s="438"/>
      <c r="JH40" s="438"/>
      <c r="JI40" s="438"/>
      <c r="JJ40" s="438"/>
      <c r="JK40" s="438"/>
      <c r="JL40" s="438"/>
      <c r="JM40" s="438"/>
      <c r="JN40" s="438"/>
      <c r="JO40" s="438"/>
      <c r="JP40" s="438"/>
      <c r="JQ40" s="438"/>
      <c r="JR40" s="438"/>
      <c r="JS40" s="438"/>
      <c r="JT40" s="438"/>
      <c r="JU40" s="438"/>
      <c r="JV40" s="438"/>
      <c r="JW40" s="438"/>
      <c r="JX40" s="438"/>
      <c r="JY40" s="438"/>
      <c r="JZ40" s="438"/>
      <c r="KA40" s="438"/>
      <c r="KB40" s="438"/>
      <c r="KC40" s="438"/>
      <c r="KD40" s="438"/>
      <c r="KE40" s="438"/>
      <c r="KF40" s="438"/>
      <c r="KG40" s="438"/>
      <c r="KH40" s="438"/>
      <c r="KI40" s="438"/>
      <c r="KJ40" s="438"/>
      <c r="KK40" s="438"/>
      <c r="KL40" s="438"/>
      <c r="KM40" s="438"/>
      <c r="KN40" s="438"/>
      <c r="KO40" s="438"/>
      <c r="KP40" s="438"/>
      <c r="KQ40" s="438"/>
      <c r="KR40" s="438"/>
      <c r="KS40" s="438"/>
      <c r="KT40" s="438"/>
      <c r="KU40" s="438"/>
      <c r="KV40" s="438"/>
      <c r="KW40" s="438"/>
      <c r="KX40" s="438"/>
      <c r="KY40" s="438"/>
      <c r="KZ40" s="438"/>
      <c r="LA40" s="438"/>
      <c r="LB40" s="438"/>
      <c r="LC40" s="438"/>
      <c r="LD40" s="438"/>
      <c r="LE40" s="438"/>
      <c r="LF40" s="438"/>
      <c r="LG40" s="438"/>
      <c r="LH40" s="438"/>
      <c r="LI40" s="438"/>
      <c r="LJ40" s="438"/>
      <c r="LK40" s="438"/>
      <c r="LL40" s="438"/>
      <c r="LM40" s="438"/>
      <c r="LN40" s="438"/>
      <c r="LO40" s="438"/>
      <c r="LP40" s="438"/>
      <c r="LQ40" s="438"/>
      <c r="LR40" s="438"/>
      <c r="LS40" s="438"/>
      <c r="LT40" s="438"/>
      <c r="LU40" s="438"/>
      <c r="LV40" s="438"/>
      <c r="LW40" s="438"/>
      <c r="LX40" s="438"/>
      <c r="LY40" s="438"/>
      <c r="LZ40" s="438"/>
      <c r="MA40" s="438"/>
      <c r="MB40" s="438"/>
      <c r="MC40" s="438"/>
      <c r="MD40" s="438"/>
      <c r="ME40" s="438"/>
      <c r="MF40" s="438"/>
      <c r="MG40" s="438"/>
      <c r="MH40" s="438"/>
      <c r="MI40" s="438"/>
      <c r="MJ40" s="438"/>
      <c r="MK40" s="438"/>
      <c r="ML40" s="438"/>
      <c r="MM40" s="438"/>
      <c r="MN40" s="438"/>
      <c r="MO40" s="438"/>
      <c r="MP40" s="438"/>
      <c r="MQ40" s="438"/>
      <c r="MR40" s="438"/>
      <c r="MS40" s="438"/>
      <c r="MT40" s="438"/>
      <c r="MU40" s="438"/>
      <c r="MV40" s="438"/>
      <c r="MW40" s="438"/>
      <c r="MX40" s="438"/>
      <c r="MY40" s="438"/>
      <c r="MZ40" s="438"/>
      <c r="NA40" s="438"/>
      <c r="NB40" s="438"/>
      <c r="NC40" s="438"/>
      <c r="ND40" s="438"/>
      <c r="NE40" s="438"/>
      <c r="NF40" s="438"/>
      <c r="NG40" s="438"/>
      <c r="NH40" s="438"/>
      <c r="NI40" s="438"/>
      <c r="NJ40" s="438"/>
      <c r="NK40" s="438"/>
      <c r="NL40" s="438"/>
      <c r="NM40" s="438"/>
      <c r="NN40" s="438"/>
      <c r="NO40" s="438"/>
      <c r="NP40" s="438"/>
      <c r="NQ40" s="438"/>
      <c r="NR40" s="438"/>
      <c r="NS40" s="438"/>
      <c r="NT40" s="438"/>
      <c r="NU40" s="438"/>
      <c r="NV40" s="438"/>
      <c r="NW40" s="438"/>
      <c r="NX40" s="438"/>
      <c r="NY40" s="438"/>
      <c r="NZ40" s="438"/>
      <c r="OA40" s="438"/>
      <c r="OB40" s="438"/>
      <c r="OC40" s="438"/>
      <c r="OD40" s="438"/>
      <c r="OE40" s="438"/>
      <c r="OF40" s="438"/>
      <c r="OG40" s="438"/>
      <c r="OH40" s="438"/>
      <c r="OI40" s="438"/>
      <c r="OJ40" s="438"/>
      <c r="OK40" s="438"/>
      <c r="OL40" s="438"/>
      <c r="OM40" s="438"/>
      <c r="ON40" s="438"/>
      <c r="OO40" s="438"/>
      <c r="OP40" s="438"/>
      <c r="OQ40" s="438"/>
      <c r="OR40" s="438"/>
      <c r="OS40" s="438"/>
      <c r="OT40" s="438"/>
      <c r="OU40" s="438"/>
      <c r="OV40" s="438"/>
      <c r="OW40" s="438"/>
      <c r="OX40" s="438"/>
      <c r="OY40" s="438"/>
      <c r="OZ40" s="438"/>
      <c r="PA40" s="438"/>
      <c r="PB40" s="438"/>
      <c r="PC40" s="438"/>
      <c r="PD40" s="438"/>
      <c r="PE40" s="438"/>
      <c r="PF40" s="438"/>
      <c r="PG40" s="438"/>
      <c r="PH40" s="438"/>
      <c r="PI40" s="438"/>
      <c r="PJ40" s="438"/>
      <c r="PK40" s="438"/>
      <c r="PL40" s="438"/>
      <c r="PM40" s="438"/>
      <c r="PN40" s="438"/>
      <c r="PO40" s="438"/>
      <c r="PP40" s="438"/>
      <c r="PQ40" s="438"/>
      <c r="PR40" s="438"/>
      <c r="PS40" s="438"/>
      <c r="PT40" s="438"/>
      <c r="PU40" s="438"/>
      <c r="PV40" s="438"/>
      <c r="PW40" s="438"/>
      <c r="PX40" s="438"/>
      <c r="PY40" s="438"/>
      <c r="PZ40" s="438"/>
      <c r="QA40" s="438"/>
      <c r="QB40" s="438"/>
      <c r="QC40" s="438"/>
      <c r="QD40" s="438"/>
      <c r="QE40" s="438"/>
      <c r="QF40" s="438"/>
      <c r="QG40" s="438"/>
      <c r="QH40" s="438"/>
      <c r="QI40" s="438"/>
      <c r="QJ40" s="438"/>
      <c r="QK40" s="438"/>
      <c r="QL40" s="438"/>
      <c r="QM40" s="438"/>
      <c r="QN40" s="438"/>
      <c r="QO40" s="438"/>
      <c r="QP40" s="438"/>
      <c r="QQ40" s="438"/>
      <c r="QR40" s="438"/>
      <c r="QS40" s="438"/>
      <c r="QT40" s="438"/>
      <c r="QU40" s="438"/>
      <c r="QV40" s="438"/>
      <c r="QW40" s="438"/>
      <c r="QX40" s="438"/>
      <c r="QY40" s="438"/>
      <c r="QZ40" s="438"/>
      <c r="RA40" s="438"/>
      <c r="RB40" s="438"/>
      <c r="RC40" s="438"/>
      <c r="RD40" s="438"/>
      <c r="RE40" s="438"/>
      <c r="RF40" s="438"/>
      <c r="RG40" s="438"/>
      <c r="RH40" s="438"/>
      <c r="RI40" s="438"/>
      <c r="RJ40" s="438"/>
      <c r="RK40" s="438"/>
      <c r="RL40" s="438"/>
      <c r="RM40" s="438"/>
      <c r="RN40" s="438"/>
      <c r="RO40" s="438"/>
      <c r="RP40" s="438"/>
      <c r="RQ40" s="438"/>
      <c r="RR40" s="438"/>
      <c r="RS40" s="438"/>
      <c r="RT40" s="438"/>
      <c r="RU40" s="438"/>
      <c r="RV40" s="438"/>
      <c r="RW40" s="438"/>
      <c r="RX40" s="438"/>
      <c r="RY40" s="438"/>
      <c r="RZ40" s="438"/>
      <c r="SA40" s="438"/>
      <c r="SB40" s="438"/>
      <c r="SC40" s="438"/>
      <c r="SD40" s="186"/>
      <c r="SE40" s="186">
        <f>SE18/$SE$18-1</f>
        <v>0</v>
      </c>
      <c r="SF40" s="186">
        <f t="shared" ref="SF40:UQ40" si="764">SF18/$SE$18-1</f>
        <v>7.3684210526316907E-3</v>
      </c>
      <c r="SG40" s="186">
        <f t="shared" si="764"/>
        <v>2.0000000000000018E-2</v>
      </c>
      <c r="SH40" s="186">
        <f t="shared" si="764"/>
        <v>3.499999999999992E-2</v>
      </c>
      <c r="SI40" s="186">
        <f t="shared" si="764"/>
        <v>4.2631578947368354E-2</v>
      </c>
      <c r="SJ40" s="186">
        <f t="shared" si="764"/>
        <v>4.7368421052631504E-2</v>
      </c>
      <c r="SK40" s="186">
        <f t="shared" si="764"/>
        <v>4.8947368421052628E-2</v>
      </c>
      <c r="SL40" s="186">
        <f t="shared" si="764"/>
        <v>4.8157894736841955E-2</v>
      </c>
      <c r="SM40" s="186">
        <f t="shared" si="764"/>
        <v>4.4999999999999929E-2</v>
      </c>
      <c r="SN40" s="186">
        <f t="shared" si="764"/>
        <v>4.4473684210526221E-2</v>
      </c>
      <c r="SO40" s="186">
        <f t="shared" si="764"/>
        <v>4.8947368421052628E-2</v>
      </c>
      <c r="SP40" s="186">
        <f t="shared" si="764"/>
        <v>5.1842105263157912E-2</v>
      </c>
      <c r="SQ40" s="186">
        <f t="shared" si="764"/>
        <v>5.0789473684210495E-2</v>
      </c>
      <c r="SR40" s="186">
        <f t="shared" si="764"/>
        <v>4.9736842105263079E-2</v>
      </c>
      <c r="SS40" s="186">
        <f t="shared" si="764"/>
        <v>4.6842105263158018E-2</v>
      </c>
      <c r="ST40" s="186">
        <f t="shared" si="764"/>
        <v>4.8421052631579142E-2</v>
      </c>
      <c r="SU40" s="186">
        <f t="shared" si="764"/>
        <v>5.1315789473684204E-2</v>
      </c>
      <c r="SV40" s="186">
        <f t="shared" si="764"/>
        <v>4.9473684210526336E-2</v>
      </c>
      <c r="SW40" s="186">
        <f t="shared" si="764"/>
        <v>5.0000000000000044E-2</v>
      </c>
      <c r="SX40" s="186">
        <f t="shared" si="764"/>
        <v>4.2631578947368354E-2</v>
      </c>
      <c r="SY40" s="186">
        <f t="shared" si="764"/>
        <v>4.6842105263158018E-2</v>
      </c>
      <c r="SZ40" s="186">
        <f t="shared" si="764"/>
        <v>5.8684210526315672E-2</v>
      </c>
      <c r="TA40" s="186">
        <f t="shared" si="764"/>
        <v>5.3947368421052522E-2</v>
      </c>
      <c r="TB40" s="186">
        <f t="shared" si="764"/>
        <v>5.710526315789477E-2</v>
      </c>
      <c r="TC40" s="186">
        <f t="shared" si="764"/>
        <v>5.6052631578947354E-2</v>
      </c>
      <c r="TD40" s="186">
        <f t="shared" si="764"/>
        <v>5.4210526315789487E-2</v>
      </c>
      <c r="TE40" s="186">
        <f t="shared" si="764"/>
        <v>5.3947368421052522E-2</v>
      </c>
      <c r="TF40" s="186">
        <f t="shared" si="764"/>
        <v>5.447368421052623E-2</v>
      </c>
      <c r="TG40" s="186">
        <f t="shared" si="764"/>
        <v>3.9473684210526327E-2</v>
      </c>
      <c r="TH40" s="186">
        <f t="shared" si="764"/>
        <v>3.8947368421052619E-2</v>
      </c>
      <c r="TI40" s="186">
        <f t="shared" si="764"/>
        <v>4.6578947368421053E-2</v>
      </c>
      <c r="TJ40" s="186">
        <f t="shared" si="764"/>
        <v>4.7368421052631504E-2</v>
      </c>
      <c r="TK40" s="186">
        <f t="shared" si="764"/>
        <v>5.3684210526315779E-2</v>
      </c>
      <c r="TL40" s="186">
        <f t="shared" si="764"/>
        <v>5.8421052631578929E-2</v>
      </c>
      <c r="TM40" s="186">
        <f t="shared" si="764"/>
        <v>5.8947368421052637E-2</v>
      </c>
      <c r="TN40" s="186">
        <f t="shared" si="764"/>
        <v>6.2631578947368594E-2</v>
      </c>
      <c r="TO40" s="186">
        <f t="shared" si="764"/>
        <v>5.710526315789477E-2</v>
      </c>
      <c r="TP40" s="186">
        <f t="shared" si="764"/>
        <v>5.500000000000016E-2</v>
      </c>
      <c r="TQ40" s="186">
        <f t="shared" si="764"/>
        <v>5.2894736842105106E-2</v>
      </c>
      <c r="TR40" s="186">
        <f t="shared" si="764"/>
        <v>5.4210526315789487E-2</v>
      </c>
      <c r="TS40" s="186">
        <f t="shared" si="764"/>
        <v>5.3421052631579036E-2</v>
      </c>
      <c r="TT40" s="186">
        <f t="shared" si="764"/>
        <v>5.3947368421052522E-2</v>
      </c>
      <c r="TU40" s="186">
        <f t="shared" si="764"/>
        <v>5.2894736842105106E-2</v>
      </c>
      <c r="TV40" s="186">
        <f t="shared" si="764"/>
        <v>5.1315789473684204E-2</v>
      </c>
      <c r="TW40" s="186">
        <f t="shared" si="764"/>
        <v>4.9736842105263079E-2</v>
      </c>
      <c r="TX40" s="186">
        <f t="shared" si="764"/>
        <v>5.447368421052623E-2</v>
      </c>
      <c r="TY40" s="186">
        <f t="shared" si="764"/>
        <v>5.6052631578947354E-2</v>
      </c>
      <c r="TZ40" s="186">
        <f t="shared" si="764"/>
        <v>5.973684210526331E-2</v>
      </c>
      <c r="UA40" s="186">
        <f t="shared" si="764"/>
        <v>5.8947368421052637E-2</v>
      </c>
      <c r="UB40" s="186">
        <f t="shared" si="764"/>
        <v>7.052631578947377E-2</v>
      </c>
      <c r="UC40" s="186">
        <f t="shared" si="764"/>
        <v>7.7368421052631531E-2</v>
      </c>
      <c r="UD40" s="186">
        <f t="shared" si="764"/>
        <v>7.7105263157894788E-2</v>
      </c>
      <c r="UE40" s="186">
        <f t="shared" si="764"/>
        <v>8.6052631578947381E-2</v>
      </c>
      <c r="UF40" s="186">
        <f t="shared" si="764"/>
        <v>8.6052631578947381E-2</v>
      </c>
      <c r="UG40" s="186">
        <f t="shared" si="764"/>
        <v>7.4473684210526248E-2</v>
      </c>
      <c r="UH40" s="186">
        <f t="shared" si="764"/>
        <v>7.8684210526315912E-2</v>
      </c>
      <c r="UI40" s="186">
        <f t="shared" si="764"/>
        <v>7.8684210526315912E-2</v>
      </c>
      <c r="UJ40" s="186">
        <f t="shared" si="764"/>
        <v>6.8421052631578938E-2</v>
      </c>
      <c r="UK40" s="186">
        <f t="shared" si="764"/>
        <v>6.8947368421052646E-2</v>
      </c>
      <c r="UL40" s="186">
        <f t="shared" si="764"/>
        <v>5.8157894736842186E-2</v>
      </c>
      <c r="UM40" s="186">
        <f t="shared" si="764"/>
        <v>5.8947368421052637E-2</v>
      </c>
      <c r="UN40" s="186">
        <f t="shared" si="764"/>
        <v>6.3421052631578823E-2</v>
      </c>
      <c r="UO40" s="186">
        <f t="shared" si="764"/>
        <v>5.921052631578938E-2</v>
      </c>
      <c r="UP40" s="186">
        <f t="shared" si="764"/>
        <v>5.8421052631578929E-2</v>
      </c>
      <c r="UQ40" s="186">
        <f t="shared" si="764"/>
        <v>5.8421052631578929E-2</v>
      </c>
      <c r="UR40" s="186">
        <f t="shared" ref="UR40:XC40" si="765">UR18/$SE$18-1</f>
        <v>6.9736842105263097E-2</v>
      </c>
      <c r="US40" s="186">
        <f t="shared" si="765"/>
        <v>6.9210526315789611E-2</v>
      </c>
      <c r="UT40" s="186">
        <f t="shared" si="765"/>
        <v>7.4999999999999956E-2</v>
      </c>
      <c r="UU40" s="186">
        <f t="shared" si="765"/>
        <v>7.3421052631578831E-2</v>
      </c>
      <c r="UV40" s="186">
        <f t="shared" si="765"/>
        <v>7.8947368421052655E-2</v>
      </c>
      <c r="UW40" s="186">
        <f t="shared" si="765"/>
        <v>7.9210526315789398E-2</v>
      </c>
      <c r="UX40" s="186">
        <f t="shared" si="765"/>
        <v>8.4210526315789513E-2</v>
      </c>
      <c r="UY40" s="186">
        <f t="shared" si="765"/>
        <v>8.1578947368421195E-2</v>
      </c>
      <c r="UZ40" s="186">
        <f t="shared" si="765"/>
        <v>8.4736842105263221E-2</v>
      </c>
      <c r="VA40" s="186">
        <f t="shared" si="765"/>
        <v>8.736842105263154E-2</v>
      </c>
      <c r="VB40" s="186">
        <f t="shared" si="765"/>
        <v>8.8421052631578956E-2</v>
      </c>
      <c r="VC40" s="186">
        <f t="shared" si="765"/>
        <v>8.3684210526315805E-2</v>
      </c>
      <c r="VD40" s="186">
        <f t="shared" si="765"/>
        <v>7.4210526315789505E-2</v>
      </c>
      <c r="VE40" s="186">
        <f t="shared" si="765"/>
        <v>7.3684210526315796E-2</v>
      </c>
      <c r="VF40" s="186">
        <f t="shared" si="765"/>
        <v>7.5263157894736921E-2</v>
      </c>
      <c r="VG40" s="186">
        <f t="shared" si="765"/>
        <v>7.6052631578947372E-2</v>
      </c>
      <c r="VH40" s="186">
        <f t="shared" si="765"/>
        <v>7.6842105263158045E-2</v>
      </c>
      <c r="VI40" s="186">
        <f t="shared" si="765"/>
        <v>6.7631578947368487E-2</v>
      </c>
      <c r="VJ40" s="186">
        <f t="shared" si="765"/>
        <v>6.4210526315789496E-2</v>
      </c>
      <c r="VK40" s="186">
        <f t="shared" si="765"/>
        <v>6.578947368421062E-2</v>
      </c>
      <c r="VL40" s="186">
        <f t="shared" si="765"/>
        <v>6.6052631578947363E-2</v>
      </c>
      <c r="VM40" s="186">
        <f t="shared" si="765"/>
        <v>6.6578947368421071E-2</v>
      </c>
      <c r="VN40" s="186">
        <f t="shared" si="765"/>
        <v>6.3947368421052531E-2</v>
      </c>
      <c r="VO40" s="186">
        <f t="shared" si="765"/>
        <v>6.6578947368421071E-2</v>
      </c>
      <c r="VP40" s="186">
        <f t="shared" si="765"/>
        <v>6.2105263157894663E-2</v>
      </c>
      <c r="VQ40" s="186">
        <f t="shared" si="765"/>
        <v>6.3684210526315788E-2</v>
      </c>
      <c r="VR40" s="186">
        <f t="shared" si="765"/>
        <v>7.3157894736842088E-2</v>
      </c>
      <c r="VS40" s="186">
        <f t="shared" si="765"/>
        <v>7.7894736842105239E-2</v>
      </c>
      <c r="VT40" s="186">
        <f t="shared" si="765"/>
        <v>7.7894736842105239E-2</v>
      </c>
      <c r="VU40" s="186">
        <f t="shared" si="765"/>
        <v>8.0000000000000071E-2</v>
      </c>
      <c r="VV40" s="186">
        <f t="shared" si="765"/>
        <v>7.8947368421052655E-2</v>
      </c>
      <c r="VW40" s="186">
        <f t="shared" si="765"/>
        <v>8.131578947368423E-2</v>
      </c>
      <c r="VX40" s="186">
        <f t="shared" si="765"/>
        <v>8.0789473684210522E-2</v>
      </c>
      <c r="VY40" s="186">
        <f t="shared" si="765"/>
        <v>7.8157894736841982E-2</v>
      </c>
      <c r="VZ40" s="186">
        <f t="shared" si="765"/>
        <v>8.131578947368423E-2</v>
      </c>
      <c r="WA40" s="186">
        <f t="shared" si="765"/>
        <v>7.9736842105263106E-2</v>
      </c>
      <c r="WB40" s="186">
        <f t="shared" si="765"/>
        <v>7.3947368421052762E-2</v>
      </c>
      <c r="WC40" s="186">
        <f t="shared" si="765"/>
        <v>7.1315789473684221E-2</v>
      </c>
      <c r="WD40" s="186">
        <f t="shared" si="765"/>
        <v>6.7105263157894557E-2</v>
      </c>
      <c r="WE40" s="186">
        <f t="shared" si="765"/>
        <v>6.3947368421052531E-2</v>
      </c>
      <c r="WF40" s="186">
        <f t="shared" si="765"/>
        <v>7.052631578947377E-2</v>
      </c>
      <c r="WG40" s="186">
        <f t="shared" si="765"/>
        <v>7.1578947368420964E-2</v>
      </c>
      <c r="WH40" s="186">
        <f t="shared" si="765"/>
        <v>7.0789473684210513E-2</v>
      </c>
      <c r="WI40" s="186">
        <f t="shared" si="765"/>
        <v>7.3157894736842088E-2</v>
      </c>
      <c r="WJ40" s="186">
        <f t="shared" si="765"/>
        <v>7.6842105263158045E-2</v>
      </c>
      <c r="WK40" s="186">
        <f t="shared" si="765"/>
        <v>8.1842105263157938E-2</v>
      </c>
      <c r="WL40" s="186">
        <f t="shared" si="765"/>
        <v>7.9736842105263106E-2</v>
      </c>
      <c r="WM40" s="186">
        <f t="shared" si="765"/>
        <v>8.1052631578947265E-2</v>
      </c>
      <c r="WN40" s="186">
        <f t="shared" si="765"/>
        <v>8.4473684210526256E-2</v>
      </c>
      <c r="WO40" s="186">
        <f t="shared" si="765"/>
        <v>8.6315789473684346E-2</v>
      </c>
      <c r="WP40" s="186">
        <f t="shared" si="765"/>
        <v>8.736842105263154E-2</v>
      </c>
      <c r="WQ40" s="186">
        <f t="shared" si="765"/>
        <v>9.2894736842105363E-2</v>
      </c>
      <c r="WR40" s="186">
        <f t="shared" si="765"/>
        <v>0.10368421052631582</v>
      </c>
      <c r="WS40" s="186">
        <f t="shared" si="765"/>
        <v>0.10789473684210527</v>
      </c>
      <c r="WT40" s="186">
        <f t="shared" si="765"/>
        <v>0.11131578947368403</v>
      </c>
      <c r="WU40" s="186">
        <f t="shared" si="765"/>
        <v>0.11815789473684224</v>
      </c>
      <c r="WV40" s="186">
        <f t="shared" si="765"/>
        <v>0.11421052631578954</v>
      </c>
      <c r="WW40" s="186">
        <f t="shared" si="765"/>
        <v>0.11078947368421055</v>
      </c>
      <c r="WX40" s="186">
        <f t="shared" si="765"/>
        <v>0.10868421052631594</v>
      </c>
      <c r="WY40" s="186">
        <f t="shared" si="765"/>
        <v>0.10815789473684201</v>
      </c>
      <c r="WZ40" s="186">
        <f t="shared" si="765"/>
        <v>0.10552631578947369</v>
      </c>
      <c r="XA40" s="186">
        <f t="shared" si="765"/>
        <v>0.10157894736842099</v>
      </c>
      <c r="XB40" s="186">
        <f t="shared" si="765"/>
        <v>0.10342105263157886</v>
      </c>
      <c r="XC40" s="186">
        <f t="shared" si="765"/>
        <v>0.10026315789473683</v>
      </c>
      <c r="XD40" s="186">
        <f t="shared" ref="XD40:YB40" si="766">XD18/$SE$18-1</f>
        <v>9.6052631578947389E-2</v>
      </c>
      <c r="XE40" s="186">
        <f t="shared" si="766"/>
        <v>9.7894736842105257E-2</v>
      </c>
      <c r="XF40" s="186">
        <f t="shared" si="766"/>
        <v>9.7105263157894584E-2</v>
      </c>
      <c r="XG40" s="186">
        <f t="shared" si="766"/>
        <v>0.11421052631578954</v>
      </c>
      <c r="XH40" s="186">
        <f t="shared" si="766"/>
        <v>0.11263157894736842</v>
      </c>
      <c r="XI40" s="186">
        <f t="shared" si="766"/>
        <v>0.11499999999999999</v>
      </c>
      <c r="XJ40" s="186">
        <f t="shared" si="766"/>
        <v>0.11368421052631583</v>
      </c>
      <c r="XK40" s="186">
        <f t="shared" si="766"/>
        <v>0.11263157894736842</v>
      </c>
      <c r="XL40" s="186">
        <f t="shared" si="766"/>
        <v>0.11105263157894729</v>
      </c>
      <c r="XM40" s="186">
        <f t="shared" si="766"/>
        <v>0.11105263157894729</v>
      </c>
      <c r="XN40" s="186">
        <f t="shared" si="766"/>
        <v>0.11026315789473684</v>
      </c>
      <c r="XO40" s="186">
        <f t="shared" si="766"/>
        <v>0.11078947368421055</v>
      </c>
      <c r="XP40" s="186">
        <f t="shared" si="766"/>
        <v>0.10421052631578953</v>
      </c>
      <c r="XQ40" s="186">
        <f t="shared" si="766"/>
        <v>0.10684210526315785</v>
      </c>
      <c r="XR40" s="186">
        <f t="shared" si="766"/>
        <v>0.1060526315789474</v>
      </c>
      <c r="XS40" s="186">
        <f t="shared" si="766"/>
        <v>9.8421052631578965E-2</v>
      </c>
      <c r="XT40" s="186">
        <f t="shared" si="766"/>
        <v>8.6052631578947381E-2</v>
      </c>
      <c r="XU40" s="186">
        <f t="shared" si="766"/>
        <v>7.9473684210526363E-2</v>
      </c>
      <c r="XV40" s="186">
        <f t="shared" si="766"/>
        <v>7.6052631578947372E-2</v>
      </c>
      <c r="XW40" s="186">
        <f t="shared" si="766"/>
        <v>7.8421052631578947E-2</v>
      </c>
      <c r="XX40" s="186">
        <f t="shared" si="766"/>
        <v>7.8157894736841982E-2</v>
      </c>
      <c r="XY40" s="186">
        <f t="shared" si="766"/>
        <v>7.4999999999999956E-2</v>
      </c>
      <c r="XZ40" s="186">
        <f t="shared" si="766"/>
        <v>7.4210526315789505E-2</v>
      </c>
      <c r="YA40" s="186">
        <f t="shared" si="766"/>
        <v>7.1578947368420964E-2</v>
      </c>
      <c r="YB40" s="186">
        <f t="shared" si="766"/>
        <v>7.7894736842105239E-2</v>
      </c>
    </row>
    <row r="41" spans="1:1103">
      <c r="A41" s="438" t="s">
        <v>310</v>
      </c>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c r="CT41" s="438"/>
      <c r="CU41" s="438"/>
      <c r="CV41" s="438"/>
      <c r="CW41" s="438"/>
      <c r="CX41" s="438"/>
      <c r="CY41" s="438"/>
      <c r="CZ41" s="438"/>
      <c r="DA41" s="438"/>
      <c r="DB41" s="438"/>
      <c r="DC41" s="438"/>
      <c r="DD41" s="438"/>
      <c r="DE41" s="438"/>
      <c r="DF41" s="438"/>
      <c r="DG41" s="438"/>
      <c r="DH41" s="438"/>
      <c r="DI41" s="438"/>
      <c r="DJ41" s="438"/>
      <c r="DK41" s="438"/>
      <c r="DL41" s="438"/>
      <c r="DM41" s="438"/>
      <c r="DN41" s="438"/>
      <c r="DO41" s="438"/>
      <c r="DP41" s="438"/>
      <c r="DQ41" s="438"/>
      <c r="DR41" s="438"/>
      <c r="DS41" s="438"/>
      <c r="DT41" s="438"/>
      <c r="DU41" s="438"/>
      <c r="DV41" s="438"/>
      <c r="DW41" s="438"/>
      <c r="DX41" s="438"/>
      <c r="DY41" s="438"/>
      <c r="DZ41" s="438"/>
      <c r="EA41" s="438"/>
      <c r="EB41" s="438"/>
      <c r="EC41" s="438"/>
      <c r="ED41" s="438"/>
      <c r="EE41" s="438"/>
      <c r="EF41" s="438"/>
      <c r="EG41" s="438"/>
      <c r="EH41" s="438"/>
      <c r="EI41" s="438"/>
      <c r="EJ41" s="438"/>
      <c r="EK41" s="438"/>
      <c r="EL41" s="438"/>
      <c r="EM41" s="438"/>
      <c r="EN41" s="438"/>
      <c r="EO41" s="438"/>
      <c r="EP41" s="438"/>
      <c r="EQ41" s="438"/>
      <c r="ER41" s="438"/>
      <c r="ES41" s="438"/>
      <c r="ET41" s="438"/>
      <c r="EU41" s="438"/>
      <c r="EV41" s="438"/>
      <c r="EW41" s="438"/>
      <c r="EX41" s="438"/>
      <c r="EY41" s="438"/>
      <c r="EZ41" s="438"/>
      <c r="FA41" s="438"/>
      <c r="FB41" s="438"/>
      <c r="FC41" s="438"/>
      <c r="FD41" s="438"/>
      <c r="FE41" s="438"/>
      <c r="FF41" s="438"/>
      <c r="FG41" s="438"/>
      <c r="FH41" s="438"/>
      <c r="FI41" s="438"/>
      <c r="FJ41" s="438"/>
      <c r="FK41" s="438"/>
      <c r="FL41" s="438"/>
      <c r="FM41" s="438"/>
      <c r="FN41" s="438"/>
      <c r="FO41" s="438"/>
      <c r="FP41" s="438"/>
      <c r="FQ41" s="438"/>
      <c r="FR41" s="438"/>
      <c r="FS41" s="438"/>
      <c r="FT41" s="438"/>
      <c r="FU41" s="438"/>
      <c r="FV41" s="438"/>
      <c r="FW41" s="438"/>
      <c r="FX41" s="438"/>
      <c r="FY41" s="438"/>
      <c r="FZ41" s="438"/>
      <c r="GA41" s="438"/>
      <c r="GB41" s="438"/>
      <c r="GC41" s="438"/>
      <c r="GD41" s="438"/>
      <c r="GE41" s="438"/>
      <c r="GF41" s="438"/>
      <c r="GG41" s="438"/>
      <c r="GH41" s="438"/>
      <c r="GI41" s="438"/>
      <c r="GJ41" s="438"/>
      <c r="GK41" s="438"/>
      <c r="GL41" s="438"/>
      <c r="GM41" s="438"/>
      <c r="GN41" s="438"/>
      <c r="GO41" s="438"/>
      <c r="GP41" s="438"/>
      <c r="GQ41" s="438"/>
      <c r="GR41" s="438"/>
      <c r="GS41" s="438"/>
      <c r="GT41" s="438"/>
      <c r="GU41" s="438"/>
      <c r="GV41" s="438"/>
      <c r="GW41" s="438"/>
      <c r="GX41" s="438"/>
      <c r="GY41" s="438"/>
      <c r="GZ41" s="438"/>
      <c r="HA41" s="438"/>
      <c r="HB41" s="438"/>
      <c r="HC41" s="438"/>
      <c r="HD41" s="438"/>
      <c r="HE41" s="438"/>
      <c r="HF41" s="438"/>
      <c r="HG41" s="438"/>
      <c r="HH41" s="438"/>
      <c r="HI41" s="438"/>
      <c r="HJ41" s="438"/>
      <c r="HK41" s="438"/>
      <c r="HL41" s="438"/>
      <c r="HM41" s="438"/>
      <c r="HN41" s="438"/>
      <c r="HO41" s="438"/>
      <c r="HP41" s="438"/>
      <c r="HQ41" s="438"/>
      <c r="HR41" s="438"/>
      <c r="HS41" s="438"/>
      <c r="HT41" s="438"/>
      <c r="HU41" s="438"/>
      <c r="HV41" s="438"/>
      <c r="HW41" s="438"/>
      <c r="HX41" s="438"/>
      <c r="HY41" s="438"/>
      <c r="HZ41" s="438"/>
      <c r="IA41" s="438"/>
      <c r="IB41" s="438"/>
      <c r="IC41" s="438"/>
      <c r="ID41" s="438"/>
      <c r="IE41" s="438"/>
      <c r="IF41" s="438"/>
      <c r="IG41" s="438"/>
      <c r="IH41" s="438"/>
      <c r="II41" s="438"/>
      <c r="IJ41" s="438"/>
      <c r="IK41" s="438"/>
      <c r="IL41" s="438"/>
      <c r="IM41" s="438"/>
      <c r="IN41" s="438"/>
      <c r="IO41" s="438"/>
      <c r="IP41" s="438"/>
      <c r="IQ41" s="438"/>
      <c r="IR41" s="438"/>
      <c r="IS41" s="438"/>
      <c r="IT41" s="438"/>
      <c r="IU41" s="438"/>
      <c r="IV41" s="438"/>
      <c r="IW41" s="438"/>
      <c r="IX41" s="438"/>
      <c r="IY41" s="438"/>
      <c r="IZ41" s="438"/>
      <c r="JA41" s="438"/>
      <c r="JB41" s="438"/>
      <c r="JC41" s="438"/>
      <c r="JD41" s="438"/>
      <c r="JE41" s="438"/>
      <c r="JF41" s="438"/>
      <c r="JG41" s="438"/>
      <c r="JH41" s="438"/>
      <c r="JI41" s="438"/>
      <c r="JJ41" s="438"/>
      <c r="JK41" s="438"/>
      <c r="JL41" s="438"/>
      <c r="JM41" s="438"/>
      <c r="JN41" s="438"/>
      <c r="JO41" s="438"/>
      <c r="JP41" s="438"/>
      <c r="JQ41" s="438"/>
      <c r="JR41" s="438"/>
      <c r="JS41" s="438"/>
      <c r="JT41" s="438"/>
      <c r="JU41" s="438"/>
      <c r="JV41" s="438"/>
      <c r="JW41" s="438"/>
      <c r="JX41" s="438"/>
      <c r="JY41" s="438"/>
      <c r="JZ41" s="438"/>
      <c r="KA41" s="438"/>
      <c r="KB41" s="438"/>
      <c r="KC41" s="438"/>
      <c r="KD41" s="438"/>
      <c r="KE41" s="438"/>
      <c r="KF41" s="438"/>
      <c r="KG41" s="438"/>
      <c r="KH41" s="438"/>
      <c r="KI41" s="438"/>
      <c r="KJ41" s="438"/>
      <c r="KK41" s="438"/>
      <c r="KL41" s="438"/>
      <c r="KM41" s="438"/>
      <c r="KN41" s="438"/>
      <c r="KO41" s="438"/>
      <c r="KP41" s="438"/>
      <c r="KQ41" s="438"/>
      <c r="KR41" s="438"/>
      <c r="KS41" s="438"/>
      <c r="KT41" s="438"/>
      <c r="KU41" s="438"/>
      <c r="KV41" s="438"/>
      <c r="KW41" s="438"/>
      <c r="KX41" s="438"/>
      <c r="KY41" s="438"/>
      <c r="KZ41" s="438"/>
      <c r="LA41" s="438"/>
      <c r="LB41" s="438"/>
      <c r="LC41" s="438"/>
      <c r="LD41" s="438"/>
      <c r="LE41" s="438"/>
      <c r="LF41" s="438"/>
      <c r="LG41" s="438"/>
      <c r="LH41" s="438"/>
      <c r="LI41" s="438"/>
      <c r="LJ41" s="438"/>
      <c r="LK41" s="438"/>
      <c r="LL41" s="438"/>
      <c r="LM41" s="438"/>
      <c r="LN41" s="438"/>
      <c r="LO41" s="438"/>
      <c r="LP41" s="438"/>
      <c r="LQ41" s="438"/>
      <c r="LR41" s="438"/>
      <c r="LS41" s="438"/>
      <c r="LT41" s="438"/>
      <c r="LU41" s="438"/>
      <c r="LV41" s="438"/>
      <c r="LW41" s="438"/>
      <c r="LX41" s="438"/>
      <c r="LY41" s="438"/>
      <c r="LZ41" s="438"/>
      <c r="MA41" s="438"/>
      <c r="MB41" s="438"/>
      <c r="MC41" s="438"/>
      <c r="MD41" s="438"/>
      <c r="ME41" s="438"/>
      <c r="MF41" s="438"/>
      <c r="MG41" s="438"/>
      <c r="MH41" s="438"/>
      <c r="MI41" s="438"/>
      <c r="MJ41" s="438"/>
      <c r="MK41" s="438"/>
      <c r="ML41" s="438"/>
      <c r="MM41" s="438"/>
      <c r="MN41" s="438"/>
      <c r="MO41" s="438"/>
      <c r="MP41" s="438"/>
      <c r="MQ41" s="438"/>
      <c r="MR41" s="438"/>
      <c r="MS41" s="438"/>
      <c r="MT41" s="438"/>
      <c r="MU41" s="438"/>
      <c r="MV41" s="438"/>
      <c r="MW41" s="438"/>
      <c r="MX41" s="438"/>
      <c r="MY41" s="438"/>
      <c r="MZ41" s="438"/>
      <c r="NA41" s="438"/>
      <c r="NB41" s="438"/>
      <c r="NC41" s="438"/>
      <c r="ND41" s="438"/>
      <c r="NE41" s="438"/>
      <c r="NF41" s="438"/>
      <c r="NG41" s="438"/>
      <c r="NH41" s="438"/>
      <c r="NI41" s="438"/>
      <c r="NJ41" s="438"/>
      <c r="NK41" s="438"/>
      <c r="NL41" s="438"/>
      <c r="NM41" s="438"/>
      <c r="NN41" s="438"/>
      <c r="NO41" s="438"/>
      <c r="NP41" s="438"/>
      <c r="NQ41" s="438"/>
      <c r="NR41" s="438"/>
      <c r="NS41" s="438"/>
      <c r="NT41" s="438"/>
      <c r="NU41" s="438"/>
      <c r="NV41" s="438"/>
      <c r="NW41" s="438"/>
      <c r="NX41" s="438"/>
      <c r="NY41" s="438"/>
      <c r="NZ41" s="438"/>
      <c r="OA41" s="438"/>
      <c r="OB41" s="438"/>
      <c r="OC41" s="438"/>
      <c r="OD41" s="438"/>
      <c r="OE41" s="438"/>
      <c r="OF41" s="438"/>
      <c r="OG41" s="438"/>
      <c r="OH41" s="438"/>
      <c r="OI41" s="438"/>
      <c r="OJ41" s="438"/>
      <c r="OK41" s="438"/>
      <c r="OL41" s="438"/>
      <c r="OM41" s="438"/>
      <c r="ON41" s="438"/>
      <c r="OO41" s="438"/>
      <c r="OP41" s="438"/>
      <c r="OQ41" s="438"/>
      <c r="OR41" s="438"/>
      <c r="OS41" s="438"/>
      <c r="OT41" s="438"/>
      <c r="OU41" s="438"/>
      <c r="OV41" s="438"/>
      <c r="OW41" s="438"/>
      <c r="OX41" s="438"/>
      <c r="OY41" s="438"/>
      <c r="OZ41" s="438"/>
      <c r="PA41" s="438"/>
      <c r="PB41" s="438"/>
      <c r="PC41" s="438"/>
      <c r="PD41" s="438"/>
      <c r="PE41" s="438"/>
      <c r="PF41" s="438"/>
      <c r="PG41" s="438"/>
      <c r="PH41" s="438"/>
      <c r="PI41" s="438"/>
      <c r="PJ41" s="438"/>
      <c r="PK41" s="438"/>
      <c r="PL41" s="438"/>
      <c r="PM41" s="438"/>
      <c r="PN41" s="438"/>
      <c r="PO41" s="438"/>
      <c r="PP41" s="438"/>
      <c r="PQ41" s="438"/>
      <c r="PR41" s="438"/>
      <c r="PS41" s="438"/>
      <c r="PT41" s="438"/>
      <c r="PU41" s="438"/>
      <c r="PV41" s="438"/>
      <c r="PW41" s="438"/>
      <c r="PX41" s="438"/>
      <c r="PY41" s="438"/>
      <c r="PZ41" s="438"/>
      <c r="QA41" s="438"/>
      <c r="QB41" s="438"/>
      <c r="QC41" s="438"/>
      <c r="QD41" s="438"/>
      <c r="QE41" s="438"/>
      <c r="QF41" s="438"/>
      <c r="QG41" s="438"/>
      <c r="QH41" s="438"/>
      <c r="QI41" s="438"/>
      <c r="QJ41" s="438"/>
      <c r="QK41" s="438"/>
      <c r="QL41" s="438"/>
      <c r="QM41" s="438"/>
      <c r="QN41" s="438"/>
      <c r="QO41" s="438"/>
      <c r="QP41" s="438"/>
      <c r="QQ41" s="438"/>
      <c r="QR41" s="438"/>
      <c r="QS41" s="438"/>
      <c r="QT41" s="438"/>
      <c r="QU41" s="438"/>
      <c r="QV41" s="438"/>
      <c r="QW41" s="438"/>
      <c r="QX41" s="438"/>
      <c r="QY41" s="438"/>
      <c r="QZ41" s="438"/>
      <c r="RA41" s="438"/>
      <c r="RB41" s="438"/>
      <c r="RC41" s="438"/>
      <c r="RD41" s="438"/>
      <c r="RE41" s="438"/>
      <c r="RF41" s="438"/>
      <c r="RG41" s="438"/>
      <c r="RH41" s="438"/>
      <c r="RI41" s="438"/>
      <c r="RJ41" s="438"/>
      <c r="RK41" s="438"/>
      <c r="RL41" s="438"/>
      <c r="RM41" s="438"/>
      <c r="RN41" s="438"/>
      <c r="RO41" s="438"/>
      <c r="RP41" s="438"/>
      <c r="RQ41" s="438"/>
      <c r="RR41" s="438"/>
      <c r="RS41" s="438"/>
      <c r="RT41" s="438"/>
      <c r="RU41" s="438"/>
      <c r="RV41" s="438"/>
      <c r="RW41" s="438"/>
      <c r="RX41" s="438"/>
      <c r="RY41" s="438"/>
      <c r="RZ41" s="438"/>
      <c r="SA41" s="438"/>
      <c r="SB41" s="438"/>
      <c r="SC41" s="438"/>
      <c r="SD41" s="186"/>
      <c r="SE41" s="186">
        <f>SE19/$SE$19-1</f>
        <v>0</v>
      </c>
      <c r="SF41" s="186">
        <f t="shared" ref="SF41:UQ41" si="767">SF19/$SE$19-1</f>
        <v>-8.0252666459545985E-4</v>
      </c>
      <c r="SG41" s="186">
        <f t="shared" si="767"/>
        <v>-4.4009526768140628E-4</v>
      </c>
      <c r="SH41" s="186">
        <f t="shared" si="767"/>
        <v>4.7892720306514924E-3</v>
      </c>
      <c r="SI41" s="186">
        <f t="shared" si="767"/>
        <v>5.3070311691001404E-3</v>
      </c>
      <c r="SJ41" s="186">
        <f t="shared" si="767"/>
        <v>9.8374236305271978E-3</v>
      </c>
      <c r="SK41" s="186">
        <f t="shared" si="767"/>
        <v>1.6542404473439021E-2</v>
      </c>
      <c r="SL41" s="186">
        <f t="shared" si="767"/>
        <v>2.3014393704049008E-2</v>
      </c>
      <c r="SM41" s="186">
        <f t="shared" si="767"/>
        <v>2.0270270270270396E-2</v>
      </c>
      <c r="SN41" s="186">
        <f t="shared" si="767"/>
        <v>2.0917469193331373E-2</v>
      </c>
      <c r="SO41" s="186">
        <f t="shared" si="767"/>
        <v>1.8665216941079033E-2</v>
      </c>
      <c r="SP41" s="186">
        <f t="shared" si="767"/>
        <v>1.5817541679610692E-2</v>
      </c>
      <c r="SQ41" s="186">
        <f t="shared" si="767"/>
        <v>1.3099306202754457E-2</v>
      </c>
      <c r="SR41" s="186">
        <f t="shared" si="767"/>
        <v>9.8633115874495747E-3</v>
      </c>
      <c r="SS41" s="186">
        <f t="shared" si="767"/>
        <v>6.3166614890755035E-3</v>
      </c>
      <c r="ST41" s="186">
        <f t="shared" si="767"/>
        <v>6.8603085844465284E-3</v>
      </c>
      <c r="SU41" s="186">
        <f t="shared" si="767"/>
        <v>4.4527285906597047E-3</v>
      </c>
      <c r="SV41" s="186">
        <f t="shared" si="767"/>
        <v>7.714611162886964E-3</v>
      </c>
      <c r="SW41" s="186">
        <f t="shared" si="767"/>
        <v>1.1183597390494127E-2</v>
      </c>
      <c r="SX41" s="186">
        <f t="shared" si="767"/>
        <v>1.0898829864347093E-2</v>
      </c>
      <c r="SY41" s="186">
        <f t="shared" si="767"/>
        <v>1.4264264264264304E-2</v>
      </c>
      <c r="SZ41" s="186">
        <f t="shared" si="767"/>
        <v>1.4678471575023444E-2</v>
      </c>
      <c r="TA41" s="186">
        <f t="shared" si="767"/>
        <v>1.0639950295122658E-2</v>
      </c>
      <c r="TB41" s="186">
        <f t="shared" si="767"/>
        <v>9.6044320182251397E-3</v>
      </c>
      <c r="TC41" s="186">
        <f t="shared" si="767"/>
        <v>9.8115356736045989E-3</v>
      </c>
      <c r="TD41" s="186">
        <f t="shared" si="767"/>
        <v>5.1775913844880339E-3</v>
      </c>
      <c r="TE41" s="186">
        <f t="shared" si="767"/>
        <v>5.0740395567983043E-3</v>
      </c>
      <c r="TF41" s="186">
        <f t="shared" si="767"/>
        <v>8.3100341721031867E-3</v>
      </c>
      <c r="TG41" s="186">
        <f t="shared" si="767"/>
        <v>7.0415242829036107E-3</v>
      </c>
      <c r="TH41" s="186">
        <f t="shared" si="767"/>
        <v>5.3846950398674931E-3</v>
      </c>
      <c r="TI41" s="186">
        <f t="shared" si="767"/>
        <v>7.481619550585128E-3</v>
      </c>
      <c r="TJ41" s="186">
        <f t="shared" si="767"/>
        <v>7.222739981360693E-3</v>
      </c>
      <c r="TK41" s="186">
        <f t="shared" si="767"/>
        <v>1.4626695661178468E-2</v>
      </c>
      <c r="TL41" s="186">
        <f t="shared" si="767"/>
        <v>1.6620068344206373E-2</v>
      </c>
      <c r="TM41" s="186">
        <f t="shared" si="767"/>
        <v>1.5118566842704961E-2</v>
      </c>
      <c r="TN41" s="186">
        <f t="shared" si="767"/>
        <v>1.8276897587242491E-2</v>
      </c>
      <c r="TO41" s="186">
        <f t="shared" si="767"/>
        <v>1.8535777156466926E-2</v>
      </c>
      <c r="TP41" s="186">
        <f t="shared" si="767"/>
        <v>2.0580925753339585E-2</v>
      </c>
      <c r="TQ41" s="186">
        <f t="shared" si="767"/>
        <v>2.0011390701045961E-2</v>
      </c>
      <c r="TR41" s="186">
        <f t="shared" si="767"/>
        <v>1.8121569845707786E-2</v>
      </c>
      <c r="TS41" s="186">
        <f t="shared" si="767"/>
        <v>1.8639328984156656E-2</v>
      </c>
      <c r="TT41" s="186">
        <f t="shared" si="767"/>
        <v>1.768147457802649E-2</v>
      </c>
      <c r="TU41" s="186">
        <f t="shared" si="767"/>
        <v>1.6697732214973726E-2</v>
      </c>
      <c r="TV41" s="186">
        <f t="shared" si="767"/>
        <v>1.6723620171896103E-2</v>
      </c>
      <c r="TW41" s="186">
        <f t="shared" si="767"/>
        <v>1.4160712436574574E-2</v>
      </c>
      <c r="TX41" s="186">
        <f t="shared" si="767"/>
        <v>1.542922232577415E-2</v>
      </c>
      <c r="TY41" s="186">
        <f t="shared" si="767"/>
        <v>1.5584550067308856E-2</v>
      </c>
      <c r="TZ41" s="186">
        <f t="shared" si="767"/>
        <v>1.4005384695039869E-2</v>
      </c>
      <c r="UA41" s="186">
        <f t="shared" si="767"/>
        <v>1.4367816091954033E-2</v>
      </c>
      <c r="UB41" s="186">
        <f t="shared" si="767"/>
        <v>1.473024748886842E-2</v>
      </c>
      <c r="UC41" s="186">
        <f t="shared" si="767"/>
        <v>1.4341928135031656E-2</v>
      </c>
      <c r="UD41" s="186">
        <f t="shared" si="767"/>
        <v>1.594698146422302E-2</v>
      </c>
      <c r="UE41" s="186">
        <f t="shared" si="767"/>
        <v>1.9157088122605526E-2</v>
      </c>
      <c r="UF41" s="186">
        <f t="shared" si="767"/>
        <v>1.633530081805934E-2</v>
      </c>
      <c r="UG41" s="186">
        <f t="shared" si="767"/>
        <v>1.4704359531945821E-2</v>
      </c>
      <c r="UH41" s="186">
        <f t="shared" si="767"/>
        <v>1.4678471575023444E-2</v>
      </c>
      <c r="UI41" s="186">
        <f t="shared" si="767"/>
        <v>1.4678471575023444E-2</v>
      </c>
      <c r="UJ41" s="186">
        <f t="shared" si="767"/>
        <v>1.2581547064305809E-2</v>
      </c>
      <c r="UK41" s="186">
        <f t="shared" si="767"/>
        <v>1.3798281039660409E-2</v>
      </c>
      <c r="UL41" s="186">
        <f t="shared" si="767"/>
        <v>1.491146318732528E-2</v>
      </c>
      <c r="UM41" s="186">
        <f t="shared" si="767"/>
        <v>1.3824168996582786E-2</v>
      </c>
      <c r="UN41" s="186">
        <f t="shared" si="767"/>
        <v>1.6102309205757503E-2</v>
      </c>
      <c r="UO41" s="186">
        <f t="shared" si="767"/>
        <v>1.4057160608884844E-2</v>
      </c>
      <c r="UP41" s="186">
        <f t="shared" si="767"/>
        <v>1.4186600393496951E-2</v>
      </c>
      <c r="UQ41" s="186">
        <f t="shared" si="767"/>
        <v>1.3720617168893057E-2</v>
      </c>
      <c r="UR41" s="186">
        <f t="shared" ref="UR41:XC41" si="768">UR19/$SE$19-1</f>
        <v>1.473024748886842E-2</v>
      </c>
      <c r="US41" s="186">
        <f t="shared" si="768"/>
        <v>1.4445479962721386E-2</v>
      </c>
      <c r="UT41" s="186">
        <f t="shared" si="768"/>
        <v>1.4367816091954033E-2</v>
      </c>
      <c r="UU41" s="186">
        <f t="shared" si="768"/>
        <v>1.4057160608884844E-2</v>
      </c>
      <c r="UV41" s="186">
        <f t="shared" si="768"/>
        <v>1.6179973076524856E-2</v>
      </c>
      <c r="UW41" s="186">
        <f t="shared" si="768"/>
        <v>1.6464740602671668E-2</v>
      </c>
      <c r="UX41" s="186">
        <f t="shared" si="768"/>
        <v>1.9571295433364444E-2</v>
      </c>
      <c r="UY41" s="186">
        <f t="shared" si="768"/>
        <v>1.8018018018018056E-2</v>
      </c>
      <c r="UZ41" s="186">
        <f t="shared" si="768"/>
        <v>1.7836802319560974E-2</v>
      </c>
      <c r="VA41" s="186">
        <f t="shared" si="768"/>
        <v>1.6982499741120538E-2</v>
      </c>
      <c r="VB41" s="186">
        <f t="shared" si="768"/>
        <v>1.6568292430361398E-2</v>
      </c>
      <c r="VC41" s="186">
        <f t="shared" si="768"/>
        <v>1.6231748990369832E-2</v>
      </c>
      <c r="VD41" s="186">
        <f t="shared" si="768"/>
        <v>1.439370404887641E-2</v>
      </c>
      <c r="VE41" s="186">
        <f t="shared" si="768"/>
        <v>1.4238376307341927E-2</v>
      </c>
      <c r="VF41" s="186">
        <f t="shared" si="768"/>
        <v>1.605053329191275E-2</v>
      </c>
      <c r="VG41" s="186">
        <f t="shared" si="768"/>
        <v>1.4937351144247879E-2</v>
      </c>
      <c r="VH41" s="186">
        <f t="shared" si="768"/>
        <v>1.594698146422302E-2</v>
      </c>
      <c r="VI41" s="186">
        <f t="shared" si="768"/>
        <v>1.594698146422302E-2</v>
      </c>
      <c r="VJ41" s="186">
        <f t="shared" si="768"/>
        <v>1.542922232577415E-2</v>
      </c>
      <c r="VK41" s="186">
        <f t="shared" si="768"/>
        <v>1.0614062338200281E-2</v>
      </c>
      <c r="VL41" s="186">
        <f t="shared" si="768"/>
        <v>1.1261261261261257E-2</v>
      </c>
      <c r="VM41" s="186">
        <f t="shared" si="768"/>
        <v>1.053639846743315E-2</v>
      </c>
      <c r="VN41" s="186">
        <f t="shared" si="768"/>
        <v>4.0902971937455401E-3</v>
      </c>
      <c r="VO41" s="186">
        <f t="shared" si="768"/>
        <v>4.5303924614268354E-3</v>
      </c>
      <c r="VP41" s="186">
        <f t="shared" si="768"/>
        <v>-4.6598322460390529E-3</v>
      </c>
      <c r="VQ41" s="186">
        <f t="shared" si="768"/>
        <v>-5.9801180490833827E-3</v>
      </c>
      <c r="VR41" s="186">
        <f t="shared" si="768"/>
        <v>-3.4689862276068295E-3</v>
      </c>
      <c r="VS41" s="186">
        <f t="shared" si="768"/>
        <v>-5.41058299678987E-3</v>
      </c>
      <c r="VT41" s="186">
        <f t="shared" si="768"/>
        <v>-8.9054571813192984E-3</v>
      </c>
      <c r="VU41" s="186">
        <f t="shared" si="768"/>
        <v>-8.5430257844050228E-3</v>
      </c>
      <c r="VV41" s="186">
        <f t="shared" si="768"/>
        <v>-8.6465776120947524E-3</v>
      </c>
      <c r="VW41" s="186">
        <f t="shared" si="768"/>
        <v>-8.6724655690172403E-3</v>
      </c>
      <c r="VX41" s="186">
        <f t="shared" si="768"/>
        <v>-8.8795692243966995E-3</v>
      </c>
      <c r="VY41" s="186">
        <f t="shared" si="768"/>
        <v>-7.5075075075073938E-3</v>
      </c>
      <c r="VZ41" s="186">
        <f t="shared" si="768"/>
        <v>-5.8247903075488994E-3</v>
      </c>
      <c r="WA41" s="186">
        <f t="shared" si="768"/>
        <v>-8.1547064305684813E-3</v>
      </c>
      <c r="WB41" s="186">
        <f t="shared" si="768"/>
        <v>-8.5430257844050228E-3</v>
      </c>
      <c r="WC41" s="186">
        <f t="shared" si="768"/>
        <v>-6.9897483690586348E-3</v>
      </c>
      <c r="WD41" s="186">
        <f t="shared" si="768"/>
        <v>-6.4461012736873879E-3</v>
      </c>
      <c r="WE41" s="186">
        <f t="shared" si="768"/>
        <v>-6.5755410582996054E-3</v>
      </c>
      <c r="WF41" s="186">
        <f t="shared" si="768"/>
        <v>-7.4298436367400411E-3</v>
      </c>
      <c r="WG41" s="186">
        <f t="shared" si="768"/>
        <v>-6.8344206275240404E-3</v>
      </c>
      <c r="WH41" s="186">
        <f t="shared" si="768"/>
        <v>-7.2745158952054467E-3</v>
      </c>
      <c r="WI41" s="186">
        <f t="shared" si="768"/>
        <v>-6.3425494459976584E-3</v>
      </c>
      <c r="WJ41" s="186">
        <f t="shared" si="768"/>
        <v>-9.9668634151391933E-3</v>
      </c>
      <c r="WK41" s="186">
        <f t="shared" si="768"/>
        <v>-7.2486279382829588E-3</v>
      </c>
      <c r="WL41" s="186">
        <f t="shared" si="768"/>
        <v>-6.4719892306098759E-3</v>
      </c>
      <c r="WM41" s="186">
        <f t="shared" si="768"/>
        <v>-7.2227399813605819E-3</v>
      </c>
      <c r="WN41" s="186">
        <f t="shared" si="768"/>
        <v>-7.5851713782747465E-3</v>
      </c>
      <c r="WO41" s="186">
        <f t="shared" si="768"/>
        <v>-7.3262918090504225E-3</v>
      </c>
      <c r="WP41" s="186">
        <f t="shared" si="768"/>
        <v>-7.3521797659727994E-3</v>
      </c>
      <c r="WQ41" s="186">
        <f t="shared" si="768"/>
        <v>-3.9608574091332116E-3</v>
      </c>
      <c r="WR41" s="186">
        <f t="shared" si="768"/>
        <v>4.6080563321944101E-3</v>
      </c>
      <c r="WS41" s="186">
        <f t="shared" si="768"/>
        <v>2.3299161230205812E-4</v>
      </c>
      <c r="WT41" s="186">
        <f t="shared" si="768"/>
        <v>-4.4009526768140628E-4</v>
      </c>
      <c r="WU41" s="186">
        <f t="shared" si="768"/>
        <v>-5.1775913844864796E-5</v>
      </c>
      <c r="WV41" s="186">
        <f t="shared" si="768"/>
        <v>-9.3196644920767735E-4</v>
      </c>
      <c r="WW41" s="186">
        <f t="shared" si="768"/>
        <v>2.58879569224435E-4</v>
      </c>
      <c r="WX41" s="186">
        <f t="shared" si="768"/>
        <v>1.9415967691829294E-3</v>
      </c>
      <c r="WY41" s="186">
        <f t="shared" si="768"/>
        <v>5.5659107383245754E-3</v>
      </c>
      <c r="WZ41" s="186">
        <f t="shared" si="768"/>
        <v>1.2685098891995761E-3</v>
      </c>
      <c r="XA41" s="186">
        <f t="shared" si="768"/>
        <v>-5.4364709537113587E-4</v>
      </c>
      <c r="XB41" s="186">
        <f t="shared" si="768"/>
        <v>1.5273894584240111E-3</v>
      </c>
      <c r="XC41" s="186">
        <f t="shared" si="768"/>
        <v>5.6953505229384582E-4</v>
      </c>
      <c r="XD41" s="186">
        <f t="shared" ref="XD41:YB41" si="769">XD19/$SE$19-1</f>
        <v>-7.7663870767241683E-5</v>
      </c>
      <c r="XE41" s="186">
        <f t="shared" si="769"/>
        <v>4.6598322460389419E-4</v>
      </c>
      <c r="XF41" s="186">
        <f t="shared" si="769"/>
        <v>7.7663870767352705E-5</v>
      </c>
      <c r="XG41" s="186">
        <f t="shared" si="769"/>
        <v>1.7603810707258472E-3</v>
      </c>
      <c r="XH41" s="186">
        <f t="shared" si="769"/>
        <v>1.2167339753548223E-3</v>
      </c>
      <c r="XI41" s="186">
        <f t="shared" si="769"/>
        <v>2.1228124676402338E-3</v>
      </c>
      <c r="XJ41" s="186">
        <f t="shared" si="769"/>
        <v>2.4334679507094226E-3</v>
      </c>
      <c r="XK41" s="186">
        <f t="shared" si="769"/>
        <v>2.071036553795258E-3</v>
      </c>
      <c r="XL41" s="186">
        <f t="shared" si="769"/>
        <v>2.3558040799420699E-3</v>
      </c>
      <c r="XM41" s="186">
        <f t="shared" si="769"/>
        <v>2.3558040799420699E-3</v>
      </c>
      <c r="XN41" s="186">
        <f t="shared" si="769"/>
        <v>3.3913223568395878E-3</v>
      </c>
      <c r="XO41" s="186">
        <f t="shared" si="769"/>
        <v>3.0806668737703991E-3</v>
      </c>
      <c r="XP41" s="186">
        <f t="shared" si="769"/>
        <v>1.2167339753548223E-3</v>
      </c>
      <c r="XQ41" s="186">
        <f t="shared" si="769"/>
        <v>2.6923475199338576E-3</v>
      </c>
      <c r="XR41" s="186">
        <f t="shared" si="769"/>
        <v>2.6146836491665049E-3</v>
      </c>
      <c r="XS41" s="186">
        <f t="shared" si="769"/>
        <v>4.1420731075914041E-4</v>
      </c>
      <c r="XT41" s="186">
        <f t="shared" si="769"/>
        <v>-4.6857202029614298E-3</v>
      </c>
      <c r="XU41" s="186">
        <f t="shared" si="769"/>
        <v>-1.9001760381070709E-2</v>
      </c>
      <c r="XV41" s="186">
        <f t="shared" si="769"/>
        <v>-1.8535777156466704E-2</v>
      </c>
      <c r="XW41" s="186">
        <f t="shared" si="769"/>
        <v>-1.9700735217976439E-2</v>
      </c>
      <c r="XX41" s="186">
        <f t="shared" si="769"/>
        <v>-1.9881950916433522E-2</v>
      </c>
      <c r="XY41" s="186">
        <f t="shared" si="769"/>
        <v>-2.0244382313347797E-2</v>
      </c>
      <c r="XZ41" s="186">
        <f t="shared" si="769"/>
        <v>-2.153878015946975E-2</v>
      </c>
      <c r="YA41" s="186">
        <f t="shared" si="769"/>
        <v>-2.1098684891788233E-2</v>
      </c>
      <c r="YB41" s="186">
        <f t="shared" si="769"/>
        <v>-1.3668841255048081E-2</v>
      </c>
    </row>
    <row r="42" spans="1:1103" hidden="1">
      <c r="A42" s="184" t="s">
        <v>311</v>
      </c>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c r="FC42" s="184"/>
      <c r="FD42" s="184"/>
      <c r="FE42" s="184"/>
      <c r="FF42" s="184"/>
      <c r="FG42" s="184"/>
      <c r="FH42" s="184"/>
      <c r="FI42" s="184"/>
      <c r="FJ42" s="184"/>
      <c r="FK42" s="184"/>
      <c r="FL42" s="184"/>
      <c r="FM42" s="184"/>
      <c r="FN42" s="184"/>
      <c r="FO42" s="184"/>
      <c r="FP42" s="184"/>
      <c r="FQ42" s="184"/>
      <c r="FR42" s="184"/>
      <c r="FS42" s="184"/>
      <c r="FT42" s="184"/>
      <c r="FU42" s="184"/>
      <c r="FV42" s="184"/>
      <c r="FW42" s="184"/>
      <c r="FX42" s="184"/>
      <c r="FY42" s="184"/>
      <c r="FZ42" s="184"/>
      <c r="GA42" s="184"/>
      <c r="GB42" s="184"/>
      <c r="GC42" s="184"/>
      <c r="GD42" s="184"/>
      <c r="GE42" s="184"/>
      <c r="GF42" s="184"/>
      <c r="GG42" s="184"/>
      <c r="GH42" s="184"/>
      <c r="GI42" s="184"/>
      <c r="GJ42" s="184"/>
      <c r="GK42" s="184"/>
      <c r="GL42" s="184"/>
      <c r="GM42" s="184"/>
      <c r="GN42" s="184"/>
      <c r="GO42" s="184"/>
      <c r="GP42" s="184"/>
      <c r="GQ42" s="184"/>
      <c r="GR42" s="184"/>
      <c r="GS42" s="184"/>
      <c r="GT42" s="184"/>
      <c r="GU42" s="184"/>
      <c r="GV42" s="184"/>
      <c r="GW42" s="184"/>
      <c r="GX42" s="184"/>
      <c r="GY42" s="184"/>
      <c r="GZ42" s="184"/>
      <c r="HA42" s="184"/>
      <c r="HB42" s="184"/>
      <c r="HC42" s="184"/>
      <c r="HD42" s="184"/>
      <c r="HE42" s="184"/>
      <c r="HF42" s="184"/>
      <c r="HG42" s="184"/>
      <c r="HH42" s="184"/>
      <c r="HI42" s="184"/>
      <c r="HJ42" s="184"/>
      <c r="HK42" s="184"/>
      <c r="HL42" s="184"/>
      <c r="HM42" s="184"/>
      <c r="HN42" s="184"/>
      <c r="HO42" s="184"/>
      <c r="HP42" s="184"/>
      <c r="HQ42" s="184"/>
      <c r="HR42" s="184"/>
      <c r="HS42" s="184"/>
      <c r="HT42" s="184"/>
      <c r="HU42" s="184"/>
      <c r="HV42" s="184"/>
      <c r="HW42" s="184"/>
      <c r="HX42" s="184"/>
      <c r="HY42" s="184"/>
      <c r="HZ42" s="184"/>
      <c r="IA42" s="184"/>
      <c r="IB42" s="184"/>
      <c r="IC42" s="184"/>
      <c r="ID42" s="184"/>
      <c r="IE42" s="184"/>
      <c r="IF42" s="184"/>
      <c r="IG42" s="184"/>
      <c r="IH42" s="184"/>
      <c r="II42" s="184"/>
      <c r="IJ42" s="184"/>
      <c r="IK42" s="184"/>
      <c r="IL42" s="184"/>
      <c r="IM42" s="184"/>
      <c r="IN42" s="184"/>
      <c r="IO42" s="184"/>
      <c r="IP42" s="184"/>
      <c r="IQ42" s="184"/>
      <c r="IR42" s="184"/>
      <c r="IS42" s="184"/>
      <c r="IT42" s="184"/>
      <c r="IU42" s="184"/>
      <c r="IV42" s="184"/>
      <c r="IW42" s="184"/>
      <c r="IX42" s="184"/>
      <c r="IY42" s="184"/>
      <c r="IZ42" s="184"/>
      <c r="JA42" s="184"/>
      <c r="JB42" s="184"/>
      <c r="JC42" s="184"/>
      <c r="JD42" s="184"/>
      <c r="JE42" s="184"/>
      <c r="JF42" s="184"/>
      <c r="JG42" s="184"/>
      <c r="JH42" s="184"/>
      <c r="JI42" s="184"/>
      <c r="JJ42" s="184"/>
      <c r="JK42" s="184"/>
      <c r="JL42" s="184"/>
      <c r="JM42" s="184"/>
      <c r="JN42" s="184"/>
      <c r="JO42" s="184"/>
      <c r="JP42" s="184"/>
      <c r="JQ42" s="184"/>
      <c r="JR42" s="184"/>
      <c r="JS42" s="184"/>
      <c r="JT42" s="184"/>
      <c r="JU42" s="184"/>
      <c r="JV42" s="184"/>
      <c r="JW42" s="184"/>
      <c r="JX42" s="184"/>
      <c r="JY42" s="184"/>
      <c r="JZ42" s="184"/>
      <c r="KA42" s="184"/>
      <c r="KB42" s="184"/>
      <c r="KC42" s="184"/>
      <c r="KD42" s="184"/>
      <c r="KE42" s="184"/>
      <c r="KF42" s="184"/>
      <c r="KG42" s="184"/>
      <c r="KH42" s="184"/>
      <c r="KI42" s="184"/>
      <c r="KJ42" s="184"/>
      <c r="KK42" s="184"/>
      <c r="KL42" s="184"/>
      <c r="KM42" s="184"/>
      <c r="KN42" s="184"/>
      <c r="KO42" s="184"/>
      <c r="KP42" s="184"/>
      <c r="KQ42" s="184"/>
      <c r="KR42" s="184"/>
      <c r="KS42" s="184"/>
      <c r="KT42" s="184"/>
      <c r="KU42" s="184"/>
      <c r="KV42" s="184"/>
      <c r="KW42" s="184"/>
      <c r="KX42" s="184"/>
      <c r="KY42" s="184"/>
      <c r="KZ42" s="184"/>
      <c r="LA42" s="184"/>
      <c r="LB42" s="184"/>
      <c r="LC42" s="184"/>
      <c r="LD42" s="184"/>
      <c r="LE42" s="184"/>
      <c r="LF42" s="184"/>
      <c r="LG42" s="184"/>
      <c r="LH42" s="184"/>
      <c r="LI42" s="184"/>
      <c r="LJ42" s="184"/>
      <c r="LK42" s="184"/>
      <c r="LL42" s="184"/>
      <c r="LM42" s="184"/>
      <c r="LN42" s="184"/>
      <c r="LO42" s="184"/>
      <c r="LP42" s="184"/>
      <c r="LQ42" s="184"/>
      <c r="LR42" s="184"/>
      <c r="LS42" s="184"/>
      <c r="LT42" s="184"/>
      <c r="LU42" s="184"/>
      <c r="LV42" s="184"/>
      <c r="LW42" s="184"/>
      <c r="LX42" s="184"/>
      <c r="LY42" s="184"/>
      <c r="LZ42" s="184"/>
      <c r="MA42" s="184"/>
      <c r="MB42" s="184"/>
      <c r="MC42" s="184"/>
      <c r="MD42" s="184"/>
      <c r="ME42" s="184"/>
      <c r="MF42" s="184"/>
      <c r="MG42" s="184"/>
      <c r="MH42" s="184"/>
      <c r="MI42" s="184"/>
      <c r="MJ42" s="184"/>
      <c r="MK42" s="184"/>
      <c r="ML42" s="184"/>
      <c r="MM42" s="184"/>
      <c r="MN42" s="184"/>
      <c r="MO42" s="184"/>
      <c r="MP42" s="184"/>
      <c r="MQ42" s="184"/>
      <c r="MR42" s="184"/>
      <c r="MS42" s="184"/>
      <c r="MT42" s="184"/>
      <c r="MU42" s="184"/>
      <c r="MV42" s="184"/>
      <c r="MW42" s="184"/>
      <c r="MX42" s="184"/>
      <c r="MY42" s="184"/>
      <c r="MZ42" s="184"/>
      <c r="NA42" s="184"/>
      <c r="NB42" s="184"/>
      <c r="NC42" s="184"/>
      <c r="ND42" s="184"/>
      <c r="NE42" s="184"/>
      <c r="NF42" s="184"/>
      <c r="NG42" s="184"/>
      <c r="NH42" s="184"/>
      <c r="NI42" s="184"/>
      <c r="NJ42" s="184"/>
      <c r="NK42" s="184"/>
      <c r="NL42" s="184"/>
      <c r="NM42" s="184"/>
      <c r="NN42" s="184"/>
      <c r="NO42" s="184"/>
      <c r="NP42" s="184"/>
      <c r="NQ42" s="184"/>
      <c r="NR42" s="184"/>
      <c r="NS42" s="184"/>
      <c r="NT42" s="184"/>
      <c r="NU42" s="184"/>
      <c r="NV42" s="184"/>
      <c r="NW42" s="184"/>
      <c r="NX42" s="184"/>
      <c r="NY42" s="184"/>
      <c r="NZ42" s="184"/>
      <c r="OA42" s="184"/>
      <c r="OB42" s="184"/>
      <c r="OC42" s="184"/>
      <c r="OD42" s="184"/>
      <c r="OE42" s="184"/>
      <c r="OF42" s="184"/>
      <c r="OG42" s="184"/>
      <c r="OH42" s="184"/>
      <c r="OI42" s="184"/>
      <c r="OJ42" s="184"/>
      <c r="OK42" s="184"/>
      <c r="OL42" s="184"/>
      <c r="OM42" s="184"/>
      <c r="ON42" s="184"/>
      <c r="OO42" s="184"/>
      <c r="OP42" s="184"/>
      <c r="OQ42" s="184"/>
      <c r="OR42" s="184"/>
      <c r="OS42" s="184"/>
      <c r="OT42" s="184"/>
      <c r="OU42" s="184"/>
      <c r="OV42" s="184"/>
      <c r="OW42" s="184"/>
      <c r="OX42" s="184"/>
      <c r="OY42" s="184"/>
      <c r="OZ42" s="184"/>
      <c r="PA42" s="184"/>
      <c r="PB42" s="184"/>
      <c r="PC42" s="184"/>
      <c r="PD42" s="184"/>
      <c r="PE42" s="184"/>
      <c r="PF42" s="184"/>
      <c r="PG42" s="184"/>
      <c r="PH42" s="184"/>
      <c r="PI42" s="184"/>
      <c r="PJ42" s="184"/>
      <c r="PK42" s="184"/>
      <c r="PL42" s="184"/>
      <c r="PM42" s="184"/>
      <c r="PN42" s="184"/>
      <c r="PO42" s="184"/>
      <c r="PP42" s="184"/>
      <c r="PQ42" s="184"/>
      <c r="PR42" s="184"/>
      <c r="PS42" s="184"/>
      <c r="PT42" s="184"/>
      <c r="PU42" s="184"/>
      <c r="PV42" s="184"/>
      <c r="PW42" s="184"/>
      <c r="PX42" s="184"/>
      <c r="PY42" s="184"/>
      <c r="PZ42" s="184"/>
      <c r="QA42" s="184"/>
      <c r="QB42" s="184"/>
      <c r="QC42" s="184"/>
      <c r="QD42" s="184"/>
      <c r="QE42" s="184"/>
      <c r="QF42" s="184"/>
      <c r="QG42" s="184"/>
      <c r="QH42" s="184"/>
      <c r="QI42" s="184"/>
      <c r="QJ42" s="184"/>
      <c r="QK42" s="184"/>
      <c r="QL42" s="184"/>
      <c r="QM42" s="184"/>
      <c r="QN42" s="184"/>
      <c r="QO42" s="184"/>
      <c r="QP42" s="184"/>
      <c r="QQ42" s="184"/>
      <c r="QR42" s="184"/>
      <c r="QS42" s="184"/>
      <c r="QT42" s="184"/>
      <c r="QU42" s="184"/>
      <c r="QV42" s="184"/>
      <c r="QW42" s="184"/>
      <c r="QX42" s="184"/>
      <c r="QY42" s="184"/>
      <c r="QZ42" s="184"/>
      <c r="RA42" s="184"/>
      <c r="RB42" s="184"/>
      <c r="RC42" s="184"/>
      <c r="RD42" s="184"/>
      <c r="RE42" s="184"/>
      <c r="RF42" s="184"/>
      <c r="RG42" s="184"/>
      <c r="RH42" s="184"/>
      <c r="RI42" s="184"/>
      <c r="RJ42" s="184"/>
      <c r="RK42" s="184"/>
      <c r="RL42" s="184"/>
      <c r="RM42" s="184"/>
      <c r="RN42" s="184"/>
      <c r="RO42" s="184"/>
      <c r="RP42" s="184"/>
      <c r="RQ42" s="184"/>
      <c r="RR42" s="184"/>
      <c r="RS42" s="184"/>
      <c r="RT42" s="184"/>
      <c r="RU42" s="184"/>
      <c r="RV42" s="184"/>
      <c r="RW42" s="184"/>
      <c r="RX42" s="184"/>
      <c r="RY42" s="184"/>
      <c r="RZ42" s="184"/>
      <c r="SA42" s="184"/>
      <c r="SB42" s="184"/>
      <c r="SC42" s="184"/>
      <c r="SD42" s="187">
        <f>SD20</f>
        <v>91.87</v>
      </c>
      <c r="SE42" s="187">
        <f t="shared" ref="SE42:UP42" si="770">SE20</f>
        <v>92.16</v>
      </c>
      <c r="SF42" s="187">
        <f t="shared" si="770"/>
        <v>91.85</v>
      </c>
      <c r="SG42" s="187">
        <f t="shared" si="770"/>
        <v>91.95</v>
      </c>
      <c r="SH42" s="187">
        <f t="shared" si="770"/>
        <v>92.36</v>
      </c>
      <c r="SI42" s="187">
        <f t="shared" si="770"/>
        <v>92.53</v>
      </c>
      <c r="SJ42" s="187">
        <f t="shared" si="770"/>
        <v>92.33</v>
      </c>
      <c r="SK42" s="187">
        <f t="shared" si="770"/>
        <v>91.85</v>
      </c>
      <c r="SL42" s="187">
        <f t="shared" si="770"/>
        <v>90.97</v>
      </c>
      <c r="SM42" s="187">
        <f t="shared" si="770"/>
        <v>90.97</v>
      </c>
      <c r="SN42" s="187">
        <f t="shared" si="770"/>
        <v>90.39</v>
      </c>
      <c r="SO42" s="187">
        <f t="shared" si="770"/>
        <v>90.54</v>
      </c>
      <c r="SP42" s="187">
        <f t="shared" si="770"/>
        <v>90.5</v>
      </c>
      <c r="SQ42" s="187">
        <f t="shared" si="770"/>
        <v>90.57</v>
      </c>
      <c r="SR42" s="187">
        <f t="shared" si="770"/>
        <v>90.4</v>
      </c>
      <c r="SS42" s="187">
        <f t="shared" si="770"/>
        <v>90.12</v>
      </c>
      <c r="ST42" s="187">
        <f t="shared" si="770"/>
        <v>89.21</v>
      </c>
      <c r="SU42" s="187">
        <f t="shared" si="770"/>
        <v>89.39</v>
      </c>
      <c r="SV42" s="187">
        <f t="shared" si="770"/>
        <v>89.07</v>
      </c>
      <c r="SW42" s="187">
        <f t="shared" si="770"/>
        <v>89.31</v>
      </c>
      <c r="SX42" s="187">
        <f t="shared" si="770"/>
        <v>89.16</v>
      </c>
      <c r="SY42" s="187">
        <f t="shared" si="770"/>
        <v>89.13</v>
      </c>
      <c r="SZ42" s="187">
        <f t="shared" si="770"/>
        <v>88.67</v>
      </c>
      <c r="TA42" s="187">
        <f t="shared" si="770"/>
        <v>89.19</v>
      </c>
      <c r="TB42" s="187">
        <f t="shared" si="770"/>
        <v>89.55</v>
      </c>
      <c r="TC42" s="187">
        <f t="shared" si="770"/>
        <v>89.58</v>
      </c>
      <c r="TD42" s="187">
        <f t="shared" si="770"/>
        <v>90.25</v>
      </c>
      <c r="TE42" s="187">
        <f t="shared" si="770"/>
        <v>90.23</v>
      </c>
      <c r="TF42" s="187">
        <f t="shared" si="770"/>
        <v>90.44</v>
      </c>
      <c r="TG42" s="187">
        <f t="shared" si="770"/>
        <v>90.21</v>
      </c>
      <c r="TH42" s="187">
        <f t="shared" si="770"/>
        <v>89.7</v>
      </c>
      <c r="TI42" s="187">
        <f t="shared" si="770"/>
        <v>89.12</v>
      </c>
      <c r="TJ42" s="187">
        <f t="shared" si="770"/>
        <v>88.59</v>
      </c>
      <c r="TK42" s="187">
        <f t="shared" si="770"/>
        <v>89.1</v>
      </c>
      <c r="TL42" s="187">
        <f t="shared" si="770"/>
        <v>89.72</v>
      </c>
      <c r="TM42" s="187">
        <f t="shared" si="770"/>
        <v>90</v>
      </c>
      <c r="TN42" s="187">
        <f t="shared" si="770"/>
        <v>89.74</v>
      </c>
      <c r="TO42" s="187">
        <f t="shared" si="770"/>
        <v>89.88</v>
      </c>
      <c r="TP42" s="187">
        <f t="shared" si="770"/>
        <v>89.85</v>
      </c>
      <c r="TQ42" s="187">
        <f t="shared" si="770"/>
        <v>90.36</v>
      </c>
      <c r="TR42" s="187">
        <f t="shared" si="770"/>
        <v>90.61</v>
      </c>
      <c r="TS42" s="187">
        <f t="shared" si="770"/>
        <v>90.32</v>
      </c>
      <c r="TT42" s="187">
        <f t="shared" si="770"/>
        <v>89.94</v>
      </c>
      <c r="TU42" s="187">
        <f t="shared" si="770"/>
        <v>90.08</v>
      </c>
      <c r="TV42" s="187">
        <f t="shared" si="770"/>
        <v>89.62</v>
      </c>
      <c r="TW42" s="187">
        <f t="shared" si="770"/>
        <v>89.64</v>
      </c>
      <c r="TX42" s="187">
        <f t="shared" si="770"/>
        <v>90.09</v>
      </c>
      <c r="TY42" s="187">
        <f t="shared" si="770"/>
        <v>89.89</v>
      </c>
      <c r="TZ42" s="187">
        <f t="shared" si="770"/>
        <v>89.66</v>
      </c>
      <c r="UA42" s="187">
        <f t="shared" si="770"/>
        <v>89.7</v>
      </c>
      <c r="UB42" s="187">
        <f t="shared" si="770"/>
        <v>90.14</v>
      </c>
      <c r="UC42" s="187">
        <f t="shared" si="770"/>
        <v>90.23</v>
      </c>
      <c r="UD42" s="187">
        <f t="shared" si="770"/>
        <v>89.77</v>
      </c>
      <c r="UE42" s="187">
        <f t="shared" si="770"/>
        <v>90.37</v>
      </c>
      <c r="UF42" s="187">
        <f t="shared" si="770"/>
        <v>89.78</v>
      </c>
      <c r="UG42" s="187">
        <f t="shared" si="770"/>
        <v>89.86</v>
      </c>
      <c r="UH42" s="187">
        <f t="shared" si="770"/>
        <v>89.48</v>
      </c>
      <c r="UI42" s="187">
        <f t="shared" si="770"/>
        <v>89.03</v>
      </c>
      <c r="UJ42" s="187">
        <f t="shared" si="770"/>
        <v>89.33</v>
      </c>
      <c r="UK42" s="187">
        <f t="shared" si="770"/>
        <v>90.06</v>
      </c>
      <c r="UL42" s="187">
        <f t="shared" si="770"/>
        <v>90.15</v>
      </c>
      <c r="UM42" s="187">
        <f t="shared" si="770"/>
        <v>89.97</v>
      </c>
      <c r="UN42" s="187">
        <f t="shared" si="770"/>
        <v>90.05</v>
      </c>
      <c r="UO42" s="187">
        <f t="shared" si="770"/>
        <v>90.2</v>
      </c>
      <c r="UP42" s="187">
        <f t="shared" si="770"/>
        <v>90.14</v>
      </c>
      <c r="UQ42" s="187">
        <f t="shared" ref="UQ42:XB42" si="771">UQ20</f>
        <v>90.46</v>
      </c>
      <c r="UR42" s="187">
        <f t="shared" si="771"/>
        <v>90.11</v>
      </c>
      <c r="US42" s="187">
        <f t="shared" si="771"/>
        <v>89.84</v>
      </c>
      <c r="UT42" s="187">
        <f t="shared" si="771"/>
        <v>89.59</v>
      </c>
      <c r="UU42" s="187">
        <f t="shared" si="771"/>
        <v>89.57</v>
      </c>
      <c r="UV42" s="187">
        <f t="shared" si="771"/>
        <v>89.75</v>
      </c>
      <c r="UW42" s="187">
        <f t="shared" si="771"/>
        <v>89.8</v>
      </c>
      <c r="UX42" s="187">
        <f t="shared" si="771"/>
        <v>89.42</v>
      </c>
      <c r="UY42" s="187">
        <f t="shared" si="771"/>
        <v>89.52</v>
      </c>
      <c r="UZ42" s="187">
        <f t="shared" si="771"/>
        <v>89.62</v>
      </c>
      <c r="VA42" s="187">
        <f t="shared" si="771"/>
        <v>89.94</v>
      </c>
      <c r="VB42" s="187">
        <f t="shared" si="771"/>
        <v>90.32</v>
      </c>
      <c r="VC42" s="187">
        <f t="shared" si="771"/>
        <v>90.95</v>
      </c>
      <c r="VD42" s="187">
        <f t="shared" si="771"/>
        <v>90.77</v>
      </c>
      <c r="VE42" s="187">
        <f t="shared" si="771"/>
        <v>91.17</v>
      </c>
      <c r="VF42" s="187">
        <f t="shared" si="771"/>
        <v>91.56</v>
      </c>
      <c r="VG42" s="187">
        <f t="shared" si="771"/>
        <v>91.54</v>
      </c>
      <c r="VH42" s="187">
        <f t="shared" si="771"/>
        <v>91.84</v>
      </c>
      <c r="VI42" s="187">
        <f t="shared" si="771"/>
        <v>92.45</v>
      </c>
      <c r="VJ42" s="187">
        <f t="shared" si="771"/>
        <v>92.51</v>
      </c>
      <c r="VK42" s="187">
        <f t="shared" si="771"/>
        <v>92.41</v>
      </c>
      <c r="VL42" s="187">
        <f t="shared" si="771"/>
        <v>92.57</v>
      </c>
      <c r="VM42" s="187">
        <f t="shared" si="771"/>
        <v>92.75</v>
      </c>
      <c r="VN42" s="187">
        <f t="shared" si="771"/>
        <v>93.12</v>
      </c>
      <c r="VO42" s="187">
        <f t="shared" si="771"/>
        <v>93.04</v>
      </c>
      <c r="VP42" s="187">
        <f t="shared" si="771"/>
        <v>92.65</v>
      </c>
      <c r="VQ42" s="187">
        <f t="shared" si="771"/>
        <v>92.54</v>
      </c>
      <c r="VR42" s="187">
        <f t="shared" si="771"/>
        <v>92.59</v>
      </c>
      <c r="VS42" s="187">
        <f t="shared" si="771"/>
        <v>93.22</v>
      </c>
      <c r="VT42" s="187">
        <f t="shared" si="771"/>
        <v>93.39</v>
      </c>
      <c r="VU42" s="187">
        <f t="shared" si="771"/>
        <v>93.47</v>
      </c>
      <c r="VV42" s="187">
        <f t="shared" si="771"/>
        <v>93.64</v>
      </c>
      <c r="VW42" s="187">
        <f t="shared" si="771"/>
        <v>93.68</v>
      </c>
      <c r="VX42" s="187">
        <f t="shared" si="771"/>
        <v>93.61</v>
      </c>
      <c r="VY42" s="187">
        <f t="shared" si="771"/>
        <v>94</v>
      </c>
      <c r="VZ42" s="187">
        <f t="shared" si="771"/>
        <v>93.76</v>
      </c>
      <c r="WA42" s="187">
        <f t="shared" si="771"/>
        <v>94.19</v>
      </c>
      <c r="WB42" s="187">
        <f t="shared" si="771"/>
        <v>94.19</v>
      </c>
      <c r="WC42" s="187">
        <f t="shared" si="771"/>
        <v>94.83</v>
      </c>
      <c r="WD42" s="187">
        <f t="shared" si="771"/>
        <v>94.15</v>
      </c>
      <c r="WE42" s="187">
        <f t="shared" si="771"/>
        <v>93.98</v>
      </c>
      <c r="WF42" s="187">
        <f t="shared" si="771"/>
        <v>94.02</v>
      </c>
      <c r="WG42" s="187">
        <f t="shared" si="771"/>
        <v>93.9</v>
      </c>
      <c r="WH42" s="187">
        <f t="shared" si="771"/>
        <v>93.66</v>
      </c>
      <c r="WI42" s="187">
        <f t="shared" si="771"/>
        <v>93.4</v>
      </c>
      <c r="WJ42" s="187">
        <f t="shared" si="771"/>
        <v>93.55</v>
      </c>
      <c r="WK42" s="187">
        <f t="shared" si="771"/>
        <v>93.58</v>
      </c>
      <c r="WL42" s="187">
        <f t="shared" si="771"/>
        <v>93.8</v>
      </c>
      <c r="WM42" s="187">
        <f t="shared" si="771"/>
        <v>93.71</v>
      </c>
      <c r="WN42" s="187">
        <f t="shared" si="771"/>
        <v>94.77</v>
      </c>
      <c r="WO42" s="187">
        <f t="shared" si="771"/>
        <v>94.79</v>
      </c>
      <c r="WP42" s="187">
        <f t="shared" si="771"/>
        <v>94.8</v>
      </c>
      <c r="WQ42" s="187">
        <f t="shared" si="771"/>
        <v>95.08</v>
      </c>
      <c r="WR42" s="187">
        <f t="shared" si="771"/>
        <v>95.06</v>
      </c>
      <c r="WS42" s="187">
        <f t="shared" si="771"/>
        <v>94.74</v>
      </c>
      <c r="WT42" s="187">
        <f t="shared" si="771"/>
        <v>94.52</v>
      </c>
      <c r="WU42" s="187">
        <f t="shared" si="771"/>
        <v>94.28</v>
      </c>
      <c r="WV42" s="187">
        <f t="shared" si="771"/>
        <v>94.66</v>
      </c>
      <c r="WW42" s="187">
        <f t="shared" si="771"/>
        <v>95.27</v>
      </c>
      <c r="WX42" s="187">
        <f t="shared" si="771"/>
        <v>95.39</v>
      </c>
      <c r="WY42" s="187">
        <f t="shared" si="771"/>
        <v>94.64</v>
      </c>
      <c r="WZ42" s="187">
        <f t="shared" si="771"/>
        <v>95.03</v>
      </c>
      <c r="XA42" s="187">
        <f t="shared" si="771"/>
        <v>94.67</v>
      </c>
      <c r="XB42" s="187">
        <f t="shared" si="771"/>
        <v>94.67</v>
      </c>
      <c r="XC42" s="187">
        <f t="shared" ref="XC42:ZN42" si="772">XC20</f>
        <v>94.47</v>
      </c>
      <c r="XD42" s="187">
        <f t="shared" si="772"/>
        <v>94.04</v>
      </c>
      <c r="XE42" s="187">
        <f t="shared" si="772"/>
        <v>94.08</v>
      </c>
      <c r="XF42" s="187">
        <f t="shared" si="772"/>
        <v>94.15</v>
      </c>
      <c r="XG42" s="187">
        <f t="shared" si="772"/>
        <v>94.51</v>
      </c>
      <c r="XH42" s="187">
        <f t="shared" si="772"/>
        <v>94.94</v>
      </c>
      <c r="XI42" s="187">
        <f t="shared" si="772"/>
        <v>95.08</v>
      </c>
      <c r="XJ42" s="187">
        <f t="shared" si="772"/>
        <v>95.15</v>
      </c>
      <c r="XK42" s="187">
        <f t="shared" si="772"/>
        <v>94.45</v>
      </c>
      <c r="XL42" s="187">
        <f t="shared" si="772"/>
        <v>94.67</v>
      </c>
      <c r="XM42" s="187">
        <f t="shared" si="772"/>
        <v>94.61</v>
      </c>
      <c r="XN42" s="187">
        <f t="shared" si="772"/>
        <v>94.36</v>
      </c>
      <c r="XO42" s="187">
        <f t="shared" si="772"/>
        <v>94.75</v>
      </c>
      <c r="XP42" s="187">
        <f t="shared" si="772"/>
        <v>94.67</v>
      </c>
      <c r="XQ42" s="187">
        <f t="shared" si="772"/>
        <v>94.32</v>
      </c>
      <c r="XR42" s="187">
        <f t="shared" si="772"/>
        <v>94.49</v>
      </c>
      <c r="XS42" s="187">
        <f t="shared" si="772"/>
        <v>94.62</v>
      </c>
      <c r="XT42" s="187">
        <f t="shared" si="772"/>
        <v>95.16</v>
      </c>
      <c r="XU42" s="187">
        <f t="shared" si="772"/>
        <v>95.14</v>
      </c>
      <c r="XV42" s="187">
        <f t="shared" si="772"/>
        <v>95.36</v>
      </c>
      <c r="XW42" s="187">
        <f t="shared" si="772"/>
        <v>95.22</v>
      </c>
      <c r="XX42" s="187">
        <f t="shared" si="772"/>
        <v>95.05</v>
      </c>
      <c r="XY42" s="187">
        <f t="shared" si="772"/>
        <v>95.5</v>
      </c>
      <c r="XZ42" s="187">
        <f t="shared" si="772"/>
        <v>96.36</v>
      </c>
      <c r="YA42" s="187">
        <f t="shared" si="772"/>
        <v>96.39</v>
      </c>
      <c r="YB42" s="187">
        <f t="shared" si="772"/>
        <v>96.73</v>
      </c>
      <c r="YC42" s="187">
        <f t="shared" si="772"/>
        <v>96.7</v>
      </c>
      <c r="YD42" s="187">
        <f t="shared" si="772"/>
        <v>96.64</v>
      </c>
      <c r="YE42" s="187">
        <f t="shared" si="772"/>
        <v>96.1</v>
      </c>
      <c r="YF42" s="187">
        <f t="shared" si="772"/>
        <v>95.9</v>
      </c>
      <c r="YG42" s="187">
        <f t="shared" si="772"/>
        <v>95.26</v>
      </c>
      <c r="YH42" s="187">
        <f t="shared" si="772"/>
        <v>95.15</v>
      </c>
      <c r="YI42" s="187">
        <f t="shared" si="772"/>
        <v>95.67</v>
      </c>
      <c r="YJ42" s="187">
        <f t="shared" si="772"/>
        <v>95.15</v>
      </c>
      <c r="YK42" s="187">
        <f t="shared" si="772"/>
        <v>94.78</v>
      </c>
      <c r="YL42" s="187">
        <f t="shared" si="772"/>
        <v>94.72</v>
      </c>
      <c r="YM42" s="187">
        <f t="shared" si="772"/>
        <v>94.6</v>
      </c>
      <c r="YN42" s="187">
        <f t="shared" si="772"/>
        <v>94.72</v>
      </c>
      <c r="YO42" s="187">
        <f t="shared" si="772"/>
        <v>95.14</v>
      </c>
      <c r="YP42" s="187">
        <f t="shared" si="772"/>
        <v>95.14</v>
      </c>
      <c r="YQ42" s="187">
        <f t="shared" si="772"/>
        <v>95.44</v>
      </c>
      <c r="YR42" s="187">
        <f t="shared" si="772"/>
        <v>95.18</v>
      </c>
      <c r="YS42" s="187">
        <f t="shared" si="772"/>
        <v>95.02</v>
      </c>
      <c r="YT42" s="187">
        <f t="shared" si="772"/>
        <v>95.36</v>
      </c>
      <c r="YU42" s="187">
        <f t="shared" si="772"/>
        <v>95.15</v>
      </c>
      <c r="YV42" s="187">
        <f t="shared" si="772"/>
        <v>95.25</v>
      </c>
      <c r="YW42" s="187">
        <f t="shared" si="772"/>
        <v>94.8</v>
      </c>
      <c r="YX42" s="187">
        <f t="shared" si="772"/>
        <v>94.52</v>
      </c>
      <c r="YY42" s="187">
        <f t="shared" si="772"/>
        <v>94.93</v>
      </c>
      <c r="YZ42" s="187">
        <f t="shared" si="772"/>
        <v>94.5</v>
      </c>
      <c r="ZA42" s="187">
        <f t="shared" si="772"/>
        <v>94.64</v>
      </c>
      <c r="ZB42" s="187">
        <f t="shared" si="772"/>
        <v>94.54</v>
      </c>
      <c r="ZC42" s="187">
        <f t="shared" si="772"/>
        <v>93.91</v>
      </c>
      <c r="ZD42" s="187">
        <f t="shared" si="772"/>
        <v>94.22</v>
      </c>
      <c r="ZE42" s="187">
        <f t="shared" si="772"/>
        <v>94.19</v>
      </c>
      <c r="ZF42" s="187">
        <f t="shared" si="772"/>
        <v>94.13</v>
      </c>
      <c r="ZG42" s="187">
        <f t="shared" si="772"/>
        <v>94.19</v>
      </c>
      <c r="ZH42" s="187">
        <f t="shared" si="772"/>
        <v>94.89</v>
      </c>
      <c r="ZI42" s="187">
        <f t="shared" si="772"/>
        <v>95.13</v>
      </c>
      <c r="ZJ42" s="187">
        <f t="shared" si="772"/>
        <v>95.3</v>
      </c>
      <c r="ZK42" s="187">
        <f t="shared" si="772"/>
        <v>95.51</v>
      </c>
      <c r="ZL42" s="187">
        <f t="shared" si="772"/>
        <v>95.76</v>
      </c>
      <c r="ZM42" s="187">
        <f t="shared" si="772"/>
        <v>95.75</v>
      </c>
      <c r="ZN42" s="187">
        <f t="shared" si="772"/>
        <v>95.62</v>
      </c>
      <c r="ZO42" s="187">
        <f t="shared" ref="ZO42:AAO42" si="773">ZO20</f>
        <v>95.76</v>
      </c>
      <c r="ZP42" s="187">
        <f t="shared" si="773"/>
        <v>95.67</v>
      </c>
      <c r="ZQ42" s="187">
        <f t="shared" si="773"/>
        <v>95.51</v>
      </c>
      <c r="ZR42" s="187">
        <f t="shared" si="773"/>
        <v>95.02</v>
      </c>
      <c r="ZS42" s="187">
        <f t="shared" si="773"/>
        <v>95.22</v>
      </c>
      <c r="ZT42" s="187">
        <f t="shared" si="773"/>
        <v>95.06</v>
      </c>
      <c r="ZU42" s="187">
        <f t="shared" si="773"/>
        <v>95.05</v>
      </c>
      <c r="ZV42" s="187">
        <f t="shared" si="773"/>
        <v>95.58</v>
      </c>
      <c r="ZW42" s="187">
        <f t="shared" si="773"/>
        <v>95.9</v>
      </c>
      <c r="ZX42" s="187">
        <f t="shared" si="773"/>
        <v>95.71</v>
      </c>
      <c r="ZY42" s="187">
        <f t="shared" si="773"/>
        <v>96.01</v>
      </c>
      <c r="ZZ42" s="187">
        <f t="shared" si="773"/>
        <v>95.96</v>
      </c>
      <c r="AAA42" s="187">
        <f t="shared" si="773"/>
        <v>96.43</v>
      </c>
      <c r="AAB42" s="187">
        <f t="shared" si="773"/>
        <v>96.68</v>
      </c>
      <c r="AAC42" s="187">
        <f t="shared" si="773"/>
        <v>96.36</v>
      </c>
      <c r="AAD42" s="187">
        <f t="shared" si="773"/>
        <v>96.58</v>
      </c>
      <c r="AAE42" s="187">
        <f t="shared" si="773"/>
        <v>97.01</v>
      </c>
      <c r="AAF42" s="187">
        <f t="shared" si="773"/>
        <v>97.13</v>
      </c>
      <c r="AAG42" s="187">
        <f t="shared" si="773"/>
        <v>96.28</v>
      </c>
      <c r="AAH42" s="187">
        <f t="shared" si="773"/>
        <v>96.54</v>
      </c>
      <c r="AAI42" s="187">
        <f t="shared" si="773"/>
        <v>96.28</v>
      </c>
      <c r="AAJ42" s="187">
        <f t="shared" si="773"/>
        <v>96.32</v>
      </c>
      <c r="AAK42" s="187">
        <f t="shared" si="773"/>
        <v>96</v>
      </c>
      <c r="AAL42" s="187">
        <f t="shared" si="773"/>
        <v>97.54</v>
      </c>
      <c r="AAM42" s="187">
        <f t="shared" si="773"/>
        <v>97.3</v>
      </c>
      <c r="AAN42" s="187">
        <f t="shared" si="773"/>
        <v>96.8</v>
      </c>
      <c r="AAO42" s="187">
        <f t="shared" si="773"/>
        <v>96.93</v>
      </c>
    </row>
    <row r="43" spans="1:1103">
      <c r="SD43" s="158"/>
    </row>
    <row r="44" spans="1:1103">
      <c r="SD44" s="158"/>
    </row>
    <row r="45" spans="1:1103">
      <c r="SD45" s="158"/>
    </row>
    <row r="46" spans="1:1103">
      <c r="SD46" s="158"/>
    </row>
    <row r="47" spans="1:1103">
      <c r="SD47" s="158"/>
    </row>
    <row r="48" spans="1:1103">
      <c r="SD48" s="158"/>
    </row>
    <row r="49" spans="498:498">
      <c r="SD49" s="158"/>
    </row>
    <row r="50" spans="498:498">
      <c r="SD50" s="158"/>
    </row>
    <row r="51" spans="498:498">
      <c r="SD51" s="158"/>
    </row>
    <row r="52" spans="498:498">
      <c r="SD52" s="158"/>
    </row>
    <row r="53" spans="498:498">
      <c r="SD53" s="158"/>
    </row>
    <row r="54" spans="498:498">
      <c r="SD54" s="158"/>
    </row>
    <row r="55" spans="498:498">
      <c r="SD55" s="158"/>
    </row>
    <row r="56" spans="498:498">
      <c r="SD56" s="158"/>
    </row>
    <row r="57" spans="498:498">
      <c r="SD57" s="158"/>
    </row>
    <row r="58" spans="498:498">
      <c r="SD58" s="158"/>
    </row>
    <row r="59" spans="498:498">
      <c r="SD59" s="158"/>
    </row>
    <row r="60" spans="498:498">
      <c r="SD60" s="158"/>
    </row>
    <row r="61" spans="498:498">
      <c r="SD61" s="158"/>
    </row>
    <row r="62" spans="498:498">
      <c r="SD62" s="158"/>
    </row>
    <row r="63" spans="498:498">
      <c r="SD63" s="158"/>
    </row>
    <row r="64" spans="498:498">
      <c r="SD64" s="158"/>
    </row>
    <row r="65" spans="498:498">
      <c r="SD65" s="158"/>
    </row>
    <row r="66" spans="498:498">
      <c r="SD66" s="158"/>
    </row>
    <row r="67" spans="498:498">
      <c r="SD67" s="158"/>
    </row>
    <row r="68" spans="498:498">
      <c r="SD68" s="158"/>
    </row>
    <row r="69" spans="498:498">
      <c r="SD69" s="158"/>
    </row>
    <row r="70" spans="498:498">
      <c r="SD70" s="158"/>
    </row>
    <row r="71" spans="498:498">
      <c r="SD71" s="158"/>
    </row>
    <row r="72" spans="498:498">
      <c r="SD72" s="158"/>
    </row>
    <row r="73" spans="498:498">
      <c r="SD73" s="158"/>
    </row>
    <row r="74" spans="498:498">
      <c r="SD74" s="158"/>
    </row>
    <row r="75" spans="498:498">
      <c r="SD75" s="158"/>
    </row>
    <row r="76" spans="498:498">
      <c r="SD76" s="158"/>
    </row>
    <row r="77" spans="498:498">
      <c r="SD77" s="158"/>
    </row>
    <row r="78" spans="498:498">
      <c r="SD78" s="158"/>
    </row>
    <row r="79" spans="498:498">
      <c r="SD79" s="158"/>
    </row>
    <row r="80" spans="498:498">
      <c r="SD80" s="158"/>
    </row>
    <row r="81" spans="498:498">
      <c r="SD81" s="159"/>
    </row>
  </sheetData>
  <customSheetViews>
    <customSheetView guid="{54FD4859-4825-49C8-AF88-E7B792413D64}" scale="85" showGridLines="0">
      <selection activeCell="J22" sqref="J22"/>
      <pageMargins left="0.7" right="0.7" top="0.75" bottom="0.75" header="0.3" footer="0.3"/>
    </customSheetView>
    <customSheetView guid="{5B55F06F-38A3-4953-A2E1-A01BECB01CAC}" scale="85" showGridLines="0">
      <selection activeCell="J22" sqref="J22"/>
      <pageMargins left="0.7" right="0.7" top="0.75" bottom="0.75" header="0.3" footer="0.3"/>
    </customSheetView>
    <customSheetView guid="{DC707E39-0569-4FAA-B5FD-B85110680DF5}" scale="85" showGridLines="0" topLeftCell="IQ1">
      <selection activeCell="A9" sqref="A9"/>
      <pageMargins left="0.7" right="0.7" top="0.75" bottom="0.75" header="0.3" footer="0.3"/>
    </customSheetView>
    <customSheetView guid="{254DF0CF-5342-436C-8392-04866B911B72}" showGridLines="0">
      <pane xSplit="1" topLeftCell="BE1" activePane="topRight" state="frozen"/>
      <selection pane="topRight" activeCell="BK17" sqref="BK17"/>
      <pageMargins left="0.7" right="0.7" top="0.75" bottom="0.75" header="0.3" footer="0.3"/>
    </customSheetView>
    <customSheetView guid="{83D4AEBA-9C92-42A7-8C70-A480F50C01E3}" showGridLines="0">
      <selection activeCell="AR53" sqref="AR53"/>
      <pageMargins left="0.7" right="0.7" top="0.75" bottom="0.75" header="0.3" footer="0.3"/>
    </customSheetView>
    <customSheetView guid="{A510ACF3-DF9A-47BB-87AF-862EA6359570}" scale="85" showGridLines="0">
      <selection activeCell="J22" sqref="J22"/>
      <pageMargins left="0.7" right="0.7" top="0.75" bottom="0.75" header="0.3" footer="0.3"/>
    </customSheetView>
    <customSheetView guid="{B6000075-C6E9-470D-8855-6E4C41B43187}" scale="85" showGridLines="0">
      <selection activeCell="J22" sqref="J22"/>
      <pageMargins left="0.7" right="0.7" top="0.75" bottom="0.75" header="0.3" footer="0.3"/>
    </customSheetView>
    <customSheetView guid="{8D4EA38E-ED42-44A9-9431-B3D4F6087B53}" scale="85" showGridLines="0">
      <selection activeCell="I34" sqref="I34"/>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4">
    <tabColor rgb="FF002060"/>
  </sheetPr>
  <dimension ref="A1:Y75"/>
  <sheetViews>
    <sheetView showGridLines="0" zoomScaleNormal="100" workbookViewId="0">
      <pane xSplit="2" ySplit="2" topLeftCell="L3" activePane="bottomRight" state="frozen"/>
      <selection pane="topRight" activeCell="C1" sqref="C1"/>
      <selection pane="bottomLeft" activeCell="A3" sqref="A3"/>
      <selection pane="bottomRight" activeCell="S26" sqref="S26"/>
    </sheetView>
  </sheetViews>
  <sheetFormatPr defaultColWidth="9.109375" defaultRowHeight="13.2"/>
  <cols>
    <col min="1" max="1" width="9.44140625" style="223" bestFit="1" customWidth="1"/>
    <col min="2" max="2" width="9.109375" style="223"/>
    <col min="3" max="7" width="13.33203125" style="223" customWidth="1"/>
    <col min="8" max="8" width="9.109375" style="223"/>
    <col min="9" max="10" width="13.109375" style="223" customWidth="1"/>
    <col min="11" max="11" width="9.109375" style="223"/>
    <col min="12" max="13" width="9.44140625" style="399" bestFit="1" customWidth="1"/>
    <col min="14" max="14" width="11.5546875" style="398" bestFit="1" customWidth="1"/>
    <col min="15" max="15" width="10.5546875" style="398" bestFit="1" customWidth="1"/>
    <col min="16" max="16" width="9.109375" style="398"/>
    <col min="17" max="17" width="9.44140625" style="398" bestFit="1" customWidth="1"/>
    <col min="18" max="18" width="9.109375" style="398"/>
    <col min="19" max="19" width="10" style="398" bestFit="1" customWidth="1"/>
    <col min="20" max="20" width="11.5546875" style="398" bestFit="1" customWidth="1"/>
    <col min="21" max="21" width="9.109375" style="398"/>
    <col min="22" max="22" width="11.5546875" style="398" bestFit="1" customWidth="1"/>
    <col min="23" max="23" width="12.33203125" style="398" bestFit="1" customWidth="1"/>
    <col min="24" max="24" width="11.5546875" style="398" bestFit="1" customWidth="1"/>
    <col min="25" max="25" width="12.33203125" style="398" bestFit="1" customWidth="1"/>
    <col min="26" max="16384" width="9.109375" style="223"/>
  </cols>
  <sheetData>
    <row r="1" spans="1:25">
      <c r="C1" s="260" t="s">
        <v>195</v>
      </c>
      <c r="I1" s="260" t="s">
        <v>198</v>
      </c>
      <c r="N1" s="400" t="s">
        <v>201</v>
      </c>
      <c r="S1" s="400" t="s">
        <v>342</v>
      </c>
      <c r="V1" s="400"/>
    </row>
    <row r="2" spans="1:25" ht="52.8">
      <c r="A2" s="407"/>
      <c r="B2" s="407"/>
      <c r="C2" s="408" t="s">
        <v>196</v>
      </c>
      <c r="D2" s="408" t="s">
        <v>197</v>
      </c>
      <c r="E2" s="408" t="s">
        <v>314</v>
      </c>
      <c r="F2" s="408" t="s">
        <v>315</v>
      </c>
      <c r="G2" s="408" t="s">
        <v>316</v>
      </c>
      <c r="H2" s="407"/>
      <c r="I2" s="408" t="s">
        <v>199</v>
      </c>
      <c r="J2" s="408" t="s">
        <v>200</v>
      </c>
      <c r="K2" s="407"/>
      <c r="L2" s="410"/>
      <c r="M2" s="410"/>
      <c r="N2" s="409" t="s">
        <v>436</v>
      </c>
      <c r="O2" s="409" t="s">
        <v>437</v>
      </c>
      <c r="P2" s="409"/>
      <c r="Q2" s="409"/>
      <c r="R2" s="409"/>
      <c r="S2" s="409" t="s">
        <v>435</v>
      </c>
      <c r="T2" s="409" t="s">
        <v>434</v>
      </c>
      <c r="U2" s="409"/>
      <c r="V2" s="409"/>
      <c r="W2" s="409"/>
      <c r="X2" s="409"/>
      <c r="Y2" s="409"/>
    </row>
    <row r="3" spans="1:25">
      <c r="A3" s="401">
        <v>2014</v>
      </c>
      <c r="B3" s="402" t="s">
        <v>0</v>
      </c>
      <c r="C3" s="226">
        <v>0.13487950436423057</v>
      </c>
      <c r="D3" s="226">
        <v>1.0880028698721178E-2</v>
      </c>
      <c r="E3" s="226">
        <v>0.21250057029176972</v>
      </c>
      <c r="F3" s="226">
        <v>0.34738007465600029</v>
      </c>
      <c r="G3" s="226">
        <v>0.2233805989904909</v>
      </c>
      <c r="I3" s="261">
        <v>0.97322951901284083</v>
      </c>
      <c r="J3" s="261">
        <v>0.67781398109705682</v>
      </c>
      <c r="L3" s="399">
        <v>2014</v>
      </c>
      <c r="M3" s="399" t="s">
        <v>208</v>
      </c>
      <c r="N3" s="405">
        <v>1623963.7516399999</v>
      </c>
      <c r="O3" s="405">
        <v>15766.38</v>
      </c>
      <c r="Q3" s="398">
        <v>2014</v>
      </c>
      <c r="R3" s="398" t="s">
        <v>0</v>
      </c>
      <c r="S3" s="405">
        <v>19436.8</v>
      </c>
      <c r="T3" s="406">
        <v>1.1838298999760941E-2</v>
      </c>
      <c r="V3" s="405"/>
      <c r="W3" s="406"/>
      <c r="X3" s="405"/>
      <c r="Y3" s="406"/>
    </row>
    <row r="4" spans="1:25">
      <c r="A4" s="401"/>
      <c r="B4" s="402" t="s">
        <v>1</v>
      </c>
      <c r="C4" s="226">
        <v>0.12184862632243099</v>
      </c>
      <c r="D4" s="226">
        <v>1.5329752206048486E-2</v>
      </c>
      <c r="E4" s="226">
        <v>0.1927962667335692</v>
      </c>
      <c r="F4" s="226">
        <v>0.31464489305600019</v>
      </c>
      <c r="G4" s="226">
        <v>0.20812601893961769</v>
      </c>
      <c r="I4" s="261">
        <v>1.0100988483106019</v>
      </c>
      <c r="J4" s="261">
        <v>0.65821458455815596</v>
      </c>
      <c r="M4" s="399" t="s">
        <v>209</v>
      </c>
      <c r="N4" s="405">
        <v>1661276.9316346799</v>
      </c>
      <c r="O4" s="405">
        <v>16767.54</v>
      </c>
      <c r="R4" s="398" t="s">
        <v>1</v>
      </c>
      <c r="S4" s="405">
        <v>114427.1</v>
      </c>
      <c r="T4" s="406">
        <v>7.3213568917417329E-2</v>
      </c>
      <c r="V4" s="405"/>
      <c r="W4" s="406"/>
      <c r="X4" s="405"/>
      <c r="Y4" s="406"/>
    </row>
    <row r="5" spans="1:25">
      <c r="B5" s="402" t="s">
        <v>2</v>
      </c>
      <c r="C5" s="226">
        <v>8.1023574537064658E-2</v>
      </c>
      <c r="D5" s="226">
        <v>0.10703477750727197</v>
      </c>
      <c r="E5" s="226">
        <v>2.0019049462933536E-2</v>
      </c>
      <c r="F5" s="226">
        <v>0.10104262399999819</v>
      </c>
      <c r="G5" s="226">
        <v>0.12705382697020551</v>
      </c>
      <c r="I5" s="261">
        <v>1.0629635202887568</v>
      </c>
      <c r="J5" s="261">
        <v>0.6219590548358328</v>
      </c>
      <c r="M5" s="399" t="s">
        <v>210</v>
      </c>
      <c r="N5" s="405">
        <v>1640331.7872486298</v>
      </c>
      <c r="O5" s="405">
        <v>16520.900000000001</v>
      </c>
      <c r="R5" s="398" t="s">
        <v>2</v>
      </c>
      <c r="S5" s="405">
        <v>4002.7000000000003</v>
      </c>
      <c r="T5" s="406">
        <v>2.4948513474276996E-3</v>
      </c>
      <c r="V5" s="405"/>
      <c r="W5" s="406"/>
      <c r="X5" s="405"/>
      <c r="Y5" s="406"/>
    </row>
    <row r="6" spans="1:25">
      <c r="A6" s="401"/>
      <c r="B6" s="402" t="s">
        <v>3</v>
      </c>
      <c r="C6" s="226">
        <v>8.4683516812367077E-2</v>
      </c>
      <c r="D6" s="226">
        <v>6.72474325007274E-2</v>
      </c>
      <c r="E6" s="226">
        <v>-5.7591516812368737E-2</v>
      </c>
      <c r="F6" s="226">
        <v>2.709199999999834E-2</v>
      </c>
      <c r="G6" s="226">
        <v>9.6559156883586628E-3</v>
      </c>
      <c r="I6" s="261">
        <v>1.0531212782832844</v>
      </c>
      <c r="J6" s="261">
        <v>0.61942205331651135</v>
      </c>
      <c r="M6" s="399" t="s">
        <v>211</v>
      </c>
      <c r="N6" s="405">
        <v>1599573.4002261499</v>
      </c>
      <c r="O6" s="405">
        <v>15775.84</v>
      </c>
      <c r="R6" s="398" t="s">
        <v>3</v>
      </c>
      <c r="S6" s="405">
        <v>58413.5</v>
      </c>
      <c r="T6" s="406">
        <v>3.923735112900207E-2</v>
      </c>
      <c r="V6" s="405"/>
      <c r="W6" s="406"/>
      <c r="X6" s="405"/>
      <c r="Y6" s="406"/>
    </row>
    <row r="7" spans="1:25">
      <c r="A7" s="401">
        <v>2015</v>
      </c>
      <c r="B7" s="402" t="s">
        <v>0</v>
      </c>
      <c r="C7" s="226">
        <v>7.3153326787700146E-2</v>
      </c>
      <c r="D7" s="226">
        <v>2.5181597755448593E-2</v>
      </c>
      <c r="E7" s="226">
        <v>-7.2165326787700157E-2</v>
      </c>
      <c r="F7" s="226">
        <v>9.8799999999998889E-4</v>
      </c>
      <c r="G7" s="226">
        <v>-4.6983729032251564E-2</v>
      </c>
      <c r="I7" s="261">
        <v>1.0499619144484362</v>
      </c>
      <c r="J7" s="261">
        <v>0.63398388969983233</v>
      </c>
      <c r="M7" s="399" t="s">
        <v>212</v>
      </c>
      <c r="N7" s="405">
        <v>1516878.5070199999</v>
      </c>
      <c r="O7" s="405">
        <v>15407.67</v>
      </c>
      <c r="Q7" s="398">
        <v>2015</v>
      </c>
      <c r="R7" s="398" t="s">
        <v>0</v>
      </c>
      <c r="S7" s="405">
        <v>162866.9</v>
      </c>
      <c r="T7" s="406">
        <v>0.12049788985956221</v>
      </c>
      <c r="V7" s="405"/>
      <c r="W7" s="406"/>
      <c r="X7" s="405"/>
      <c r="Y7" s="406"/>
    </row>
    <row r="8" spans="1:25">
      <c r="A8" s="401"/>
      <c r="B8" s="402" t="s">
        <v>1</v>
      </c>
      <c r="C8" s="226">
        <v>8.9393033954986434E-3</v>
      </c>
      <c r="D8" s="226">
        <v>-2.7922944468135702E-2</v>
      </c>
      <c r="E8" s="226">
        <v>-4.0852303395498613E-2</v>
      </c>
      <c r="F8" s="226">
        <v>-3.1912999999999969E-2</v>
      </c>
      <c r="G8" s="226">
        <v>-6.8775247863634315E-2</v>
      </c>
      <c r="I8" s="261">
        <v>1.0195130189294315</v>
      </c>
      <c r="J8" s="261">
        <v>0.6049484386937577</v>
      </c>
      <c r="M8" s="399" t="s">
        <v>213</v>
      </c>
      <c r="N8" s="405">
        <v>1572314.19834741</v>
      </c>
      <c r="O8" s="405">
        <v>15256.46</v>
      </c>
      <c r="R8" s="398" t="s">
        <v>1</v>
      </c>
      <c r="S8" s="405">
        <v>424557.80000000005</v>
      </c>
      <c r="T8" s="406">
        <v>0.3229482072501092</v>
      </c>
      <c r="V8" s="405"/>
      <c r="W8" s="406"/>
      <c r="X8" s="405"/>
      <c r="Y8" s="406"/>
    </row>
    <row r="9" spans="1:25">
      <c r="A9" s="401"/>
      <c r="B9" s="402" t="s">
        <v>2</v>
      </c>
      <c r="C9" s="226">
        <v>-9.4629489657823473E-2</v>
      </c>
      <c r="D9" s="226">
        <v>-0.12103388584975838</v>
      </c>
      <c r="E9" s="226">
        <v>1.6248313657825086E-2</v>
      </c>
      <c r="F9" s="226">
        <v>-7.8381175999998387E-2</v>
      </c>
      <c r="G9" s="226">
        <v>-0.1047855721919333</v>
      </c>
      <c r="I9" s="261">
        <v>0.96398407392907814</v>
      </c>
      <c r="J9" s="261">
        <v>0.58536585904461014</v>
      </c>
      <c r="M9" s="399" t="s">
        <v>202</v>
      </c>
      <c r="N9" s="405">
        <v>1602377.9216491799</v>
      </c>
      <c r="O9" s="405">
        <v>16143.81</v>
      </c>
      <c r="R9" s="398" t="s">
        <v>2</v>
      </c>
      <c r="S9" s="405">
        <v>170686.59999999998</v>
      </c>
      <c r="T9" s="406">
        <v>0.13197769239520454</v>
      </c>
      <c r="V9" s="405"/>
      <c r="W9" s="406"/>
      <c r="X9" s="405"/>
      <c r="Y9" s="406"/>
    </row>
    <row r="10" spans="1:25">
      <c r="A10" s="401"/>
      <c r="B10" s="402" t="s">
        <v>3</v>
      </c>
      <c r="C10" s="226">
        <v>-0.11743510761092091</v>
      </c>
      <c r="D10" s="226">
        <v>-0.11104639421285467</v>
      </c>
      <c r="E10" s="226">
        <v>-1.4972966450762515E-3</v>
      </c>
      <c r="F10" s="226">
        <v>-0.11893240425599716</v>
      </c>
      <c r="G10" s="226">
        <v>-0.11254369085793092</v>
      </c>
      <c r="I10" s="261">
        <v>0.92926241417904998</v>
      </c>
      <c r="J10" s="261">
        <v>0.62814265290665872</v>
      </c>
      <c r="M10" s="399" t="s">
        <v>203</v>
      </c>
      <c r="N10" s="405">
        <v>1625530.7547341599</v>
      </c>
      <c r="O10" s="405">
        <v>15910.8</v>
      </c>
      <c r="R10" s="398" t="s">
        <v>3</v>
      </c>
      <c r="S10" s="405">
        <v>140109.5</v>
      </c>
      <c r="T10" s="406">
        <v>0.10963162931654075</v>
      </c>
      <c r="V10" s="405"/>
      <c r="W10" s="406"/>
      <c r="X10" s="405"/>
      <c r="Y10" s="406"/>
    </row>
    <row r="11" spans="1:25">
      <c r="A11" s="401">
        <v>2016</v>
      </c>
      <c r="B11" s="402" t="s">
        <v>0</v>
      </c>
      <c r="C11" s="226">
        <v>-0.1113755061933005</v>
      </c>
      <c r="D11" s="226">
        <v>-9.9597261319971597E-2</v>
      </c>
      <c r="E11" s="226">
        <v>-4.9057418066994485E-3</v>
      </c>
      <c r="F11" s="226">
        <v>-0.11628124799999995</v>
      </c>
      <c r="G11" s="226">
        <v>-0.10450300312667105</v>
      </c>
      <c r="I11" s="261">
        <v>0.93244536891264096</v>
      </c>
      <c r="J11" s="261">
        <v>0.62848370457551717</v>
      </c>
      <c r="M11" s="399" t="s">
        <v>204</v>
      </c>
      <c r="N11" s="405">
        <v>1585243.789997</v>
      </c>
      <c r="O11" s="405">
        <v>15878.44</v>
      </c>
      <c r="Q11" s="398">
        <v>2016</v>
      </c>
      <c r="R11" s="398" t="s">
        <v>0</v>
      </c>
      <c r="S11" s="405">
        <v>67286.5</v>
      </c>
      <c r="T11" s="406">
        <v>4.7997729316104146E-2</v>
      </c>
      <c r="V11" s="405"/>
      <c r="W11" s="406"/>
      <c r="X11" s="405"/>
      <c r="Y11" s="406"/>
    </row>
    <row r="12" spans="1:25">
      <c r="A12" s="401"/>
      <c r="B12" s="402" t="s">
        <v>1</v>
      </c>
      <c r="C12" s="226">
        <v>-9.8633938193300574E-2</v>
      </c>
      <c r="D12" s="226">
        <v>-0.1048123398876587</v>
      </c>
      <c r="E12" s="226">
        <v>-4.9057418066994485E-3</v>
      </c>
      <c r="F12" s="226">
        <v>-0.10353968000000002</v>
      </c>
      <c r="G12" s="226">
        <v>-0.10971808169435815</v>
      </c>
      <c r="I12" s="261">
        <v>0.91845868837895128</v>
      </c>
      <c r="J12" s="261">
        <v>0.59687948542445524</v>
      </c>
      <c r="M12" s="399" t="s">
        <v>205</v>
      </c>
      <c r="N12" s="405">
        <v>1557398.0823483998</v>
      </c>
      <c r="O12" s="405">
        <v>15621.1</v>
      </c>
      <c r="R12" s="398" t="s">
        <v>1</v>
      </c>
      <c r="S12" s="405">
        <v>89650.3</v>
      </c>
      <c r="T12" s="406">
        <v>6.7075675199393905E-2</v>
      </c>
      <c r="V12" s="405"/>
      <c r="W12" s="406"/>
      <c r="X12" s="405"/>
      <c r="Y12" s="406"/>
    </row>
    <row r="13" spans="1:25">
      <c r="A13" s="401"/>
      <c r="B13" s="402" t="s">
        <v>2</v>
      </c>
      <c r="C13" s="226">
        <v>-7.9503405371438851E-2</v>
      </c>
      <c r="D13" s="226">
        <v>-8.3945328287227339E-2</v>
      </c>
      <c r="E13" s="226">
        <v>-3.3197546285612667E-3</v>
      </c>
      <c r="F13" s="226">
        <v>-8.2823160000000118E-2</v>
      </c>
      <c r="G13" s="226">
        <v>-8.7265082915788605E-2</v>
      </c>
      <c r="I13" s="261">
        <v>0.88708878383267153</v>
      </c>
      <c r="J13" s="261">
        <v>0.60204211304954203</v>
      </c>
      <c r="M13" s="399" t="s">
        <v>206</v>
      </c>
      <c r="N13" s="405">
        <v>1466111.9092310299</v>
      </c>
      <c r="O13" s="405">
        <v>15161.2</v>
      </c>
      <c r="R13" s="398" t="s">
        <v>2</v>
      </c>
      <c r="S13" s="405">
        <v>57901.7</v>
      </c>
      <c r="T13" s="406">
        <v>4.0443534974097452E-2</v>
      </c>
      <c r="V13" s="405"/>
      <c r="W13" s="406"/>
      <c r="X13" s="405"/>
      <c r="Y13" s="406"/>
    </row>
    <row r="14" spans="1:25">
      <c r="A14" s="401"/>
      <c r="B14" s="402" t="s">
        <v>3</v>
      </c>
      <c r="C14" s="226">
        <v>-5.3508343298934946E-2</v>
      </c>
      <c r="D14" s="226">
        <v>-5.8481885990618654E-2</v>
      </c>
      <c r="E14" s="226">
        <v>7.1420032989319981E-3</v>
      </c>
      <c r="F14" s="226">
        <v>-4.6366340000002948E-2</v>
      </c>
      <c r="G14" s="226">
        <v>-5.1339882691686656E-2</v>
      </c>
      <c r="I14" s="261">
        <v>0.87989172751339684</v>
      </c>
      <c r="J14" s="261">
        <v>0.61291998682965909</v>
      </c>
      <c r="M14" s="399" t="s">
        <v>207</v>
      </c>
      <c r="N14" s="405">
        <v>1442655.4144378998</v>
      </c>
      <c r="O14" s="405">
        <v>14832.98</v>
      </c>
      <c r="R14" s="398" t="s">
        <v>3</v>
      </c>
      <c r="S14" s="405">
        <v>248052.6</v>
      </c>
      <c r="T14" s="406">
        <v>0.17852071534682709</v>
      </c>
      <c r="V14" s="405"/>
      <c r="W14" s="406"/>
      <c r="X14" s="405"/>
      <c r="Y14" s="406"/>
    </row>
    <row r="15" spans="1:25">
      <c r="A15" s="401">
        <v>2017</v>
      </c>
      <c r="B15" s="402" t="s">
        <v>0</v>
      </c>
      <c r="C15" s="226">
        <v>-5.886532230196817E-2</v>
      </c>
      <c r="D15" s="226">
        <v>-6.0282213209401081E-2</v>
      </c>
      <c r="E15" s="226">
        <v>1.0591714981968314E-2</v>
      </c>
      <c r="F15" s="226">
        <v>-4.8273607319999856E-2</v>
      </c>
      <c r="G15" s="226">
        <v>-4.9690498227432767E-2</v>
      </c>
      <c r="I15" s="261">
        <v>0.87813194405837169</v>
      </c>
      <c r="J15" s="261">
        <v>0.57291689696255954</v>
      </c>
      <c r="L15" s="399">
        <v>2015</v>
      </c>
      <c r="M15" s="399" t="s">
        <v>208</v>
      </c>
      <c r="N15" s="405">
        <v>1378363.0607739999</v>
      </c>
      <c r="O15" s="405">
        <v>14517.23</v>
      </c>
      <c r="Q15" s="398">
        <v>2017</v>
      </c>
      <c r="R15" s="398" t="s">
        <v>0</v>
      </c>
      <c r="S15" s="405">
        <v>224330.9</v>
      </c>
      <c r="T15" s="406">
        <v>0.15307435434276995</v>
      </c>
      <c r="V15" s="405"/>
      <c r="W15" s="406"/>
      <c r="X15" s="405"/>
      <c r="Y15" s="406"/>
    </row>
    <row r="16" spans="1:25">
      <c r="A16" s="401"/>
      <c r="B16" s="402" t="s">
        <v>1</v>
      </c>
      <c r="C16" s="226">
        <v>1.7245821048903376E-2</v>
      </c>
      <c r="D16" s="226">
        <v>2.485924924540972E-2</v>
      </c>
      <c r="E16" s="226">
        <v>-5.1992352736903169E-2</v>
      </c>
      <c r="F16" s="226">
        <v>-3.4746531687999793E-2</v>
      </c>
      <c r="G16" s="226">
        <v>-2.7133103491493449E-2</v>
      </c>
      <c r="I16" s="261">
        <v>0.93516696518064457</v>
      </c>
      <c r="J16" s="261">
        <v>0.54168475512695968</v>
      </c>
      <c r="M16" s="399" t="s">
        <v>209</v>
      </c>
      <c r="N16" s="405">
        <v>1365432.38830459</v>
      </c>
      <c r="O16" s="405">
        <v>14003.45</v>
      </c>
      <c r="R16" s="398" t="s">
        <v>1</v>
      </c>
      <c r="S16" s="405">
        <v>568185.20000000007</v>
      </c>
      <c r="T16" s="406">
        <v>0.38019335095303081</v>
      </c>
      <c r="V16" s="405"/>
      <c r="W16" s="406"/>
      <c r="X16" s="405"/>
      <c r="Y16" s="406"/>
    </row>
    <row r="17" spans="1:25">
      <c r="A17" s="401"/>
      <c r="B17" s="402" t="s">
        <v>2</v>
      </c>
      <c r="C17" s="226">
        <v>6.6101186945274115E-2</v>
      </c>
      <c r="D17" s="226">
        <v>7.1480227989542011E-2</v>
      </c>
      <c r="E17" s="226">
        <v>-7.8054258909273977E-2</v>
      </c>
      <c r="F17" s="226">
        <v>-1.1953071963999862E-2</v>
      </c>
      <c r="G17" s="226">
        <v>-6.5740309197319657E-3</v>
      </c>
      <c r="I17" s="261">
        <v>0.95069081475892414</v>
      </c>
      <c r="J17" s="261">
        <v>0.54724361475494976</v>
      </c>
      <c r="M17" s="399" t="s">
        <v>210</v>
      </c>
      <c r="N17" s="405">
        <v>1311053.12309906</v>
      </c>
      <c r="O17" s="405">
        <v>13516.22</v>
      </c>
      <c r="R17" s="398" t="s">
        <v>2</v>
      </c>
      <c r="S17" s="405">
        <v>461875.4</v>
      </c>
      <c r="T17" s="406">
        <v>0.25270913072474943</v>
      </c>
      <c r="V17" s="405"/>
      <c r="W17" s="406"/>
      <c r="X17" s="405"/>
      <c r="Y17" s="406"/>
    </row>
    <row r="18" spans="1:25">
      <c r="A18" s="401"/>
      <c r="B18" s="402" t="s">
        <v>3</v>
      </c>
      <c r="C18" s="226">
        <v>5.3567816560748494E-2</v>
      </c>
      <c r="D18" s="226">
        <v>6.0699000776234802E-2</v>
      </c>
      <c r="E18" s="226">
        <v>-5.9556822560746681E-2</v>
      </c>
      <c r="F18" s="226">
        <v>-5.9890059999981871E-3</v>
      </c>
      <c r="G18" s="226">
        <v>1.142178215488121E-3</v>
      </c>
      <c r="I18" s="261">
        <v>0.93001052233638581</v>
      </c>
      <c r="J18" s="261">
        <v>0.53540755559192932</v>
      </c>
      <c r="M18" s="399" t="s">
        <v>211</v>
      </c>
      <c r="N18" s="405">
        <v>1281492.4950610001</v>
      </c>
      <c r="O18" s="405">
        <v>13113.66</v>
      </c>
      <c r="R18" s="398" t="s">
        <v>3</v>
      </c>
      <c r="S18" s="405">
        <v>204331.6</v>
      </c>
      <c r="T18" s="406">
        <v>8.7581105363506676E-2</v>
      </c>
      <c r="V18" s="405"/>
      <c r="W18" s="406"/>
      <c r="X18" s="405"/>
      <c r="Y18" s="406"/>
    </row>
    <row r="19" spans="1:25">
      <c r="A19" s="403">
        <v>2018</v>
      </c>
      <c r="B19" s="402" t="s">
        <v>0</v>
      </c>
      <c r="C19" s="226">
        <v>6.2323486152945362E-2</v>
      </c>
      <c r="D19" s="226">
        <v>8.584547124189279E-2</v>
      </c>
      <c r="E19" s="226">
        <v>-6.632048615294539E-2</v>
      </c>
      <c r="F19" s="226">
        <v>-3.9970000000000283E-3</v>
      </c>
      <c r="G19" s="226">
        <v>1.95249850889474E-2</v>
      </c>
      <c r="I19" s="261">
        <v>0.93674760740358443</v>
      </c>
      <c r="J19" s="261">
        <v>0.49229204446654506</v>
      </c>
      <c r="M19" s="399" t="s">
        <v>212</v>
      </c>
      <c r="N19" s="405">
        <v>1253898.7</v>
      </c>
      <c r="O19" s="405">
        <v>12805.2</v>
      </c>
      <c r="Q19" s="398">
        <v>2018</v>
      </c>
      <c r="R19" s="398" t="s">
        <v>0</v>
      </c>
      <c r="S19" s="405">
        <v>254986.1</v>
      </c>
      <c r="T19" s="406">
        <v>0.10098383551415964</v>
      </c>
      <c r="V19" s="405"/>
      <c r="W19" s="406"/>
      <c r="X19" s="405"/>
      <c r="Y19" s="406"/>
    </row>
    <row r="20" spans="1:25">
      <c r="A20" s="403"/>
      <c r="B20" s="402" t="s">
        <v>1</v>
      </c>
      <c r="C20" s="226">
        <v>1.3026978056446259E-2</v>
      </c>
      <c r="D20" s="226">
        <v>4.9249884645175324E-2</v>
      </c>
      <c r="E20" s="226">
        <v>-1.6026978056446262E-2</v>
      </c>
      <c r="F20" s="226">
        <v>-3.0000000000000027E-3</v>
      </c>
      <c r="G20" s="226">
        <v>3.3222906588729062E-2</v>
      </c>
      <c r="I20" s="261">
        <v>0.94754779195418659</v>
      </c>
      <c r="J20" s="261">
        <v>0.48586270200676562</v>
      </c>
      <c r="M20" s="399" t="s">
        <v>213</v>
      </c>
      <c r="N20" s="405">
        <v>1408502.5</v>
      </c>
      <c r="O20" s="405">
        <v>14591.2</v>
      </c>
      <c r="R20" s="398" t="s">
        <v>1</v>
      </c>
      <c r="S20" s="405">
        <v>35695.5</v>
      </c>
      <c r="T20" s="406">
        <v>1.4391208209704753E-2</v>
      </c>
      <c r="V20" s="405"/>
      <c r="W20" s="406"/>
      <c r="X20" s="405"/>
      <c r="Y20" s="406"/>
    </row>
    <row r="21" spans="1:25">
      <c r="A21" s="403"/>
      <c r="B21" s="402" t="s">
        <v>2</v>
      </c>
      <c r="C21" s="226">
        <v>-7.050308769791247E-2</v>
      </c>
      <c r="D21" s="226">
        <v>-2.2978978234100111E-2</v>
      </c>
      <c r="E21" s="226">
        <v>7.050308769791247E-2</v>
      </c>
      <c r="F21" s="226">
        <v>0</v>
      </c>
      <c r="G21" s="226">
        <v>4.7524109463812358E-2</v>
      </c>
      <c r="I21" s="261">
        <v>0.88807853586238483</v>
      </c>
      <c r="J21" s="261">
        <v>0.47701055510302315</v>
      </c>
      <c r="M21" s="399" t="s">
        <v>202</v>
      </c>
      <c r="N21" s="405">
        <v>1327096.8</v>
      </c>
      <c r="O21" s="405">
        <v>14219</v>
      </c>
      <c r="R21" s="398" t="s">
        <v>2</v>
      </c>
      <c r="S21" s="405">
        <v>142489.29999999999</v>
      </c>
      <c r="T21" s="406">
        <v>6.0760332153565723E-2</v>
      </c>
      <c r="V21" s="405"/>
      <c r="W21" s="406"/>
      <c r="X21" s="405"/>
      <c r="Y21" s="406"/>
    </row>
    <row r="22" spans="1:25">
      <c r="A22" s="404"/>
      <c r="B22" s="402" t="s">
        <v>3</v>
      </c>
      <c r="C22" s="226">
        <v>-8.6274058105101803E-2</v>
      </c>
      <c r="D22" s="226">
        <v>-3.6913197693855704E-2</v>
      </c>
      <c r="E22" s="226">
        <v>8.6274058105101803E-2</v>
      </c>
      <c r="F22" s="226">
        <v>0</v>
      </c>
      <c r="G22" s="226">
        <v>4.9360860411246099E-2</v>
      </c>
      <c r="I22" s="261">
        <v>0.85614722674929522</v>
      </c>
      <c r="J22" s="261">
        <v>0.46377516721773049</v>
      </c>
      <c r="M22" s="399" t="s">
        <v>203</v>
      </c>
      <c r="N22" s="405">
        <v>1262994.8060971799</v>
      </c>
      <c r="O22" s="405">
        <v>13268.52</v>
      </c>
      <c r="R22" s="398" t="s">
        <v>3</v>
      </c>
      <c r="S22" s="405">
        <v>138883.1</v>
      </c>
      <c r="T22" s="406">
        <v>5.7554156286629715E-2</v>
      </c>
      <c r="V22" s="405"/>
      <c r="W22" s="406"/>
      <c r="X22" s="405"/>
      <c r="Y22" s="406"/>
    </row>
    <row r="23" spans="1:25">
      <c r="A23" s="403">
        <v>2019</v>
      </c>
      <c r="B23" s="402" t="s">
        <v>0</v>
      </c>
      <c r="C23" s="226">
        <v>-9.314313115317896E-2</v>
      </c>
      <c r="D23" s="226">
        <v>-5.3607127746489125E-2</v>
      </c>
      <c r="E23" s="226">
        <v>9.414313115317885E-2</v>
      </c>
      <c r="F23" s="226">
        <v>9.9999999999988987E-4</v>
      </c>
      <c r="G23" s="226">
        <v>4.0536003406689725E-2</v>
      </c>
      <c r="I23" s="261">
        <v>0.85700337397604454</v>
      </c>
      <c r="J23" s="261">
        <v>0.44276631595147425</v>
      </c>
      <c r="M23" s="399" t="s">
        <v>204</v>
      </c>
      <c r="N23" s="405">
        <v>1289804.9632513402</v>
      </c>
      <c r="O23" s="405">
        <v>13210.2</v>
      </c>
      <c r="Q23" s="398">
        <v>2019</v>
      </c>
      <c r="R23" s="398" t="s">
        <v>0</v>
      </c>
      <c r="S23" s="405">
        <v>67516.7</v>
      </c>
      <c r="T23" s="406">
        <v>2.745906293618185E-2</v>
      </c>
      <c r="V23" s="405"/>
      <c r="W23" s="406"/>
      <c r="X23" s="405"/>
      <c r="Y23" s="406"/>
    </row>
    <row r="24" spans="1:25">
      <c r="A24" s="403"/>
      <c r="B24" s="402" t="s">
        <v>1</v>
      </c>
      <c r="C24" s="226">
        <v>-0.11686180650170763</v>
      </c>
      <c r="D24" s="226">
        <v>-0.10019813601870142</v>
      </c>
      <c r="E24" s="226">
        <v>0.11385780650170751</v>
      </c>
      <c r="F24" s="226">
        <v>-3.0040000000001177E-3</v>
      </c>
      <c r="G24" s="226">
        <v>1.3659670483006092E-2</v>
      </c>
      <c r="I24" s="261">
        <v>0.84813461186233363</v>
      </c>
      <c r="J24" s="261">
        <v>0.40961297817618669</v>
      </c>
      <c r="M24" s="399" t="s">
        <v>205</v>
      </c>
      <c r="N24" s="405">
        <v>1315954.37797736</v>
      </c>
      <c r="O24" s="405">
        <v>13125.76</v>
      </c>
      <c r="R24" s="398" t="s">
        <v>1</v>
      </c>
      <c r="S24" s="405">
        <v>40950.800000000003</v>
      </c>
      <c r="T24" s="406">
        <v>1.6612153817049516E-2</v>
      </c>
      <c r="V24" s="405"/>
      <c r="W24" s="406"/>
      <c r="X24" s="405"/>
      <c r="Y24" s="406"/>
    </row>
    <row r="25" spans="1:25">
      <c r="A25" s="403"/>
      <c r="B25" s="402" t="s">
        <v>2</v>
      </c>
      <c r="C25" s="226">
        <v>-8.061228612192417E-2</v>
      </c>
      <c r="D25" s="226">
        <v>-5.265006072707723E-2</v>
      </c>
      <c r="E25" s="226">
        <v>6.9632318121924053E-2</v>
      </c>
      <c r="F25" s="226">
        <v>-1.0979968000000118E-2</v>
      </c>
      <c r="G25" s="226">
        <v>1.6982257394846823E-2</v>
      </c>
      <c r="I25" s="261">
        <v>0.82114895658660447</v>
      </c>
      <c r="J25" s="261">
        <v>0.39649667557314494</v>
      </c>
      <c r="M25" s="399" t="s">
        <v>206</v>
      </c>
      <c r="N25" s="405">
        <v>1255555.73283346</v>
      </c>
      <c r="O25" s="405">
        <v>12738.71</v>
      </c>
      <c r="R25" s="398" t="s">
        <v>2</v>
      </c>
      <c r="S25" s="405">
        <v>21292.1</v>
      </c>
      <c r="T25" s="406">
        <v>8.5329824686880638E-3</v>
      </c>
    </row>
    <row r="26" spans="1:25">
      <c r="A26" s="404"/>
      <c r="B26" s="402" t="s">
        <v>3</v>
      </c>
      <c r="C26" s="226">
        <v>-5.405137752864797E-2</v>
      </c>
      <c r="D26" s="226">
        <v>-6.5249685018329284E-3</v>
      </c>
      <c r="E26" s="226">
        <v>3.713728933664795E-2</v>
      </c>
      <c r="F26" s="226">
        <v>-1.6914088192000021E-2</v>
      </c>
      <c r="G26" s="226">
        <v>3.0612320834815021E-2</v>
      </c>
      <c r="I26" s="261">
        <v>0.81152831520410418</v>
      </c>
      <c r="J26" s="261">
        <v>0.39850346869424319</v>
      </c>
      <c r="M26" s="399" t="s">
        <v>207</v>
      </c>
      <c r="N26" s="405">
        <v>1262497.5026348</v>
      </c>
      <c r="O26" s="405">
        <v>12278.99</v>
      </c>
      <c r="R26" s="398" t="s">
        <v>3</v>
      </c>
      <c r="S26" s="498">
        <v>31682.399999999998</v>
      </c>
      <c r="T26" s="499">
        <v>1.2467887521098963E-2</v>
      </c>
    </row>
    <row r="27" spans="1:25">
      <c r="L27" s="399">
        <v>2016</v>
      </c>
      <c r="M27" s="399">
        <v>1</v>
      </c>
      <c r="N27" s="405">
        <v>1462228.4294576</v>
      </c>
      <c r="O27" s="405">
        <v>12157.996500000001</v>
      </c>
    </row>
    <row r="28" spans="1:25">
      <c r="M28" s="399" t="s">
        <v>209</v>
      </c>
      <c r="N28" s="405">
        <v>1446081.19120361</v>
      </c>
      <c r="O28" s="405">
        <v>11794.16</v>
      </c>
    </row>
    <row r="29" spans="1:25">
      <c r="M29" s="399" t="s">
        <v>210</v>
      </c>
      <c r="N29" s="405">
        <v>1297295.5799779198</v>
      </c>
      <c r="O29" s="405">
        <v>11191.21</v>
      </c>
    </row>
    <row r="30" spans="1:25">
      <c r="M30" s="399" t="s">
        <v>211</v>
      </c>
      <c r="N30" s="405">
        <v>1267337.5266324701</v>
      </c>
      <c r="O30" s="405">
        <v>11019.84</v>
      </c>
    </row>
    <row r="31" spans="1:25">
      <c r="M31" s="399" t="s">
        <v>212</v>
      </c>
      <c r="N31" s="405">
        <v>1319247.5501959999</v>
      </c>
      <c r="O31" s="405">
        <v>10882.3</v>
      </c>
    </row>
    <row r="32" spans="1:25">
      <c r="M32" s="399" t="s">
        <v>213</v>
      </c>
      <c r="N32" s="405">
        <v>1423078.642066</v>
      </c>
      <c r="O32" s="405">
        <v>11451.95</v>
      </c>
    </row>
    <row r="33" spans="12:15">
      <c r="M33" s="399" t="s">
        <v>202</v>
      </c>
      <c r="N33" s="405">
        <v>1488856.4716660001</v>
      </c>
      <c r="O33" s="405">
        <v>12689.31</v>
      </c>
    </row>
    <row r="34" spans="12:15">
      <c r="M34" s="399" t="s">
        <v>203</v>
      </c>
      <c r="N34" s="405">
        <v>1418459.1</v>
      </c>
      <c r="O34" s="405">
        <v>12458.7</v>
      </c>
    </row>
    <row r="35" spans="12:15">
      <c r="M35" s="399" t="s">
        <v>204</v>
      </c>
      <c r="N35" s="405">
        <v>1387687.3</v>
      </c>
      <c r="O35" s="405">
        <v>11539.1</v>
      </c>
    </row>
    <row r="36" spans="12:15">
      <c r="M36" s="399" t="s">
        <v>205</v>
      </c>
      <c r="N36" s="405">
        <v>1330351.7743319999</v>
      </c>
      <c r="O36" s="405">
        <v>11226.05</v>
      </c>
    </row>
    <row r="37" spans="12:15">
      <c r="M37" s="399" t="s">
        <v>206</v>
      </c>
      <c r="N37" s="405">
        <v>1363942.3644911102</v>
      </c>
      <c r="O37" s="405">
        <v>10849.85</v>
      </c>
    </row>
    <row r="38" spans="12:15">
      <c r="M38" s="399" t="s">
        <v>207</v>
      </c>
      <c r="N38" s="405">
        <v>1474173.2965282199</v>
      </c>
      <c r="O38" s="405">
        <v>11605.67</v>
      </c>
    </row>
    <row r="39" spans="12:15">
      <c r="L39" s="399">
        <v>2017</v>
      </c>
      <c r="M39" s="399" t="s">
        <v>208</v>
      </c>
      <c r="N39" s="405">
        <v>1441914.088121</v>
      </c>
      <c r="O39" s="405">
        <v>12237.68</v>
      </c>
    </row>
    <row r="40" spans="12:15">
      <c r="M40" s="399" t="s">
        <v>209</v>
      </c>
      <c r="N40" s="405">
        <v>1525354.0393402199</v>
      </c>
      <c r="O40" s="405">
        <v>12122.22</v>
      </c>
    </row>
    <row r="41" spans="12:15">
      <c r="M41" s="399" t="s">
        <v>210</v>
      </c>
      <c r="N41" s="405">
        <v>1429240.404172</v>
      </c>
      <c r="O41" s="405">
        <v>12679.09</v>
      </c>
    </row>
    <row r="42" spans="12:15">
      <c r="M42" s="399" t="s">
        <v>211</v>
      </c>
      <c r="N42" s="405">
        <v>1487745.5090000001</v>
      </c>
      <c r="O42" s="405">
        <v>12999.58</v>
      </c>
    </row>
    <row r="43" spans="12:15">
      <c r="M43" s="399" t="s">
        <v>212</v>
      </c>
      <c r="N43" s="405">
        <v>1497979.3330000001</v>
      </c>
      <c r="O43" s="405">
        <v>12788.19</v>
      </c>
    </row>
    <row r="44" spans="12:15">
      <c r="M44" s="399" t="s">
        <v>213</v>
      </c>
      <c r="N44" s="405">
        <v>1497666.6029999999</v>
      </c>
      <c r="O44" s="405">
        <v>12583.85</v>
      </c>
    </row>
    <row r="45" spans="12:15">
      <c r="M45" s="399" t="s">
        <v>202</v>
      </c>
      <c r="N45" s="405">
        <v>1594005.41</v>
      </c>
      <c r="O45" s="405">
        <v>13610.19</v>
      </c>
    </row>
    <row r="46" spans="12:15">
      <c r="M46" s="399" t="s">
        <v>203</v>
      </c>
      <c r="N46" s="405">
        <v>1805979.686244</v>
      </c>
      <c r="O46" s="405">
        <v>14790.77</v>
      </c>
    </row>
    <row r="47" spans="12:15">
      <c r="M47" s="399" t="s">
        <v>204</v>
      </c>
      <c r="N47" s="405">
        <v>2083102.1407999999</v>
      </c>
      <c r="O47" s="405">
        <v>17244.82</v>
      </c>
    </row>
    <row r="48" spans="12:15">
      <c r="M48" s="399" t="s">
        <v>205</v>
      </c>
      <c r="N48" s="405">
        <v>2181283.6209999998</v>
      </c>
      <c r="O48" s="405">
        <v>20164.599999999999</v>
      </c>
    </row>
    <row r="49" spans="12:15">
      <c r="M49" s="399" t="s">
        <v>206</v>
      </c>
      <c r="N49" s="405">
        <v>2381559.057577</v>
      </c>
      <c r="O49" s="405">
        <v>22038.74</v>
      </c>
    </row>
    <row r="50" spans="12:15">
      <c r="M50" s="399" t="s">
        <v>207</v>
      </c>
      <c r="N50" s="405">
        <v>2436324.4516119999</v>
      </c>
      <c r="O50" s="405">
        <v>22108.55</v>
      </c>
    </row>
    <row r="51" spans="12:15">
      <c r="L51" s="399">
        <v>2018</v>
      </c>
      <c r="M51" s="399" t="s">
        <v>208</v>
      </c>
      <c r="N51" s="405">
        <v>2512426.2101389999</v>
      </c>
      <c r="O51" s="405">
        <v>21147.16</v>
      </c>
    </row>
    <row r="52" spans="12:15">
      <c r="M52" s="399" t="s">
        <v>209</v>
      </c>
      <c r="N52" s="405">
        <v>2475257.3164280001</v>
      </c>
      <c r="O52" s="405">
        <v>21115.99</v>
      </c>
    </row>
    <row r="53" spans="12:15">
      <c r="M53" s="399" t="s">
        <v>210</v>
      </c>
      <c r="N53" s="405">
        <v>2587373.3848999999</v>
      </c>
      <c r="O53" s="405">
        <v>20910.03</v>
      </c>
    </row>
    <row r="54" spans="12:15">
      <c r="M54" s="399" t="s">
        <v>211</v>
      </c>
      <c r="N54" s="405">
        <v>2471395.286688</v>
      </c>
      <c r="O54" s="405">
        <v>19949.16</v>
      </c>
    </row>
    <row r="55" spans="12:15">
      <c r="M55" s="399" t="s">
        <v>212</v>
      </c>
      <c r="N55" s="405">
        <v>2487830.8658579998</v>
      </c>
      <c r="O55" s="405">
        <v>19553.509999999998</v>
      </c>
    </row>
    <row r="56" spans="12:15">
      <c r="M56" s="399" t="s">
        <v>213</v>
      </c>
      <c r="N56" s="405">
        <v>2481879.4411470001</v>
      </c>
      <c r="O56" s="405">
        <v>19737.490000000002</v>
      </c>
    </row>
    <row r="57" spans="12:15">
      <c r="M57" s="399" t="s">
        <v>202</v>
      </c>
      <c r="N57" s="405">
        <v>2385440.7643809998</v>
      </c>
      <c r="O57" s="405">
        <v>19537.009999999998</v>
      </c>
    </row>
    <row r="58" spans="12:15">
      <c r="M58" s="399" t="s">
        <v>203</v>
      </c>
      <c r="N58" s="405">
        <v>2302390.2816130002</v>
      </c>
      <c r="O58" s="405">
        <v>19365</v>
      </c>
    </row>
    <row r="59" spans="12:15">
      <c r="M59" s="399" t="s">
        <v>204</v>
      </c>
      <c r="N59" s="405">
        <v>2347480.9701769999</v>
      </c>
      <c r="O59" s="405">
        <v>20034.66</v>
      </c>
    </row>
    <row r="60" spans="12:15">
      <c r="M60" s="399" t="s">
        <v>205</v>
      </c>
      <c r="N60" s="405">
        <v>2428236.0973689999</v>
      </c>
      <c r="O60" s="405">
        <v>20463.61</v>
      </c>
    </row>
    <row r="61" spans="12:15">
      <c r="M61" s="399" t="s">
        <v>206</v>
      </c>
      <c r="N61" s="405">
        <v>2302979.5</v>
      </c>
      <c r="O61" s="405">
        <v>20051.900000000001</v>
      </c>
    </row>
    <row r="62" spans="12:15">
      <c r="M62" s="399" t="s">
        <v>207</v>
      </c>
      <c r="N62" s="405">
        <v>2508040.9</v>
      </c>
      <c r="O62" s="405">
        <v>20076.5</v>
      </c>
    </row>
    <row r="63" spans="12:15">
      <c r="L63" s="399">
        <v>2019</v>
      </c>
      <c r="M63" s="399">
        <v>1</v>
      </c>
      <c r="N63" s="405">
        <v>2444431.6</v>
      </c>
      <c r="O63" s="405">
        <v>21584.400000000001</v>
      </c>
    </row>
    <row r="64" spans="12:15">
      <c r="M64" s="399">
        <v>2</v>
      </c>
      <c r="N64" s="405">
        <v>2479252.5</v>
      </c>
      <c r="O64" s="405">
        <v>21457.8</v>
      </c>
    </row>
    <row r="65" spans="12:15">
      <c r="M65" s="399">
        <v>3</v>
      </c>
      <c r="N65" s="405">
        <v>2452754.7999999998</v>
      </c>
      <c r="O65" s="405">
        <v>20901.009999999998</v>
      </c>
    </row>
    <row r="66" spans="12:15">
      <c r="M66" s="399">
        <v>4</v>
      </c>
      <c r="N66" s="405">
        <v>2410917.538706</v>
      </c>
      <c r="O66" s="405">
        <v>20118.48</v>
      </c>
    </row>
    <row r="67" spans="12:15">
      <c r="M67" s="399">
        <v>5</v>
      </c>
      <c r="N67" s="405">
        <v>2382754.2000000002</v>
      </c>
      <c r="O67" s="405">
        <v>20175.5</v>
      </c>
    </row>
    <row r="68" spans="12:15">
      <c r="M68" s="399">
        <v>6</v>
      </c>
      <c r="N68" s="405">
        <v>2601660.7000000002</v>
      </c>
      <c r="O68" s="405">
        <v>19813.8</v>
      </c>
    </row>
    <row r="69" spans="12:15">
      <c r="M69" s="399">
        <v>7</v>
      </c>
      <c r="N69" s="405">
        <v>2515151.6</v>
      </c>
      <c r="O69" s="405">
        <v>20526.2</v>
      </c>
    </row>
    <row r="70" spans="12:15">
      <c r="M70" s="399">
        <v>8</v>
      </c>
      <c r="N70" s="405">
        <v>2493472.4</v>
      </c>
      <c r="O70" s="405">
        <v>19961.3</v>
      </c>
    </row>
    <row r="71" spans="12:15">
      <c r="M71" s="399">
        <v>9</v>
      </c>
      <c r="N71" s="405">
        <v>2477187.7000000002</v>
      </c>
      <c r="O71" s="405">
        <v>19317.5</v>
      </c>
    </row>
    <row r="72" spans="12:15">
      <c r="M72" s="399">
        <v>10</v>
      </c>
      <c r="N72" s="405">
        <v>2402525.7999999998</v>
      </c>
      <c r="O72" s="405">
        <v>18613.5</v>
      </c>
    </row>
    <row r="73" spans="12:15">
      <c r="M73" s="399">
        <v>11</v>
      </c>
      <c r="N73" s="498">
        <v>2530514</v>
      </c>
      <c r="O73" s="498">
        <v>18605.3</v>
      </c>
    </row>
    <row r="74" spans="12:15">
      <c r="M74" s="399">
        <v>12</v>
      </c>
      <c r="N74" s="498">
        <v>2690320.6</v>
      </c>
      <c r="O74" s="498">
        <v>18954.900000000001</v>
      </c>
    </row>
    <row r="75" spans="12:15">
      <c r="L75" s="399">
        <v>2020</v>
      </c>
      <c r="M75" s="399">
        <v>1</v>
      </c>
      <c r="N75" s="498">
        <v>2665213.2000000002</v>
      </c>
      <c r="O75" s="498">
        <v>19132.900000000001</v>
      </c>
    </row>
  </sheetData>
  <customSheetViews>
    <customSheetView guid="{54FD4859-4825-49C8-AF88-E7B792413D64}" scale="60" showPageBreaks="1" showGridLines="0" view="pageBreakPreview">
      <selection activeCell="O25" sqref="O25"/>
      <pageMargins left="0.7" right="0.7" top="0.75" bottom="0.75" header="0.3" footer="0.3"/>
    </customSheetView>
    <customSheetView guid="{5B55F06F-38A3-4953-A2E1-A01BECB01CAC}" scale="60" showPageBreaks="1" showGridLines="0" view="pageBreakPreview">
      <selection activeCell="O25" sqref="O25"/>
      <pageMargins left="0.7" right="0.7" top="0.75" bottom="0.75" header="0.3" footer="0.3"/>
    </customSheetView>
    <customSheetView guid="{DC707E39-0569-4FAA-B5FD-B85110680DF5}" showGridLines="0" topLeftCell="AG1">
      <selection activeCell="AR2" sqref="AR2"/>
      <pageMargins left="0.7" right="0.7" top="0.75" bottom="0.75" header="0.3" footer="0.3"/>
    </customSheetView>
    <customSheetView guid="{254DF0CF-5342-436C-8392-04866B911B72}" showGridLines="0">
      <selection activeCell="AR53" sqref="AR53"/>
      <pageMargins left="0.7" right="0.7" top="0.75" bottom="0.75" header="0.3" footer="0.3"/>
    </customSheetView>
    <customSheetView guid="{83D4AEBA-9C92-42A7-8C70-A480F50C01E3}" showGridLines="0" topLeftCell="AG1">
      <selection activeCell="AT23" sqref="AT23"/>
      <pageMargins left="0.7" right="0.7" top="0.75" bottom="0.75" header="0.3" footer="0.3"/>
    </customSheetView>
    <customSheetView guid="{A510ACF3-DF9A-47BB-87AF-862EA6359570}" scale="60" showPageBreaks="1" showGridLines="0" view="pageBreakPreview">
      <selection activeCell="O25" sqref="O25"/>
      <pageMargins left="0.7" right="0.7" top="0.75" bottom="0.75" header="0.3" footer="0.3"/>
    </customSheetView>
    <customSheetView guid="{B6000075-C6E9-470D-8855-6E4C41B43187}" scale="60" showPageBreaks="1" showGridLines="0" view="pageBreakPreview">
      <selection activeCell="O25" sqref="O25"/>
      <pageMargins left="0.7" right="0.7" top="0.75" bottom="0.75" header="0.3" footer="0.3"/>
    </customSheetView>
    <customSheetView guid="{8D4EA38E-ED42-44A9-9431-B3D4F6087B53}" showPageBreaks="1" showGridLines="0" view="pageBreakPreview">
      <pane xSplit="1" ySplit="3" topLeftCell="AP4" activePane="bottomRight" state="frozen"/>
      <selection pane="bottomRight" activeCell="AV27" sqref="AV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Y14"/>
  <sheetViews>
    <sheetView tabSelected="1" zoomScale="80" zoomScaleNormal="80" workbookViewId="0">
      <selection activeCell="Z33" sqref="Z33"/>
    </sheetView>
  </sheetViews>
  <sheetFormatPr defaultColWidth="9.33203125" defaultRowHeight="14.4"/>
  <cols>
    <col min="1" max="1" width="9.33203125" style="468"/>
    <col min="2" max="5" width="7.33203125" style="468" hidden="1" customWidth="1"/>
    <col min="6" max="17" width="7.33203125" style="468" customWidth="1"/>
    <col min="18" max="18" width="7.5546875" style="468" customWidth="1"/>
    <col min="19" max="25" width="7.6640625" style="468" customWidth="1"/>
    <col min="26" max="16384" width="9.33203125" style="468"/>
  </cols>
  <sheetData>
    <row r="1" spans="1:25">
      <c r="A1" s="468" t="s">
        <v>245</v>
      </c>
    </row>
    <row r="2" spans="1:25">
      <c r="B2" s="468">
        <v>2017</v>
      </c>
      <c r="F2" s="468">
        <v>2018</v>
      </c>
      <c r="J2" s="468">
        <v>2019</v>
      </c>
      <c r="N2" s="468" t="s">
        <v>154</v>
      </c>
      <c r="R2" s="468" t="s">
        <v>395</v>
      </c>
      <c r="V2" s="518" t="s">
        <v>461</v>
      </c>
    </row>
    <row r="3" spans="1:25">
      <c r="B3" s="468" t="s">
        <v>0</v>
      </c>
      <c r="C3" s="468" t="s">
        <v>1</v>
      </c>
      <c r="D3" s="468" t="s">
        <v>2</v>
      </c>
      <c r="E3" s="468" t="s">
        <v>3</v>
      </c>
      <c r="F3" s="468" t="s">
        <v>0</v>
      </c>
      <c r="G3" s="468" t="s">
        <v>1</v>
      </c>
      <c r="H3" s="468" t="s">
        <v>2</v>
      </c>
      <c r="I3" s="468" t="s">
        <v>3</v>
      </c>
      <c r="J3" s="468" t="s">
        <v>0</v>
      </c>
      <c r="K3" s="468" t="s">
        <v>1</v>
      </c>
      <c r="L3" s="468" t="s">
        <v>2</v>
      </c>
      <c r="M3" s="468" t="s">
        <v>3</v>
      </c>
      <c r="N3" s="468" t="s">
        <v>0</v>
      </c>
      <c r="O3" s="468" t="s">
        <v>1</v>
      </c>
      <c r="P3" s="468" t="s">
        <v>2</v>
      </c>
      <c r="Q3" s="468" t="s">
        <v>3</v>
      </c>
      <c r="R3" s="468" t="s">
        <v>0</v>
      </c>
      <c r="S3" s="468" t="s">
        <v>1</v>
      </c>
      <c r="T3" s="468" t="s">
        <v>2</v>
      </c>
      <c r="U3" s="468" t="s">
        <v>3</v>
      </c>
      <c r="V3" s="468" t="s">
        <v>0</v>
      </c>
      <c r="W3" s="468" t="s">
        <v>1</v>
      </c>
      <c r="X3" s="468" t="s">
        <v>2</v>
      </c>
      <c r="Y3" s="468" t="s">
        <v>3</v>
      </c>
    </row>
    <row r="4" spans="1:25">
      <c r="A4" s="468" t="s">
        <v>4</v>
      </c>
    </row>
    <row r="5" spans="1:25">
      <c r="A5" s="468" t="s">
        <v>5</v>
      </c>
      <c r="B5" s="478">
        <v>2.1800000000000002</v>
      </c>
      <c r="C5" s="478">
        <v>3.53451951</v>
      </c>
      <c r="D5" s="478">
        <v>5.1349728300000006</v>
      </c>
      <c r="E5" s="478">
        <v>7.6754413100000001</v>
      </c>
      <c r="F5" s="478">
        <v>7.9495731800000007</v>
      </c>
      <c r="G5" s="478">
        <v>7.0722933000000001</v>
      </c>
      <c r="H5" s="478">
        <v>7.0386595000000005</v>
      </c>
      <c r="I5" s="478">
        <v>8.5923030199999992</v>
      </c>
      <c r="J5" s="478">
        <v>7.8075732499999999</v>
      </c>
      <c r="K5" s="478">
        <v>8.8636546200000002</v>
      </c>
      <c r="L5" s="478">
        <v>9.9935699199999988</v>
      </c>
      <c r="M5" s="478">
        <v>6.1475069700000002</v>
      </c>
      <c r="N5" s="478">
        <v>4.66498334</v>
      </c>
      <c r="O5" s="478">
        <v>1.2839668089999998</v>
      </c>
      <c r="P5" s="478">
        <v>-1.4173136500000003</v>
      </c>
      <c r="Q5" s="478">
        <v>-0.52159485000000005</v>
      </c>
      <c r="R5" s="478">
        <v>0.12270054999999935</v>
      </c>
      <c r="S5" s="478">
        <v>1.9975916260000002</v>
      </c>
      <c r="T5" s="478">
        <v>2.4508258299999994</v>
      </c>
      <c r="U5" s="478">
        <v>2.1531777530000005</v>
      </c>
      <c r="V5" s="478">
        <v>1.451484298</v>
      </c>
      <c r="W5" s="478">
        <v>-0.24516442000000094</v>
      </c>
      <c r="X5" s="478">
        <v>-1.1362409099999999</v>
      </c>
      <c r="Y5" s="478">
        <v>-1.7584255000000002</v>
      </c>
    </row>
    <row r="6" spans="1:25">
      <c r="A6" s="468" t="s">
        <v>6</v>
      </c>
      <c r="B6" s="478">
        <v>0</v>
      </c>
      <c r="C6" s="478">
        <v>0</v>
      </c>
      <c r="D6" s="478">
        <v>-2.9999999817675871E-8</v>
      </c>
      <c r="E6" s="478">
        <v>0</v>
      </c>
      <c r="F6" s="478">
        <v>-2.6000000019621439E-7</v>
      </c>
      <c r="G6" s="478">
        <v>-3.9999999756901161E-8</v>
      </c>
      <c r="H6" s="478">
        <v>-6.9999999574577032E-8</v>
      </c>
      <c r="I6" s="478">
        <v>-9.9999999392252903E-8</v>
      </c>
      <c r="J6" s="478">
        <v>-3.9999999756901161E-8</v>
      </c>
      <c r="K6" s="478">
        <v>-1.4999999997655777E-7</v>
      </c>
      <c r="L6" s="478">
        <v>-1.9999999878450581E-8</v>
      </c>
      <c r="M6" s="478">
        <v>1.9999999878450581E-8</v>
      </c>
      <c r="N6" s="478">
        <v>0.89370790000000078</v>
      </c>
      <c r="O6" s="478">
        <v>1.6483573410000001</v>
      </c>
      <c r="P6" s="478">
        <v>2.3975178660000003</v>
      </c>
      <c r="Q6" s="478">
        <v>3.21003639</v>
      </c>
      <c r="R6" s="478">
        <v>3.1334132600000002</v>
      </c>
      <c r="S6" s="478">
        <v>3.145381564</v>
      </c>
      <c r="T6" s="478">
        <v>3.0409195800000006</v>
      </c>
      <c r="U6" s="478">
        <v>2.880039537</v>
      </c>
      <c r="V6" s="478">
        <v>2.6918168919999999</v>
      </c>
      <c r="W6" s="478">
        <v>2.4774521600000003</v>
      </c>
      <c r="X6" s="478">
        <v>2.293038234</v>
      </c>
      <c r="Y6" s="478">
        <v>2.1286218618000001</v>
      </c>
    </row>
    <row r="7" spans="1:25">
      <c r="A7" s="468" t="s">
        <v>7</v>
      </c>
      <c r="B7" s="478">
        <v>0</v>
      </c>
      <c r="C7" s="478">
        <v>0</v>
      </c>
      <c r="D7" s="478">
        <v>-2.0000000766629E-8</v>
      </c>
      <c r="E7" s="478">
        <v>0</v>
      </c>
      <c r="F7" s="478">
        <v>-1.4999999997655777E-7</v>
      </c>
      <c r="G7" s="478">
        <v>-2.0000000766629E-8</v>
      </c>
      <c r="H7" s="478">
        <v>-3.0000000705854291E-8</v>
      </c>
      <c r="I7" s="478">
        <v>-5.0000000584304871E-8</v>
      </c>
      <c r="J7" s="478">
        <v>-1.9999999878450581E-8</v>
      </c>
      <c r="K7" s="478">
        <v>-7.9999999513802322E-8</v>
      </c>
      <c r="L7" s="478">
        <v>0</v>
      </c>
      <c r="M7" s="478">
        <v>9.9999999392252903E-9</v>
      </c>
      <c r="N7" s="478">
        <v>0.51109615999999924</v>
      </c>
      <c r="O7" s="478">
        <v>0.94835678000000012</v>
      </c>
      <c r="P7" s="478">
        <v>1.388020214</v>
      </c>
      <c r="Q7" s="478">
        <v>1.86994025</v>
      </c>
      <c r="R7" s="478">
        <v>1.8240642</v>
      </c>
      <c r="S7" s="478">
        <v>1.8304424700000004</v>
      </c>
      <c r="T7" s="478">
        <v>1.7680739699999997</v>
      </c>
      <c r="U7" s="478">
        <v>1.6725644600000003</v>
      </c>
      <c r="V7" s="478">
        <v>1.5611965300000006</v>
      </c>
      <c r="W7" s="478">
        <v>1.4349347799999999</v>
      </c>
      <c r="X7" s="478">
        <v>1.3263962359999999</v>
      </c>
      <c r="Y7" s="478">
        <v>1.2298057182000002</v>
      </c>
    </row>
    <row r="8" spans="1:25">
      <c r="A8" s="468" t="s">
        <v>8</v>
      </c>
      <c r="B8" s="478">
        <v>0</v>
      </c>
      <c r="C8" s="478">
        <v>0</v>
      </c>
      <c r="D8" s="478">
        <v>-1.9999999878450581E-8</v>
      </c>
      <c r="E8" s="478">
        <v>0</v>
      </c>
      <c r="F8" s="478">
        <v>-1.200000001588819E-7</v>
      </c>
      <c r="G8" s="478">
        <v>-1.9999999878450581E-8</v>
      </c>
      <c r="H8" s="478">
        <v>-2.9999999817675871E-8</v>
      </c>
      <c r="I8" s="478">
        <v>-4.9999998807948032E-8</v>
      </c>
      <c r="J8" s="478">
        <v>-1.9999999878450581E-8</v>
      </c>
      <c r="K8" s="478">
        <v>-7.0000000462755452E-8</v>
      </c>
      <c r="L8" s="478">
        <v>-9.9999990510468706E-9</v>
      </c>
      <c r="M8" s="478">
        <v>9.9999999392252903E-9</v>
      </c>
      <c r="N8" s="478">
        <v>0.4335206300000003</v>
      </c>
      <c r="O8" s="478">
        <v>0.80765593999999963</v>
      </c>
      <c r="P8" s="478">
        <v>1.1870410300000003</v>
      </c>
      <c r="Q8" s="478">
        <v>1.6058090599999999</v>
      </c>
      <c r="R8" s="478">
        <v>1.56570016</v>
      </c>
      <c r="S8" s="478">
        <v>1.5708367299999999</v>
      </c>
      <c r="T8" s="478">
        <v>1.5164084100000004</v>
      </c>
      <c r="U8" s="478">
        <v>1.4333641699999999</v>
      </c>
      <c r="V8" s="478">
        <v>1.3367439099999991</v>
      </c>
      <c r="W8" s="478">
        <v>1.2275274300000003</v>
      </c>
      <c r="X8" s="478">
        <v>1.1336900699999999</v>
      </c>
      <c r="Y8" s="478">
        <v>1.0502845699999999</v>
      </c>
    </row>
    <row r="9" spans="1:25">
      <c r="A9" s="468">
        <v>0.3</v>
      </c>
      <c r="B9" s="478">
        <v>0</v>
      </c>
      <c r="C9" s="478">
        <v>0</v>
      </c>
      <c r="D9" s="478">
        <v>-9.9999999392252903E-9</v>
      </c>
      <c r="E9" s="478">
        <v>0</v>
      </c>
      <c r="F9" s="478">
        <v>-1.3000000009810719E-7</v>
      </c>
      <c r="G9" s="478">
        <v>-1.9999999878450581E-8</v>
      </c>
      <c r="H9" s="478">
        <v>-3.9999999756901161E-8</v>
      </c>
      <c r="I9" s="478">
        <v>-5.0000000584304871E-8</v>
      </c>
      <c r="J9" s="478">
        <v>-1.9999999878450581E-8</v>
      </c>
      <c r="K9" s="478">
        <v>-7.0000000462755452E-8</v>
      </c>
      <c r="L9" s="478">
        <v>-1.000000082740371E-8</v>
      </c>
      <c r="M9" s="478">
        <v>9.9999999392252903E-9</v>
      </c>
      <c r="N9" s="478">
        <v>0.43529417999999964</v>
      </c>
      <c r="O9" s="478">
        <v>0.81395404000000049</v>
      </c>
      <c r="P9" s="478">
        <v>1.2008863499999998</v>
      </c>
      <c r="Q9" s="478">
        <v>1.6307053900000001</v>
      </c>
      <c r="R9" s="478">
        <v>1.5893117400000003</v>
      </c>
      <c r="S9" s="478">
        <v>1.5942112900000005</v>
      </c>
      <c r="T9" s="478">
        <v>1.5381318400000001</v>
      </c>
      <c r="U9" s="478">
        <v>1.4528492999999996</v>
      </c>
      <c r="V9" s="478">
        <v>1.3538213400000005</v>
      </c>
      <c r="W9" s="478">
        <v>1.2421831799999996</v>
      </c>
      <c r="X9" s="478">
        <v>1.1463112600000001</v>
      </c>
      <c r="Y9" s="478">
        <v>1.0611922599999999</v>
      </c>
    </row>
    <row r="10" spans="1:25">
      <c r="A10" s="468">
        <v>0.6</v>
      </c>
      <c r="B10" s="478">
        <v>0</v>
      </c>
      <c r="C10" s="478">
        <v>0</v>
      </c>
      <c r="D10" s="478">
        <v>-1.9999999878450581E-8</v>
      </c>
      <c r="E10" s="478">
        <v>0</v>
      </c>
      <c r="F10" s="478">
        <v>-1.4000000003733248E-7</v>
      </c>
      <c r="G10" s="478">
        <v>-2.9999999817675871E-8</v>
      </c>
      <c r="H10" s="478">
        <v>-2.9999999817675871E-8</v>
      </c>
      <c r="I10" s="478">
        <v>-5.0000000584304871E-8</v>
      </c>
      <c r="J10" s="478">
        <v>-1.9999999878450581E-8</v>
      </c>
      <c r="K10" s="478">
        <v>-7.9999999513802322E-8</v>
      </c>
      <c r="L10" s="478">
        <v>0</v>
      </c>
      <c r="M10" s="478">
        <v>9.9999999392252903E-9</v>
      </c>
      <c r="N10" s="478">
        <v>0.51778384000000077</v>
      </c>
      <c r="O10" s="478">
        <v>0.97210604999999983</v>
      </c>
      <c r="P10" s="478">
        <v>1.4402306500000002</v>
      </c>
      <c r="Q10" s="478">
        <v>1.9638276400000008</v>
      </c>
      <c r="R10" s="478">
        <v>1.9131061699999998</v>
      </c>
      <c r="S10" s="478">
        <v>1.9185903799999995</v>
      </c>
      <c r="T10" s="478">
        <v>1.8499947599999995</v>
      </c>
      <c r="U10" s="478">
        <v>1.7460438299999996</v>
      </c>
      <c r="V10" s="478">
        <v>1.6255958499999998</v>
      </c>
      <c r="W10" s="478">
        <v>1.4902014599999998</v>
      </c>
      <c r="X10" s="478">
        <v>1.3739902400000004</v>
      </c>
      <c r="Y10" s="478">
        <v>1.2709379700000003</v>
      </c>
    </row>
    <row r="11" spans="1:25" ht="15.75" customHeight="1">
      <c r="A11" s="468">
        <v>0.9</v>
      </c>
      <c r="B11" s="478">
        <v>0</v>
      </c>
      <c r="C11" s="478">
        <v>0</v>
      </c>
      <c r="D11" s="478">
        <v>-2.9999999817675871E-8</v>
      </c>
      <c r="E11" s="478">
        <v>0</v>
      </c>
      <c r="F11" s="478">
        <v>-2.5999999930803597E-7</v>
      </c>
      <c r="G11" s="478">
        <v>-3.9999999756901161E-8</v>
      </c>
      <c r="H11" s="478">
        <v>-7.0000000462755452E-8</v>
      </c>
      <c r="I11" s="478">
        <v>-9.9999999392252903E-8</v>
      </c>
      <c r="J11" s="478">
        <v>-4.0000000645079581E-8</v>
      </c>
      <c r="K11" s="478">
        <v>-1.4999999997655777E-7</v>
      </c>
      <c r="L11" s="478">
        <v>-1.9999999878450581E-8</v>
      </c>
      <c r="M11" s="478">
        <v>1.9999999878450581E-8</v>
      </c>
      <c r="N11" s="478">
        <v>0.91756602999999881</v>
      </c>
      <c r="O11" s="478">
        <v>1.7330875099999998</v>
      </c>
      <c r="P11" s="478">
        <v>2.5838086099999993</v>
      </c>
      <c r="Q11" s="478">
        <v>3.5450827899999986</v>
      </c>
      <c r="R11" s="478">
        <v>3.4511625200000005</v>
      </c>
      <c r="S11" s="478">
        <v>3.4599376999999993</v>
      </c>
      <c r="T11" s="478">
        <v>3.3332476999999994</v>
      </c>
      <c r="U11" s="478">
        <v>3.1422375999999996</v>
      </c>
      <c r="V11" s="478">
        <v>2.9216072900000007</v>
      </c>
      <c r="W11" s="478">
        <v>2.674649650000001</v>
      </c>
      <c r="X11" s="478">
        <v>2.4628542900000001</v>
      </c>
      <c r="Y11" s="478">
        <v>2.2753789900000001</v>
      </c>
    </row>
    <row r="12" spans="1:25">
      <c r="A12" s="468" t="s">
        <v>9</v>
      </c>
      <c r="B12" s="478">
        <v>2.1799506100000001</v>
      </c>
      <c r="C12" s="478">
        <v>3.53451951</v>
      </c>
      <c r="D12" s="478">
        <v>5.1349727600000001</v>
      </c>
      <c r="E12" s="478">
        <v>7.6754413100000001</v>
      </c>
      <c r="F12" s="478">
        <v>7.9495726500000004</v>
      </c>
      <c r="G12" s="478">
        <v>7.0722932199999997</v>
      </c>
      <c r="H12" s="478">
        <v>7.0386593700000004</v>
      </c>
      <c r="I12" s="478">
        <v>8.5923028200000005</v>
      </c>
      <c r="J12" s="478">
        <v>7.8075731700000004</v>
      </c>
      <c r="K12" s="478">
        <v>8.8636543200000002</v>
      </c>
      <c r="L12" s="478">
        <v>9.9935698899999998</v>
      </c>
      <c r="M12" s="478">
        <v>6.14750701</v>
      </c>
      <c r="N12" s="478">
        <v>6.5033080300000004</v>
      </c>
      <c r="O12" s="478">
        <v>4.6883368699999997</v>
      </c>
      <c r="P12" s="478">
        <v>3.5552654600000002</v>
      </c>
      <c r="Q12" s="478">
        <v>6.1641908499999998</v>
      </c>
      <c r="R12" s="478">
        <v>6.6458781699999996</v>
      </c>
      <c r="S12" s="478">
        <v>8.5442523900000005</v>
      </c>
      <c r="T12" s="478">
        <v>8.7762277900000001</v>
      </c>
      <c r="U12" s="478">
        <v>8.1391459200000007</v>
      </c>
      <c r="V12" s="478">
        <v>7.04124163</v>
      </c>
      <c r="W12" s="478">
        <v>4.8947499499999996</v>
      </c>
      <c r="X12" s="478">
        <v>3.6168836299999998</v>
      </c>
      <c r="Y12" s="478">
        <v>2.65028665</v>
      </c>
    </row>
    <row r="13" spans="1:25">
      <c r="A13" s="468" t="s">
        <v>10</v>
      </c>
      <c r="B13" s="478">
        <v>8</v>
      </c>
      <c r="C13" s="478">
        <v>8</v>
      </c>
      <c r="D13" s="478">
        <v>8</v>
      </c>
      <c r="E13" s="478">
        <v>8</v>
      </c>
      <c r="F13" s="526">
        <v>8</v>
      </c>
      <c r="G13" s="526">
        <v>8</v>
      </c>
      <c r="H13" s="526">
        <v>8</v>
      </c>
      <c r="I13" s="526">
        <v>8</v>
      </c>
      <c r="J13" s="526">
        <v>8</v>
      </c>
      <c r="K13" s="526">
        <v>8</v>
      </c>
      <c r="L13" s="526">
        <v>8</v>
      </c>
      <c r="M13" s="526">
        <v>8</v>
      </c>
      <c r="N13" s="526">
        <v>8</v>
      </c>
      <c r="O13" s="526">
        <v>8</v>
      </c>
      <c r="P13" s="526">
        <v>8</v>
      </c>
      <c r="Q13" s="526">
        <v>8</v>
      </c>
      <c r="R13" s="526">
        <v>6</v>
      </c>
      <c r="S13" s="526">
        <v>6</v>
      </c>
      <c r="T13" s="526">
        <v>6</v>
      </c>
      <c r="U13" s="526">
        <v>6</v>
      </c>
      <c r="V13" s="468">
        <v>6</v>
      </c>
      <c r="W13" s="468">
        <v>6</v>
      </c>
      <c r="X13" s="468">
        <v>6</v>
      </c>
      <c r="Y13" s="468">
        <v>6</v>
      </c>
    </row>
    <row r="14" spans="1:25">
      <c r="A14" s="468" t="s">
        <v>358</v>
      </c>
      <c r="B14" s="468">
        <v>2.1799506100000001</v>
      </c>
      <c r="C14" s="468">
        <v>3.53451951</v>
      </c>
      <c r="D14" s="468">
        <v>5.1349727600000001</v>
      </c>
      <c r="E14" s="468">
        <v>7.6754413100000001</v>
      </c>
      <c r="F14" s="478">
        <v>7.9495726500000004</v>
      </c>
      <c r="G14" s="478">
        <v>7.0722932199999997</v>
      </c>
      <c r="H14" s="478">
        <v>7.0386593700000004</v>
      </c>
      <c r="I14" s="478">
        <v>8.5923028200000005</v>
      </c>
      <c r="J14" s="478">
        <v>7.8075731700000004</v>
      </c>
      <c r="K14" s="478">
        <v>8.8636543200000002</v>
      </c>
      <c r="L14" s="478">
        <v>9.9935698899999998</v>
      </c>
      <c r="M14" s="478">
        <v>6.14750701</v>
      </c>
      <c r="N14" s="478">
        <v>6.4576257799999999</v>
      </c>
      <c r="O14" s="478">
        <v>5.6736716200000004</v>
      </c>
      <c r="P14" s="478">
        <v>4.7542306400000003</v>
      </c>
      <c r="Q14" s="478">
        <v>7.4911357499999998</v>
      </c>
      <c r="R14" s="478">
        <v>7.9633638500000004</v>
      </c>
      <c r="S14" s="478">
        <v>8.36283785</v>
      </c>
      <c r="T14" s="478">
        <v>8.3072045699999997</v>
      </c>
      <c r="U14" s="478">
        <v>7.64038752</v>
      </c>
      <c r="V14" s="478">
        <v>6.8204338099999999</v>
      </c>
      <c r="W14" s="478">
        <v>5.7310563800000001</v>
      </c>
      <c r="X14" s="478">
        <v>4.8877967099999999</v>
      </c>
      <c r="Y14" s="478">
        <v>4.2384930299999999</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8">
    <tabColor theme="4"/>
  </sheetPr>
  <dimension ref="L1:O11"/>
  <sheetViews>
    <sheetView view="pageBreakPreview" zoomScale="80" zoomScaleNormal="100" zoomScaleSheetLayoutView="80" workbookViewId="0">
      <selection activeCell="M9" sqref="M9"/>
    </sheetView>
  </sheetViews>
  <sheetFormatPr defaultRowHeight="14.4"/>
  <cols>
    <col min="12" max="12" width="15.33203125" customWidth="1"/>
  </cols>
  <sheetData>
    <row r="1" spans="12:15" ht="31.8" thickBot="1">
      <c r="L1" s="228" t="s">
        <v>351</v>
      </c>
    </row>
    <row r="2" spans="12:15" ht="15.75" customHeight="1" thickBot="1">
      <c r="L2" s="343"/>
      <c r="M2" s="344"/>
      <c r="N2" s="492" t="s">
        <v>458</v>
      </c>
      <c r="O2" s="343" t="s">
        <v>43</v>
      </c>
    </row>
    <row r="3" spans="12:15" ht="25.5" customHeight="1" thickBot="1">
      <c r="L3" s="535" t="s">
        <v>343</v>
      </c>
      <c r="M3" s="536"/>
      <c r="N3" s="493"/>
      <c r="O3" s="345"/>
    </row>
    <row r="4" spans="12:15">
      <c r="L4" s="537" t="s">
        <v>344</v>
      </c>
      <c r="M4" s="346" t="s">
        <v>345</v>
      </c>
      <c r="N4" s="494">
        <v>-0.8</v>
      </c>
      <c r="O4" s="396">
        <v>-0.6</v>
      </c>
    </row>
    <row r="5" spans="12:15" ht="15" thickBot="1">
      <c r="L5" s="538"/>
      <c r="M5" s="346" t="s">
        <v>346</v>
      </c>
      <c r="N5" s="494">
        <v>-1.1000000000000001</v>
      </c>
      <c r="O5" s="396">
        <v>-1.7</v>
      </c>
    </row>
    <row r="6" spans="12:15">
      <c r="L6" s="539" t="s">
        <v>347</v>
      </c>
      <c r="M6" s="347" t="s">
        <v>345</v>
      </c>
      <c r="N6" s="495">
        <v>2.2000000000000002</v>
      </c>
      <c r="O6" s="397">
        <v>1.8</v>
      </c>
    </row>
    <row r="7" spans="12:15" ht="15" customHeight="1" thickBot="1">
      <c r="L7" s="538"/>
      <c r="M7" s="348" t="s">
        <v>346</v>
      </c>
      <c r="N7" s="496">
        <v>1.7</v>
      </c>
      <c r="O7" s="349">
        <v>3.1</v>
      </c>
    </row>
    <row r="8" spans="12:15" ht="22.5" customHeight="1">
      <c r="L8" s="540" t="s">
        <v>348</v>
      </c>
      <c r="M8" s="346" t="s">
        <v>345</v>
      </c>
      <c r="N8" s="494">
        <v>2.5</v>
      </c>
      <c r="O8" s="396">
        <v>0.6</v>
      </c>
    </row>
    <row r="9" spans="12:15" ht="15.75" customHeight="1" thickBot="1">
      <c r="L9" s="541"/>
      <c r="M9" s="346" t="s">
        <v>346</v>
      </c>
      <c r="N9" s="494">
        <v>7</v>
      </c>
      <c r="O9" s="396">
        <v>3.7</v>
      </c>
    </row>
    <row r="10" spans="12:15" ht="15.75" customHeight="1" thickBot="1">
      <c r="L10" s="535" t="s">
        <v>349</v>
      </c>
      <c r="M10" s="536"/>
      <c r="N10" s="497">
        <v>0.4</v>
      </c>
      <c r="O10" s="350">
        <v>0.4</v>
      </c>
    </row>
    <row r="11" spans="12:15" ht="25.5" customHeight="1" thickBot="1">
      <c r="L11" s="533" t="s">
        <v>350</v>
      </c>
      <c r="M11" s="534"/>
      <c r="N11" s="496">
        <v>0.82</v>
      </c>
      <c r="O11" s="349">
        <v>0.81</v>
      </c>
    </row>
  </sheetData>
  <customSheetViews>
    <customSheetView guid="{54FD4859-4825-49C8-AF88-E7B792413D64}" scale="60" showPageBreaks="1" view="pageBreakPreview">
      <selection activeCell="V18" sqref="V18"/>
      <pageMargins left="0.7" right="0.7" top="0.75" bottom="0.75" header="0.3" footer="0.3"/>
    </customSheetView>
    <customSheetView guid="{5B55F06F-38A3-4953-A2E1-A01BECB01CAC}" scale="60" showPageBreaks="1" view="pageBreakPreview">
      <selection activeCell="V18" sqref="V18"/>
      <pageMargins left="0.7" right="0.7" top="0.75" bottom="0.75" header="0.3" footer="0.3"/>
    </customSheetView>
    <customSheetView guid="{DC707E39-0569-4FAA-B5FD-B85110680DF5}">
      <pageMargins left="0.7" right="0.7" top="0.75" bottom="0.75" header="0.3" footer="0.3"/>
    </customSheetView>
    <customSheetView guid="{254DF0CF-5342-436C-8392-04866B911B72}">
      <pageMargins left="0.7" right="0.7" top="0.75" bottom="0.75" header="0.3" footer="0.3"/>
    </customSheetView>
    <customSheetView guid="{83D4AEBA-9C92-42A7-8C70-A480F50C01E3}">
      <pageMargins left="0.7" right="0.7" top="0.75" bottom="0.75" header="0.3" footer="0.3"/>
    </customSheetView>
    <customSheetView guid="{A510ACF3-DF9A-47BB-87AF-862EA6359570}" scale="60" showPageBreaks="1" view="pageBreakPreview">
      <selection activeCell="V18" sqref="V18"/>
      <pageMargins left="0.7" right="0.7" top="0.75" bottom="0.75" header="0.3" footer="0.3"/>
    </customSheetView>
    <customSheetView guid="{B6000075-C6E9-470D-8855-6E4C41B43187}" scale="60" showPageBreaks="1" view="pageBreakPreview">
      <selection activeCell="V18" sqref="V18"/>
      <pageMargins left="0.7" right="0.7" top="0.75" bottom="0.75" header="0.3" footer="0.3"/>
    </customSheetView>
    <customSheetView guid="{8D4EA38E-ED42-44A9-9431-B3D4F6087B53}" showPageBreaks="1" view="pageBreakPreview">
      <selection activeCell="J9" sqref="J9"/>
      <pageMargins left="0.7" right="0.7" top="0.75" bottom="0.75" header="0.3" footer="0.3"/>
    </customSheetView>
  </customSheetViews>
  <mergeCells count="6">
    <mergeCell ref="L11:M11"/>
    <mergeCell ref="L3:M3"/>
    <mergeCell ref="L4:L5"/>
    <mergeCell ref="L6:L7"/>
    <mergeCell ref="L8:L9"/>
    <mergeCell ref="L10:M1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9">
    <tabColor theme="4"/>
  </sheetPr>
  <dimension ref="A1"/>
  <sheetViews>
    <sheetView view="pageBreakPreview" zoomScale="80" zoomScaleNormal="100" zoomScaleSheetLayoutView="80" workbookViewId="0">
      <selection activeCell="M30" sqref="M30"/>
    </sheetView>
  </sheetViews>
  <sheetFormatPr defaultRowHeight="14.4"/>
  <sheetData/>
  <customSheetViews>
    <customSheetView guid="{54FD4859-4825-49C8-AF88-E7B792413D64}" scale="60" showPageBreaks="1" view="pageBreakPreview">
      <selection activeCell="G26" sqref="G26"/>
      <pageMargins left="0.7" right="0.7" top="0.75" bottom="0.75" header="0.3" footer="0.3"/>
    </customSheetView>
    <customSheetView guid="{5B55F06F-38A3-4953-A2E1-A01BECB01CAC}" scale="60" showPageBreaks="1" view="pageBreakPreview">
      <selection activeCell="G26" sqref="G26"/>
      <pageMargins left="0.7" right="0.7" top="0.75" bottom="0.75" header="0.3" footer="0.3"/>
    </customSheetView>
    <customSheetView guid="{DC707E39-0569-4FAA-B5FD-B85110680DF5}">
      <pageMargins left="0.7" right="0.7" top="0.75" bottom="0.75" header="0.3" footer="0.3"/>
    </customSheetView>
    <customSheetView guid="{254DF0CF-5342-436C-8392-04866B911B72}">
      <pageMargins left="0.7" right="0.7" top="0.75" bottom="0.75" header="0.3" footer="0.3"/>
    </customSheetView>
    <customSheetView guid="{83D4AEBA-9C92-42A7-8C70-A480F50C01E3}">
      <pageMargins left="0.7" right="0.7" top="0.75" bottom="0.75" header="0.3" footer="0.3"/>
    </customSheetView>
    <customSheetView guid="{A510ACF3-DF9A-47BB-87AF-862EA6359570}" scale="60" showPageBreaks="1" view="pageBreakPreview">
      <selection activeCell="G26" sqref="G26"/>
      <pageMargins left="0.7" right="0.7" top="0.75" bottom="0.75" header="0.3" footer="0.3"/>
    </customSheetView>
    <customSheetView guid="{B6000075-C6E9-470D-8855-6E4C41B43187}" scale="60" showPageBreaks="1" view="pageBreakPreview">
      <selection activeCell="G26" sqref="G26"/>
      <pageMargins left="0.7" right="0.7" top="0.75" bottom="0.75" header="0.3" footer="0.3"/>
    </customSheetView>
    <customSheetView guid="{8D4EA38E-ED42-44A9-9431-B3D4F6087B53}" scale="60" showPageBreaks="1" view="pageBreakPreview">
      <selection activeCell="AG42" sqref="AG42"/>
      <pageMargins left="0.7" right="0.7" top="0.75" bottom="0.75" header="0.3" footer="0.3"/>
    </customSheetView>
  </customSheetView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
  <sheetViews>
    <sheetView view="pageBreakPreview" zoomScaleNormal="100" zoomScaleSheetLayoutView="100" workbookViewId="0">
      <selection activeCell="N36" sqref="N36"/>
    </sheetView>
  </sheetViews>
  <sheetFormatPr defaultRowHeight="14.4"/>
  <sheetData/>
  <customSheetViews>
    <customSheetView guid="{54FD4859-4825-49C8-AF88-E7B792413D64}" scale="60" showPageBreaks="1" view="pageBreakPreview">
      <selection activeCell="R38" sqref="R38"/>
      <pageMargins left="0.7" right="0.7" top="0.75" bottom="0.75" header="0.3" footer="0.3"/>
    </customSheetView>
    <customSheetView guid="{B6000075-C6E9-470D-8855-6E4C41B43187}" scale="60" showPageBreaks="1" view="pageBreakPreview">
      <selection activeCell="R38" sqref="R38"/>
      <pageMargins left="0.7" right="0.7" top="0.75" bottom="0.75" header="0.3" footer="0.3"/>
    </customSheetView>
    <customSheetView guid="{8D4EA38E-ED42-44A9-9431-B3D4F6087B53}" scale="60" showPageBreaks="1" view="pageBreakPreview">
      <selection activeCell="AA41" sqref="AA41"/>
      <pageMargins left="0.7" right="0.7" top="0.75" bottom="0.75" header="0.3" footer="0.3"/>
    </customSheetView>
  </customSheetView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
  <sheetViews>
    <sheetView view="pageBreakPreview" zoomScaleNormal="100" zoomScaleSheetLayoutView="100" workbookViewId="0">
      <selection activeCell="K23" sqref="K23"/>
    </sheetView>
  </sheetViews>
  <sheetFormatPr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59999389629810485"/>
    <pageSetUpPr autoPageBreaks="0"/>
  </sheetPr>
  <dimension ref="B2:F22"/>
  <sheetViews>
    <sheetView view="pageBreakPreview" zoomScale="80" zoomScaleNormal="80" zoomScaleSheetLayoutView="80" workbookViewId="0">
      <selection activeCell="J10" sqref="J10"/>
    </sheetView>
  </sheetViews>
  <sheetFormatPr defaultColWidth="9.33203125" defaultRowHeight="14.4"/>
  <cols>
    <col min="1" max="1" width="1.33203125" style="84" customWidth="1"/>
    <col min="2" max="2" width="40.33203125" style="84" customWidth="1"/>
    <col min="3" max="4" width="9.6640625" style="84" customWidth="1"/>
    <col min="5" max="5" width="7.33203125" style="84" bestFit="1" customWidth="1"/>
    <col min="6" max="6" width="8.6640625" style="84" customWidth="1"/>
    <col min="7" max="16384" width="9.33203125" style="84"/>
  </cols>
  <sheetData>
    <row r="2" spans="2:6" ht="27.6">
      <c r="B2" s="83" t="s">
        <v>313</v>
      </c>
    </row>
    <row r="3" spans="2:6" ht="15.75" customHeight="1"/>
    <row r="4" spans="2:6" ht="24" customHeight="1">
      <c r="B4" s="542" t="s">
        <v>128</v>
      </c>
      <c r="C4" s="295">
        <v>2019</v>
      </c>
      <c r="D4" s="328">
        <v>2020</v>
      </c>
      <c r="E4" s="544" t="s">
        <v>471</v>
      </c>
      <c r="F4" s="545"/>
    </row>
    <row r="5" spans="2:6" ht="25.5" customHeight="1">
      <c r="B5" s="543"/>
      <c r="C5" s="295" t="s">
        <v>129</v>
      </c>
      <c r="D5" s="296" t="s">
        <v>155</v>
      </c>
      <c r="E5" s="304" t="s">
        <v>129</v>
      </c>
      <c r="F5" s="303" t="s">
        <v>130</v>
      </c>
    </row>
    <row r="6" spans="2:6" ht="15.75" customHeight="1">
      <c r="B6" s="282" t="s">
        <v>131</v>
      </c>
      <c r="C6" s="283">
        <v>11936.637582730469</v>
      </c>
      <c r="D6" s="310">
        <v>12900.000035199999</v>
      </c>
      <c r="E6" s="312">
        <v>2224.5651188107604</v>
      </c>
      <c r="F6" s="313">
        <v>94.4</v>
      </c>
    </row>
    <row r="7" spans="2:6" ht="15.75" customHeight="1">
      <c r="B7" s="284" t="s">
        <v>132</v>
      </c>
      <c r="C7" s="285">
        <v>1040.4198910426401</v>
      </c>
      <c r="D7" s="311">
        <v>976.96</v>
      </c>
      <c r="E7" s="314">
        <v>144.28813656975001</v>
      </c>
      <c r="F7" s="315">
        <v>103.2</v>
      </c>
    </row>
    <row r="8" spans="2:6" ht="15.75" customHeight="1">
      <c r="B8" s="284" t="s">
        <v>133</v>
      </c>
      <c r="C8" s="285">
        <v>94.596581781080005</v>
      </c>
      <c r="D8" s="311">
        <v>125.2</v>
      </c>
      <c r="E8" s="314">
        <v>6.4693902118400004</v>
      </c>
      <c r="F8" s="315">
        <v>20.100000000000001</v>
      </c>
    </row>
    <row r="9" spans="2:6" s="201" customFormat="1" ht="15.75" customHeight="1">
      <c r="B9" s="287" t="s">
        <v>134</v>
      </c>
      <c r="C9" s="283">
        <v>10801.621109906748</v>
      </c>
      <c r="D9" s="310">
        <v>11797.840035199999</v>
      </c>
      <c r="E9" s="316">
        <v>2073.8075920291699</v>
      </c>
      <c r="F9" s="313">
        <v>94.9</v>
      </c>
    </row>
    <row r="10" spans="2:6" ht="15.75" customHeight="1">
      <c r="B10" s="286" t="s">
        <v>135</v>
      </c>
      <c r="C10" s="285">
        <v>9749.0608469265389</v>
      </c>
      <c r="D10" s="311">
        <v>10656.151675900002</v>
      </c>
      <c r="E10" s="317">
        <v>1912.5615751416101</v>
      </c>
      <c r="F10" s="315">
        <v>97.2</v>
      </c>
    </row>
    <row r="11" spans="2:6" ht="15.75" customHeight="1">
      <c r="B11" s="286" t="s">
        <v>136</v>
      </c>
      <c r="C11" s="285">
        <v>1052.5602629802102</v>
      </c>
      <c r="D11" s="311">
        <v>1141.6883592999977</v>
      </c>
      <c r="E11" s="305">
        <v>161.24601688755999</v>
      </c>
      <c r="F11" s="315">
        <v>73.900000000000006</v>
      </c>
    </row>
    <row r="12" spans="2:6" ht="15.75" customHeight="1">
      <c r="B12" s="300" t="s">
        <v>137</v>
      </c>
      <c r="C12" s="301">
        <v>11429.39184741684</v>
      </c>
      <c r="D12" s="302">
        <v>13872.581700299999</v>
      </c>
      <c r="E12" s="306">
        <v>2349.7982725963298</v>
      </c>
      <c r="F12" s="318">
        <v>69.099999999999994</v>
      </c>
    </row>
    <row r="13" spans="2:6" ht="15.75" customHeight="1">
      <c r="B13" s="286" t="s">
        <v>138</v>
      </c>
      <c r="C13" s="285">
        <v>10568.40970772097</v>
      </c>
      <c r="D13" s="293">
        <v>12912.800193499999</v>
      </c>
      <c r="E13" s="305">
        <v>2164.4862757788596</v>
      </c>
      <c r="F13" s="315">
        <v>58.62</v>
      </c>
    </row>
    <row r="14" spans="2:6" ht="15.75" customHeight="1">
      <c r="B14" s="286" t="s">
        <v>378</v>
      </c>
      <c r="C14" s="285">
        <v>7346.7111050872209</v>
      </c>
      <c r="D14" s="293">
        <v>9059.5798547999984</v>
      </c>
      <c r="E14" s="305">
        <v>1947.2786360914195</v>
      </c>
      <c r="F14" s="315">
        <v>76</v>
      </c>
    </row>
    <row r="15" spans="2:6" ht="15.75" customHeight="1">
      <c r="B15" s="286" t="s">
        <v>379</v>
      </c>
      <c r="C15" s="285">
        <v>2818.3837923146202</v>
      </c>
      <c r="D15" s="293">
        <v>3806.0873139999999</v>
      </c>
      <c r="E15" s="305">
        <v>240.94993448449</v>
      </c>
      <c r="F15" s="315">
        <v>31.7</v>
      </c>
    </row>
    <row r="16" spans="2:6" ht="15.75" customHeight="1">
      <c r="B16" s="286" t="s">
        <v>380</v>
      </c>
      <c r="C16" s="285">
        <v>403.31481031912995</v>
      </c>
      <c r="D16" s="293">
        <v>47.133024699999986</v>
      </c>
      <c r="E16" s="305">
        <v>-23.742294797049997</v>
      </c>
      <c r="F16" s="315">
        <v>142.1</v>
      </c>
    </row>
    <row r="17" spans="2:6" ht="15.75" customHeight="1">
      <c r="B17" s="297" t="s">
        <v>139</v>
      </c>
      <c r="C17" s="298">
        <v>860.98213969586993</v>
      </c>
      <c r="D17" s="299">
        <v>959.78150679999999</v>
      </c>
      <c r="E17" s="307">
        <v>185.31199681746997</v>
      </c>
      <c r="F17" s="319">
        <v>96.1</v>
      </c>
    </row>
    <row r="18" spans="2:6" ht="15.75" customHeight="1">
      <c r="B18" s="287" t="s">
        <v>153</v>
      </c>
      <c r="C18" s="283">
        <v>-627.77073751009266</v>
      </c>
      <c r="D18" s="292">
        <v>-2074.7416651000003</v>
      </c>
      <c r="E18" s="309">
        <v>-275.99068056715987</v>
      </c>
      <c r="F18" s="288"/>
    </row>
    <row r="19" spans="2:6" ht="15.75" customHeight="1">
      <c r="B19" s="289" t="s">
        <v>140</v>
      </c>
      <c r="C19" s="290">
        <v>-1.7082009048106209E-2</v>
      </c>
      <c r="D19" s="294">
        <v>-5.0997601463552485E-2</v>
      </c>
      <c r="E19" s="308"/>
      <c r="F19" s="291"/>
    </row>
    <row r="20" spans="2:6" ht="15.75" customHeight="1">
      <c r="B20" s="286" t="s">
        <v>141</v>
      </c>
      <c r="C20" s="285">
        <v>233.21140218577727</v>
      </c>
      <c r="D20" s="293">
        <v>-1114.9601583000003</v>
      </c>
      <c r="E20" s="305">
        <v>-90.678683749689895</v>
      </c>
      <c r="F20" s="291"/>
    </row>
    <row r="21" spans="2:6" ht="15.75" customHeight="1">
      <c r="B21" s="289" t="s">
        <v>140</v>
      </c>
      <c r="C21" s="290">
        <v>6.3458186949896453E-3</v>
      </c>
      <c r="D21" s="294">
        <v>-2.7405963237347047E-2</v>
      </c>
      <c r="E21" s="308"/>
      <c r="F21" s="285"/>
    </row>
    <row r="22" spans="2:6" ht="15.75" customHeight="1"/>
  </sheetData>
  <customSheetViews>
    <customSheetView guid="{54FD4859-4825-49C8-AF88-E7B792413D64}" scale="80" hiddenRows="1">
      <selection activeCell="N30" sqref="N30:N31"/>
      <pageMargins left="0.7" right="0.7" top="0.75" bottom="0.75" header="0.3" footer="0.3"/>
      <pageSetup paperSize="9" orientation="portrait" r:id="rId1"/>
    </customSheetView>
    <customSheetView guid="{5B55F06F-38A3-4953-A2E1-A01BECB01CAC}" scale="80" hiddenRows="1">
      <selection activeCell="N30" sqref="N30:N31"/>
      <pageMargins left="0.7" right="0.7" top="0.75" bottom="0.75" header="0.3" footer="0.3"/>
      <pageSetup paperSize="9" orientation="portrait" r:id="rId2"/>
    </customSheetView>
    <customSheetView guid="{A510ACF3-DF9A-47BB-87AF-862EA6359570}" scale="80" hiddenRows="1">
      <selection activeCell="N30" sqref="N30:N31"/>
      <pageMargins left="0.7" right="0.7" top="0.75" bottom="0.75" header="0.3" footer="0.3"/>
      <pageSetup paperSize="9" orientation="portrait" r:id="rId3"/>
    </customSheetView>
    <customSheetView guid="{B6000075-C6E9-470D-8855-6E4C41B43187}" scale="80" hiddenRows="1">
      <selection activeCell="N30" sqref="N30:N31"/>
      <pageMargins left="0.7" right="0.7" top="0.75" bottom="0.75" header="0.3" footer="0.3"/>
      <pageSetup paperSize="9" orientation="portrait" r:id="rId4"/>
    </customSheetView>
    <customSheetView guid="{8D4EA38E-ED42-44A9-9431-B3D4F6087B53}" scale="60" showPageBreaks="1" view="pageBreakPreview">
      <selection activeCell="L10" sqref="L10"/>
      <pageMargins left="0.7" right="0.7" top="0.75" bottom="0.75" header="0.3" footer="0.3"/>
      <pageSetup paperSize="9" scale="82" orientation="portrait" r:id="rId5"/>
    </customSheetView>
  </customSheetViews>
  <mergeCells count="2">
    <mergeCell ref="B4:B5"/>
    <mergeCell ref="E4:F4"/>
  </mergeCells>
  <pageMargins left="0.7" right="0.7" top="0.75" bottom="0.75" header="0.3" footer="0.3"/>
  <pageSetup paperSize="9" scale="88" orientation="portrait"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pageSetUpPr autoPageBreaks="0"/>
  </sheetPr>
  <dimension ref="A2:S62"/>
  <sheetViews>
    <sheetView zoomScale="85" zoomScaleNormal="85" workbookViewId="0">
      <selection activeCell="N24" sqref="N24"/>
    </sheetView>
  </sheetViews>
  <sheetFormatPr defaultColWidth="9.33203125" defaultRowHeight="13.8"/>
  <cols>
    <col min="1" max="1" width="1.33203125" style="85" customWidth="1"/>
    <col min="2" max="2" width="26.44140625" style="85" customWidth="1"/>
    <col min="3" max="3" width="10" style="85" bestFit="1" customWidth="1"/>
    <col min="4" max="6" width="9.33203125" style="85"/>
    <col min="7" max="7" width="3.44140625" style="85" customWidth="1"/>
    <col min="8" max="12" width="6" style="85" bestFit="1" customWidth="1"/>
    <col min="13" max="15" width="9.33203125" style="85"/>
    <col min="16" max="16" width="10.33203125" style="85" customWidth="1"/>
    <col min="17" max="16384" width="9.33203125" style="85"/>
  </cols>
  <sheetData>
    <row r="2" spans="1:19" ht="27.6">
      <c r="E2" s="86"/>
      <c r="H2" s="83" t="s">
        <v>279</v>
      </c>
      <c r="I2" s="87"/>
      <c r="J2" s="87"/>
      <c r="K2" s="87"/>
      <c r="L2" s="87"/>
      <c r="M2" s="87"/>
      <c r="N2" s="87"/>
      <c r="O2" s="87"/>
      <c r="P2" s="87"/>
      <c r="Q2" s="87"/>
      <c r="R2" s="83" t="s">
        <v>312</v>
      </c>
      <c r="S2" s="87"/>
    </row>
    <row r="3" spans="1:19" ht="14.4" thickBot="1"/>
    <row r="4" spans="1:19">
      <c r="A4" s="88"/>
      <c r="B4" s="89"/>
      <c r="C4" s="89"/>
      <c r="D4" s="89"/>
      <c r="E4" s="89"/>
      <c r="F4" s="90"/>
    </row>
    <row r="5" spans="1:19">
      <c r="A5" s="91"/>
      <c r="C5" s="514" t="s">
        <v>472</v>
      </c>
      <c r="D5" s="514" t="s">
        <v>473</v>
      </c>
      <c r="E5" s="514" t="s">
        <v>474</v>
      </c>
      <c r="F5" s="92"/>
    </row>
    <row r="6" spans="1:19">
      <c r="A6" s="91"/>
      <c r="B6" s="85" t="s">
        <v>142</v>
      </c>
      <c r="C6" s="511" t="s">
        <v>129</v>
      </c>
      <c r="D6" s="511" t="s">
        <v>129</v>
      </c>
      <c r="E6" s="512" t="s">
        <v>129</v>
      </c>
      <c r="F6" s="92"/>
    </row>
    <row r="7" spans="1:19">
      <c r="A7" s="91"/>
      <c r="B7" s="85" t="s">
        <v>134</v>
      </c>
      <c r="C7" s="513">
        <v>1810.8525030174919</v>
      </c>
      <c r="D7" s="513">
        <v>2163.4255052387598</v>
      </c>
      <c r="E7" s="513">
        <v>2073.8075920291699</v>
      </c>
      <c r="F7" s="92"/>
    </row>
    <row r="8" spans="1:19">
      <c r="A8" s="91"/>
      <c r="B8" s="85" t="s">
        <v>143</v>
      </c>
      <c r="C8" s="513">
        <v>1618.0947574270706</v>
      </c>
      <c r="D8" s="513">
        <v>1971.47724801762</v>
      </c>
      <c r="E8" s="513">
        <v>1912.5615751416101</v>
      </c>
      <c r="F8" s="92"/>
    </row>
    <row r="9" spans="1:19">
      <c r="A9" s="91"/>
      <c r="B9" s="85" t="s">
        <v>144</v>
      </c>
      <c r="C9" s="513">
        <v>412.30338039890006</v>
      </c>
      <c r="D9" s="513">
        <v>537.63212276540992</v>
      </c>
      <c r="E9" s="513">
        <v>546.69756021839009</v>
      </c>
      <c r="F9" s="92"/>
    </row>
    <row r="10" spans="1:19">
      <c r="A10" s="91"/>
      <c r="B10" s="85" t="s">
        <v>145</v>
      </c>
      <c r="C10" s="513">
        <v>344.35126425392991</v>
      </c>
      <c r="D10" s="513">
        <v>438.91241614559004</v>
      </c>
      <c r="E10" s="513">
        <v>459.45326140520001</v>
      </c>
      <c r="F10" s="92"/>
    </row>
    <row r="11" spans="1:19">
      <c r="A11" s="91"/>
      <c r="B11" s="93" t="s">
        <v>276</v>
      </c>
      <c r="C11" s="513">
        <v>380.85304968589998</v>
      </c>
      <c r="D11" s="513">
        <v>381.55257450118006</v>
      </c>
      <c r="E11" s="513">
        <v>392.76247053438004</v>
      </c>
      <c r="F11" s="92"/>
    </row>
    <row r="12" spans="1:19">
      <c r="A12" s="91"/>
      <c r="B12" s="85" t="s">
        <v>146</v>
      </c>
      <c r="C12" s="513">
        <v>480.58706308834053</v>
      </c>
      <c r="D12" s="513">
        <v>613.38013460543993</v>
      </c>
      <c r="E12" s="513">
        <v>513.64828298364</v>
      </c>
      <c r="F12" s="92"/>
    </row>
    <row r="13" spans="1:19">
      <c r="A13" s="91"/>
      <c r="B13" s="85" t="s">
        <v>147</v>
      </c>
      <c r="C13" s="513">
        <v>192.75774559042134</v>
      </c>
      <c r="D13" s="513">
        <v>191.94825722113978</v>
      </c>
      <c r="E13" s="513">
        <v>161.24601688755979</v>
      </c>
      <c r="F13" s="92"/>
    </row>
    <row r="14" spans="1:19">
      <c r="A14" s="91"/>
      <c r="F14" s="92"/>
    </row>
    <row r="15" spans="1:19">
      <c r="A15" s="91"/>
      <c r="C15" s="517" t="s">
        <v>472</v>
      </c>
      <c r="D15" s="517" t="s">
        <v>473</v>
      </c>
      <c r="E15" s="517" t="s">
        <v>474</v>
      </c>
      <c r="F15" s="92"/>
    </row>
    <row r="16" spans="1:19">
      <c r="A16" s="91"/>
      <c r="B16" s="85" t="s">
        <v>142</v>
      </c>
      <c r="C16" s="515" t="s">
        <v>129</v>
      </c>
      <c r="D16" s="515" t="s">
        <v>129</v>
      </c>
      <c r="E16" s="515" t="s">
        <v>129</v>
      </c>
      <c r="F16" s="92"/>
    </row>
    <row r="17" spans="1:6">
      <c r="A17" s="91"/>
      <c r="B17" s="85" t="s">
        <v>137</v>
      </c>
      <c r="C17" s="516">
        <v>1836.6244376352947</v>
      </c>
      <c r="D17" s="516">
        <v>1969.0791292394699</v>
      </c>
      <c r="E17" s="516">
        <v>2349.7982725963298</v>
      </c>
      <c r="F17" s="92"/>
    </row>
    <row r="18" spans="1:6">
      <c r="A18" s="91"/>
      <c r="B18" s="85" t="s">
        <v>148</v>
      </c>
      <c r="C18" s="516">
        <v>693.71772636054004</v>
      </c>
      <c r="D18" s="516">
        <v>826.50055940553011</v>
      </c>
      <c r="E18" s="516">
        <v>964.53333347173964</v>
      </c>
      <c r="F18" s="92"/>
    </row>
    <row r="19" spans="1:6">
      <c r="A19" s="91"/>
      <c r="B19" s="85" t="s">
        <v>149</v>
      </c>
      <c r="C19" s="516">
        <v>696.82773157392444</v>
      </c>
      <c r="D19" s="516">
        <v>802.93330401541004</v>
      </c>
      <c r="E19" s="516">
        <v>982.74530261967993</v>
      </c>
      <c r="F19" s="92"/>
    </row>
    <row r="20" spans="1:6">
      <c r="A20" s="91"/>
      <c r="B20" s="85" t="s">
        <v>150</v>
      </c>
      <c r="C20" s="516">
        <v>210.04379706782998</v>
      </c>
      <c r="D20" s="516">
        <v>167.99146011282994</v>
      </c>
      <c r="E20" s="516">
        <v>240.94993448449</v>
      </c>
      <c r="F20" s="92"/>
    </row>
    <row r="21" spans="1:6">
      <c r="A21" s="91"/>
      <c r="B21" s="85" t="s">
        <v>151</v>
      </c>
      <c r="C21" s="516">
        <v>5.9395680286799974</v>
      </c>
      <c r="D21" s="516">
        <v>0.55264648481999989</v>
      </c>
      <c r="E21" s="516">
        <v>-23.742294797049997</v>
      </c>
      <c r="F21" s="92"/>
    </row>
    <row r="22" spans="1:6">
      <c r="A22" s="91"/>
      <c r="B22" s="85" t="s">
        <v>152</v>
      </c>
      <c r="C22" s="516">
        <v>230.09561460431999</v>
      </c>
      <c r="D22" s="516">
        <v>171.10115922087999</v>
      </c>
      <c r="E22" s="516">
        <v>185.31199681746997</v>
      </c>
      <c r="F22" s="92"/>
    </row>
    <row r="23" spans="1:6">
      <c r="A23" s="91"/>
      <c r="F23" s="92"/>
    </row>
    <row r="24" spans="1:6">
      <c r="A24" s="91"/>
      <c r="F24" s="92"/>
    </row>
    <row r="25" spans="1:6" ht="14.4" thickBot="1">
      <c r="A25" s="94"/>
      <c r="B25" s="95"/>
      <c r="C25" s="95"/>
      <c r="D25" s="95"/>
      <c r="E25" s="95"/>
      <c r="F25" s="96"/>
    </row>
    <row r="28" spans="1:6">
      <c r="B28" s="97"/>
    </row>
    <row r="29" spans="1:6">
      <c r="B29" s="97"/>
    </row>
    <row r="30" spans="1:6">
      <c r="B30" s="97"/>
      <c r="C30" s="98"/>
    </row>
    <row r="31" spans="1:6">
      <c r="B31" s="97"/>
      <c r="C31" s="98"/>
    </row>
    <row r="32" spans="1:6">
      <c r="B32" s="97"/>
    </row>
    <row r="33" spans="2:2">
      <c r="B33" s="97"/>
    </row>
    <row r="34" spans="2:2">
      <c r="B34" s="97"/>
    </row>
    <row r="35" spans="2:2">
      <c r="B35" s="97"/>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54FD4859-4825-49C8-AF88-E7B792413D64}" scale="80" hiddenRows="1">
      <selection activeCell="N30" sqref="N30:N31"/>
      <pageMargins left="0.7" right="0.7" top="0.75" bottom="0.75" header="0.3" footer="0.3"/>
      <pageSetup paperSize="9" orientation="portrait" r:id="rId1"/>
    </customSheetView>
    <customSheetView guid="{5B55F06F-38A3-4953-A2E1-A01BECB01CAC}" scale="80" hiddenRows="1">
      <selection activeCell="N30" sqref="N30:N31"/>
      <pageMargins left="0.7" right="0.7" top="0.75" bottom="0.75" header="0.3" footer="0.3"/>
      <pageSetup paperSize="9" orientation="portrait" r:id="rId2"/>
    </customSheetView>
    <customSheetView guid="{A510ACF3-DF9A-47BB-87AF-862EA6359570}" scale="80" hiddenRows="1">
      <selection activeCell="N30" sqref="N30:N31"/>
      <pageMargins left="0.7" right="0.7" top="0.75" bottom="0.75" header="0.3" footer="0.3"/>
      <pageSetup paperSize="9" orientation="portrait" r:id="rId3"/>
    </customSheetView>
    <customSheetView guid="{B6000075-C6E9-470D-8855-6E4C41B43187}" scale="80" hiddenRows="1">
      <selection activeCell="N30" sqref="N30:N31"/>
      <pageMargins left="0.7" right="0.7" top="0.75" bottom="0.75" header="0.3" footer="0.3"/>
      <pageSetup paperSize="9" orientation="portrait" r:id="rId4"/>
    </customSheetView>
    <customSheetView guid="{8D4EA38E-ED42-44A9-9431-B3D4F6087B53}" scale="60" showPageBreaks="1" hiddenRows="1" view="pageBreakPreview">
      <selection activeCell="AB21" sqref="AB21"/>
      <pageMargins left="0.7" right="0.7" top="0.75" bottom="0.75" header="0.3" footer="0.3"/>
      <pageSetup paperSize="9" orientation="portrait" r:id="rId5"/>
    </customSheetView>
  </customSheetViews>
  <pageMargins left="0.7" right="0.7" top="0.75" bottom="0.75" header="0.3" footer="0.3"/>
  <pageSetup paperSize="9" orientation="portrait" r:id="rId6"/>
  <drawing r:id="rId7"/>
  <legacyDrawing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59999389629810485"/>
    <pageSetUpPr autoPageBreaks="0"/>
  </sheetPr>
  <dimension ref="A1:F11"/>
  <sheetViews>
    <sheetView zoomScale="145" zoomScaleNormal="145" workbookViewId="0">
      <selection activeCell="D16" sqref="D16"/>
    </sheetView>
  </sheetViews>
  <sheetFormatPr defaultColWidth="9.33203125" defaultRowHeight="14.4"/>
  <cols>
    <col min="1" max="1" width="27.5546875" style="84" customWidth="1"/>
    <col min="2" max="2" width="0" style="84" hidden="1" customWidth="1"/>
    <col min="3" max="16384" width="9.33203125" style="84"/>
  </cols>
  <sheetData>
    <row r="1" spans="1:6" ht="17.399999999999999">
      <c r="A1" s="160" t="s">
        <v>280</v>
      </c>
    </row>
    <row r="2" spans="1:6" ht="8.6999999999999993" customHeight="1">
      <c r="A2" s="83"/>
    </row>
    <row r="3" spans="1:6">
      <c r="A3" s="481"/>
      <c r="B3" s="482">
        <v>2016</v>
      </c>
      <c r="C3" s="482">
        <v>2017</v>
      </c>
      <c r="D3" s="482">
        <v>2018</v>
      </c>
      <c r="E3" s="482">
        <v>2019</v>
      </c>
      <c r="F3" s="482" t="s">
        <v>154</v>
      </c>
    </row>
    <row r="4" spans="1:6">
      <c r="A4" s="483" t="s">
        <v>128</v>
      </c>
      <c r="B4" s="411" t="s">
        <v>129</v>
      </c>
      <c r="C4" s="411" t="s">
        <v>129</v>
      </c>
      <c r="D4" s="411" t="s">
        <v>129</v>
      </c>
      <c r="E4" s="411" t="s">
        <v>129</v>
      </c>
      <c r="F4" s="411" t="s">
        <v>155</v>
      </c>
    </row>
    <row r="5" spans="1:6">
      <c r="A5" s="412" t="s">
        <v>156</v>
      </c>
      <c r="B5" s="413">
        <v>18861</v>
      </c>
      <c r="C5" s="413">
        <v>20212.099999999999</v>
      </c>
      <c r="D5" s="413">
        <v>18946</v>
      </c>
      <c r="E5" s="413">
        <v>23915.133670319978</v>
      </c>
      <c r="F5" s="413">
        <v>22089</v>
      </c>
    </row>
    <row r="6" spans="1:6">
      <c r="A6" s="484" t="s">
        <v>455</v>
      </c>
      <c r="B6" s="485">
        <v>78.798107642200705</v>
      </c>
      <c r="C6" s="485">
        <v>74.399373063599512</v>
      </c>
      <c r="D6" s="485">
        <v>58.9</v>
      </c>
      <c r="E6" s="485">
        <v>56.135521267088443</v>
      </c>
      <c r="F6" s="485">
        <v>54.3</v>
      </c>
    </row>
    <row r="7" spans="1:6">
      <c r="A7" s="93" t="s">
        <v>456</v>
      </c>
      <c r="B7" s="486">
        <v>88</v>
      </c>
      <c r="C7" s="486">
        <v>85</v>
      </c>
      <c r="D7" s="486">
        <v>80</v>
      </c>
      <c r="E7" s="486">
        <v>75</v>
      </c>
      <c r="F7" s="486">
        <v>70</v>
      </c>
    </row>
    <row r="8" spans="1:6">
      <c r="A8" s="487" t="s">
        <v>255</v>
      </c>
      <c r="B8" s="488">
        <v>987.59852469778002</v>
      </c>
      <c r="C8" s="488">
        <v>1155.9236872597801</v>
      </c>
      <c r="D8" s="488">
        <v>1046</v>
      </c>
      <c r="E8" s="488">
        <v>860.98213969587005</v>
      </c>
      <c r="F8" s="488">
        <v>960</v>
      </c>
    </row>
    <row r="9" spans="1:6">
      <c r="A9" s="489" t="s">
        <v>256</v>
      </c>
      <c r="B9" s="486">
        <v>16.87603762197309</v>
      </c>
      <c r="C9" s="486">
        <v>15.967813070007486</v>
      </c>
      <c r="D9" s="486">
        <v>11.3</v>
      </c>
      <c r="E9" s="486">
        <v>7.9708604008172506</v>
      </c>
      <c r="F9" s="486">
        <v>8.1</v>
      </c>
    </row>
    <row r="10" spans="1:6">
      <c r="A10" s="487" t="s">
        <v>438</v>
      </c>
      <c r="B10" s="488">
        <v>-3667.8302292232001</v>
      </c>
      <c r="C10" s="488">
        <v>-1741.8909921182501</v>
      </c>
      <c r="D10" s="488">
        <v>12</v>
      </c>
      <c r="E10" s="488">
        <v>-627.77073751009198</v>
      </c>
      <c r="F10" s="488">
        <v>-2075</v>
      </c>
    </row>
    <row r="11" spans="1:6">
      <c r="A11" s="489" t="s">
        <v>140</v>
      </c>
      <c r="B11" s="486">
        <v>-15.323582059044979</v>
      </c>
      <c r="C11" s="486">
        <v>-6.411782929964188</v>
      </c>
      <c r="D11" s="486">
        <v>0</v>
      </c>
      <c r="E11" s="486">
        <v>-1.7013845170241861</v>
      </c>
      <c r="F11" s="486">
        <v>-5.0999999999999996</v>
      </c>
    </row>
  </sheetData>
  <customSheetViews>
    <customSheetView guid="{54FD4859-4825-49C8-AF88-E7B792413D64}" scale="145">
      <selection activeCell="D5" sqref="D5"/>
      <pageMargins left="0.7" right="0.7" top="0.75" bottom="0.75" header="0.3" footer="0.3"/>
    </customSheetView>
    <customSheetView guid="{5B55F06F-38A3-4953-A2E1-A01BECB01CAC}" scale="145">
      <selection activeCell="D5" sqref="D5"/>
      <pageMargins left="0.7" right="0.7" top="0.75" bottom="0.75" header="0.3" footer="0.3"/>
    </customSheetView>
    <customSheetView guid="{A510ACF3-DF9A-47BB-87AF-862EA6359570}" scale="145">
      <selection activeCell="D5" sqref="D5"/>
      <pageMargins left="0.7" right="0.7" top="0.75" bottom="0.75" header="0.3" footer="0.3"/>
    </customSheetView>
    <customSheetView guid="{B6000075-C6E9-470D-8855-6E4C41B43187}" scale="145">
      <selection activeCell="D5" sqref="D5"/>
      <pageMargins left="0.7" right="0.7" top="0.75" bottom="0.75" header="0.3" footer="0.3"/>
    </customSheetView>
    <customSheetView guid="{8D4EA38E-ED42-44A9-9431-B3D4F6087B53}" scale="60" showPageBreaks="1" view="pageBreakPreview">
      <selection activeCell="X44" sqref="X44"/>
      <pageMargins left="0.7" right="0.7" top="0.75" bottom="0.75" header="0.3" footer="0.3"/>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59999389629810485"/>
    <pageSetUpPr autoPageBreaks="0"/>
  </sheetPr>
  <dimension ref="A2:K62"/>
  <sheetViews>
    <sheetView zoomScale="55" zoomScaleNormal="55" workbookViewId="0">
      <selection activeCell="M43" sqref="M43"/>
    </sheetView>
  </sheetViews>
  <sheetFormatPr defaultColWidth="9.33203125" defaultRowHeight="13.8"/>
  <cols>
    <col min="1" max="4" width="6" style="85" bestFit="1" customWidth="1"/>
    <col min="5" max="7" width="9.33203125" style="85"/>
    <col min="8" max="8" width="10.33203125" style="85" customWidth="1"/>
    <col min="9" max="16384" width="9.33203125" style="85"/>
  </cols>
  <sheetData>
    <row r="2" spans="1:11" ht="27.6">
      <c r="A2" s="87"/>
      <c r="B2" s="87"/>
      <c r="C2" s="83" t="s">
        <v>312</v>
      </c>
      <c r="D2" s="87"/>
      <c r="E2" s="87"/>
      <c r="F2" s="87"/>
      <c r="G2" s="87"/>
      <c r="H2" s="87"/>
      <c r="I2" s="87"/>
      <c r="J2" s="83"/>
      <c r="K2" s="87"/>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7">
    <tabColor rgb="FF009999"/>
    <pageSetUpPr fitToPage="1"/>
  </sheetPr>
  <dimension ref="A1:AIL34"/>
  <sheetViews>
    <sheetView view="pageBreakPreview" zoomScale="90" zoomScaleNormal="90" zoomScaleSheetLayoutView="90" zoomScalePageLayoutView="90" workbookViewId="0">
      <pane xSplit="4" ySplit="2" topLeftCell="E7" activePane="bottomRight" state="frozen"/>
      <selection pane="topRight" activeCell="E1" sqref="E1"/>
      <selection pane="bottomLeft" activeCell="A3" sqref="A3"/>
      <selection pane="bottomRight" activeCell="F16" sqref="F16"/>
    </sheetView>
  </sheetViews>
  <sheetFormatPr defaultColWidth="8.6640625" defaultRowHeight="14.4"/>
  <cols>
    <col min="1" max="4" width="8.6640625" style="121"/>
    <col min="5" max="5" width="11.44140625" style="121" customWidth="1"/>
    <col min="6" max="6" width="11.44140625" style="63" customWidth="1"/>
    <col min="7" max="7" width="13.44140625" style="121" customWidth="1"/>
    <col min="8" max="8" width="11.44140625" style="121" customWidth="1"/>
    <col min="9" max="9" width="12.33203125" style="63" customWidth="1"/>
    <col min="10" max="10" width="8.6640625" style="121"/>
    <col min="11" max="11" width="10.5546875" style="121" customWidth="1"/>
    <col min="12" max="12" width="10.33203125" style="63" customWidth="1"/>
    <col min="13" max="13" width="8.6640625" style="121"/>
    <col min="14" max="14" width="9.6640625" style="121" customWidth="1"/>
    <col min="15" max="15" width="10.33203125" style="63" customWidth="1"/>
    <col min="16" max="16" width="8.6640625" style="121"/>
    <col min="17" max="18" width="11.33203125" style="125" bestFit="1" customWidth="1"/>
    <col min="19" max="16384" width="8.6640625" style="121"/>
  </cols>
  <sheetData>
    <row r="1" spans="1:922" s="64" customFormat="1">
      <c r="E1" s="548" t="s">
        <v>238</v>
      </c>
      <c r="F1" s="548"/>
      <c r="G1" s="548"/>
      <c r="H1" s="548" t="s">
        <v>239</v>
      </c>
      <c r="I1" s="548"/>
      <c r="J1" s="548"/>
      <c r="K1" s="548" t="s">
        <v>240</v>
      </c>
      <c r="L1" s="548"/>
      <c r="M1" s="548"/>
      <c r="N1" s="548" t="s">
        <v>241</v>
      </c>
      <c r="O1" s="548"/>
      <c r="P1" s="548"/>
      <c r="Q1" s="548" t="s">
        <v>242</v>
      </c>
      <c r="R1" s="548"/>
      <c r="S1" s="548"/>
    </row>
    <row r="2" spans="1:922" s="64" customFormat="1" ht="33" customHeight="1">
      <c r="E2" s="117" t="s">
        <v>14</v>
      </c>
      <c r="F2" s="118" t="s">
        <v>9</v>
      </c>
      <c r="H2" s="117" t="s">
        <v>14</v>
      </c>
      <c r="I2" s="118" t="s">
        <v>9</v>
      </c>
      <c r="K2" s="117" t="s">
        <v>14</v>
      </c>
      <c r="L2" s="118" t="s">
        <v>9</v>
      </c>
      <c r="N2" s="117" t="s">
        <v>14</v>
      </c>
      <c r="O2" s="118" t="s">
        <v>9</v>
      </c>
      <c r="Q2" s="123" t="s">
        <v>14</v>
      </c>
      <c r="R2" s="123" t="s">
        <v>9</v>
      </c>
    </row>
    <row r="3" spans="1:922" s="64" customFormat="1" ht="15.75" customHeight="1">
      <c r="A3" s="547">
        <v>2013</v>
      </c>
      <c r="B3" s="102">
        <v>2013</v>
      </c>
      <c r="C3" s="64" t="s">
        <v>0</v>
      </c>
      <c r="D3" s="64" t="s">
        <v>0</v>
      </c>
      <c r="E3" s="64">
        <v>7.7</v>
      </c>
      <c r="F3" s="65">
        <v>7.7</v>
      </c>
      <c r="G3" s="66"/>
      <c r="H3" s="64">
        <v>2.7</v>
      </c>
      <c r="I3" s="65">
        <v>2.7</v>
      </c>
      <c r="J3" s="66"/>
      <c r="K3" s="119">
        <v>1.3</v>
      </c>
      <c r="L3" s="120">
        <v>1.3</v>
      </c>
      <c r="M3" s="66"/>
      <c r="N3" s="119">
        <v>-1.2</v>
      </c>
      <c r="O3" s="120">
        <v>-1.2</v>
      </c>
      <c r="P3" s="66"/>
      <c r="Q3" s="69">
        <v>0.25</v>
      </c>
      <c r="R3" s="79">
        <v>0.25</v>
      </c>
    </row>
    <row r="4" spans="1:922" s="64" customFormat="1">
      <c r="A4" s="547"/>
      <c r="B4" s="102"/>
      <c r="C4" s="64" t="s">
        <v>1</v>
      </c>
      <c r="D4" s="64" t="s">
        <v>1</v>
      </c>
      <c r="E4" s="64">
        <v>7.5</v>
      </c>
      <c r="F4" s="65">
        <v>7.5</v>
      </c>
      <c r="G4" s="66"/>
      <c r="H4" s="64">
        <v>0.9</v>
      </c>
      <c r="I4" s="65">
        <v>0.9</v>
      </c>
      <c r="J4" s="66"/>
      <c r="K4" s="119">
        <v>1</v>
      </c>
      <c r="L4" s="120">
        <v>1</v>
      </c>
      <c r="M4" s="66"/>
      <c r="N4" s="119">
        <v>-0.4</v>
      </c>
      <c r="O4" s="120">
        <v>-0.4</v>
      </c>
      <c r="P4" s="66"/>
      <c r="Q4" s="69">
        <v>0.25</v>
      </c>
      <c r="R4" s="79">
        <v>0.25</v>
      </c>
    </row>
    <row r="5" spans="1:922" s="64" customFormat="1">
      <c r="A5" s="547"/>
      <c r="B5" s="102"/>
      <c r="C5" s="64" t="s">
        <v>2</v>
      </c>
      <c r="D5" s="64" t="s">
        <v>2</v>
      </c>
      <c r="E5" s="64">
        <v>7.7</v>
      </c>
      <c r="F5" s="65">
        <v>7.7</v>
      </c>
      <c r="G5" s="66"/>
      <c r="H5" s="64">
        <v>1.5</v>
      </c>
      <c r="I5" s="65">
        <v>1.5</v>
      </c>
      <c r="J5" s="66"/>
      <c r="K5" s="119">
        <v>1</v>
      </c>
      <c r="L5" s="120">
        <v>1</v>
      </c>
      <c r="M5" s="66"/>
      <c r="N5" s="119">
        <v>0</v>
      </c>
      <c r="O5" s="120">
        <v>0</v>
      </c>
      <c r="P5" s="66"/>
      <c r="Q5" s="69">
        <v>0.25</v>
      </c>
      <c r="R5" s="79">
        <v>0.25</v>
      </c>
    </row>
    <row r="6" spans="1:922" s="64" customFormat="1">
      <c r="A6" s="547"/>
      <c r="B6" s="102"/>
      <c r="C6" s="64" t="s">
        <v>3</v>
      </c>
      <c r="D6" s="64" t="s">
        <v>3</v>
      </c>
      <c r="E6" s="64">
        <v>7.6</v>
      </c>
      <c r="F6" s="65">
        <v>7.6</v>
      </c>
      <c r="G6" s="66"/>
      <c r="H6" s="64">
        <v>2.5</v>
      </c>
      <c r="I6" s="65">
        <v>2.5</v>
      </c>
      <c r="J6" s="66"/>
      <c r="K6" s="119">
        <v>1.7</v>
      </c>
      <c r="L6" s="120">
        <v>1.7</v>
      </c>
      <c r="M6" s="66"/>
      <c r="N6" s="119">
        <v>0.6</v>
      </c>
      <c r="O6" s="120">
        <v>0.6</v>
      </c>
      <c r="P6" s="66"/>
      <c r="Q6" s="69">
        <v>0.25</v>
      </c>
      <c r="R6" s="79">
        <v>0.25</v>
      </c>
    </row>
    <row r="7" spans="1:922" s="64" customFormat="1">
      <c r="A7" s="547">
        <v>2014</v>
      </c>
      <c r="B7" s="102">
        <v>2014</v>
      </c>
      <c r="C7" s="64" t="s">
        <v>0</v>
      </c>
      <c r="D7" s="64" t="s">
        <v>0</v>
      </c>
      <c r="E7" s="64">
        <v>7.4</v>
      </c>
      <c r="F7" s="65">
        <v>7.4</v>
      </c>
      <c r="G7" s="66"/>
      <c r="H7" s="64">
        <v>1.7</v>
      </c>
      <c r="I7" s="65">
        <v>1.7</v>
      </c>
      <c r="J7" s="66"/>
      <c r="K7" s="119">
        <v>1</v>
      </c>
      <c r="L7" s="120">
        <v>1</v>
      </c>
      <c r="M7" s="66"/>
      <c r="N7" s="119">
        <v>1.1000000000000001</v>
      </c>
      <c r="O7" s="120">
        <v>1.1000000000000001</v>
      </c>
      <c r="P7" s="66"/>
      <c r="Q7" s="69">
        <v>0.25</v>
      </c>
      <c r="R7" s="79">
        <v>0.25</v>
      </c>
    </row>
    <row r="8" spans="1:922" s="64" customFormat="1">
      <c r="A8" s="547"/>
      <c r="B8" s="102"/>
      <c r="C8" s="64" t="s">
        <v>1</v>
      </c>
      <c r="D8" s="64" t="s">
        <v>1</v>
      </c>
      <c r="E8" s="64">
        <v>7.5</v>
      </c>
      <c r="F8" s="65">
        <v>7.5</v>
      </c>
      <c r="G8" s="66"/>
      <c r="H8" s="119">
        <v>2.6</v>
      </c>
      <c r="I8" s="120">
        <v>2.6</v>
      </c>
      <c r="J8" s="66"/>
      <c r="K8" s="119">
        <v>1</v>
      </c>
      <c r="L8" s="120">
        <v>1</v>
      </c>
      <c r="M8" s="66"/>
      <c r="N8" s="119">
        <v>0.8</v>
      </c>
      <c r="O8" s="120">
        <v>0.8</v>
      </c>
      <c r="P8" s="66"/>
      <c r="Q8" s="69">
        <v>0.25</v>
      </c>
      <c r="R8" s="79">
        <v>0.25</v>
      </c>
    </row>
    <row r="9" spans="1:922" s="64" customFormat="1">
      <c r="A9" s="547"/>
      <c r="B9" s="102"/>
      <c r="C9" s="64" t="s">
        <v>2</v>
      </c>
      <c r="D9" s="64" t="s">
        <v>2</v>
      </c>
      <c r="E9" s="64">
        <v>7.3</v>
      </c>
      <c r="F9" s="65">
        <v>7.3</v>
      </c>
      <c r="G9" s="66"/>
      <c r="H9" s="64">
        <v>2.9</v>
      </c>
      <c r="I9" s="65">
        <v>2.9</v>
      </c>
      <c r="J9" s="66"/>
      <c r="K9" s="119">
        <v>0.6</v>
      </c>
      <c r="L9" s="120">
        <v>0.6</v>
      </c>
      <c r="M9" s="66"/>
      <c r="N9" s="119">
        <v>0.8</v>
      </c>
      <c r="O9" s="120">
        <v>0.8</v>
      </c>
      <c r="P9" s="66"/>
      <c r="Q9" s="69">
        <v>0.25</v>
      </c>
      <c r="R9" s="79">
        <v>0.25</v>
      </c>
    </row>
    <row r="10" spans="1:922" s="64" customFormat="1">
      <c r="A10" s="547"/>
      <c r="B10" s="102"/>
      <c r="C10" s="64" t="s">
        <v>3</v>
      </c>
      <c r="D10" s="64" t="s">
        <v>3</v>
      </c>
      <c r="E10" s="64">
        <v>7.3</v>
      </c>
      <c r="F10" s="65">
        <v>7.3</v>
      </c>
      <c r="G10" s="66"/>
      <c r="H10" s="64">
        <v>2.5</v>
      </c>
      <c r="I10" s="65">
        <v>2.5</v>
      </c>
      <c r="J10" s="66"/>
      <c r="K10" s="119">
        <v>0.1</v>
      </c>
      <c r="L10" s="120">
        <v>0.1</v>
      </c>
      <c r="M10" s="66"/>
      <c r="N10" s="119">
        <v>1</v>
      </c>
      <c r="O10" s="120">
        <v>1</v>
      </c>
      <c r="P10" s="66"/>
      <c r="Q10" s="69">
        <v>0.25</v>
      </c>
      <c r="R10" s="79">
        <v>0.25</v>
      </c>
    </row>
    <row r="11" spans="1:922" s="64" customFormat="1">
      <c r="A11" s="547">
        <v>2015</v>
      </c>
      <c r="B11" s="102">
        <v>2015</v>
      </c>
      <c r="C11" s="64" t="s">
        <v>0</v>
      </c>
      <c r="D11" s="64" t="s">
        <v>0</v>
      </c>
      <c r="E11" s="64">
        <v>7</v>
      </c>
      <c r="F11" s="65">
        <v>7</v>
      </c>
      <c r="G11" s="66"/>
      <c r="H11" s="78">
        <v>2.9</v>
      </c>
      <c r="I11" s="67">
        <v>2.9</v>
      </c>
      <c r="J11" s="66"/>
      <c r="K11" s="78">
        <v>-2.8</v>
      </c>
      <c r="L11" s="67">
        <v>-2.8</v>
      </c>
      <c r="M11" s="66"/>
      <c r="N11" s="78">
        <v>1.3</v>
      </c>
      <c r="O11" s="67">
        <v>1.3</v>
      </c>
      <c r="P11" s="66"/>
      <c r="Q11" s="69">
        <v>0.25</v>
      </c>
      <c r="R11" s="79">
        <v>0.25</v>
      </c>
    </row>
    <row r="12" spans="1:922" s="64" customFormat="1">
      <c r="A12" s="547"/>
      <c r="B12" s="102"/>
      <c r="C12" s="64" t="s">
        <v>1</v>
      </c>
      <c r="D12" s="64" t="s">
        <v>1</v>
      </c>
      <c r="E12" s="64">
        <v>7</v>
      </c>
      <c r="F12" s="65">
        <v>7</v>
      </c>
      <c r="G12" s="66"/>
      <c r="H12" s="78">
        <v>2.7</v>
      </c>
      <c r="I12" s="67">
        <v>2.7</v>
      </c>
      <c r="J12" s="66"/>
      <c r="K12" s="78">
        <v>-4.5</v>
      </c>
      <c r="L12" s="67">
        <v>-4.5</v>
      </c>
      <c r="M12" s="66"/>
      <c r="N12" s="78">
        <v>1.6</v>
      </c>
      <c r="O12" s="67">
        <v>1.6</v>
      </c>
      <c r="P12" s="66"/>
      <c r="Q12" s="69">
        <v>0.25</v>
      </c>
      <c r="R12" s="79">
        <v>0.25</v>
      </c>
    </row>
    <row r="13" spans="1:922" s="64" customFormat="1">
      <c r="A13" s="547"/>
      <c r="B13" s="102"/>
      <c r="C13" s="64" t="s">
        <v>2</v>
      </c>
      <c r="D13" s="64" t="s">
        <v>2</v>
      </c>
      <c r="E13" s="64">
        <v>6.9</v>
      </c>
      <c r="F13" s="65">
        <v>6.9</v>
      </c>
      <c r="G13" s="66"/>
      <c r="H13" s="78">
        <v>2.1</v>
      </c>
      <c r="I13" s="67">
        <v>2.1</v>
      </c>
      <c r="J13" s="66"/>
      <c r="K13" s="78">
        <v>-3.7</v>
      </c>
      <c r="L13" s="67">
        <v>-3.7</v>
      </c>
      <c r="M13" s="66"/>
      <c r="N13" s="78">
        <v>1.6</v>
      </c>
      <c r="O13" s="67">
        <v>1.6</v>
      </c>
      <c r="P13" s="66"/>
      <c r="Q13" s="69">
        <v>0.25</v>
      </c>
      <c r="R13" s="79">
        <v>0.25</v>
      </c>
    </row>
    <row r="14" spans="1:922" s="64" customFormat="1">
      <c r="A14" s="547"/>
      <c r="B14" s="102"/>
      <c r="C14" s="64" t="s">
        <v>3</v>
      </c>
      <c r="D14" s="64" t="s">
        <v>3</v>
      </c>
      <c r="E14" s="64">
        <v>6.8</v>
      </c>
      <c r="F14" s="65">
        <v>6.8</v>
      </c>
      <c r="G14" s="66"/>
      <c r="H14" s="78">
        <v>2</v>
      </c>
      <c r="I14" s="67">
        <v>2</v>
      </c>
      <c r="J14" s="66"/>
      <c r="K14" s="78">
        <v>-3.8</v>
      </c>
      <c r="L14" s="67">
        <v>-3.8</v>
      </c>
      <c r="M14" s="66"/>
      <c r="N14" s="64">
        <v>1.5</v>
      </c>
      <c r="O14" s="65">
        <v>1.5</v>
      </c>
      <c r="P14" s="66"/>
      <c r="Q14" s="69">
        <v>0.5</v>
      </c>
      <c r="R14" s="79">
        <v>0.5</v>
      </c>
    </row>
    <row r="15" spans="1:922" s="64" customFormat="1">
      <c r="A15" s="547">
        <v>2016</v>
      </c>
      <c r="B15" s="102">
        <v>2016</v>
      </c>
      <c r="C15" s="64" t="s">
        <v>0</v>
      </c>
      <c r="D15" s="64" t="s">
        <v>0</v>
      </c>
      <c r="E15" s="64">
        <v>6.7</v>
      </c>
      <c r="F15" s="65">
        <v>6.7</v>
      </c>
      <c r="G15" s="66"/>
      <c r="H15" s="78">
        <v>2.1</v>
      </c>
      <c r="I15" s="67">
        <v>2.1</v>
      </c>
      <c r="J15" s="66"/>
      <c r="K15" s="78">
        <v>-1.2</v>
      </c>
      <c r="L15" s="67">
        <v>-1.2</v>
      </c>
      <c r="M15" s="66"/>
      <c r="N15" s="78">
        <v>1.5</v>
      </c>
      <c r="O15" s="67">
        <v>1.5</v>
      </c>
      <c r="P15" s="66"/>
      <c r="Q15" s="69">
        <v>0.5</v>
      </c>
      <c r="R15" s="79">
        <v>0.5</v>
      </c>
    </row>
    <row r="16" spans="1:922" s="68" customFormat="1">
      <c r="A16" s="547"/>
      <c r="B16" s="102"/>
      <c r="C16" s="64" t="s">
        <v>1</v>
      </c>
      <c r="D16" s="64" t="s">
        <v>1</v>
      </c>
      <c r="E16" s="64">
        <v>6.7</v>
      </c>
      <c r="F16" s="65">
        <v>6.7</v>
      </c>
      <c r="G16" s="66"/>
      <c r="H16" s="78">
        <v>1.2</v>
      </c>
      <c r="I16" s="67">
        <v>1.2</v>
      </c>
      <c r="J16" s="66"/>
      <c r="K16" s="78">
        <v>-0.6</v>
      </c>
      <c r="L16" s="67">
        <v>-0.6</v>
      </c>
      <c r="M16" s="66"/>
      <c r="N16" s="78">
        <v>1.6</v>
      </c>
      <c r="O16" s="67">
        <v>1.6</v>
      </c>
      <c r="P16" s="66"/>
      <c r="Q16" s="69">
        <v>0.5</v>
      </c>
      <c r="R16" s="79">
        <v>0.5</v>
      </c>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c r="RB16" s="64"/>
      <c r="RC16" s="64"/>
      <c r="RD16" s="64"/>
      <c r="RE16" s="64"/>
      <c r="RF16" s="64"/>
      <c r="RG16" s="64"/>
      <c r="RH16" s="64"/>
      <c r="RI16" s="64"/>
      <c r="RJ16" s="64"/>
      <c r="RK16" s="64"/>
      <c r="RL16" s="64"/>
      <c r="RM16" s="64"/>
      <c r="RN16" s="64"/>
      <c r="RO16" s="64"/>
      <c r="RP16" s="64"/>
      <c r="RQ16" s="64"/>
      <c r="RR16" s="64"/>
      <c r="RS16" s="64"/>
      <c r="RT16" s="64"/>
      <c r="RU16" s="64"/>
      <c r="RV16" s="64"/>
      <c r="RW16" s="64"/>
      <c r="RX16" s="64"/>
      <c r="RY16" s="64"/>
      <c r="RZ16" s="64"/>
      <c r="SA16" s="64"/>
      <c r="SB16" s="64"/>
      <c r="SC16" s="64"/>
      <c r="SD16" s="64"/>
      <c r="SE16" s="64"/>
      <c r="SF16" s="64"/>
      <c r="SG16" s="64"/>
      <c r="SH16" s="64"/>
      <c r="SI16" s="64"/>
      <c r="SJ16" s="64"/>
      <c r="SK16" s="64"/>
      <c r="SL16" s="64"/>
      <c r="SM16" s="64"/>
      <c r="SN16" s="64"/>
      <c r="SO16" s="64"/>
      <c r="SP16" s="64"/>
      <c r="SQ16" s="64"/>
      <c r="SR16" s="64"/>
      <c r="SS16" s="64"/>
      <c r="ST16" s="64"/>
      <c r="SU16" s="64"/>
      <c r="SV16" s="64"/>
      <c r="SW16" s="64"/>
      <c r="SX16" s="64"/>
      <c r="SY16" s="64"/>
      <c r="SZ16" s="64"/>
      <c r="TA16" s="64"/>
      <c r="TB16" s="64"/>
      <c r="TC16" s="64"/>
      <c r="TD16" s="64"/>
      <c r="TE16" s="64"/>
      <c r="TF16" s="64"/>
      <c r="TG16" s="64"/>
      <c r="TH16" s="64"/>
      <c r="TI16" s="64"/>
      <c r="TJ16" s="64"/>
      <c r="TK16" s="64"/>
      <c r="TL16" s="64"/>
      <c r="TM16" s="64"/>
      <c r="TN16" s="64"/>
      <c r="TO16" s="64"/>
      <c r="TP16" s="64"/>
      <c r="TQ16" s="64"/>
      <c r="TR16" s="64"/>
      <c r="TS16" s="64"/>
      <c r="TT16" s="64"/>
      <c r="TU16" s="64"/>
      <c r="TV16" s="64"/>
      <c r="TW16" s="64"/>
      <c r="TX16" s="64"/>
      <c r="TY16" s="64"/>
      <c r="TZ16" s="64"/>
      <c r="UA16" s="64"/>
      <c r="UB16" s="64"/>
      <c r="UC16" s="64"/>
      <c r="UD16" s="64"/>
      <c r="UE16" s="64"/>
      <c r="UF16" s="64"/>
      <c r="UG16" s="64"/>
      <c r="UH16" s="64"/>
      <c r="UI16" s="64"/>
      <c r="UJ16" s="64"/>
      <c r="UK16" s="64"/>
      <c r="UL16" s="64"/>
      <c r="UM16" s="64"/>
      <c r="UN16" s="64"/>
      <c r="UO16" s="64"/>
      <c r="UP16" s="64"/>
      <c r="UQ16" s="64"/>
      <c r="UR16" s="64"/>
      <c r="US16" s="64"/>
      <c r="UT16" s="64"/>
      <c r="UU16" s="64"/>
      <c r="UV16" s="64"/>
      <c r="UW16" s="64"/>
      <c r="UX16" s="64"/>
      <c r="UY16" s="64"/>
      <c r="UZ16" s="64"/>
      <c r="VA16" s="64"/>
      <c r="VB16" s="64"/>
      <c r="VC16" s="64"/>
      <c r="VD16" s="64"/>
      <c r="VE16" s="64"/>
      <c r="VF16" s="64"/>
      <c r="VG16" s="64"/>
      <c r="VH16" s="64"/>
      <c r="VI16" s="64"/>
      <c r="VJ16" s="64"/>
      <c r="VK16" s="64"/>
      <c r="VL16" s="64"/>
      <c r="VM16" s="64"/>
      <c r="VN16" s="64"/>
      <c r="VO16" s="64"/>
      <c r="VP16" s="64"/>
      <c r="VQ16" s="64"/>
      <c r="VR16" s="64"/>
      <c r="VS16" s="64"/>
      <c r="VT16" s="64"/>
      <c r="VU16" s="64"/>
      <c r="VV16" s="64"/>
      <c r="VW16" s="64"/>
      <c r="VX16" s="64"/>
      <c r="VY16" s="64"/>
      <c r="VZ16" s="64"/>
      <c r="WA16" s="64"/>
      <c r="WB16" s="64"/>
      <c r="WC16" s="64"/>
      <c r="WD16" s="64"/>
      <c r="WE16" s="64"/>
      <c r="WF16" s="64"/>
      <c r="WG16" s="64"/>
      <c r="WH16" s="64"/>
      <c r="WI16" s="64"/>
      <c r="WJ16" s="64"/>
      <c r="WK16" s="64"/>
      <c r="WL16" s="64"/>
      <c r="WM16" s="64"/>
      <c r="WN16" s="64"/>
      <c r="WO16" s="64"/>
      <c r="WP16" s="64"/>
      <c r="WQ16" s="64"/>
      <c r="WR16" s="64"/>
      <c r="WS16" s="64"/>
      <c r="WT16" s="64"/>
      <c r="WU16" s="64"/>
      <c r="WV16" s="64"/>
      <c r="WW16" s="64"/>
      <c r="WX16" s="64"/>
      <c r="WY16" s="64"/>
      <c r="WZ16" s="64"/>
      <c r="XA16" s="64"/>
      <c r="XB16" s="64"/>
      <c r="XC16" s="64"/>
      <c r="XD16" s="64"/>
      <c r="XE16" s="64"/>
      <c r="XF16" s="64"/>
      <c r="XG16" s="64"/>
      <c r="XH16" s="64"/>
      <c r="XI16" s="64"/>
      <c r="XJ16" s="64"/>
      <c r="XK16" s="64"/>
      <c r="XL16" s="64"/>
      <c r="XM16" s="64"/>
      <c r="XN16" s="64"/>
      <c r="XO16" s="64"/>
      <c r="XP16" s="64"/>
      <c r="XQ16" s="64"/>
      <c r="XR16" s="64"/>
      <c r="XS16" s="64"/>
      <c r="XT16" s="64"/>
      <c r="XU16" s="64"/>
      <c r="XV16" s="64"/>
      <c r="XW16" s="64"/>
      <c r="XX16" s="64"/>
      <c r="XY16" s="64"/>
      <c r="XZ16" s="64"/>
      <c r="YA16" s="64"/>
      <c r="YB16" s="64"/>
      <c r="YC16" s="64"/>
      <c r="YD16" s="64"/>
      <c r="YE16" s="64"/>
      <c r="YF16" s="64"/>
      <c r="YG16" s="64"/>
      <c r="YH16" s="64"/>
      <c r="YI16" s="64"/>
      <c r="YJ16" s="64"/>
      <c r="YK16" s="64"/>
      <c r="YL16" s="64"/>
      <c r="YM16" s="64"/>
      <c r="YN16" s="64"/>
      <c r="YO16" s="64"/>
      <c r="YP16" s="64"/>
      <c r="YQ16" s="64"/>
      <c r="YR16" s="64"/>
      <c r="YS16" s="64"/>
      <c r="YT16" s="64"/>
      <c r="YU16" s="64"/>
      <c r="YV16" s="64"/>
      <c r="YW16" s="64"/>
      <c r="YX16" s="64"/>
      <c r="YY16" s="64"/>
      <c r="YZ16" s="64"/>
      <c r="ZA16" s="64"/>
      <c r="ZB16" s="64"/>
      <c r="ZC16" s="64"/>
      <c r="ZD16" s="64"/>
      <c r="ZE16" s="64"/>
      <c r="ZF16" s="64"/>
      <c r="ZG16" s="64"/>
      <c r="ZH16" s="64"/>
      <c r="ZI16" s="64"/>
      <c r="ZJ16" s="64"/>
      <c r="ZK16" s="64"/>
      <c r="ZL16" s="64"/>
      <c r="ZM16" s="64"/>
      <c r="ZN16" s="64"/>
      <c r="ZO16" s="64"/>
      <c r="ZP16" s="64"/>
      <c r="ZQ16" s="64"/>
      <c r="ZR16" s="64"/>
      <c r="ZS16" s="64"/>
      <c r="ZT16" s="64"/>
      <c r="ZU16" s="64"/>
      <c r="ZV16" s="64"/>
      <c r="ZW16" s="64"/>
      <c r="ZX16" s="64"/>
      <c r="ZY16" s="64"/>
      <c r="ZZ16" s="64"/>
      <c r="AAA16" s="64"/>
      <c r="AAB16" s="64"/>
      <c r="AAC16" s="64"/>
      <c r="AAD16" s="64"/>
      <c r="AAE16" s="64"/>
      <c r="AAF16" s="64"/>
      <c r="AAG16" s="64"/>
      <c r="AAH16" s="64"/>
      <c r="AAI16" s="64"/>
      <c r="AAJ16" s="64"/>
      <c r="AAK16" s="64"/>
      <c r="AAL16" s="64"/>
      <c r="AAM16" s="64"/>
      <c r="AAN16" s="64"/>
      <c r="AAO16" s="64"/>
      <c r="AAP16" s="64"/>
      <c r="AAQ16" s="64"/>
      <c r="AAR16" s="64"/>
      <c r="AAS16" s="64"/>
      <c r="AAT16" s="64"/>
      <c r="AAU16" s="64"/>
      <c r="AAV16" s="64"/>
      <c r="AAW16" s="64"/>
      <c r="AAX16" s="64"/>
      <c r="AAY16" s="64"/>
      <c r="AAZ16" s="64"/>
      <c r="ABA16" s="64"/>
      <c r="ABB16" s="64"/>
      <c r="ABC16" s="64"/>
      <c r="ABD16" s="64"/>
      <c r="ABE16" s="64"/>
      <c r="ABF16" s="64"/>
      <c r="ABG16" s="64"/>
      <c r="ABH16" s="64"/>
      <c r="ABI16" s="64"/>
      <c r="ABJ16" s="64"/>
      <c r="ABK16" s="64"/>
      <c r="ABL16" s="64"/>
      <c r="ABM16" s="64"/>
      <c r="ABN16" s="64"/>
      <c r="ABO16" s="64"/>
      <c r="ABP16" s="64"/>
      <c r="ABQ16" s="64"/>
      <c r="ABR16" s="64"/>
      <c r="ABS16" s="64"/>
      <c r="ABT16" s="64"/>
      <c r="ABU16" s="64"/>
      <c r="ABV16" s="64"/>
      <c r="ABW16" s="64"/>
      <c r="ABX16" s="64"/>
      <c r="ABY16" s="64"/>
      <c r="ABZ16" s="64"/>
      <c r="ACA16" s="64"/>
      <c r="ACB16" s="64"/>
      <c r="ACC16" s="64"/>
      <c r="ACD16" s="64"/>
      <c r="ACE16" s="64"/>
      <c r="ACF16" s="64"/>
      <c r="ACG16" s="64"/>
      <c r="ACH16" s="64"/>
      <c r="ACI16" s="64"/>
      <c r="ACJ16" s="64"/>
      <c r="ACK16" s="64"/>
      <c r="ACL16" s="64"/>
      <c r="ACM16" s="64"/>
      <c r="ACN16" s="64"/>
      <c r="ACO16" s="64"/>
      <c r="ACP16" s="64"/>
      <c r="ACQ16" s="64"/>
      <c r="ACR16" s="64"/>
      <c r="ACS16" s="64"/>
      <c r="ACT16" s="64"/>
      <c r="ACU16" s="64"/>
      <c r="ACV16" s="64"/>
      <c r="ACW16" s="64"/>
      <c r="ACX16" s="64"/>
      <c r="ACY16" s="64"/>
      <c r="ACZ16" s="64"/>
      <c r="ADA16" s="64"/>
      <c r="ADB16" s="64"/>
      <c r="ADC16" s="64"/>
      <c r="ADD16" s="64"/>
      <c r="ADE16" s="64"/>
      <c r="ADF16" s="64"/>
      <c r="ADG16" s="64"/>
      <c r="ADH16" s="64"/>
      <c r="ADI16" s="64"/>
      <c r="ADJ16" s="64"/>
      <c r="ADK16" s="64"/>
      <c r="ADL16" s="64"/>
      <c r="ADM16" s="64"/>
      <c r="ADN16" s="64"/>
      <c r="ADO16" s="64"/>
      <c r="ADP16" s="64"/>
      <c r="ADQ16" s="64"/>
      <c r="ADR16" s="64"/>
      <c r="ADS16" s="64"/>
      <c r="ADT16" s="64"/>
      <c r="ADU16" s="64"/>
      <c r="ADV16" s="64"/>
      <c r="ADW16" s="64"/>
      <c r="ADX16" s="64"/>
      <c r="ADY16" s="64"/>
      <c r="ADZ16" s="64"/>
      <c r="AEA16" s="64"/>
      <c r="AEB16" s="64"/>
      <c r="AEC16" s="64"/>
      <c r="AED16" s="64"/>
      <c r="AEE16" s="64"/>
      <c r="AEF16" s="64"/>
      <c r="AEG16" s="64"/>
      <c r="AEH16" s="64"/>
      <c r="AEI16" s="64"/>
      <c r="AEJ16" s="64"/>
      <c r="AEK16" s="64"/>
      <c r="AEL16" s="64"/>
      <c r="AEM16" s="64"/>
      <c r="AEN16" s="64"/>
      <c r="AEO16" s="64"/>
      <c r="AEP16" s="64"/>
      <c r="AEQ16" s="64"/>
      <c r="AER16" s="64"/>
      <c r="AES16" s="64"/>
      <c r="AET16" s="64"/>
      <c r="AEU16" s="64"/>
      <c r="AEV16" s="64"/>
      <c r="AEW16" s="64"/>
      <c r="AEX16" s="64"/>
      <c r="AEY16" s="64"/>
      <c r="AEZ16" s="64"/>
      <c r="AFA16" s="64"/>
      <c r="AFB16" s="64"/>
      <c r="AFC16" s="64"/>
      <c r="AFD16" s="64"/>
      <c r="AFE16" s="64"/>
      <c r="AFF16" s="64"/>
      <c r="AFG16" s="64"/>
      <c r="AFH16" s="64"/>
      <c r="AFI16" s="64"/>
      <c r="AFJ16" s="64"/>
      <c r="AFK16" s="64"/>
      <c r="AFL16" s="64"/>
      <c r="AFM16" s="64"/>
      <c r="AFN16" s="64"/>
      <c r="AFO16" s="64"/>
      <c r="AFP16" s="64"/>
      <c r="AFQ16" s="64"/>
      <c r="AFR16" s="64"/>
      <c r="AFS16" s="64"/>
      <c r="AFT16" s="64"/>
      <c r="AFU16" s="64"/>
      <c r="AFV16" s="64"/>
      <c r="AFW16" s="64"/>
      <c r="AFX16" s="64"/>
      <c r="AFY16" s="64"/>
      <c r="AFZ16" s="64"/>
      <c r="AGA16" s="64"/>
      <c r="AGB16" s="64"/>
      <c r="AGC16" s="64"/>
      <c r="AGD16" s="64"/>
      <c r="AGE16" s="64"/>
      <c r="AGF16" s="64"/>
      <c r="AGG16" s="64"/>
      <c r="AGH16" s="64"/>
      <c r="AGI16" s="64"/>
      <c r="AGJ16" s="64"/>
      <c r="AGK16" s="64"/>
      <c r="AGL16" s="64"/>
      <c r="AGM16" s="64"/>
      <c r="AGN16" s="64"/>
      <c r="AGO16" s="64"/>
      <c r="AGP16" s="64"/>
      <c r="AGQ16" s="64"/>
      <c r="AGR16" s="64"/>
      <c r="AGS16" s="64"/>
      <c r="AGT16" s="64"/>
      <c r="AGU16" s="64"/>
      <c r="AGV16" s="64"/>
      <c r="AGW16" s="64"/>
      <c r="AGX16" s="64"/>
      <c r="AGY16" s="64"/>
      <c r="AGZ16" s="64"/>
      <c r="AHA16" s="64"/>
      <c r="AHB16" s="64"/>
      <c r="AHC16" s="64"/>
      <c r="AHD16" s="64"/>
      <c r="AHE16" s="64"/>
      <c r="AHF16" s="64"/>
      <c r="AHG16" s="64"/>
      <c r="AHH16" s="64"/>
      <c r="AHI16" s="64"/>
      <c r="AHJ16" s="64"/>
      <c r="AHK16" s="64"/>
      <c r="AHL16" s="64"/>
      <c r="AHM16" s="64"/>
      <c r="AHN16" s="64"/>
      <c r="AHO16" s="64"/>
      <c r="AHP16" s="64"/>
      <c r="AHQ16" s="64"/>
      <c r="AHR16" s="64"/>
      <c r="AHS16" s="64"/>
      <c r="AHT16" s="64"/>
      <c r="AHU16" s="64"/>
      <c r="AHV16" s="64"/>
      <c r="AHW16" s="64"/>
      <c r="AHX16" s="64"/>
      <c r="AHY16" s="64"/>
      <c r="AHZ16" s="64"/>
      <c r="AIA16" s="64"/>
      <c r="AIB16" s="64"/>
      <c r="AIC16" s="64"/>
      <c r="AID16" s="64"/>
      <c r="AIE16" s="64"/>
      <c r="AIF16" s="64"/>
      <c r="AIG16" s="64"/>
      <c r="AIH16" s="64"/>
      <c r="AII16" s="64"/>
      <c r="AIJ16" s="64"/>
      <c r="AIK16" s="64"/>
      <c r="AIL16" s="64"/>
    </row>
    <row r="17" spans="1:19" s="64" customFormat="1">
      <c r="A17" s="547"/>
      <c r="B17" s="102"/>
      <c r="C17" s="64" t="s">
        <v>2</v>
      </c>
      <c r="D17" s="64" t="s">
        <v>2</v>
      </c>
      <c r="E17" s="64">
        <v>6.7</v>
      </c>
      <c r="F17" s="65">
        <v>6.7</v>
      </c>
      <c r="G17" s="66"/>
      <c r="H17" s="78">
        <v>1.5</v>
      </c>
      <c r="I17" s="67">
        <v>1.5</v>
      </c>
      <c r="J17" s="66"/>
      <c r="K17" s="78">
        <v>-0.4</v>
      </c>
      <c r="L17" s="67">
        <v>-0.4</v>
      </c>
      <c r="M17" s="66"/>
      <c r="N17" s="78">
        <v>1.6</v>
      </c>
      <c r="O17" s="67">
        <v>1.6</v>
      </c>
      <c r="P17" s="66"/>
      <c r="Q17" s="69">
        <v>0.5</v>
      </c>
      <c r="R17" s="79">
        <v>0.5</v>
      </c>
    </row>
    <row r="18" spans="1:19" s="64" customFormat="1">
      <c r="A18" s="547"/>
      <c r="B18" s="102"/>
      <c r="C18" s="64" t="s">
        <v>3</v>
      </c>
      <c r="D18" s="64" t="s">
        <v>3</v>
      </c>
      <c r="E18" s="64">
        <v>6.8</v>
      </c>
      <c r="F18" s="65">
        <v>6.8</v>
      </c>
      <c r="G18" s="66"/>
      <c r="H18" s="78">
        <v>1.9</v>
      </c>
      <c r="I18" s="67">
        <v>1.9</v>
      </c>
      <c r="J18" s="66"/>
      <c r="K18" s="78">
        <v>-0.2</v>
      </c>
      <c r="L18" s="67">
        <v>-0.2</v>
      </c>
      <c r="N18" s="78">
        <v>1.8</v>
      </c>
      <c r="O18" s="67">
        <v>1.8</v>
      </c>
      <c r="P18" s="66"/>
      <c r="Q18" s="69">
        <v>0.75</v>
      </c>
      <c r="R18" s="79">
        <v>0.75</v>
      </c>
    </row>
    <row r="19" spans="1:19" s="64" customFormat="1">
      <c r="A19" s="547">
        <v>2017</v>
      </c>
      <c r="B19" s="64">
        <v>2017</v>
      </c>
      <c r="C19" s="64" t="s">
        <v>0</v>
      </c>
      <c r="D19" s="64" t="s">
        <v>0</v>
      </c>
      <c r="E19" s="64">
        <v>6.9</v>
      </c>
      <c r="F19" s="65">
        <v>6.9</v>
      </c>
      <c r="G19" s="66"/>
      <c r="H19" s="78">
        <v>1.4</v>
      </c>
      <c r="I19" s="67">
        <v>1.4</v>
      </c>
      <c r="J19" s="66"/>
      <c r="K19" s="78">
        <v>0.5</v>
      </c>
      <c r="L19" s="67">
        <v>0.5</v>
      </c>
      <c r="N19" s="78">
        <v>1.7</v>
      </c>
      <c r="O19" s="67">
        <v>1.7</v>
      </c>
      <c r="Q19" s="69">
        <v>0.75</v>
      </c>
      <c r="R19" s="79">
        <v>0.75</v>
      </c>
    </row>
    <row r="20" spans="1:19" s="64" customFormat="1">
      <c r="A20" s="547"/>
      <c r="C20" s="64" t="s">
        <v>1</v>
      </c>
      <c r="D20" s="64" t="s">
        <v>1</v>
      </c>
      <c r="E20" s="64">
        <v>6.9</v>
      </c>
      <c r="F20" s="65">
        <v>6.9</v>
      </c>
      <c r="H20" s="78">
        <v>2.6</v>
      </c>
      <c r="I20" s="67">
        <v>2.6</v>
      </c>
      <c r="J20" s="66"/>
      <c r="K20" s="78">
        <v>2.5</v>
      </c>
      <c r="L20" s="67">
        <v>2.5</v>
      </c>
      <c r="N20" s="78">
        <v>2.2999999999999998</v>
      </c>
      <c r="O20" s="67">
        <v>2.2999999999999998</v>
      </c>
      <c r="Q20" s="69">
        <v>1.25</v>
      </c>
      <c r="R20" s="79">
        <v>1.25</v>
      </c>
    </row>
    <row r="21" spans="1:19" s="64" customFormat="1">
      <c r="A21" s="547"/>
      <c r="C21" s="64" t="s">
        <v>2</v>
      </c>
      <c r="D21" s="64" t="s">
        <v>2</v>
      </c>
      <c r="E21" s="64">
        <v>6.8</v>
      </c>
      <c r="F21" s="65">
        <v>6.8</v>
      </c>
      <c r="H21" s="78">
        <v>2.2999999999999998</v>
      </c>
      <c r="I21" s="67">
        <v>2.2999999999999998</v>
      </c>
      <c r="J21" s="66"/>
      <c r="K21" s="78">
        <v>1.8</v>
      </c>
      <c r="L21" s="67">
        <v>1.8</v>
      </c>
      <c r="N21" s="78">
        <v>2.5</v>
      </c>
      <c r="O21" s="67">
        <v>2.5</v>
      </c>
      <c r="Q21" s="69">
        <v>1.25</v>
      </c>
      <c r="R21" s="79">
        <v>1.25</v>
      </c>
    </row>
    <row r="22" spans="1:19" s="64" customFormat="1" ht="15.75" customHeight="1">
      <c r="A22" s="547"/>
      <c r="C22" s="64" t="s">
        <v>3</v>
      </c>
      <c r="D22" s="64" t="s">
        <v>3</v>
      </c>
      <c r="E22" s="64">
        <v>6.8</v>
      </c>
      <c r="F22" s="65">
        <v>6.8</v>
      </c>
      <c r="H22" s="78">
        <v>2.5</v>
      </c>
      <c r="I22" s="67">
        <v>2.5</v>
      </c>
      <c r="J22" s="66"/>
      <c r="K22" s="78">
        <v>1.9</v>
      </c>
      <c r="L22" s="67">
        <v>1.9</v>
      </c>
      <c r="N22" s="78">
        <v>2.7</v>
      </c>
      <c r="O22" s="67">
        <v>2.7</v>
      </c>
      <c r="Q22" s="69">
        <v>1.5</v>
      </c>
      <c r="R22" s="79">
        <v>1.5</v>
      </c>
    </row>
    <row r="23" spans="1:19">
      <c r="A23" s="547">
        <v>2018</v>
      </c>
      <c r="B23" s="64">
        <v>2018</v>
      </c>
      <c r="C23" s="64" t="s">
        <v>0</v>
      </c>
      <c r="D23" s="64" t="s">
        <v>0</v>
      </c>
      <c r="E23" s="64">
        <v>6.8</v>
      </c>
      <c r="F23" s="65">
        <v>6.8</v>
      </c>
      <c r="G23" s="64"/>
      <c r="H23" s="78">
        <v>2.9</v>
      </c>
      <c r="I23" s="67">
        <v>2.9</v>
      </c>
      <c r="J23" s="66"/>
      <c r="K23" s="78">
        <v>1.6</v>
      </c>
      <c r="L23" s="67">
        <v>1.6</v>
      </c>
      <c r="M23" s="64"/>
      <c r="N23" s="78">
        <v>2.5</v>
      </c>
      <c r="O23" s="67">
        <v>2.5</v>
      </c>
      <c r="P23" s="64"/>
      <c r="Q23" s="69">
        <v>1.75</v>
      </c>
      <c r="R23" s="79">
        <v>1.75</v>
      </c>
      <c r="S23" s="64"/>
    </row>
    <row r="24" spans="1:19">
      <c r="A24" s="547"/>
      <c r="C24" s="155" t="s">
        <v>1</v>
      </c>
      <c r="D24" s="155" t="s">
        <v>1</v>
      </c>
      <c r="E24" s="64">
        <v>6.7</v>
      </c>
      <c r="F24" s="65">
        <v>6.7</v>
      </c>
      <c r="H24" s="64">
        <v>2.8</v>
      </c>
      <c r="I24" s="156">
        <v>2.8</v>
      </c>
      <c r="K24" s="204">
        <v>1.8</v>
      </c>
      <c r="L24" s="65">
        <v>1.8</v>
      </c>
      <c r="N24" s="64">
        <v>2.1</v>
      </c>
      <c r="O24" s="65">
        <v>2.1</v>
      </c>
      <c r="Q24" s="69">
        <v>2</v>
      </c>
      <c r="R24" s="157">
        <v>2</v>
      </c>
    </row>
    <row r="25" spans="1:19">
      <c r="A25" s="547"/>
      <c r="C25" s="203" t="s">
        <v>2</v>
      </c>
      <c r="D25" s="203" t="s">
        <v>2</v>
      </c>
      <c r="E25" s="64">
        <v>6.5</v>
      </c>
      <c r="F25" s="65">
        <v>6.5</v>
      </c>
      <c r="H25" s="207">
        <v>2.9</v>
      </c>
      <c r="I25" s="65">
        <v>3</v>
      </c>
      <c r="K25" s="204">
        <v>2</v>
      </c>
      <c r="L25" s="65">
        <v>1.8</v>
      </c>
      <c r="N25" s="204">
        <v>2</v>
      </c>
      <c r="O25" s="65">
        <v>1.7</v>
      </c>
      <c r="Q25" s="69">
        <v>2.25</v>
      </c>
      <c r="R25" s="157">
        <v>2.25</v>
      </c>
    </row>
    <row r="26" spans="1:19" s="63" customFormat="1">
      <c r="A26" s="547"/>
      <c r="C26" s="352" t="s">
        <v>3</v>
      </c>
      <c r="D26" s="352" t="s">
        <v>3</v>
      </c>
      <c r="E26" s="205">
        <v>6.4</v>
      </c>
      <c r="F26" s="65">
        <v>6.4</v>
      </c>
      <c r="H26" s="281">
        <v>3</v>
      </c>
      <c r="I26" s="65">
        <v>3.1</v>
      </c>
      <c r="K26" s="208">
        <v>2.2999999999999998</v>
      </c>
      <c r="L26" s="65">
        <v>1.9</v>
      </c>
      <c r="N26" s="204">
        <v>1.7</v>
      </c>
      <c r="O26" s="65">
        <v>1.2</v>
      </c>
      <c r="Q26" s="157">
        <v>2.5</v>
      </c>
      <c r="R26" s="157">
        <v>2.5</v>
      </c>
    </row>
    <row r="27" spans="1:19">
      <c r="A27" s="546">
        <v>2019</v>
      </c>
      <c r="B27" s="136">
        <v>2019</v>
      </c>
      <c r="C27" s="351" t="s">
        <v>0</v>
      </c>
      <c r="D27" s="351" t="s">
        <v>0</v>
      </c>
      <c r="E27" s="205">
        <v>6.3</v>
      </c>
      <c r="F27" s="65">
        <v>6.4</v>
      </c>
      <c r="H27" s="207">
        <v>3</v>
      </c>
      <c r="I27" s="120">
        <v>2.7</v>
      </c>
      <c r="K27" s="204">
        <v>1.4</v>
      </c>
      <c r="L27" s="120">
        <v>0.5</v>
      </c>
      <c r="N27" s="204">
        <v>1.7</v>
      </c>
      <c r="O27" s="65">
        <v>1.2</v>
      </c>
      <c r="Q27" s="69">
        <v>2.5</v>
      </c>
      <c r="R27" s="157">
        <v>2.5</v>
      </c>
    </row>
    <row r="28" spans="1:19">
      <c r="A28" s="546"/>
      <c r="B28"/>
      <c r="C28" s="414" t="s">
        <v>1</v>
      </c>
      <c r="D28" s="414" t="s">
        <v>1</v>
      </c>
      <c r="E28" s="205">
        <v>6.2</v>
      </c>
      <c r="F28" s="65">
        <v>6.2</v>
      </c>
      <c r="H28" s="204">
        <v>2.6</v>
      </c>
      <c r="I28" s="65">
        <v>2.2999999999999998</v>
      </c>
      <c r="K28" s="204">
        <v>1.4</v>
      </c>
      <c r="L28" s="120">
        <v>0.9</v>
      </c>
      <c r="N28" s="204">
        <v>1.2</v>
      </c>
      <c r="O28" s="65">
        <v>1.2</v>
      </c>
      <c r="Q28" s="69">
        <v>2.25</v>
      </c>
      <c r="R28" s="157">
        <v>2.25</v>
      </c>
    </row>
    <row r="29" spans="1:19">
      <c r="A29" s="546"/>
      <c r="B29"/>
      <c r="C29" s="444" t="s">
        <v>2</v>
      </c>
      <c r="D29" s="444" t="s">
        <v>2</v>
      </c>
      <c r="E29" s="205">
        <v>6.2</v>
      </c>
      <c r="F29" s="120">
        <v>6</v>
      </c>
      <c r="H29" s="204">
        <v>2.2000000000000002</v>
      </c>
      <c r="I29" s="120">
        <v>2</v>
      </c>
      <c r="K29" s="204">
        <v>1.4</v>
      </c>
      <c r="L29" s="120">
        <v>1.7</v>
      </c>
      <c r="N29" s="204">
        <v>1.1000000000000001</v>
      </c>
      <c r="O29" s="65">
        <v>1.2</v>
      </c>
      <c r="Q29" s="69">
        <v>2</v>
      </c>
      <c r="R29" s="157">
        <v>2</v>
      </c>
    </row>
    <row r="30" spans="1:19" s="63" customFormat="1">
      <c r="A30" s="546"/>
      <c r="B30" s="359"/>
      <c r="C30" s="351" t="s">
        <v>3</v>
      </c>
      <c r="D30" s="351" t="s">
        <v>3</v>
      </c>
      <c r="E30" s="503">
        <v>6</v>
      </c>
      <c r="F30" s="120">
        <v>6</v>
      </c>
      <c r="H30" s="208">
        <v>2.1</v>
      </c>
      <c r="I30" s="65">
        <v>2.2999999999999998</v>
      </c>
      <c r="K30" s="208">
        <v>1.4</v>
      </c>
      <c r="L30" s="120">
        <v>1.5</v>
      </c>
      <c r="N30" s="208">
        <v>1.1000000000000001</v>
      </c>
      <c r="O30" s="65">
        <v>1</v>
      </c>
      <c r="Q30" s="504">
        <v>2</v>
      </c>
      <c r="R30" s="157">
        <v>2</v>
      </c>
    </row>
    <row r="31" spans="1:19">
      <c r="A31" s="546">
        <v>2020</v>
      </c>
      <c r="B31">
        <v>2020</v>
      </c>
      <c r="C31" s="202" t="s">
        <v>243</v>
      </c>
      <c r="D31" s="202" t="s">
        <v>243</v>
      </c>
      <c r="E31" s="280">
        <v>4.2</v>
      </c>
      <c r="F31" s="206">
        <v>-5</v>
      </c>
      <c r="H31" s="204">
        <v>1.8</v>
      </c>
      <c r="I31" s="208">
        <v>0.8</v>
      </c>
      <c r="K31" s="204">
        <v>2.1</v>
      </c>
      <c r="L31" s="281">
        <v>2.1</v>
      </c>
      <c r="N31" s="204">
        <v>1.2</v>
      </c>
      <c r="O31" s="208">
        <v>-0.1</v>
      </c>
      <c r="Q31" s="125">
        <v>0.25</v>
      </c>
      <c r="R31" s="157">
        <v>0.25</v>
      </c>
    </row>
    <row r="32" spans="1:19">
      <c r="A32" s="546"/>
      <c r="B32"/>
      <c r="C32" s="202" t="s">
        <v>236</v>
      </c>
      <c r="D32" s="202" t="s">
        <v>236</v>
      </c>
      <c r="E32" s="280">
        <v>5.53</v>
      </c>
      <c r="F32" s="206">
        <v>1.9</v>
      </c>
      <c r="H32" s="204">
        <v>1.8</v>
      </c>
      <c r="I32" s="208">
        <v>-1.9</v>
      </c>
      <c r="K32" s="204">
        <v>1.8</v>
      </c>
      <c r="L32" s="281">
        <v>1.7</v>
      </c>
      <c r="N32" s="204">
        <v>1.2</v>
      </c>
      <c r="O32" s="208">
        <v>-0.3</v>
      </c>
      <c r="Q32" s="125">
        <v>0.3</v>
      </c>
      <c r="R32" s="124">
        <v>0.35</v>
      </c>
    </row>
    <row r="33" spans="1:18">
      <c r="A33" s="546"/>
      <c r="B33"/>
      <c r="C33" s="202" t="s">
        <v>244</v>
      </c>
      <c r="D33" s="202" t="s">
        <v>244</v>
      </c>
      <c r="E33" s="280">
        <v>5.87</v>
      </c>
      <c r="F33" s="206">
        <v>3.68</v>
      </c>
      <c r="H33" s="204">
        <v>1.8</v>
      </c>
      <c r="I33" s="208">
        <v>2.1</v>
      </c>
      <c r="K33" s="204">
        <v>1.5</v>
      </c>
      <c r="L33" s="281">
        <v>1.2</v>
      </c>
      <c r="N33" s="204">
        <v>1.2</v>
      </c>
      <c r="O33" s="208">
        <v>0.1</v>
      </c>
      <c r="Q33" s="125">
        <v>0.31</v>
      </c>
      <c r="R33" s="124">
        <v>0.4</v>
      </c>
    </row>
    <row r="34" spans="1:18">
      <c r="A34" s="546"/>
      <c r="B34"/>
      <c r="C34" s="136" t="s">
        <v>35</v>
      </c>
      <c r="D34" s="136" t="s">
        <v>35</v>
      </c>
      <c r="E34" s="280">
        <v>5.97</v>
      </c>
      <c r="F34" s="206">
        <v>4.8</v>
      </c>
      <c r="H34" s="204">
        <v>1.8</v>
      </c>
      <c r="I34" s="208">
        <v>2.7</v>
      </c>
      <c r="K34" s="204">
        <v>1.7</v>
      </c>
      <c r="L34" s="281">
        <v>1.3</v>
      </c>
      <c r="M34" s="122"/>
      <c r="N34" s="204">
        <v>1.3</v>
      </c>
      <c r="O34" s="208">
        <v>0.2</v>
      </c>
      <c r="Q34" s="125">
        <v>0.36</v>
      </c>
      <c r="R34" s="124">
        <v>0.45</v>
      </c>
    </row>
  </sheetData>
  <customSheetViews>
    <customSheetView guid="{54FD4859-4825-49C8-AF88-E7B792413D64}" scale="60" showPageBreaks="1" fitToPage="1" view="pageBreakPreview">
      <pane xSplit="4" ySplit="2" topLeftCell="E3" activePane="bottomRight" state="frozen"/>
      <selection pane="bottomRight" activeCell="U26" sqref="U26"/>
      <pageMargins left="0.7" right="0.7" top="0.75" bottom="0.75" header="0.3" footer="0.3"/>
      <pageSetup scale="62" fitToHeight="0" orientation="landscape" r:id="rId1"/>
    </customSheetView>
    <customSheetView guid="{5B55F06F-38A3-4953-A2E1-A01BECB01CAC}" scale="60" showPageBreaks="1" fitToPage="1" view="pageBreakPreview">
      <pane xSplit="4" ySplit="2" topLeftCell="E3" activePane="bottomRight" state="frozen"/>
      <selection pane="bottomRight" activeCell="U26" sqref="U26"/>
      <pageMargins left="0.7" right="0.7" top="0.75" bottom="0.75" header="0.3" footer="0.3"/>
      <pageSetup scale="62" fitToHeight="0" orientation="landscape" r:id="rId2"/>
    </customSheetView>
    <customSheetView guid="{DC707E39-0569-4FAA-B5FD-B85110680DF5}" scale="90" fitToPage="1">
      <pane xSplit="4" ySplit="2" topLeftCell="E3" activePane="bottomRight" state="frozen"/>
      <selection pane="bottomRight" activeCell="AE24" sqref="AE24"/>
      <pageMargins left="0.7" right="0.7" top="0.75" bottom="0.75" header="0.3" footer="0.3"/>
      <pageSetup scale="15" fitToHeight="0" orientation="landscape"/>
    </customSheetView>
    <customSheetView guid="{254DF0CF-5342-436C-8392-04866B911B72}" scale="90" fitToPage="1">
      <pane xSplit="4" ySplit="2" topLeftCell="E3" activePane="bottomRight" state="frozen"/>
      <selection pane="bottomRight" activeCell="AE24" sqref="AE24"/>
      <pageMargins left="0.7" right="0.7" top="0.75" bottom="0.75" header="0.3" footer="0.3"/>
      <pageSetup scale="15" fitToHeight="0" orientation="landscape"/>
    </customSheetView>
    <customSheetView guid="{83D4AEBA-9C92-42A7-8C70-A480F50C01E3}" scale="90" fitToPage="1">
      <pane xSplit="4" ySplit="2" topLeftCell="E3" activePane="bottomRight" state="frozen"/>
      <selection pane="bottomRight" activeCell="AE24" sqref="AE24"/>
      <pageMargins left="0.7" right="0.7" top="0.75" bottom="0.75" header="0.3" footer="0.3"/>
      <pageSetup scale="15" fitToHeight="0" orientation="landscape"/>
    </customSheetView>
    <customSheetView guid="{A510ACF3-DF9A-47BB-87AF-862EA6359570}" scale="60" showPageBreaks="1" fitToPage="1" view="pageBreakPreview">
      <pane xSplit="4" ySplit="2" topLeftCell="E3" activePane="bottomRight" state="frozen"/>
      <selection pane="bottomRight" activeCell="U26" sqref="U26"/>
      <pageMargins left="0.7" right="0.7" top="0.75" bottom="0.75" header="0.3" footer="0.3"/>
      <pageSetup scale="62" fitToHeight="0" orientation="landscape" r:id="rId3"/>
    </customSheetView>
    <customSheetView guid="{B6000075-C6E9-470D-8855-6E4C41B43187}" scale="60" showPageBreaks="1" fitToPage="1" view="pageBreakPreview">
      <pane xSplit="4" ySplit="2" topLeftCell="E3" activePane="bottomRight" state="frozen"/>
      <selection pane="bottomRight" activeCell="U26" sqref="U26"/>
      <pageMargins left="0.7" right="0.7" top="0.75" bottom="0.75" header="0.3" footer="0.3"/>
      <pageSetup scale="62" fitToHeight="0" orientation="landscape" r:id="rId4"/>
    </customSheetView>
    <customSheetView guid="{8D4EA38E-ED42-44A9-9431-B3D4F6087B53}" scale="90" showPageBreaks="1" fitToPage="1" view="pageBreakPreview">
      <pane xSplit="4" ySplit="2" topLeftCell="E3" activePane="bottomRight" state="frozen"/>
      <selection pane="bottomRight" activeCell="F29" sqref="F29"/>
      <pageMargins left="0.7" right="0.7" top="0.75" bottom="0.75" header="0.3" footer="0.3"/>
      <pageSetup scale="62" fitToHeight="0" orientation="landscape" r:id="rId5"/>
    </customSheetView>
  </customSheetViews>
  <mergeCells count="13">
    <mergeCell ref="A27:A30"/>
    <mergeCell ref="A31:A34"/>
    <mergeCell ref="A23:A26"/>
    <mergeCell ref="Q1:S1"/>
    <mergeCell ref="A7:A10"/>
    <mergeCell ref="A11:A14"/>
    <mergeCell ref="A15:A18"/>
    <mergeCell ref="A19:A22"/>
    <mergeCell ref="A3:A6"/>
    <mergeCell ref="E1:G1"/>
    <mergeCell ref="H1:J1"/>
    <mergeCell ref="K1:M1"/>
    <mergeCell ref="N1:P1"/>
  </mergeCells>
  <pageMargins left="0.7" right="0.7" top="0.75" bottom="0.75" header="0.3" footer="0.3"/>
  <pageSetup scale="63" fitToHeight="0" orientation="landscape"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tabColor rgb="FF009999"/>
    <pageSetUpPr autoPageBreaks="0"/>
  </sheetPr>
  <dimension ref="A1:XFD46"/>
  <sheetViews>
    <sheetView zoomScaleNormal="100" workbookViewId="0">
      <pane ySplit="3" topLeftCell="A20" activePane="bottomLeft" state="frozen"/>
      <selection activeCell="G1" sqref="G1"/>
      <selection pane="bottomLeft" activeCell="K40" sqref="K40"/>
    </sheetView>
  </sheetViews>
  <sheetFormatPr defaultRowHeight="14.4"/>
  <cols>
    <col min="1" max="1" width="4.6640625" customWidth="1"/>
    <col min="3" max="3" width="7.33203125" customWidth="1"/>
    <col min="5" max="5" width="10.33203125" customWidth="1"/>
    <col min="6" max="8" width="7.6640625" customWidth="1"/>
    <col min="9" max="11" width="10.33203125" customWidth="1"/>
    <col min="12" max="12" width="13" customWidth="1"/>
    <col min="20" max="20" width="13.33203125" customWidth="1"/>
  </cols>
  <sheetData>
    <row r="1" spans="2:17">
      <c r="F1" s="162">
        <v>0.02</v>
      </c>
      <c r="G1" s="162">
        <v>0.08</v>
      </c>
      <c r="H1" s="162">
        <v>0.9</v>
      </c>
    </row>
    <row r="2" spans="2:17" ht="31.5" customHeight="1">
      <c r="E2" s="161" t="s">
        <v>281</v>
      </c>
      <c r="F2" s="17" t="s">
        <v>283</v>
      </c>
      <c r="G2" s="161" t="s">
        <v>12</v>
      </c>
      <c r="H2" s="17" t="s">
        <v>282</v>
      </c>
      <c r="I2" s="76" t="s">
        <v>13</v>
      </c>
      <c r="J2" s="76"/>
      <c r="K2" s="1"/>
    </row>
    <row r="3" spans="2:17" ht="28.2">
      <c r="I3" s="77" t="s">
        <v>14</v>
      </c>
      <c r="J3" s="2" t="s">
        <v>9</v>
      </c>
      <c r="K3" s="2"/>
    </row>
    <row r="4" spans="2:17">
      <c r="F4" s="1">
        <v>0.02</v>
      </c>
      <c r="G4" s="1">
        <v>0.08</v>
      </c>
      <c r="H4" s="1">
        <v>0.9</v>
      </c>
    </row>
    <row r="5" spans="2:17">
      <c r="B5" t="s">
        <v>15</v>
      </c>
      <c r="C5">
        <v>2013</v>
      </c>
      <c r="D5">
        <v>2013</v>
      </c>
      <c r="E5" s="1">
        <v>10850.74</v>
      </c>
      <c r="F5" s="1">
        <v>1.3049238304280619</v>
      </c>
      <c r="G5" s="1">
        <v>-1.2</v>
      </c>
      <c r="H5" s="1">
        <v>7.7</v>
      </c>
      <c r="I5" s="3">
        <v>6.8600984766085622</v>
      </c>
      <c r="J5" s="3"/>
      <c r="K5" s="3"/>
      <c r="O5" s="4"/>
      <c r="P5" s="3"/>
      <c r="Q5" s="5"/>
    </row>
    <row r="6" spans="2:17">
      <c r="B6" t="s">
        <v>16</v>
      </c>
      <c r="D6" s="6" t="s">
        <v>1</v>
      </c>
      <c r="E6" s="1">
        <v>10875.95</v>
      </c>
      <c r="F6" s="1">
        <v>0.99678602902324442</v>
      </c>
      <c r="G6" s="1">
        <v>-0.6</v>
      </c>
      <c r="H6" s="1">
        <v>7.5</v>
      </c>
      <c r="I6" s="3">
        <v>6.7219357205804648</v>
      </c>
      <c r="J6" s="3"/>
      <c r="K6" s="3"/>
      <c r="O6" s="4"/>
      <c r="P6" s="3"/>
      <c r="Q6" s="5"/>
    </row>
    <row r="7" spans="2:17">
      <c r="B7" t="s">
        <v>17</v>
      </c>
      <c r="D7" s="6" t="s">
        <v>2</v>
      </c>
      <c r="E7" s="1">
        <v>10915.27</v>
      </c>
      <c r="F7" s="1">
        <v>0.98101344869154783</v>
      </c>
      <c r="G7" s="1">
        <v>-0.3</v>
      </c>
      <c r="H7" s="1">
        <v>7.8</v>
      </c>
      <c r="I7" s="3">
        <v>7.015620268973831</v>
      </c>
      <c r="J7" s="3"/>
      <c r="K7" s="3"/>
      <c r="O7" s="4"/>
      <c r="P7" s="3"/>
      <c r="Q7" s="5"/>
    </row>
    <row r="8" spans="2:17">
      <c r="B8" t="s">
        <v>18</v>
      </c>
      <c r="D8" s="6" t="s">
        <v>3</v>
      </c>
      <c r="E8" s="1">
        <v>10972.95</v>
      </c>
      <c r="F8" s="1">
        <v>1.7195908208149202</v>
      </c>
      <c r="G8" s="1">
        <v>0.4</v>
      </c>
      <c r="H8" s="1">
        <v>7.7</v>
      </c>
      <c r="I8" s="3">
        <v>6.996391816416299</v>
      </c>
      <c r="J8" s="3"/>
      <c r="K8" s="3"/>
      <c r="O8" s="4"/>
      <c r="P8" s="3"/>
      <c r="Q8" s="5"/>
    </row>
    <row r="9" spans="2:17">
      <c r="B9" t="s">
        <v>19</v>
      </c>
      <c r="C9">
        <v>2014</v>
      </c>
      <c r="D9">
        <v>2014</v>
      </c>
      <c r="E9" s="1">
        <v>10955</v>
      </c>
      <c r="F9" s="1">
        <f t="shared" ref="F9:F15" si="0">(E9/E5-1)*100</f>
        <v>0.96085612594163372</v>
      </c>
      <c r="G9" s="1">
        <v>1.1000000000000001</v>
      </c>
      <c r="H9" s="1">
        <v>7.4</v>
      </c>
      <c r="I9" s="3">
        <v>6.7672171225188329</v>
      </c>
      <c r="J9" s="3">
        <v>6.7672171225188329</v>
      </c>
      <c r="K9" s="3"/>
      <c r="O9" s="4"/>
      <c r="P9" s="3"/>
      <c r="Q9" s="5"/>
    </row>
    <row r="10" spans="2:17">
      <c r="B10" t="s">
        <v>20</v>
      </c>
      <c r="D10" t="str">
        <f>D6</f>
        <v>II</v>
      </c>
      <c r="E10" s="1">
        <v>10981.83</v>
      </c>
      <c r="F10" s="1">
        <f>(E10/E6-1)*100</f>
        <v>0.97352415191316322</v>
      </c>
      <c r="G10" s="1">
        <v>0.8</v>
      </c>
      <c r="H10" s="1">
        <v>7.5</v>
      </c>
      <c r="I10" s="3">
        <v>6.8334704830382629</v>
      </c>
      <c r="J10" s="3">
        <v>6.8334704830382629</v>
      </c>
      <c r="K10" s="3"/>
      <c r="O10" s="4"/>
      <c r="P10" s="3"/>
      <c r="Q10" s="5"/>
    </row>
    <row r="11" spans="2:17">
      <c r="B11" t="s">
        <v>21</v>
      </c>
      <c r="D11" t="str">
        <f t="shared" ref="D11:D16" si="1">D7</f>
        <v>III</v>
      </c>
      <c r="E11" s="1">
        <v>10981.87</v>
      </c>
      <c r="F11" s="1">
        <f t="shared" si="0"/>
        <v>0.61015439837952545</v>
      </c>
      <c r="G11" s="1">
        <v>0.8</v>
      </c>
      <c r="H11" s="1">
        <v>7.3</v>
      </c>
      <c r="I11" s="3">
        <v>6.6462030879675904</v>
      </c>
      <c r="J11" s="3">
        <v>6.6462030879675904</v>
      </c>
      <c r="K11" s="3"/>
      <c r="O11" s="4"/>
      <c r="P11" s="3"/>
      <c r="Q11" s="5"/>
    </row>
    <row r="12" spans="2:17">
      <c r="B12" t="s">
        <v>22</v>
      </c>
      <c r="D12" t="str">
        <f t="shared" si="1"/>
        <v>IV</v>
      </c>
      <c r="E12" s="1">
        <v>10979.86</v>
      </c>
      <c r="F12" s="1">
        <f t="shared" si="0"/>
        <v>6.2973038244051871E-2</v>
      </c>
      <c r="G12" s="1">
        <v>0.9</v>
      </c>
      <c r="H12" s="1">
        <v>7.3</v>
      </c>
      <c r="I12" s="3">
        <v>6.6432594607648809</v>
      </c>
      <c r="J12" s="3">
        <v>6.6432594607648809</v>
      </c>
      <c r="K12" s="3"/>
      <c r="O12" s="4"/>
      <c r="P12" s="3"/>
      <c r="Q12" s="5"/>
    </row>
    <row r="13" spans="2:17">
      <c r="B13" t="s">
        <v>23</v>
      </c>
      <c r="C13">
        <v>2015</v>
      </c>
      <c r="D13">
        <v>2015</v>
      </c>
      <c r="E13" s="1">
        <v>10713.99</v>
      </c>
      <c r="F13" s="1">
        <f>(E13/E9-1)*100</f>
        <v>-2.200000000000002</v>
      </c>
      <c r="G13" s="1">
        <v>1.2</v>
      </c>
      <c r="H13" s="1">
        <v>7</v>
      </c>
      <c r="I13" s="3">
        <v>6.3519999999999994</v>
      </c>
      <c r="J13" s="3">
        <v>6.3519999999999994</v>
      </c>
      <c r="K13" s="3"/>
      <c r="O13" s="4"/>
      <c r="P13" s="3"/>
      <c r="Q13" s="5"/>
    </row>
    <row r="14" spans="2:17">
      <c r="B14" t="s">
        <v>24</v>
      </c>
      <c r="D14" t="str">
        <f>D10</f>
        <v>II</v>
      </c>
      <c r="E14" s="1">
        <v>10476.66582</v>
      </c>
      <c r="F14" s="1">
        <f t="shared" si="0"/>
        <v>-4.5999999999999925</v>
      </c>
      <c r="G14" s="1">
        <v>1.5</v>
      </c>
      <c r="H14" s="1">
        <v>7</v>
      </c>
      <c r="I14" s="3">
        <v>6.3280000000000003</v>
      </c>
      <c r="J14" s="3">
        <v>6.3280000000000003</v>
      </c>
      <c r="K14" s="3"/>
    </row>
    <row r="15" spans="2:17">
      <c r="B15" t="s">
        <v>25</v>
      </c>
      <c r="D15" t="str">
        <f t="shared" si="1"/>
        <v>III</v>
      </c>
      <c r="E15" s="1">
        <v>10531.61333</v>
      </c>
      <c r="F15" s="1">
        <f t="shared" si="0"/>
        <v>-4.1000000000000032</v>
      </c>
      <c r="G15" s="1">
        <v>1.6</v>
      </c>
      <c r="H15" s="1">
        <v>6.9</v>
      </c>
      <c r="I15" s="3">
        <v>6.2560000000000011</v>
      </c>
      <c r="J15" s="3">
        <v>6.2560000000000011</v>
      </c>
      <c r="K15" s="3"/>
    </row>
    <row r="16" spans="2:17">
      <c r="B16" t="s">
        <v>26</v>
      </c>
      <c r="D16" t="str">
        <f t="shared" si="1"/>
        <v>IV</v>
      </c>
      <c r="E16" s="1">
        <v>10617.52462</v>
      </c>
      <c r="F16" s="1">
        <v>-3.8</v>
      </c>
      <c r="G16" s="1">
        <v>1.5</v>
      </c>
      <c r="H16" s="1">
        <v>6.8</v>
      </c>
      <c r="I16" s="3">
        <v>6.16</v>
      </c>
      <c r="J16" s="3">
        <v>6.16</v>
      </c>
      <c r="K16" s="3"/>
    </row>
    <row r="17" spans="1:16384" s="6" customFormat="1">
      <c r="B17" s="6" t="s">
        <v>27</v>
      </c>
      <c r="C17" s="6">
        <v>2016</v>
      </c>
      <c r="D17" s="6">
        <v>2016</v>
      </c>
      <c r="E17" s="106">
        <v>10478.282219999999</v>
      </c>
      <c r="F17" s="106">
        <v>-1.2</v>
      </c>
      <c r="G17" s="106">
        <v>1.5</v>
      </c>
      <c r="H17" s="106">
        <v>6.7</v>
      </c>
      <c r="I17" s="107">
        <v>6.1</v>
      </c>
      <c r="J17" s="107">
        <v>6.1</v>
      </c>
      <c r="K17" s="107"/>
    </row>
    <row r="18" spans="1:16384" s="7" customFormat="1">
      <c r="A18" s="6"/>
      <c r="B18" s="6" t="s">
        <v>28</v>
      </c>
      <c r="C18" s="6"/>
      <c r="D18" s="6" t="s">
        <v>1</v>
      </c>
      <c r="E18" s="106">
        <v>10497.61915</v>
      </c>
      <c r="F18" s="106">
        <v>-0.6</v>
      </c>
      <c r="G18" s="106">
        <v>1.6</v>
      </c>
      <c r="H18" s="106">
        <v>6.7</v>
      </c>
      <c r="I18" s="107">
        <v>6</v>
      </c>
      <c r="J18" s="107">
        <v>6</v>
      </c>
      <c r="K18" s="10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s="8" customFormat="1">
      <c r="A19" s="6"/>
      <c r="B19" s="6" t="s">
        <v>29</v>
      </c>
      <c r="C19" s="6"/>
      <c r="D19" s="6" t="s">
        <v>2</v>
      </c>
      <c r="E19" s="106">
        <v>10478.955260000001</v>
      </c>
      <c r="F19" s="106">
        <v>-0.5</v>
      </c>
      <c r="G19" s="106">
        <v>1.6</v>
      </c>
      <c r="H19" s="106">
        <v>6.8</v>
      </c>
      <c r="I19" s="107">
        <v>6.2</v>
      </c>
      <c r="J19" s="107">
        <v>6.2</v>
      </c>
      <c r="K19" s="107"/>
    </row>
    <row r="20" spans="1:16384" s="8" customFormat="1">
      <c r="B20" s="6" t="s">
        <v>30</v>
      </c>
      <c r="C20" s="6"/>
      <c r="D20" s="6" t="s">
        <v>3</v>
      </c>
      <c r="E20" s="106">
        <v>10541.500069360001</v>
      </c>
      <c r="F20" s="106">
        <v>-0.2</v>
      </c>
      <c r="G20" s="106">
        <v>1.8</v>
      </c>
      <c r="H20" s="106">
        <v>6.6</v>
      </c>
      <c r="I20" s="107">
        <v>6.1</v>
      </c>
      <c r="J20" s="107">
        <v>6.1</v>
      </c>
      <c r="K20" s="107"/>
    </row>
    <row r="21" spans="1:16384" s="6" customFormat="1">
      <c r="B21" s="6" t="s">
        <v>31</v>
      </c>
      <c r="C21" s="6">
        <v>2017</v>
      </c>
      <c r="D21" s="6">
        <v>2017</v>
      </c>
      <c r="E21" s="106">
        <v>10388.163103499999</v>
      </c>
      <c r="F21" s="106">
        <v>0.5</v>
      </c>
      <c r="G21" s="106">
        <v>2</v>
      </c>
      <c r="H21" s="106">
        <v>6.9</v>
      </c>
      <c r="I21" s="107">
        <v>6.4</v>
      </c>
      <c r="J21" s="107">
        <v>6.4</v>
      </c>
      <c r="K21" s="109"/>
    </row>
    <row r="22" spans="1:16384" s="9" customFormat="1">
      <c r="B22" s="6" t="s">
        <v>32</v>
      </c>
      <c r="C22" s="6"/>
      <c r="D22" s="6" t="str">
        <f>D18</f>
        <v>II</v>
      </c>
      <c r="E22" s="106">
        <v>10753.170728472</v>
      </c>
      <c r="F22" s="106">
        <v>2.5</v>
      </c>
      <c r="G22" s="106">
        <v>2.2999999999999998</v>
      </c>
      <c r="H22" s="106">
        <v>6.9</v>
      </c>
      <c r="I22" s="108">
        <v>6.4</v>
      </c>
      <c r="J22" s="108">
        <v>6.4</v>
      </c>
      <c r="K22" s="110"/>
    </row>
    <row r="23" spans="1:16384" s="9" customFormat="1">
      <c r="B23" s="6" t="s">
        <v>33</v>
      </c>
      <c r="C23" s="6"/>
      <c r="D23" s="6" t="str">
        <f>D19</f>
        <v>III</v>
      </c>
      <c r="E23" s="106">
        <v>10667.576458090301</v>
      </c>
      <c r="F23" s="106">
        <v>1.8</v>
      </c>
      <c r="G23" s="106">
        <v>2.5</v>
      </c>
      <c r="H23" s="106">
        <v>6.8</v>
      </c>
      <c r="I23" s="108">
        <v>6.4</v>
      </c>
      <c r="J23" s="108">
        <v>6.4</v>
      </c>
      <c r="K23" s="110"/>
    </row>
    <row r="24" spans="1:16384" s="103" customFormat="1">
      <c r="B24" s="103" t="s">
        <v>34</v>
      </c>
      <c r="D24" s="103" t="s">
        <v>3</v>
      </c>
      <c r="E24" s="111">
        <v>10741.78857067784</v>
      </c>
      <c r="F24" s="111">
        <v>1.9</v>
      </c>
      <c r="G24" s="111">
        <v>2.7</v>
      </c>
      <c r="H24" s="111">
        <v>6.8</v>
      </c>
      <c r="I24" s="108">
        <v>6.4</v>
      </c>
      <c r="J24" s="108">
        <v>6.4</v>
      </c>
      <c r="K24" s="110"/>
    </row>
    <row r="25" spans="1:16384" s="103" customFormat="1">
      <c r="B25" s="103" t="s">
        <v>36</v>
      </c>
      <c r="C25" s="103">
        <v>2018</v>
      </c>
      <c r="D25" s="103">
        <f>D21+1</f>
        <v>2018</v>
      </c>
      <c r="E25" s="111">
        <v>10523.209223845499</v>
      </c>
      <c r="F25" s="111">
        <v>1.3</v>
      </c>
      <c r="G25" s="111">
        <v>2.4</v>
      </c>
      <c r="H25" s="111">
        <v>6.8</v>
      </c>
      <c r="I25" s="108">
        <v>6.3</v>
      </c>
      <c r="J25" s="108">
        <v>6.3</v>
      </c>
      <c r="K25" s="110"/>
    </row>
    <row r="26" spans="1:16384" ht="15" customHeight="1">
      <c r="B26" t="s">
        <v>37</v>
      </c>
      <c r="D26" s="6" t="s">
        <v>1</v>
      </c>
      <c r="E26" s="209">
        <v>10989.740484498383</v>
      </c>
      <c r="F26" s="106">
        <v>2.2000000000000002</v>
      </c>
      <c r="G26" s="106">
        <v>2.2000000000000002</v>
      </c>
      <c r="H26" s="106">
        <v>6.7</v>
      </c>
      <c r="I26" s="108">
        <v>6.3</v>
      </c>
      <c r="J26" s="108">
        <v>6.3</v>
      </c>
      <c r="K26" s="108"/>
    </row>
    <row r="27" spans="1:16384">
      <c r="B27" t="s">
        <v>38</v>
      </c>
      <c r="C27" s="6"/>
      <c r="D27" s="6" t="s">
        <v>2</v>
      </c>
      <c r="E27" s="112">
        <v>10902.263140168288</v>
      </c>
      <c r="F27" s="106">
        <v>2.2000000000000002</v>
      </c>
      <c r="G27" s="106">
        <v>1.6</v>
      </c>
      <c r="H27" s="106">
        <v>6.5</v>
      </c>
      <c r="I27" s="108">
        <v>6</v>
      </c>
      <c r="J27" s="108">
        <v>6</v>
      </c>
      <c r="K27" s="108"/>
    </row>
    <row r="28" spans="1:16384" s="353" customFormat="1">
      <c r="B28" s="353" t="s">
        <v>39</v>
      </c>
      <c r="D28" s="353" t="s">
        <v>3</v>
      </c>
      <c r="E28" s="417">
        <v>10945.882553520718</v>
      </c>
      <c r="F28" s="355">
        <v>2.7</v>
      </c>
      <c r="G28" s="355">
        <v>1.2</v>
      </c>
      <c r="H28" s="355">
        <v>6.4</v>
      </c>
      <c r="I28" s="356">
        <v>5.894000000000001</v>
      </c>
      <c r="J28" s="356">
        <v>5.894000000000001</v>
      </c>
      <c r="K28" s="356"/>
    </row>
    <row r="29" spans="1:16384" s="353" customFormat="1">
      <c r="B29" s="353" t="s">
        <v>40</v>
      </c>
      <c r="D29" s="353">
        <v>2019</v>
      </c>
      <c r="E29" s="461">
        <v>10607.145581721777</v>
      </c>
      <c r="F29" s="354">
        <v>0.5</v>
      </c>
      <c r="G29" s="355">
        <v>1.2</v>
      </c>
      <c r="H29" s="355">
        <v>6.4</v>
      </c>
      <c r="I29" s="356">
        <v>5.7939999999999996</v>
      </c>
      <c r="J29" s="356">
        <v>5.7939999999999996</v>
      </c>
      <c r="K29" s="356"/>
    </row>
    <row r="30" spans="1:16384" s="454" customFormat="1">
      <c r="B30" s="454" t="s">
        <v>41</v>
      </c>
      <c r="D30" s="454" t="s">
        <v>1</v>
      </c>
      <c r="E30" s="461">
        <v>11045.248351798755</v>
      </c>
      <c r="F30" s="455">
        <v>0.9</v>
      </c>
      <c r="G30" s="456">
        <v>1.2</v>
      </c>
      <c r="H30" s="456">
        <v>6.2</v>
      </c>
      <c r="I30" s="457">
        <v>5.6959999999999997</v>
      </c>
      <c r="J30" s="457">
        <v>5.7</v>
      </c>
      <c r="K30" s="457"/>
    </row>
    <row r="31" spans="1:16384" s="454" customFormat="1">
      <c r="B31" s="454" t="s">
        <v>42</v>
      </c>
      <c r="D31" s="454" t="s">
        <v>2</v>
      </c>
      <c r="E31" s="461">
        <v>11011.627134016629</v>
      </c>
      <c r="F31" s="461">
        <v>1.7</v>
      </c>
      <c r="G31" s="456">
        <v>1.2</v>
      </c>
      <c r="H31" s="456">
        <v>6</v>
      </c>
      <c r="I31" s="457">
        <v>5.734</v>
      </c>
      <c r="J31" s="457">
        <v>5.7</v>
      </c>
      <c r="K31" s="457"/>
    </row>
    <row r="32" spans="1:16384" s="451" customFormat="1">
      <c r="B32" s="451" t="s">
        <v>43</v>
      </c>
      <c r="D32" s="451" t="s">
        <v>3</v>
      </c>
      <c r="E32" s="460">
        <v>11131.96255693057</v>
      </c>
      <c r="F32" s="460">
        <v>1.5</v>
      </c>
      <c r="G32" s="452">
        <v>1</v>
      </c>
      <c r="H32" s="452">
        <v>6</v>
      </c>
      <c r="I32" s="453">
        <v>5.5</v>
      </c>
      <c r="J32" s="453">
        <v>5.5</v>
      </c>
      <c r="K32" s="453"/>
    </row>
    <row r="33" spans="1:11">
      <c r="A33" s="25"/>
      <c r="B33" s="25" t="s">
        <v>75</v>
      </c>
      <c r="C33" s="25"/>
      <c r="D33" s="25">
        <v>2020</v>
      </c>
      <c r="E33" s="458">
        <v>10798.074202192769</v>
      </c>
      <c r="F33" s="416">
        <v>2.1</v>
      </c>
      <c r="G33" s="500">
        <v>1.2</v>
      </c>
      <c r="H33" s="500">
        <v>4.2</v>
      </c>
      <c r="I33" s="210">
        <v>3.9</v>
      </c>
      <c r="J33" s="210">
        <v>-4.5</v>
      </c>
      <c r="K33" s="210"/>
    </row>
    <row r="34" spans="1:11">
      <c r="A34" s="25"/>
      <c r="B34" s="25" t="s">
        <v>76</v>
      </c>
      <c r="C34" s="25"/>
      <c r="D34" s="25" t="s">
        <v>236</v>
      </c>
      <c r="E34" s="458">
        <v>11233.017573779332</v>
      </c>
      <c r="F34" s="416">
        <v>1.8</v>
      </c>
      <c r="G34" s="500">
        <v>1.2</v>
      </c>
      <c r="H34" s="500">
        <v>5.53</v>
      </c>
      <c r="I34" s="210">
        <v>5.0999999999999996</v>
      </c>
      <c r="J34" s="210">
        <v>1.7</v>
      </c>
      <c r="K34" s="210"/>
    </row>
    <row r="35" spans="1:11">
      <c r="A35" s="25"/>
      <c r="B35" s="25" t="s">
        <v>77</v>
      </c>
      <c r="C35" s="25"/>
      <c r="D35" s="25" t="s">
        <v>244</v>
      </c>
      <c r="E35" s="458">
        <v>11198.824795294911</v>
      </c>
      <c r="F35" s="416">
        <v>1.5</v>
      </c>
      <c r="G35" s="500">
        <v>1.2</v>
      </c>
      <c r="H35" s="500">
        <v>5.87</v>
      </c>
      <c r="I35" s="210">
        <v>5.4</v>
      </c>
      <c r="J35" s="210">
        <v>3.3</v>
      </c>
      <c r="K35" s="210"/>
    </row>
    <row r="36" spans="1:11">
      <c r="A36" s="25"/>
      <c r="B36" s="25" t="s">
        <v>78</v>
      </c>
      <c r="C36" s="25"/>
      <c r="D36" s="25" t="s">
        <v>35</v>
      </c>
      <c r="E36" s="458">
        <v>11321.205920398388</v>
      </c>
      <c r="F36" s="416">
        <v>1.7</v>
      </c>
      <c r="G36" s="500">
        <v>1.3</v>
      </c>
      <c r="H36" s="500">
        <v>5.97</v>
      </c>
      <c r="I36" s="210">
        <v>5.5</v>
      </c>
      <c r="J36" s="210">
        <v>4.4000000000000004</v>
      </c>
      <c r="K36" s="210"/>
    </row>
    <row r="37" spans="1:11">
      <c r="B37" s="463" t="s">
        <v>79</v>
      </c>
      <c r="D37" s="463" t="s">
        <v>243</v>
      </c>
      <c r="E37" s="113">
        <v>10949.215356946099</v>
      </c>
      <c r="F37" s="459">
        <v>1.7</v>
      </c>
      <c r="G37" s="459">
        <v>1.4</v>
      </c>
      <c r="H37" s="459">
        <v>6.4</v>
      </c>
      <c r="I37" s="210">
        <v>5.9</v>
      </c>
      <c r="J37" s="463">
        <v>6.5</v>
      </c>
    </row>
    <row r="38" spans="1:11">
      <c r="B38" s="463" t="s">
        <v>80</v>
      </c>
      <c r="D38" s="463" t="s">
        <v>236</v>
      </c>
      <c r="E38" s="113">
        <v>11525.699643714943</v>
      </c>
      <c r="F38" s="459">
        <v>1.9</v>
      </c>
      <c r="G38" s="459">
        <v>1.5</v>
      </c>
      <c r="H38" s="459">
        <v>5.8</v>
      </c>
      <c r="I38" s="210">
        <v>5.4</v>
      </c>
      <c r="J38" s="463">
        <v>5.4</v>
      </c>
    </row>
    <row r="39" spans="1:11">
      <c r="B39" s="463" t="s">
        <v>81</v>
      </c>
      <c r="D39" s="463" t="s">
        <v>244</v>
      </c>
      <c r="E39" s="113">
        <v>11445.232203596239</v>
      </c>
      <c r="F39" s="459">
        <v>1.9</v>
      </c>
      <c r="G39" s="459">
        <v>1.5</v>
      </c>
      <c r="H39" s="459">
        <v>5.57</v>
      </c>
      <c r="I39" s="210">
        <v>5.2</v>
      </c>
      <c r="J39" s="463">
        <v>5.0999999999999996</v>
      </c>
    </row>
    <row r="40" spans="1:11">
      <c r="B40" s="463" t="s">
        <v>459</v>
      </c>
      <c r="D40" s="463" t="s">
        <v>35</v>
      </c>
      <c r="E40" s="113">
        <v>11604.058306588202</v>
      </c>
      <c r="F40" s="459">
        <v>2.1</v>
      </c>
      <c r="G40" s="459">
        <v>1.5</v>
      </c>
      <c r="H40" s="281">
        <v>5.47</v>
      </c>
      <c r="I40" s="210">
        <v>5.0999999999999996</v>
      </c>
      <c r="J40" s="463">
        <v>5</v>
      </c>
    </row>
    <row r="41" spans="1:11">
      <c r="H41" s="281"/>
      <c r="J41" s="463"/>
    </row>
    <row r="42" spans="1:11">
      <c r="C42" t="s">
        <v>44</v>
      </c>
      <c r="H42" s="281"/>
    </row>
    <row r="43" spans="1:11">
      <c r="H43" s="281"/>
    </row>
    <row r="44" spans="1:11">
      <c r="H44" s="281"/>
    </row>
    <row r="45" spans="1:11">
      <c r="H45" s="281"/>
    </row>
    <row r="46" spans="1:11">
      <c r="H46" s="281"/>
    </row>
  </sheetData>
  <customSheetViews>
    <customSheetView guid="{54FD4859-4825-49C8-AF88-E7B792413D64}" topLeftCell="G1">
      <pane ySplit="3" topLeftCell="A24" activePane="bottomLeft" state="frozen"/>
      <selection pane="bottomLeft" activeCell="W32" sqref="W32"/>
      <pageMargins left="0.7" right="0.7" top="0.75" bottom="0.75" header="0.3" footer="0.3"/>
      <pageSetup orientation="portrait" r:id="rId1"/>
    </customSheetView>
    <customSheetView guid="{5B55F06F-38A3-4953-A2E1-A01BECB01CAC}" topLeftCell="G1">
      <pane ySplit="3" topLeftCell="A24" activePane="bottomLeft" state="frozen"/>
      <selection pane="bottomLeft" activeCell="W32" sqref="W32"/>
      <pageMargins left="0.7" right="0.7" top="0.75" bottom="0.75" header="0.3" footer="0.3"/>
      <pageSetup orientation="portrait" r:id="rId2"/>
    </customSheetView>
    <customSheetView guid="{DC707E39-0569-4FAA-B5FD-B85110680DF5}">
      <pane ySplit="3" topLeftCell="A37" activePane="bottomLeft" state="frozen"/>
      <selection pane="bottomLeft" activeCell="D39" sqref="D39"/>
      <pageMargins left="0.7" right="0.7" top="0.75" bottom="0.75" header="0.3" footer="0.3"/>
      <pageSetup orientation="portrait" r:id="rId3"/>
    </customSheetView>
    <customSheetView guid="{254DF0CF-5342-436C-8392-04866B911B72}">
      <pane ySplit="3" topLeftCell="A25" activePane="bottomLeft" state="frozen"/>
      <selection pane="bottomLeft" activeCell="D39" sqref="D39"/>
      <pageMargins left="0.7" right="0.7" top="0.75" bottom="0.75" header="0.3" footer="0.3"/>
      <pageSetup orientation="portrait" r:id="rId4"/>
    </customSheetView>
    <customSheetView guid="{83D4AEBA-9C92-42A7-8C70-A480F50C01E3}">
      <pane ySplit="3" topLeftCell="A25" activePane="bottomLeft" state="frozen"/>
      <selection pane="bottomLeft" activeCell="D39" sqref="D39"/>
      <pageMargins left="0.7" right="0.7" top="0.75" bottom="0.75" header="0.3" footer="0.3"/>
      <pageSetup orientation="portrait" r:id="rId5"/>
    </customSheetView>
    <customSheetView guid="{A510ACF3-DF9A-47BB-87AF-862EA6359570}" topLeftCell="G1">
      <pane ySplit="3" topLeftCell="A24" activePane="bottomLeft" state="frozen"/>
      <selection pane="bottomLeft" activeCell="W32" sqref="W32"/>
      <pageMargins left="0.7" right="0.7" top="0.75" bottom="0.75" header="0.3" footer="0.3"/>
      <pageSetup orientation="portrait" r:id="rId6"/>
    </customSheetView>
    <customSheetView guid="{B6000075-C6E9-470D-8855-6E4C41B43187}" topLeftCell="G1">
      <pane ySplit="3" topLeftCell="A24" activePane="bottomLeft" state="frozen"/>
      <selection pane="bottomLeft" activeCell="W32" sqref="W32"/>
      <pageMargins left="0.7" right="0.7" top="0.75" bottom="0.75" header="0.3" footer="0.3"/>
      <pageSetup orientation="portrait" r:id="rId7"/>
    </customSheetView>
    <customSheetView guid="{8D4EA38E-ED42-44A9-9431-B3D4F6087B53}" scale="60" showPageBreaks="1" view="pageBreakPreview" topLeftCell="F1">
      <selection activeCell="AC24" sqref="AC24"/>
      <pageMargins left="0.7" right="0.7" top="0.75" bottom="0.75" header="0.3" footer="0.3"/>
      <pageSetup orientation="portrait" r:id="rId8"/>
    </customSheetView>
  </customSheetViews>
  <pageMargins left="0.7" right="0.7" top="0.75" bottom="0.75" header="0.3" footer="0.3"/>
  <pageSetup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pageSetUpPr fitToPage="1"/>
  </sheetPr>
  <dimension ref="A1:AQ106"/>
  <sheetViews>
    <sheetView view="pageBreakPreview" zoomScaleNormal="100" zoomScaleSheetLayoutView="100" workbookViewId="0">
      <pane xSplit="1" ySplit="2" topLeftCell="B24" activePane="bottomRight" state="frozen"/>
      <selection activeCell="Z29" sqref="Z29"/>
      <selection pane="topRight" activeCell="Z29" sqref="Z29"/>
      <selection pane="bottomLeft" activeCell="Z29" sqref="Z29"/>
      <selection pane="bottomRight" activeCell="Q31" sqref="Q31"/>
    </sheetView>
  </sheetViews>
  <sheetFormatPr defaultColWidth="9.33203125" defaultRowHeight="13.2" customHeight="1"/>
  <cols>
    <col min="1" max="1" width="20.5546875" style="29" customWidth="1"/>
    <col min="2" max="33" width="7.44140625" style="29" customWidth="1"/>
    <col min="34" max="34" width="7.6640625" style="29" customWidth="1"/>
    <col min="35" max="35" width="6.6640625" style="29" customWidth="1"/>
    <col min="36" max="38" width="7.6640625" style="29" customWidth="1"/>
    <col min="39" max="16384" width="9.33203125" style="29"/>
  </cols>
  <sheetData>
    <row r="1" spans="1:43" ht="13.2" customHeight="1">
      <c r="B1" s="164">
        <v>2013</v>
      </c>
      <c r="C1" s="164"/>
      <c r="D1" s="164"/>
      <c r="F1" s="164">
        <v>2014</v>
      </c>
      <c r="J1" s="164">
        <v>2015</v>
      </c>
      <c r="N1" s="164">
        <v>2016</v>
      </c>
      <c r="O1" s="164"/>
      <c r="P1" s="164"/>
      <c r="Q1" s="164"/>
      <c r="R1" s="164">
        <v>2017</v>
      </c>
      <c r="S1" s="164"/>
      <c r="T1" s="164"/>
      <c r="U1" s="164"/>
      <c r="V1" s="164">
        <v>2018</v>
      </c>
      <c r="W1" s="164"/>
      <c r="X1" s="164"/>
      <c r="Y1" s="164"/>
      <c r="Z1" s="164">
        <v>2019</v>
      </c>
      <c r="AA1" s="164"/>
      <c r="AB1" s="164"/>
      <c r="AC1" s="164"/>
      <c r="AD1" s="164">
        <v>2020</v>
      </c>
      <c r="AE1" s="164"/>
      <c r="AF1" s="164"/>
      <c r="AG1" s="164"/>
      <c r="AI1" s="30"/>
      <c r="AK1" s="165"/>
      <c r="AL1" s="165"/>
      <c r="AM1" s="165"/>
      <c r="AN1" s="165"/>
      <c r="AO1" s="165"/>
      <c r="AP1" s="165"/>
    </row>
    <row r="2" spans="1:43" ht="13.2" customHeight="1">
      <c r="B2" s="164" t="s">
        <v>0</v>
      </c>
      <c r="C2" s="164" t="s">
        <v>1</v>
      </c>
      <c r="D2" s="164" t="s">
        <v>2</v>
      </c>
      <c r="E2" s="164" t="s">
        <v>3</v>
      </c>
      <c r="F2" s="164" t="s">
        <v>0</v>
      </c>
      <c r="G2" s="164" t="s">
        <v>1</v>
      </c>
      <c r="H2" s="164" t="s">
        <v>2</v>
      </c>
      <c r="I2" s="164" t="s">
        <v>3</v>
      </c>
      <c r="J2" s="164" t="s">
        <v>0</v>
      </c>
      <c r="K2" s="164" t="s">
        <v>1</v>
      </c>
      <c r="L2" s="164" t="s">
        <v>2</v>
      </c>
      <c r="M2" s="164" t="s">
        <v>3</v>
      </c>
      <c r="N2" s="164" t="s">
        <v>0</v>
      </c>
      <c r="O2" s="164" t="s">
        <v>1</v>
      </c>
      <c r="P2" s="164" t="s">
        <v>2</v>
      </c>
      <c r="Q2" s="164" t="s">
        <v>3</v>
      </c>
      <c r="R2" s="164" t="s">
        <v>0</v>
      </c>
      <c r="S2" s="164" t="s">
        <v>1</v>
      </c>
      <c r="T2" s="164" t="s">
        <v>2</v>
      </c>
      <c r="U2" s="164" t="s">
        <v>3</v>
      </c>
      <c r="V2" s="164" t="s">
        <v>0</v>
      </c>
      <c r="W2" s="164" t="s">
        <v>1</v>
      </c>
      <c r="X2" s="164" t="s">
        <v>2</v>
      </c>
      <c r="Y2" s="164" t="s">
        <v>3</v>
      </c>
      <c r="Z2" s="164" t="s">
        <v>0</v>
      </c>
      <c r="AA2" s="164" t="s">
        <v>1</v>
      </c>
      <c r="AB2" s="164" t="s">
        <v>2</v>
      </c>
      <c r="AC2" s="164" t="s">
        <v>3</v>
      </c>
      <c r="AD2" s="164" t="s">
        <v>0</v>
      </c>
      <c r="AE2" s="164" t="s">
        <v>1</v>
      </c>
      <c r="AF2" s="164" t="s">
        <v>2</v>
      </c>
      <c r="AG2" s="164" t="s">
        <v>3</v>
      </c>
    </row>
    <row r="3" spans="1:43" ht="13.2" customHeight="1">
      <c r="A3" s="30" t="s">
        <v>296</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I3" s="165"/>
      <c r="AJ3" s="165"/>
      <c r="AK3" s="166"/>
      <c r="AL3" s="166"/>
      <c r="AM3" s="166"/>
      <c r="AN3" s="166"/>
      <c r="AO3" s="166"/>
      <c r="AP3" s="166"/>
    </row>
    <row r="4" spans="1:43" s="164" customFormat="1" ht="13.2" customHeight="1">
      <c r="A4" s="164" t="s">
        <v>285</v>
      </c>
      <c r="B4" s="167">
        <v>12.017060991175367</v>
      </c>
      <c r="C4" s="167">
        <v>9.3178936113321509</v>
      </c>
      <c r="D4" s="167">
        <v>10.610790848812336</v>
      </c>
      <c r="E4" s="167">
        <v>11.570500021588838</v>
      </c>
      <c r="F4" s="167">
        <v>11.736988242006186</v>
      </c>
      <c r="G4" s="167">
        <v>10.63933608843694</v>
      </c>
      <c r="H4" s="167">
        <v>9.5673205676285846</v>
      </c>
      <c r="I4" s="167">
        <v>8.0807916041385432</v>
      </c>
      <c r="J4" s="167">
        <v>7.0967722628465495</v>
      </c>
      <c r="K4" s="167">
        <v>5.8314487453641402</v>
      </c>
      <c r="L4" s="167">
        <v>5.7532869258335335</v>
      </c>
      <c r="M4" s="167">
        <v>2.53775093658109</v>
      </c>
      <c r="N4" s="167">
        <v>2.7143545634234556</v>
      </c>
      <c r="O4" s="167">
        <v>2.5363865634214724</v>
      </c>
      <c r="P4" s="167">
        <v>-2.1068283570153779</v>
      </c>
      <c r="Q4" s="167">
        <v>1.3774074656697444</v>
      </c>
      <c r="R4" s="167">
        <v>0.97819502900308564</v>
      </c>
      <c r="S4" s="167">
        <v>2.4762665247810252</v>
      </c>
      <c r="T4" s="167">
        <v>6.6964601074799637</v>
      </c>
      <c r="U4" s="167">
        <v>5.4348353809447083</v>
      </c>
      <c r="V4" s="167">
        <v>6.5480370380503308</v>
      </c>
      <c r="W4" s="167">
        <v>6.1441524772898761</v>
      </c>
      <c r="X4" s="167">
        <v>5.8225906425537257</v>
      </c>
      <c r="Y4" s="167">
        <v>7.0404134041068946</v>
      </c>
      <c r="Z4" s="167">
        <v>7.1325675595028892</v>
      </c>
      <c r="AA4" s="167">
        <v>7.5113170431140892</v>
      </c>
      <c r="AB4" s="167">
        <v>7.1481568649910647</v>
      </c>
      <c r="AC4" s="167">
        <v>4.8502582937711978</v>
      </c>
      <c r="AD4" s="167"/>
      <c r="AE4" s="167"/>
      <c r="AF4" s="167"/>
      <c r="AG4" s="167"/>
      <c r="AI4" s="165"/>
      <c r="AJ4" s="165"/>
      <c r="AK4" s="166"/>
      <c r="AL4" s="166"/>
      <c r="AM4" s="166"/>
      <c r="AN4" s="166"/>
      <c r="AO4" s="166"/>
      <c r="AP4" s="166"/>
      <c r="AQ4" s="29"/>
    </row>
    <row r="5" spans="1:43" ht="13.2" customHeight="1">
      <c r="A5" s="29" t="s">
        <v>89</v>
      </c>
      <c r="B5" s="32">
        <v>5.90720051553593</v>
      </c>
      <c r="C5" s="32">
        <v>7.5336389513531419</v>
      </c>
      <c r="D5" s="32">
        <v>7.5630616148761112</v>
      </c>
      <c r="E5" s="32">
        <v>8.4371009481816213</v>
      </c>
      <c r="F5" s="32">
        <v>8.3793115027408209</v>
      </c>
      <c r="G5" s="32">
        <v>6.2383910657300818</v>
      </c>
      <c r="H5" s="32">
        <v>7.1157858499044258</v>
      </c>
      <c r="I5" s="32">
        <v>3.5618135494630985</v>
      </c>
      <c r="J5" s="32">
        <v>3.6408123607254157</v>
      </c>
      <c r="K5" s="32">
        <v>3.0448266836831372</v>
      </c>
      <c r="L5" s="32">
        <v>2.2341649641740511</v>
      </c>
      <c r="M5" s="32">
        <v>4.5281829689182729</v>
      </c>
      <c r="N5" s="32">
        <v>4.4632009554792882</v>
      </c>
      <c r="O5" s="32">
        <v>1.2967680696974262</v>
      </c>
      <c r="P5" s="32">
        <v>-1.3165832527551544</v>
      </c>
      <c r="Q5" s="32">
        <v>-1.538812391399907</v>
      </c>
      <c r="R5" s="32">
        <v>-1.6892396483512366</v>
      </c>
      <c r="S5" s="32">
        <v>1.3521877405360017</v>
      </c>
      <c r="T5" s="32">
        <v>3.5229117892987967</v>
      </c>
      <c r="U5" s="32">
        <v>3.0231443240685576</v>
      </c>
      <c r="V5" s="32">
        <v>5.4043382357697043</v>
      </c>
      <c r="W5" s="32">
        <v>6.3102849347456305</v>
      </c>
      <c r="X5" s="32">
        <v>6.0762521878222859</v>
      </c>
      <c r="Y5" s="32">
        <v>6.9886344475314237</v>
      </c>
      <c r="Z5" s="32">
        <v>5.4417571583636013</v>
      </c>
      <c r="AA5" s="32">
        <v>5.1252047665783786</v>
      </c>
      <c r="AB5" s="32">
        <v>6.3929095150489212</v>
      </c>
      <c r="AC5" s="32">
        <v>6.4500218917528569</v>
      </c>
      <c r="AD5" s="32"/>
      <c r="AE5" s="32"/>
      <c r="AF5" s="32"/>
      <c r="AG5" s="32"/>
      <c r="AI5" s="165"/>
      <c r="AJ5" s="165"/>
      <c r="AK5" s="166"/>
      <c r="AL5" s="166"/>
      <c r="AM5" s="166"/>
      <c r="AN5" s="166"/>
      <c r="AO5" s="166"/>
      <c r="AP5" s="166"/>
    </row>
    <row r="6" spans="1:43" ht="13.2" customHeight="1">
      <c r="A6" s="29" t="s">
        <v>286</v>
      </c>
      <c r="B6" s="32">
        <v>2.5822801923254466</v>
      </c>
      <c r="C6" s="32">
        <v>2.3595628467926515</v>
      </c>
      <c r="D6" s="32">
        <v>2.7030598741206018</v>
      </c>
      <c r="E6" s="32">
        <v>2.098178233449389</v>
      </c>
      <c r="F6" s="32">
        <v>1.8658738800236416</v>
      </c>
      <c r="G6" s="32">
        <v>2.3407869499970562</v>
      </c>
      <c r="H6" s="32">
        <v>1.5947656646193735</v>
      </c>
      <c r="I6" s="32">
        <v>1.6798558773666081</v>
      </c>
      <c r="J6" s="32">
        <v>1.3706765065842281</v>
      </c>
      <c r="K6" s="32">
        <v>0.44959491624192904</v>
      </c>
      <c r="L6" s="32">
        <v>0.2307526423271043</v>
      </c>
      <c r="M6" s="32">
        <v>-0.67283999201364841</v>
      </c>
      <c r="N6" s="32">
        <v>-0.15519072810065748</v>
      </c>
      <c r="O6" s="32">
        <v>-2.6969741745270791E-2</v>
      </c>
      <c r="P6" s="32">
        <v>0.86261317298703433</v>
      </c>
      <c r="Q6" s="32">
        <v>1.402061824808255</v>
      </c>
      <c r="R6" s="32">
        <v>0.81710929503508545</v>
      </c>
      <c r="S6" s="32">
        <v>0.75840274287894061</v>
      </c>
      <c r="T6" s="32">
        <v>-0.69291309495148379</v>
      </c>
      <c r="U6" s="32">
        <v>-0.25855877047897269</v>
      </c>
      <c r="V6" s="32">
        <v>1.5977119183446784E-2</v>
      </c>
      <c r="W6" s="32">
        <v>4.5125097444399319E-2</v>
      </c>
      <c r="X6" s="32">
        <v>0.70516295710756771</v>
      </c>
      <c r="Y6" s="32">
        <v>7.1853073622020147E-2</v>
      </c>
      <c r="Z6" s="32">
        <v>-1.7452741316531337E-2</v>
      </c>
      <c r="AA6" s="32">
        <v>0.57701377339637727</v>
      </c>
      <c r="AB6" s="32">
        <v>0.67716541928490726</v>
      </c>
      <c r="AC6" s="32">
        <v>1.7284738678582223</v>
      </c>
      <c r="AD6" s="32"/>
      <c r="AE6" s="32"/>
      <c r="AF6" s="32"/>
      <c r="AG6" s="32"/>
      <c r="AI6" s="165"/>
      <c r="AJ6" s="165"/>
      <c r="AK6" s="166"/>
      <c r="AL6" s="166"/>
      <c r="AM6" s="166"/>
      <c r="AN6" s="166"/>
      <c r="AO6" s="166"/>
      <c r="AP6" s="166"/>
    </row>
    <row r="7" spans="1:43" ht="13.2" customHeight="1">
      <c r="A7" s="29" t="s">
        <v>287</v>
      </c>
      <c r="B7" s="32">
        <v>2.2891581273686019</v>
      </c>
      <c r="C7" s="32">
        <v>-2.7551246934207381</v>
      </c>
      <c r="D7" s="32">
        <v>-1.997149933969516</v>
      </c>
      <c r="E7" s="32">
        <v>-3.5640355155657764</v>
      </c>
      <c r="F7" s="32">
        <v>-2.8988971362647655</v>
      </c>
      <c r="G7" s="32">
        <v>-4.5709056079741863</v>
      </c>
      <c r="H7" s="32">
        <v>-9.5815456760583775</v>
      </c>
      <c r="I7" s="32">
        <v>-8.9627495562039492</v>
      </c>
      <c r="J7" s="32">
        <v>-11.583850992781594</v>
      </c>
      <c r="K7" s="32">
        <v>-8.7940929256047831</v>
      </c>
      <c r="L7" s="32">
        <v>-6.8718251413334235</v>
      </c>
      <c r="M7" s="32">
        <v>-9.1481574420712857</v>
      </c>
      <c r="N7" s="32">
        <v>-6.0502527620539368</v>
      </c>
      <c r="O7" s="32">
        <v>-4.6411980406783897</v>
      </c>
      <c r="P7" s="32">
        <v>-4.0392316745930561</v>
      </c>
      <c r="Q7" s="32">
        <v>9.7987886658253948E-2</v>
      </c>
      <c r="R7" s="32">
        <v>1.5298611065838379</v>
      </c>
      <c r="S7" s="32">
        <v>2.5983748478054967</v>
      </c>
      <c r="T7" s="32">
        <v>6.1252100456518273</v>
      </c>
      <c r="U7" s="32">
        <v>7.171684812234429</v>
      </c>
      <c r="V7" s="32">
        <v>7.6046540656789796</v>
      </c>
      <c r="W7" s="32">
        <v>8.4104761430812935</v>
      </c>
      <c r="X7" s="32">
        <v>8.2131345173585153</v>
      </c>
      <c r="Y7" s="32">
        <v>5.5238959934397514</v>
      </c>
      <c r="Z7" s="32">
        <v>6.0334566123504834</v>
      </c>
      <c r="AA7" s="32">
        <v>5.7841231070291395</v>
      </c>
      <c r="AB7" s="32">
        <v>6.7262438139668106</v>
      </c>
      <c r="AC7" s="32">
        <v>7.1840331052215056</v>
      </c>
      <c r="AD7" s="32"/>
      <c r="AE7" s="32"/>
      <c r="AF7" s="32"/>
      <c r="AG7" s="32"/>
      <c r="AI7" s="165"/>
      <c r="AJ7" s="165"/>
      <c r="AK7" s="166"/>
      <c r="AL7" s="166"/>
      <c r="AM7" s="166"/>
      <c r="AN7" s="166"/>
      <c r="AO7" s="166"/>
      <c r="AP7" s="166"/>
    </row>
    <row r="8" spans="1:43" ht="13.2" customHeight="1">
      <c r="A8" s="29" t="s">
        <v>446</v>
      </c>
      <c r="B8" s="32">
        <v>1.5678733669241169</v>
      </c>
      <c r="C8" s="32">
        <v>0.74453658702784797</v>
      </c>
      <c r="D8" s="32">
        <v>-0.53113615202263598</v>
      </c>
      <c r="E8" s="32">
        <v>4.3863042847604827</v>
      </c>
      <c r="F8" s="32">
        <v>4.7439407281114123</v>
      </c>
      <c r="G8" s="32">
        <v>3.8449626038353037</v>
      </c>
      <c r="H8" s="32">
        <v>3.4868305246025924</v>
      </c>
      <c r="I8" s="32">
        <v>-7.6530645993509392</v>
      </c>
      <c r="J8" s="32">
        <v>-8.6774631537172056</v>
      </c>
      <c r="K8" s="32">
        <v>-7.900068155678186</v>
      </c>
      <c r="L8" s="32">
        <v>-7.2097922976229967</v>
      </c>
      <c r="M8" s="32">
        <v>-0.31469557108089868</v>
      </c>
      <c r="N8" s="32">
        <v>1.5079742282989128</v>
      </c>
      <c r="O8" s="32">
        <v>1.7920975560774863</v>
      </c>
      <c r="P8" s="32">
        <v>2.8403204235902364</v>
      </c>
      <c r="Q8" s="32">
        <v>0.44724506257875069</v>
      </c>
      <c r="R8" s="32">
        <v>1.3495686835148621</v>
      </c>
      <c r="S8" s="32">
        <v>1.8460055801448789</v>
      </c>
      <c r="T8" s="32">
        <v>-0.85178996262370543</v>
      </c>
      <c r="U8" s="32">
        <v>1.7681654116092083</v>
      </c>
      <c r="V8" s="32">
        <v>-0.37660835890299976</v>
      </c>
      <c r="W8" s="32">
        <v>-0.83555109456484344</v>
      </c>
      <c r="X8" s="32">
        <v>1.2049349178330608</v>
      </c>
      <c r="Y8" s="32">
        <v>0.60765658887459839</v>
      </c>
      <c r="Z8" s="32">
        <v>0.3261738498815126</v>
      </c>
      <c r="AA8" s="32">
        <v>-7.4966440904624065E-2</v>
      </c>
      <c r="AB8" s="32">
        <v>-0.82243861716194189</v>
      </c>
      <c r="AC8" s="32">
        <v>-0.66020603009626577</v>
      </c>
      <c r="AD8" s="32"/>
      <c r="AE8" s="32"/>
      <c r="AF8" s="32"/>
      <c r="AG8" s="32"/>
      <c r="AI8" s="165"/>
      <c r="AJ8" s="165"/>
      <c r="AK8" s="166"/>
      <c r="AL8" s="166"/>
      <c r="AM8" s="166"/>
      <c r="AN8" s="166"/>
      <c r="AO8" s="166"/>
      <c r="AP8" s="166"/>
    </row>
    <row r="9" spans="1:43" ht="13.2" customHeight="1">
      <c r="A9" s="29" t="s">
        <v>99</v>
      </c>
      <c r="B9" s="32">
        <v>3.4596383979287895</v>
      </c>
      <c r="C9" s="32">
        <v>3.1038735526177996</v>
      </c>
      <c r="D9" s="32">
        <v>5.7278600402012509</v>
      </c>
      <c r="E9" s="32">
        <v>5.805086628815098</v>
      </c>
      <c r="F9" s="32">
        <v>8.8291191068313601</v>
      </c>
      <c r="G9" s="32">
        <v>10.119687529708463</v>
      </c>
      <c r="H9" s="32">
        <v>13.627298239740798</v>
      </c>
      <c r="I9" s="32">
        <v>24.311502525008247</v>
      </c>
      <c r="J9" s="32">
        <v>23.0721622345249</v>
      </c>
      <c r="K9" s="32">
        <v>20.26905354893961</v>
      </c>
      <c r="L9" s="32">
        <v>13.208191798588341</v>
      </c>
      <c r="M9" s="32">
        <v>7.8845199037776439E-2</v>
      </c>
      <c r="N9" s="32">
        <v>-2.4995200420329131</v>
      </c>
      <c r="O9" s="32">
        <v>-1.993458600800522</v>
      </c>
      <c r="P9" s="32">
        <v>0.60660521765689879</v>
      </c>
      <c r="Q9" s="32">
        <v>8.72586527023741</v>
      </c>
      <c r="R9" s="32">
        <v>13.106614190217611</v>
      </c>
      <c r="S9" s="32">
        <v>14.170644277845218</v>
      </c>
      <c r="T9" s="32">
        <v>16.544387100049796</v>
      </c>
      <c r="U9" s="32">
        <v>10.529767999634949</v>
      </c>
      <c r="V9" s="32">
        <v>10.650216562235808</v>
      </c>
      <c r="W9" s="32">
        <v>11.545352284330368</v>
      </c>
      <c r="X9" s="32">
        <v>11.993375664840373</v>
      </c>
      <c r="Y9" s="32">
        <v>18.583418603152261</v>
      </c>
      <c r="Z9" s="32">
        <v>18.232271730129924</v>
      </c>
      <c r="AA9" s="32">
        <v>17.697325367431489</v>
      </c>
      <c r="AB9" s="32">
        <v>17.059781645162488</v>
      </c>
      <c r="AC9" s="32">
        <v>8.8418955283349288</v>
      </c>
      <c r="AD9" s="32"/>
      <c r="AE9" s="32"/>
      <c r="AF9" s="32"/>
      <c r="AG9" s="32"/>
      <c r="AI9" s="165"/>
      <c r="AJ9" s="165"/>
      <c r="AK9" s="166"/>
      <c r="AL9" s="166"/>
      <c r="AM9" s="166"/>
      <c r="AN9" s="166"/>
      <c r="AO9" s="166"/>
      <c r="AP9" s="166"/>
    </row>
    <row r="10" spans="1:43" ht="13.2" customHeight="1">
      <c r="A10" s="29" t="s">
        <v>100</v>
      </c>
      <c r="B10" s="32">
        <v>-3.7890896089074975</v>
      </c>
      <c r="C10" s="32">
        <v>-1.6685936330385842</v>
      </c>
      <c r="D10" s="32">
        <v>-2.8549045943935267</v>
      </c>
      <c r="E10" s="32">
        <v>-5.5921345580520452</v>
      </c>
      <c r="F10" s="32">
        <v>-9.1823598394363088</v>
      </c>
      <c r="G10" s="32">
        <v>-7.3335864528597057</v>
      </c>
      <c r="H10" s="32">
        <v>-6.6758140351801858</v>
      </c>
      <c r="I10" s="32">
        <v>-4.8565661921445002</v>
      </c>
      <c r="J10" s="32">
        <v>-0.72556469248922117</v>
      </c>
      <c r="K10" s="32">
        <v>-1.2378653222176281</v>
      </c>
      <c r="L10" s="32">
        <v>4.1617949597004191</v>
      </c>
      <c r="M10" s="32">
        <v>8.0664157737909115</v>
      </c>
      <c r="N10" s="32">
        <v>5.4481429118328135</v>
      </c>
      <c r="O10" s="32">
        <v>6.109147320870763</v>
      </c>
      <c r="P10" s="32">
        <v>-1.0605522439013324</v>
      </c>
      <c r="Q10" s="32">
        <v>-7.7569401872130141</v>
      </c>
      <c r="R10" s="32">
        <v>-14.135717976521953</v>
      </c>
      <c r="S10" s="32">
        <v>-18.249348664429469</v>
      </c>
      <c r="T10" s="32">
        <v>-17.951345769945267</v>
      </c>
      <c r="U10" s="32">
        <v>-16.799370251555384</v>
      </c>
      <c r="V10" s="32">
        <v>-16.750541201369369</v>
      </c>
      <c r="W10" s="32">
        <v>-19.331535493724815</v>
      </c>
      <c r="X10" s="32">
        <v>-22.370270198118135</v>
      </c>
      <c r="Y10" s="32">
        <v>-24.73504471591643</v>
      </c>
      <c r="Z10" s="32">
        <v>-22.883639049906122</v>
      </c>
      <c r="AA10" s="32">
        <v>-21.597383530416653</v>
      </c>
      <c r="AB10" s="32">
        <v>-22.885504911310125</v>
      </c>
      <c r="AC10" s="32">
        <v>-18.693960069300033</v>
      </c>
      <c r="AD10" s="32"/>
      <c r="AE10" s="32"/>
      <c r="AF10" s="32"/>
      <c r="AG10" s="32"/>
      <c r="AI10" s="165"/>
      <c r="AJ10" s="165"/>
      <c r="AK10" s="166"/>
      <c r="AL10" s="166"/>
      <c r="AM10" s="166"/>
      <c r="AN10" s="166"/>
      <c r="AO10" s="166"/>
      <c r="AP10" s="166"/>
    </row>
    <row r="11" spans="1:43" ht="13.2" customHeight="1">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I11" s="165"/>
      <c r="AJ11" s="165"/>
      <c r="AK11" s="166"/>
      <c r="AL11" s="166"/>
      <c r="AM11" s="166"/>
      <c r="AN11" s="166"/>
      <c r="AO11" s="166"/>
      <c r="AP11" s="166"/>
    </row>
    <row r="12" spans="1:43" ht="13.2" customHeight="1">
      <c r="A12" s="30" t="s">
        <v>297</v>
      </c>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I12" s="165"/>
      <c r="AJ12" s="165"/>
      <c r="AK12" s="166"/>
      <c r="AL12" s="166"/>
      <c r="AM12" s="166"/>
      <c r="AN12" s="166"/>
      <c r="AO12" s="166"/>
      <c r="AP12" s="166"/>
    </row>
    <row r="13" spans="1:43" ht="13.2" customHeight="1">
      <c r="A13" s="29" t="s">
        <v>293</v>
      </c>
      <c r="B13" s="31">
        <v>-15.097373277439985</v>
      </c>
      <c r="C13" s="31">
        <v>-9.4699949217639574</v>
      </c>
      <c r="D13" s="31">
        <v>-7.7946506032300578</v>
      </c>
      <c r="E13" s="31">
        <v>-10.457973845626444</v>
      </c>
      <c r="F13" s="31">
        <v>-4.3934719961993167</v>
      </c>
      <c r="G13" s="31">
        <v>-13.151117334694939</v>
      </c>
      <c r="H13" s="31">
        <v>-5.4661656786548773</v>
      </c>
      <c r="I13" s="31">
        <v>4.2049948940062309</v>
      </c>
      <c r="J13" s="31">
        <v>-12.034809705909865</v>
      </c>
      <c r="K13" s="31">
        <v>-8.6644403477027403</v>
      </c>
      <c r="L13" s="31">
        <v>-23.721527904331253</v>
      </c>
      <c r="M13" s="31">
        <v>-29.20358856880959</v>
      </c>
      <c r="N13" s="31">
        <v>-24.954275902959498</v>
      </c>
      <c r="O13" s="31">
        <v>-27.419587815114564</v>
      </c>
      <c r="P13" s="31">
        <v>-17.348565673458349</v>
      </c>
      <c r="Q13" s="31">
        <v>4.8469539651608606</v>
      </c>
      <c r="R13" s="31">
        <v>36.636955224193592</v>
      </c>
      <c r="S13" s="31">
        <v>36.148568701725246</v>
      </c>
      <c r="T13" s="31">
        <v>36.998629171799344</v>
      </c>
      <c r="U13" s="31">
        <v>26.893226659976865</v>
      </c>
      <c r="V13" s="31">
        <v>12.92597044737407</v>
      </c>
      <c r="W13" s="31">
        <v>17.987158485084297</v>
      </c>
      <c r="X13" s="31">
        <v>22.6</v>
      </c>
      <c r="Y13" s="31">
        <v>13.2</v>
      </c>
      <c r="Z13" s="31">
        <v>2.7</v>
      </c>
      <c r="AA13" s="31">
        <v>8.6</v>
      </c>
      <c r="AB13" s="31">
        <v>3</v>
      </c>
      <c r="AC13" s="31">
        <v>-6.6619999999999999</v>
      </c>
      <c r="AD13" s="31"/>
      <c r="AE13" s="31"/>
      <c r="AF13" s="31"/>
      <c r="AG13" s="31"/>
      <c r="AI13" s="165"/>
      <c r="AJ13" s="165"/>
      <c r="AK13" s="166"/>
      <c r="AL13" s="166"/>
      <c r="AM13" s="166"/>
      <c r="AN13" s="166"/>
      <c r="AO13" s="166"/>
      <c r="AP13" s="166"/>
    </row>
    <row r="14" spans="1:43" ht="13.2" customHeight="1">
      <c r="A14" s="164" t="s">
        <v>294</v>
      </c>
      <c r="B14" s="167">
        <v>6.7863638736092913</v>
      </c>
      <c r="C14" s="167">
        <v>4.7335934127549217</v>
      </c>
      <c r="D14" s="167">
        <v>26.610545485725702</v>
      </c>
      <c r="E14" s="167">
        <v>31.534066115706949</v>
      </c>
      <c r="F14" s="167">
        <v>19.818699444660236</v>
      </c>
      <c r="G14" s="167">
        <v>5.4679849311231488</v>
      </c>
      <c r="H14" s="167">
        <v>35.773289500395911</v>
      </c>
      <c r="I14" s="167">
        <v>15.584067306650628</v>
      </c>
      <c r="J14" s="167">
        <v>13.434064646652155</v>
      </c>
      <c r="K14" s="167">
        <v>20.219565269249507</v>
      </c>
      <c r="L14" s="167">
        <v>8.6005932412098076</v>
      </c>
      <c r="M14" s="167">
        <v>15.750334536591781</v>
      </c>
      <c r="N14" s="167">
        <v>15.57210954797088</v>
      </c>
      <c r="O14" s="167">
        <v>2.6907345401746774</v>
      </c>
      <c r="P14" s="167">
        <v>-12.713385415828359</v>
      </c>
      <c r="Q14" s="167">
        <v>1.4710155158184524</v>
      </c>
      <c r="R14" s="167">
        <v>-5.406639944264457</v>
      </c>
      <c r="S14" s="167">
        <v>-5.0065320326542757</v>
      </c>
      <c r="T14" s="167">
        <v>7.0023298711935356</v>
      </c>
      <c r="U14" s="167">
        <v>-15.453687960084128</v>
      </c>
      <c r="V14" s="167">
        <v>3.0051098372412044</v>
      </c>
      <c r="W14" s="167">
        <v>0.31766021643901965</v>
      </c>
      <c r="X14" s="167">
        <v>-0.99286406129752702</v>
      </c>
      <c r="Y14" s="167">
        <v>15.999999269088526</v>
      </c>
      <c r="Z14" s="167">
        <v>14.399999999999999</v>
      </c>
      <c r="AA14" s="167">
        <v>2.4</v>
      </c>
      <c r="AB14" s="167">
        <v>-3.5</v>
      </c>
      <c r="AC14" s="167">
        <v>-19.5</v>
      </c>
      <c r="AD14" s="167"/>
      <c r="AE14" s="167"/>
      <c r="AF14" s="167"/>
      <c r="AG14" s="167"/>
      <c r="AI14" s="165"/>
      <c r="AJ14" s="165"/>
      <c r="AK14" s="166"/>
      <c r="AL14" s="166"/>
      <c r="AM14" s="166"/>
      <c r="AN14" s="166"/>
      <c r="AO14" s="166"/>
      <c r="AP14" s="166"/>
    </row>
    <row r="15" spans="1:43" ht="13.2" customHeight="1">
      <c r="A15" s="29" t="s">
        <v>107</v>
      </c>
      <c r="B15" s="31">
        <v>-2.1688202535338137</v>
      </c>
      <c r="C15" s="31">
        <v>-5.8042044135184634</v>
      </c>
      <c r="D15" s="31">
        <v>0.88728774865233651</v>
      </c>
      <c r="E15" s="31">
        <v>1.8130084731068044</v>
      </c>
      <c r="F15" s="31">
        <v>-8.3147117639232757</v>
      </c>
      <c r="G15" s="31">
        <v>0.34117643271195763</v>
      </c>
      <c r="H15" s="31">
        <v>-6.1526077562102426</v>
      </c>
      <c r="I15" s="31">
        <v>-8.0161117794304673</v>
      </c>
      <c r="J15" s="31">
        <v>4.3202841971881751</v>
      </c>
      <c r="K15" s="31">
        <v>-2.0786316955124953</v>
      </c>
      <c r="L15" s="31">
        <v>2.4501481605781121</v>
      </c>
      <c r="M15" s="31">
        <v>-2.4684700040466812</v>
      </c>
      <c r="N15" s="31">
        <v>-3.1075534124303719</v>
      </c>
      <c r="O15" s="31">
        <v>2.6168329485678172</v>
      </c>
      <c r="P15" s="31">
        <v>4.8026838076889193</v>
      </c>
      <c r="Q15" s="31">
        <v>15.587231428968046</v>
      </c>
      <c r="R15" s="32">
        <v>19.0621642267105</v>
      </c>
      <c r="S15" s="32">
        <v>-9.0801999064161532</v>
      </c>
      <c r="T15" s="32">
        <v>5.0212618383780594</v>
      </c>
      <c r="U15" s="32">
        <v>-16.011743467261436</v>
      </c>
      <c r="V15" s="32">
        <v>-2.3845581915394551</v>
      </c>
      <c r="W15" s="32">
        <v>9.9925575114108781E-2</v>
      </c>
      <c r="X15" s="32">
        <v>-0.56292741909113897</v>
      </c>
      <c r="Y15" s="31">
        <v>11.903243709193651</v>
      </c>
      <c r="Z15" s="31">
        <v>5.8000000000000007</v>
      </c>
      <c r="AA15" s="167">
        <v>-0.6</v>
      </c>
      <c r="AB15" s="31">
        <v>7.2</v>
      </c>
      <c r="AC15" s="31">
        <v>-8.8000000000000007</v>
      </c>
      <c r="AD15" s="31"/>
      <c r="AE15" s="31"/>
      <c r="AF15" s="31"/>
      <c r="AG15" s="31"/>
      <c r="AI15" s="165"/>
      <c r="AJ15" s="165"/>
      <c r="AK15" s="166"/>
      <c r="AL15" s="166"/>
      <c r="AM15" s="166"/>
      <c r="AN15" s="166"/>
      <c r="AO15" s="166"/>
      <c r="AP15" s="166"/>
    </row>
    <row r="16" spans="1:43" ht="13.2" customHeight="1">
      <c r="A16" s="29" t="s">
        <v>108</v>
      </c>
      <c r="B16" s="31">
        <v>3.0865896875305809</v>
      </c>
      <c r="C16" s="31">
        <v>3.165655343754016</v>
      </c>
      <c r="D16" s="31">
        <v>3.7247326837437931</v>
      </c>
      <c r="E16" s="31">
        <v>4.3138483526068372</v>
      </c>
      <c r="F16" s="31">
        <v>5.950479981734853</v>
      </c>
      <c r="G16" s="31">
        <v>2.7241788665069593</v>
      </c>
      <c r="H16" s="31">
        <v>8.4448941591199755</v>
      </c>
      <c r="I16" s="31">
        <v>0.62835063764071963</v>
      </c>
      <c r="J16" s="31">
        <v>3.5543857563032315</v>
      </c>
      <c r="K16" s="31">
        <v>1.3355372674270627</v>
      </c>
      <c r="L16" s="31">
        <v>1.8324707442616379</v>
      </c>
      <c r="M16" s="31">
        <v>5.1756984535555981</v>
      </c>
      <c r="N16" s="31">
        <v>1.380336280565839</v>
      </c>
      <c r="O16" s="31">
        <v>0.98894953049122458</v>
      </c>
      <c r="P16" s="31">
        <v>-5.3292565474173701</v>
      </c>
      <c r="Q16" s="31">
        <v>-1.5750755719189005</v>
      </c>
      <c r="R16" s="32">
        <v>-4.4583759121322046</v>
      </c>
      <c r="S16" s="32">
        <v>0.61407855418836055</v>
      </c>
      <c r="T16" s="32">
        <v>1.0786899060988084</v>
      </c>
      <c r="U16" s="32">
        <v>-2.8613100282875115</v>
      </c>
      <c r="V16" s="32">
        <v>-0.63964430270668893</v>
      </c>
      <c r="W16" s="32">
        <v>0.13522060102961594</v>
      </c>
      <c r="X16" s="32">
        <v>-0.45074053932796343</v>
      </c>
      <c r="Y16" s="31">
        <v>-3.1915430739153607</v>
      </c>
      <c r="Z16" s="31">
        <v>-0.2</v>
      </c>
      <c r="AA16" s="167">
        <v>0.4</v>
      </c>
      <c r="AB16" s="31">
        <v>0.8</v>
      </c>
      <c r="AC16" s="31">
        <v>2.1</v>
      </c>
      <c r="AD16" s="31"/>
      <c r="AE16" s="31"/>
      <c r="AF16" s="31"/>
      <c r="AG16" s="31"/>
      <c r="AI16" s="165"/>
      <c r="AJ16" s="165"/>
      <c r="AK16" s="166"/>
      <c r="AL16" s="166"/>
      <c r="AM16" s="166"/>
      <c r="AN16" s="166"/>
      <c r="AO16" s="166"/>
      <c r="AP16" s="166"/>
    </row>
    <row r="17" spans="1:43" ht="13.2" customHeight="1">
      <c r="A17" s="29" t="s">
        <v>109</v>
      </c>
      <c r="B17" s="31">
        <v>0.92114787366083251</v>
      </c>
      <c r="C17" s="31">
        <v>-5.3947282934829177</v>
      </c>
      <c r="D17" s="31">
        <v>-3.6115442480233559</v>
      </c>
      <c r="E17" s="31">
        <v>-1.4729302198918766</v>
      </c>
      <c r="F17" s="31">
        <v>-4.8776603089080401</v>
      </c>
      <c r="G17" s="31">
        <v>-4.4247244657480849</v>
      </c>
      <c r="H17" s="31">
        <v>2.5292220891201089</v>
      </c>
      <c r="I17" s="31">
        <v>-1.8483174702115979</v>
      </c>
      <c r="J17" s="31">
        <v>-2.7382035977944934</v>
      </c>
      <c r="K17" s="31">
        <v>-4.4976000106260319</v>
      </c>
      <c r="L17" s="31">
        <v>-4.3030987035443502</v>
      </c>
      <c r="M17" s="31">
        <v>-2.4627312967769157</v>
      </c>
      <c r="N17" s="31">
        <v>-1.9495116180136343</v>
      </c>
      <c r="O17" s="31">
        <v>1.7452356421381554</v>
      </c>
      <c r="P17" s="31">
        <v>-0.80243236075195312</v>
      </c>
      <c r="Q17" s="31">
        <v>2.7817859542578485</v>
      </c>
      <c r="R17" s="32">
        <v>3.8407166153017798</v>
      </c>
      <c r="S17" s="32">
        <v>-3.0784635336978186</v>
      </c>
      <c r="T17" s="32">
        <v>4.1040462203776533</v>
      </c>
      <c r="U17" s="32">
        <v>2.5998613409446687</v>
      </c>
      <c r="V17" s="32">
        <v>3.8303034729587</v>
      </c>
      <c r="W17" s="32">
        <v>0.29257669238414163</v>
      </c>
      <c r="X17" s="32">
        <v>-0.56468315227636612</v>
      </c>
      <c r="Y17" s="31">
        <v>-0.85294418847246101</v>
      </c>
      <c r="Z17" s="31">
        <v>0</v>
      </c>
      <c r="AA17" s="167">
        <v>3.4</v>
      </c>
      <c r="AB17" s="31">
        <v>1.4</v>
      </c>
      <c r="AC17" s="31">
        <v>1.6</v>
      </c>
      <c r="AD17" s="31"/>
      <c r="AE17" s="31"/>
      <c r="AF17" s="31"/>
      <c r="AG17" s="31"/>
      <c r="AI17" s="165"/>
      <c r="AJ17" s="165"/>
      <c r="AK17" s="166"/>
      <c r="AL17" s="166"/>
      <c r="AM17" s="166"/>
      <c r="AN17" s="166"/>
      <c r="AO17" s="166"/>
      <c r="AP17" s="166"/>
    </row>
    <row r="18" spans="1:43" ht="13.2" customHeight="1">
      <c r="A18" s="29" t="s">
        <v>102</v>
      </c>
      <c r="B18" s="31">
        <v>-0.60729417475898406</v>
      </c>
      <c r="C18" s="31">
        <v>9.1952204860627891</v>
      </c>
      <c r="D18" s="31">
        <v>21.097975311651687</v>
      </c>
      <c r="E18" s="31">
        <v>27.09859494992503</v>
      </c>
      <c r="F18" s="31">
        <v>30.442048710927605</v>
      </c>
      <c r="G18" s="31">
        <v>10.332458958507047</v>
      </c>
      <c r="H18" s="31">
        <v>22.806572336758489</v>
      </c>
      <c r="I18" s="31">
        <v>20.408878942435287</v>
      </c>
      <c r="J18" s="31">
        <v>8.819520890982</v>
      </c>
      <c r="K18" s="31">
        <v>22.764503336852009</v>
      </c>
      <c r="L18" s="31">
        <v>5.2328563325948627</v>
      </c>
      <c r="M18" s="31">
        <v>10.982897112037486</v>
      </c>
      <c r="N18" s="31">
        <v>16.484627246835945</v>
      </c>
      <c r="O18" s="31">
        <v>-9.0065289745467947</v>
      </c>
      <c r="P18" s="31">
        <v>-12.536097896075161</v>
      </c>
      <c r="Q18" s="31">
        <v>-15.353628817925872</v>
      </c>
      <c r="R18" s="32">
        <v>-24.83996761714689</v>
      </c>
      <c r="S18" s="32">
        <v>6.3761823835556202</v>
      </c>
      <c r="T18" s="32">
        <v>-4.8491332557771001</v>
      </c>
      <c r="U18" s="32">
        <v>-3.3434756246574571</v>
      </c>
      <c r="V18" s="32">
        <v>2.9722136265958778</v>
      </c>
      <c r="W18" s="32">
        <v>-0.1150483628121645</v>
      </c>
      <c r="X18" s="32">
        <v>0.88050390599899109</v>
      </c>
      <c r="Y18" s="31">
        <v>4.8742896229075221</v>
      </c>
      <c r="Z18" s="31">
        <v>10.5</v>
      </c>
      <c r="AA18" s="167">
        <v>1.7</v>
      </c>
      <c r="AB18" s="31">
        <v>-7.2</v>
      </c>
      <c r="AC18" s="31">
        <v>-12.2</v>
      </c>
      <c r="AD18" s="31"/>
      <c r="AE18" s="31"/>
      <c r="AF18" s="31"/>
      <c r="AG18" s="31"/>
      <c r="AI18" s="165"/>
      <c r="AJ18" s="165"/>
      <c r="AK18" s="166"/>
      <c r="AL18" s="166"/>
      <c r="AM18" s="166"/>
      <c r="AN18" s="166"/>
      <c r="AO18" s="166"/>
      <c r="AP18" s="166"/>
    </row>
    <row r="19" spans="1:43" ht="13.2" customHeight="1">
      <c r="A19" s="29" t="s">
        <v>104</v>
      </c>
      <c r="B19" s="31">
        <v>5.5547407407107032</v>
      </c>
      <c r="C19" s="31">
        <v>3.5716502899395084</v>
      </c>
      <c r="D19" s="31">
        <v>4.5120939897012224</v>
      </c>
      <c r="E19" s="31">
        <v>-0.2184554400398713</v>
      </c>
      <c r="F19" s="31">
        <v>-3.3814571751709002</v>
      </c>
      <c r="G19" s="31">
        <v>-3.5051048608547415</v>
      </c>
      <c r="H19" s="31">
        <v>8.1452086716076195</v>
      </c>
      <c r="I19" s="31">
        <v>4.4112669762166909</v>
      </c>
      <c r="J19" s="31">
        <v>-0.52192260002676283</v>
      </c>
      <c r="K19" s="31">
        <v>2.6957563711089887</v>
      </c>
      <c r="L19" s="31">
        <v>3.3882167073195446</v>
      </c>
      <c r="M19" s="31">
        <v>4.5229402718223115</v>
      </c>
      <c r="N19" s="31">
        <v>2.7642110510130813</v>
      </c>
      <c r="O19" s="31">
        <v>6.3462453935242786</v>
      </c>
      <c r="P19" s="31">
        <v>1.1517175807272013</v>
      </c>
      <c r="Q19" s="31">
        <v>3.0702522437331556E-2</v>
      </c>
      <c r="R19" s="32">
        <v>0.98882274300236417</v>
      </c>
      <c r="S19" s="32">
        <v>0.16187046971571672</v>
      </c>
      <c r="T19" s="32">
        <v>1.6474651621161271</v>
      </c>
      <c r="U19" s="32">
        <v>4.1629798191776217</v>
      </c>
      <c r="V19" s="32">
        <v>-0.77320476806723948</v>
      </c>
      <c r="W19" s="32">
        <v>-9.5014289276681735E-2</v>
      </c>
      <c r="X19" s="32">
        <v>-0.29501685660104893</v>
      </c>
      <c r="Y19" s="31">
        <v>3.248689090104008</v>
      </c>
      <c r="Z19" s="31">
        <v>-1.7999999999999998</v>
      </c>
      <c r="AA19" s="167">
        <v>-2.4</v>
      </c>
      <c r="AB19" s="31">
        <v>-5.7</v>
      </c>
      <c r="AC19" s="31">
        <v>-2.2000000000000002</v>
      </c>
      <c r="AD19" s="31"/>
      <c r="AE19" s="31"/>
      <c r="AF19" s="31"/>
      <c r="AG19" s="31"/>
      <c r="AI19" s="165"/>
      <c r="AJ19" s="165"/>
      <c r="AK19" s="166"/>
      <c r="AL19" s="166"/>
      <c r="AM19" s="166"/>
      <c r="AN19" s="166"/>
      <c r="AO19" s="166"/>
      <c r="AP19" s="166"/>
    </row>
    <row r="20" spans="1:43" ht="13.2" customHeight="1">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I20" s="165"/>
      <c r="AJ20" s="165"/>
      <c r="AK20" s="166"/>
      <c r="AL20" s="166"/>
      <c r="AM20" s="166"/>
      <c r="AN20" s="166"/>
      <c r="AO20" s="166"/>
      <c r="AP20" s="166"/>
    </row>
    <row r="21" spans="1:43" ht="13.2" customHeight="1">
      <c r="A21" s="30" t="s">
        <v>295</v>
      </c>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I21" s="165"/>
      <c r="AJ21" s="165"/>
      <c r="AK21" s="166"/>
      <c r="AL21" s="166"/>
      <c r="AM21" s="166"/>
      <c r="AN21" s="166"/>
      <c r="AO21" s="166"/>
      <c r="AP21" s="166"/>
    </row>
    <row r="22" spans="1:43" ht="13.2" customHeight="1">
      <c r="A22" s="29" t="s">
        <v>288</v>
      </c>
      <c r="B22" s="32">
        <v>-16.849024907295053</v>
      </c>
      <c r="C22" s="32">
        <v>-15.87632033984454</v>
      </c>
      <c r="D22" s="32">
        <v>2.4608667347333357</v>
      </c>
      <c r="E22" s="32">
        <v>37.374714536209709</v>
      </c>
      <c r="F22" s="32">
        <v>-8.6947969974444099</v>
      </c>
      <c r="G22" s="32">
        <v>-36.36484414929437</v>
      </c>
      <c r="H22" s="32">
        <v>-28.051681119839678</v>
      </c>
      <c r="I22" s="32">
        <v>-37.497433345011054</v>
      </c>
      <c r="J22" s="32">
        <v>-63.063445677513386</v>
      </c>
      <c r="K22" s="32">
        <v>-17.698998188737423</v>
      </c>
      <c r="L22" s="32">
        <v>-19.899556190491609</v>
      </c>
      <c r="M22" s="32">
        <v>-15.249841709159373</v>
      </c>
      <c r="N22" s="32">
        <v>21.781916987965811</v>
      </c>
      <c r="O22" s="32">
        <v>4.5241658384141292</v>
      </c>
      <c r="P22" s="32">
        <v>-6.8449068809997122</v>
      </c>
      <c r="Q22" s="32">
        <v>4.1025061981937894</v>
      </c>
      <c r="R22" s="32">
        <v>96.138782440263398</v>
      </c>
      <c r="S22" s="32">
        <v>28.124352366780592</v>
      </c>
      <c r="T22" s="32">
        <v>1.2955001111384146</v>
      </c>
      <c r="U22" s="32">
        <v>50.680263021271358</v>
      </c>
      <c r="V22" s="32">
        <v>20.284077475947981</v>
      </c>
      <c r="W22" s="32">
        <v>27.514959458120746</v>
      </c>
      <c r="X22" s="32">
        <v>26.055946798471407</v>
      </c>
      <c r="Y22" s="32">
        <v>6.6492594883217571</v>
      </c>
      <c r="Z22" s="32">
        <v>21.773077985877354</v>
      </c>
      <c r="AA22" s="32">
        <v>15.751418016394592</v>
      </c>
      <c r="AB22" s="32">
        <v>23.564441629875521</v>
      </c>
      <c r="AC22" s="32">
        <v>12.927027075301911</v>
      </c>
      <c r="AD22" s="32"/>
      <c r="AE22" s="32"/>
      <c r="AF22" s="32"/>
      <c r="AG22" s="32"/>
      <c r="AI22" s="165"/>
      <c r="AJ22" s="165"/>
      <c r="AK22" s="166"/>
      <c r="AL22" s="166"/>
      <c r="AM22" s="166"/>
      <c r="AN22" s="166"/>
      <c r="AO22" s="166"/>
      <c r="AP22" s="166"/>
    </row>
    <row r="23" spans="1:43" ht="13.2" customHeight="1">
      <c r="A23" s="29" t="s">
        <v>430</v>
      </c>
      <c r="B23" s="32">
        <v>899.87645752702099</v>
      </c>
      <c r="C23" s="32">
        <v>734.46155331374143</v>
      </c>
      <c r="D23" s="32">
        <v>606.626911310482</v>
      </c>
      <c r="E23" s="32">
        <v>587.91212653949242</v>
      </c>
      <c r="F23" s="32">
        <v>431.68543365970208</v>
      </c>
      <c r="G23" s="32">
        <v>219.77539011312516</v>
      </c>
      <c r="H23" s="32">
        <v>331.94907289865944</v>
      </c>
      <c r="I23" s="32">
        <v>442.40336285651796</v>
      </c>
      <c r="J23" s="32">
        <v>183.16682670427392</v>
      </c>
      <c r="K23" s="32">
        <v>206.4783109196747</v>
      </c>
      <c r="L23" s="32">
        <v>244.11358091179127</v>
      </c>
      <c r="M23" s="32">
        <v>239.89389373026941</v>
      </c>
      <c r="N23" s="32">
        <v>215.09503664279322</v>
      </c>
      <c r="O23" s="32">
        <v>208.53368508056519</v>
      </c>
      <c r="P23" s="32">
        <v>241.59688897074798</v>
      </c>
      <c r="Q23" s="32">
        <v>341.12725191247227</v>
      </c>
      <c r="R23" s="32">
        <v>145.64941517732709</v>
      </c>
      <c r="S23" s="32">
        <v>402.44245287999996</v>
      </c>
      <c r="T23" s="32">
        <v>372.68579999999997</v>
      </c>
      <c r="U23" s="32">
        <v>431.26951806033787</v>
      </c>
      <c r="V23" s="32">
        <v>522.86426194748333</v>
      </c>
      <c r="W23" s="32">
        <v>482.58699802952606</v>
      </c>
      <c r="X23" s="32">
        <v>460.3339844743096</v>
      </c>
      <c r="Y23" s="32">
        <v>681.28350720577441</v>
      </c>
      <c r="Z23" s="32">
        <v>371.6891801229616</v>
      </c>
      <c r="AA23" s="32">
        <v>419.6</v>
      </c>
      <c r="AB23" s="32">
        <v>319.5</v>
      </c>
      <c r="AC23" s="32" t="e">
        <f>#REF!+#REF!</f>
        <v>#REF!</v>
      </c>
      <c r="AD23" s="32"/>
      <c r="AE23" s="32"/>
      <c r="AF23" s="32"/>
      <c r="AG23" s="32"/>
      <c r="AI23" s="165"/>
      <c r="AJ23" s="165"/>
      <c r="AK23" s="166"/>
      <c r="AL23" s="166"/>
      <c r="AM23" s="166"/>
      <c r="AN23" s="166"/>
      <c r="AO23" s="166"/>
      <c r="AP23" s="166"/>
    </row>
    <row r="24" spans="1:43" ht="13.2" customHeight="1">
      <c r="A24" s="29" t="s">
        <v>457</v>
      </c>
      <c r="B24" s="32">
        <v>22.602387625783258</v>
      </c>
      <c r="C24" s="32">
        <v>60.57712826700805</v>
      </c>
      <c r="D24" s="32">
        <v>88.198549623851761</v>
      </c>
      <c r="E24" s="32">
        <v>69.739938988875025</v>
      </c>
      <c r="F24" s="32">
        <v>35.552936779109132</v>
      </c>
      <c r="G24" s="32">
        <v>7.493050129721146</v>
      </c>
      <c r="H24" s="32">
        <v>-14.092397995444461</v>
      </c>
      <c r="I24" s="32">
        <v>-10.774947357061126</v>
      </c>
      <c r="J24" s="32">
        <v>-11.774380114631677</v>
      </c>
      <c r="K24" s="32">
        <v>-31.510755847157068</v>
      </c>
      <c r="L24" s="32">
        <v>-9.3868158348166535</v>
      </c>
      <c r="M24" s="32">
        <v>-24.966297364626133</v>
      </c>
      <c r="N24" s="32">
        <v>-0.5549983900512534</v>
      </c>
      <c r="O24" s="32">
        <v>35.410878020967608</v>
      </c>
      <c r="P24" s="32">
        <v>-2.6965778071907365</v>
      </c>
      <c r="Q24" s="32">
        <v>35.439689399710716</v>
      </c>
      <c r="R24" s="32">
        <v>22.348635592541388</v>
      </c>
      <c r="S24" s="32">
        <v>7.1855407566265406</v>
      </c>
      <c r="T24" s="32">
        <v>40.409097520517179</v>
      </c>
      <c r="U24" s="32">
        <v>34.451293788301605</v>
      </c>
      <c r="V24" s="32">
        <v>38.292837620040878</v>
      </c>
      <c r="W24" s="32">
        <v>58.347741701787761</v>
      </c>
      <c r="X24" s="32">
        <v>38.089884532282767</v>
      </c>
      <c r="Y24" s="32">
        <v>47.400100732285424</v>
      </c>
      <c r="Z24" s="32">
        <v>22.582767194807229</v>
      </c>
      <c r="AA24" s="32">
        <v>7.5981606082858644</v>
      </c>
      <c r="AB24" s="32">
        <v>8.0551819531000888</v>
      </c>
      <c r="AC24" s="32">
        <v>-0.62709314637545699</v>
      </c>
      <c r="AD24" s="32"/>
      <c r="AE24" s="32"/>
      <c r="AF24" s="32"/>
      <c r="AG24" s="32"/>
      <c r="AI24" s="165"/>
      <c r="AJ24" s="165"/>
      <c r="AK24" s="166"/>
      <c r="AL24" s="166"/>
      <c r="AM24" s="166"/>
      <c r="AN24" s="166"/>
      <c r="AO24" s="166"/>
      <c r="AP24" s="166"/>
    </row>
    <row r="25" spans="1:43" ht="13.2" customHeight="1">
      <c r="A25" s="29" t="s">
        <v>289</v>
      </c>
      <c r="B25" s="32">
        <v>-31.599084709615333</v>
      </c>
      <c r="C25" s="32">
        <v>-2.7951728399273179</v>
      </c>
      <c r="D25" s="32">
        <v>-14.617866457704508</v>
      </c>
      <c r="E25" s="32">
        <v>-10.519940971532682</v>
      </c>
      <c r="F25" s="32">
        <v>-27.779590887765515</v>
      </c>
      <c r="G25" s="32">
        <v>-26.673233504581862</v>
      </c>
      <c r="H25" s="32">
        <v>-21.471540243726594</v>
      </c>
      <c r="I25" s="32">
        <v>-28.095370003679633</v>
      </c>
      <c r="J25" s="32">
        <v>-40.761447284460672</v>
      </c>
      <c r="K25" s="32">
        <v>-33.582007630899433</v>
      </c>
      <c r="L25" s="32">
        <v>-34.304464484442541</v>
      </c>
      <c r="M25" s="32">
        <v>-15.605269252541431</v>
      </c>
      <c r="N25" s="32">
        <v>-11.723693065922781</v>
      </c>
      <c r="O25" s="32">
        <v>-33.829168976445565</v>
      </c>
      <c r="P25" s="32">
        <v>-16.902810069652119</v>
      </c>
      <c r="Q25" s="32">
        <v>-8.8845698860737556</v>
      </c>
      <c r="R25" s="32">
        <v>45.006923769922835</v>
      </c>
      <c r="S25" s="32">
        <v>44.595306207955552</v>
      </c>
      <c r="T25" s="32">
        <v>38.916305137568784</v>
      </c>
      <c r="U25" s="32">
        <v>62.784537166969855</v>
      </c>
      <c r="V25" s="32">
        <v>51.056449704055098</v>
      </c>
      <c r="W25" s="32">
        <v>55.551957521175233</v>
      </c>
      <c r="X25" s="32">
        <v>44.453856515921217</v>
      </c>
      <c r="Y25" s="32">
        <v>18.685193724262273</v>
      </c>
      <c r="Z25" s="32">
        <v>16.276210767439323</v>
      </c>
      <c r="AA25" s="32">
        <v>-3.8005411952353296</v>
      </c>
      <c r="AB25" s="32">
        <v>10.191802463054934</v>
      </c>
      <c r="AC25" s="32">
        <v>10.166341349455299</v>
      </c>
      <c r="AD25" s="32"/>
      <c r="AE25" s="32"/>
      <c r="AF25" s="32"/>
      <c r="AG25" s="32"/>
      <c r="AI25" s="165"/>
      <c r="AJ25" s="165"/>
      <c r="AK25" s="166"/>
      <c r="AL25" s="166"/>
      <c r="AM25" s="166"/>
      <c r="AN25" s="166"/>
      <c r="AO25" s="166"/>
      <c r="AP25" s="166"/>
    </row>
    <row r="26" spans="1:43" ht="13.2" customHeight="1">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I26" s="165"/>
      <c r="AJ26" s="165"/>
      <c r="AK26" s="166"/>
      <c r="AL26" s="166"/>
      <c r="AM26" s="166"/>
      <c r="AN26" s="166"/>
      <c r="AO26" s="166"/>
      <c r="AP26" s="166"/>
    </row>
    <row r="27" spans="1:43" ht="13.2" customHeight="1">
      <c r="A27" s="30" t="s">
        <v>356</v>
      </c>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I27" s="165"/>
      <c r="AJ27" s="165"/>
      <c r="AK27" s="166"/>
      <c r="AL27" s="166"/>
      <c r="AM27" s="166"/>
      <c r="AN27" s="166"/>
      <c r="AO27" s="166"/>
      <c r="AP27" s="166"/>
    </row>
    <row r="28" spans="1:43" ht="13.2" customHeight="1">
      <c r="A28" s="29" t="s">
        <v>89</v>
      </c>
      <c r="B28" s="32">
        <v>3.5401213500187323</v>
      </c>
      <c r="C28" s="32">
        <v>25.235906633273132</v>
      </c>
      <c r="D28" s="32">
        <v>11.998468791189154</v>
      </c>
      <c r="E28" s="32">
        <v>20.455746834523893</v>
      </c>
      <c r="F28" s="32">
        <v>3.8959100938801505</v>
      </c>
      <c r="G28" s="32">
        <v>8.9683315323686674</v>
      </c>
      <c r="H28" s="32">
        <v>18.434121684894954</v>
      </c>
      <c r="I28" s="32">
        <v>-6.1001882191342283</v>
      </c>
      <c r="J28" s="32">
        <v>4.8105098573777871</v>
      </c>
      <c r="K28" s="32">
        <v>5.0469058228614028</v>
      </c>
      <c r="L28" s="32">
        <v>10.691617741614245</v>
      </c>
      <c r="M28" s="32">
        <v>12.406172244733703</v>
      </c>
      <c r="N28" s="32">
        <v>4.3289398332511553</v>
      </c>
      <c r="O28" s="32">
        <v>-13.800110923335396</v>
      </c>
      <c r="P28" s="32">
        <v>-6.6190449907982618</v>
      </c>
      <c r="Q28" s="32">
        <v>9.477480480929156</v>
      </c>
      <c r="R28" s="32">
        <v>2.8672856203421748</v>
      </c>
      <c r="S28" s="32">
        <v>5.3138232552402354</v>
      </c>
      <c r="T28" s="32">
        <v>7.0381035813832815</v>
      </c>
      <c r="U28" s="32">
        <v>5.9006590933073033</v>
      </c>
      <c r="V28" s="32">
        <v>21.175864759681495</v>
      </c>
      <c r="W28" s="32">
        <v>11.796783727376159</v>
      </c>
      <c r="X28" s="32">
        <v>5.7385041894136402</v>
      </c>
      <c r="Y28" s="32">
        <v>12.386385519533727</v>
      </c>
      <c r="Z28" s="32">
        <v>7.7573271739605376</v>
      </c>
      <c r="AA28" s="32">
        <v>8.9116160645371636</v>
      </c>
      <c r="AB28" s="32">
        <v>14.250841897051103</v>
      </c>
      <c r="AC28" s="32">
        <v>12.483725922505462</v>
      </c>
      <c r="AD28" s="32"/>
      <c r="AE28" s="32"/>
      <c r="AF28" s="32"/>
      <c r="AG28" s="32"/>
      <c r="AI28" s="165"/>
      <c r="AJ28" s="165"/>
      <c r="AK28" s="166"/>
      <c r="AL28" s="166"/>
      <c r="AM28" s="166"/>
      <c r="AN28" s="166"/>
      <c r="AO28" s="166"/>
      <c r="AP28" s="166"/>
    </row>
    <row r="29" spans="1:43" ht="13.2" customHeight="1">
      <c r="A29" s="29" t="s">
        <v>263</v>
      </c>
      <c r="B29" s="32">
        <v>28.135031913548335</v>
      </c>
      <c r="C29" s="32">
        <v>14.406885841998252</v>
      </c>
      <c r="D29" s="32">
        <v>15.032762265776899</v>
      </c>
      <c r="E29" s="32">
        <v>14.450476593770478</v>
      </c>
      <c r="F29" s="32">
        <v>6.1254974798394812</v>
      </c>
      <c r="G29" s="32">
        <v>7.8098338763046282</v>
      </c>
      <c r="H29" s="32">
        <v>12.713411774394178</v>
      </c>
      <c r="I29" s="32">
        <v>10.460453425707584</v>
      </c>
      <c r="J29" s="32">
        <v>7.0190187965094797</v>
      </c>
      <c r="K29" s="32">
        <v>5.332796557798658</v>
      </c>
      <c r="L29" s="32">
        <v>-2.0767672324618625</v>
      </c>
      <c r="M29" s="32">
        <v>-13.11643991361141</v>
      </c>
      <c r="N29" s="32">
        <v>-10.854694462057813</v>
      </c>
      <c r="O29" s="32">
        <v>-9.1420824173149011</v>
      </c>
      <c r="P29" s="32">
        <v>-10.822848235163129</v>
      </c>
      <c r="Q29" s="32">
        <v>-2.2681606139298593</v>
      </c>
      <c r="R29" s="32">
        <v>4.4033667334669291</v>
      </c>
      <c r="S29" s="32">
        <v>6.3607546672052928</v>
      </c>
      <c r="T29" s="32">
        <v>8.6985474674324603</v>
      </c>
      <c r="U29" s="32">
        <v>13.791671220898461</v>
      </c>
      <c r="V29" s="32">
        <v>15.912283072487998</v>
      </c>
      <c r="W29" s="32">
        <v>11.154797153797258</v>
      </c>
      <c r="X29" s="32">
        <v>14.723586071750105</v>
      </c>
      <c r="Y29" s="32">
        <v>15.4454989049833</v>
      </c>
      <c r="Z29" s="32">
        <v>11.29670861525498</v>
      </c>
      <c r="AA29" s="32">
        <v>18.258745757216001</v>
      </c>
      <c r="AB29" s="32">
        <v>18.985359408214801</v>
      </c>
      <c r="AC29" s="32">
        <v>14.410756481512299</v>
      </c>
      <c r="AD29" s="32"/>
      <c r="AE29" s="32"/>
      <c r="AF29" s="32"/>
      <c r="AG29" s="32"/>
      <c r="AI29" s="165"/>
      <c r="AJ29" s="165"/>
      <c r="AK29" s="166"/>
      <c r="AL29" s="166"/>
      <c r="AM29" s="166"/>
      <c r="AN29" s="166"/>
      <c r="AO29" s="166"/>
      <c r="AP29" s="166"/>
    </row>
    <row r="30" spans="1:43" ht="13.2" customHeight="1">
      <c r="A30" s="29" t="s">
        <v>290</v>
      </c>
      <c r="B30" s="32">
        <v>20.344726701909831</v>
      </c>
      <c r="C30" s="32">
        <v>20.259462213171098</v>
      </c>
      <c r="D30" s="32">
        <v>25.907336192830364</v>
      </c>
      <c r="E30" s="32">
        <v>21.360812922433947</v>
      </c>
      <c r="F30" s="32">
        <v>14.555950038452604</v>
      </c>
      <c r="G30" s="32">
        <v>15.901737473909883</v>
      </c>
      <c r="H30" s="32">
        <v>16.675220314898255</v>
      </c>
      <c r="I30" s="32">
        <v>11.119068458105907</v>
      </c>
      <c r="J30" s="32">
        <v>9.624090231441663</v>
      </c>
      <c r="K30" s="32">
        <v>6.0790307858926251</v>
      </c>
      <c r="L30" s="32">
        <v>-2.1580365277309999</v>
      </c>
      <c r="M30" s="32">
        <v>-13.528718598959856</v>
      </c>
      <c r="N30" s="32">
        <v>-1.8912396052105929</v>
      </c>
      <c r="O30" s="32">
        <v>-2.4855334999588585</v>
      </c>
      <c r="P30" s="32">
        <v>-3.7857756657832087</v>
      </c>
      <c r="Q30" s="32">
        <v>2.6639573902140334</v>
      </c>
      <c r="R30" s="32">
        <v>-2.6274279234024478</v>
      </c>
      <c r="S30" s="32">
        <v>6.0119952799807752</v>
      </c>
      <c r="T30" s="32">
        <v>9.7669338804350367</v>
      </c>
      <c r="U30" s="32">
        <v>15.32905495302157</v>
      </c>
      <c r="V30" s="32">
        <v>13.348972678695482</v>
      </c>
      <c r="W30" s="32">
        <v>7.6427399792910133</v>
      </c>
      <c r="X30" s="32">
        <v>9.7804643291745208</v>
      </c>
      <c r="Y30" s="32">
        <v>10.4875966791137</v>
      </c>
      <c r="Z30" s="32">
        <v>15.207411008592263</v>
      </c>
      <c r="AA30" s="32">
        <v>18.333316560325802</v>
      </c>
      <c r="AB30" s="32">
        <v>19.148965891256299</v>
      </c>
      <c r="AC30" s="32">
        <v>16.708946279973201</v>
      </c>
      <c r="AD30" s="32"/>
      <c r="AE30" s="32"/>
      <c r="AF30" s="32"/>
      <c r="AG30" s="32"/>
      <c r="AI30" s="165"/>
      <c r="AJ30" s="165"/>
      <c r="AK30" s="166"/>
      <c r="AL30" s="166"/>
      <c r="AM30" s="166"/>
      <c r="AN30" s="166"/>
      <c r="AO30" s="166"/>
      <c r="AP30" s="166"/>
    </row>
    <row r="31" spans="1:43" ht="13.2" customHeight="1">
      <c r="A31" s="29" t="s">
        <v>171</v>
      </c>
      <c r="B31" s="32">
        <v>44.224349968806528</v>
      </c>
      <c r="C31" s="32">
        <v>53.439716314349738</v>
      </c>
      <c r="D31" s="32">
        <v>49.51487143209998</v>
      </c>
      <c r="E31" s="32">
        <v>50.776118685461569</v>
      </c>
      <c r="F31" s="32">
        <v>44.533322536705697</v>
      </c>
      <c r="G31" s="32">
        <v>33.325632811961526</v>
      </c>
      <c r="H31" s="32">
        <v>24.38322442175318</v>
      </c>
      <c r="I31" s="32">
        <v>24.367646734021097</v>
      </c>
      <c r="J31" s="32">
        <v>21.879816880024027</v>
      </c>
      <c r="K31" s="32">
        <v>12.466612623274131</v>
      </c>
      <c r="L31" s="32">
        <v>6.5645332745108975</v>
      </c>
      <c r="M31" s="32">
        <v>0.46973507729759501</v>
      </c>
      <c r="N31" s="32">
        <v>2.7490515458620468</v>
      </c>
      <c r="O31" s="32">
        <v>1.7279941880016469</v>
      </c>
      <c r="P31" s="32">
        <v>4.8309467591426625</v>
      </c>
      <c r="Q31" s="32">
        <v>11.440619840497956</v>
      </c>
      <c r="R31" s="32">
        <v>24.745622087268782</v>
      </c>
      <c r="S31" s="32">
        <v>35.290307806248023</v>
      </c>
      <c r="T31" s="32">
        <v>44.2209303411476</v>
      </c>
      <c r="U31" s="32">
        <v>51.531595449078218</v>
      </c>
      <c r="V31" s="32">
        <v>41.704000632569496</v>
      </c>
      <c r="W31" s="32">
        <v>42.99560055102161</v>
      </c>
      <c r="X31" s="32">
        <v>44.747399786940868</v>
      </c>
      <c r="Y31" s="32">
        <v>54.901106103801482</v>
      </c>
      <c r="Z31" s="32">
        <v>37.168661876541442</v>
      </c>
      <c r="AA31" s="32">
        <v>24.9</v>
      </c>
      <c r="AB31" s="32">
        <v>9.9462990293270401</v>
      </c>
      <c r="AC31" s="32">
        <v>-7.7072965180869302</v>
      </c>
      <c r="AD31" s="32"/>
      <c r="AE31" s="32"/>
      <c r="AF31" s="32"/>
      <c r="AG31" s="32"/>
      <c r="AI31" s="165"/>
      <c r="AJ31" s="165"/>
      <c r="AK31" s="166"/>
      <c r="AL31" s="166"/>
      <c r="AM31" s="166"/>
      <c r="AN31" s="166"/>
      <c r="AO31" s="166"/>
      <c r="AP31" s="166"/>
    </row>
    <row r="32" spans="1:43" ht="13.2" customHeight="1">
      <c r="A32" s="29" t="s">
        <v>291</v>
      </c>
      <c r="B32" s="32">
        <v>-15.62187939714449</v>
      </c>
      <c r="C32" s="32">
        <v>3.7751418303882289</v>
      </c>
      <c r="D32" s="32">
        <v>-0.70636743886769437</v>
      </c>
      <c r="E32" s="32">
        <v>-0.74664056991992078</v>
      </c>
      <c r="F32" s="32">
        <v>-1.3631665162983087</v>
      </c>
      <c r="G32" s="32">
        <v>-4.3783041448474336</v>
      </c>
      <c r="H32" s="32">
        <v>-19.935198955934506</v>
      </c>
      <c r="I32" s="32">
        <v>-10.629717710132514</v>
      </c>
      <c r="J32" s="32">
        <v>-22.660701181706933</v>
      </c>
      <c r="K32" s="32">
        <v>-19.515548747452815</v>
      </c>
      <c r="L32" s="32">
        <v>-19.202239500135587</v>
      </c>
      <c r="M32" s="32">
        <v>-19.65490579412371</v>
      </c>
      <c r="N32" s="32">
        <v>-8.8292500508141529</v>
      </c>
      <c r="O32" s="32">
        <v>4.1199052350484155</v>
      </c>
      <c r="P32" s="32">
        <v>19.318988331653621</v>
      </c>
      <c r="Q32" s="32">
        <v>4.6922170982661493</v>
      </c>
      <c r="R32" s="32">
        <v>21.19559134810698</v>
      </c>
      <c r="S32" s="32">
        <v>5.2635016360321973</v>
      </c>
      <c r="T32" s="32">
        <v>2.6710959847956683</v>
      </c>
      <c r="U32" s="32">
        <v>18.684319114195389</v>
      </c>
      <c r="V32" s="32">
        <v>26.387675743015237</v>
      </c>
      <c r="W32" s="32">
        <v>21.96070422795373</v>
      </c>
      <c r="X32" s="32">
        <v>33.439564519168542</v>
      </c>
      <c r="Y32" s="32">
        <v>29.387244730823198</v>
      </c>
      <c r="Z32" s="32">
        <v>9.1602194650738795</v>
      </c>
      <c r="AA32" s="32">
        <v>6.9826961080058396</v>
      </c>
      <c r="AB32" s="32">
        <v>-2.4155925571692398</v>
      </c>
      <c r="AC32" s="32">
        <v>-13.171633067747999</v>
      </c>
      <c r="AD32" s="32"/>
      <c r="AE32" s="32"/>
      <c r="AF32" s="32"/>
      <c r="AG32" s="32"/>
      <c r="AI32" s="165"/>
      <c r="AJ32" s="165"/>
      <c r="AK32" s="166"/>
      <c r="AL32" s="166"/>
      <c r="AM32" s="166"/>
      <c r="AN32" s="166"/>
      <c r="AO32" s="166"/>
      <c r="AP32" s="166"/>
      <c r="AQ32" s="164"/>
    </row>
    <row r="33" spans="1:43" ht="13.2" customHeight="1">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I33" s="165"/>
      <c r="AJ33" s="165"/>
      <c r="AK33" s="166"/>
      <c r="AL33" s="166"/>
      <c r="AM33" s="166"/>
      <c r="AN33" s="166"/>
      <c r="AO33" s="166"/>
      <c r="AP33" s="166"/>
    </row>
    <row r="34" spans="1:43" ht="13.2" customHeight="1">
      <c r="A34" s="30" t="s">
        <v>357</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I34" s="165"/>
      <c r="AJ34" s="165"/>
      <c r="AK34" s="166"/>
      <c r="AL34" s="166"/>
      <c r="AM34" s="166"/>
      <c r="AN34" s="166"/>
      <c r="AO34" s="166"/>
      <c r="AP34" s="166"/>
    </row>
    <row r="35" spans="1:43" ht="13.2" customHeight="1">
      <c r="A35" s="29" t="s">
        <v>99</v>
      </c>
      <c r="B35" s="229">
        <v>993.84345940203082</v>
      </c>
      <c r="C35" s="229">
        <v>1939.2217844029722</v>
      </c>
      <c r="D35" s="229">
        <v>2079.462594684645</v>
      </c>
      <c r="E35" s="229">
        <v>1568.2365606414951</v>
      </c>
      <c r="F35" s="229">
        <v>1547.5713102291757</v>
      </c>
      <c r="G35" s="229">
        <v>2439.9575321153711</v>
      </c>
      <c r="H35" s="229">
        <v>2947.1431500259196</v>
      </c>
      <c r="I35" s="229">
        <v>3144.8555270408342</v>
      </c>
      <c r="J35" s="229">
        <v>1977.4057635614363</v>
      </c>
      <c r="K35" s="229">
        <v>2573.7048328791561</v>
      </c>
      <c r="L35" s="229">
        <v>2814.241808560103</v>
      </c>
      <c r="M35" s="229">
        <v>2726.4389553858937</v>
      </c>
      <c r="N35" s="229">
        <v>2003.4132999999999</v>
      </c>
      <c r="O35" s="229">
        <v>2785.9396000000002</v>
      </c>
      <c r="P35" s="229">
        <v>3091.9079999999999</v>
      </c>
      <c r="Q35" s="229">
        <v>3602.2237999999998</v>
      </c>
      <c r="R35" s="229">
        <v>2746.6797999999999</v>
      </c>
      <c r="S35" s="229">
        <v>3171.1902</v>
      </c>
      <c r="T35" s="229">
        <v>3690.5556000000001</v>
      </c>
      <c r="U35" s="229">
        <v>3577.5900999999999</v>
      </c>
      <c r="V35" s="229">
        <v>3517.8781641508531</v>
      </c>
      <c r="W35" s="229">
        <v>3731.2212950041467</v>
      </c>
      <c r="X35" s="229">
        <v>4397.2506342371926</v>
      </c>
      <c r="Y35" s="229">
        <v>4707.671347051838</v>
      </c>
      <c r="Z35" s="229">
        <v>4277.4566013980684</v>
      </c>
      <c r="AA35" s="229">
        <v>4234.7615267628616</v>
      </c>
      <c r="AB35" s="229">
        <v>5034.5691365229177</v>
      </c>
      <c r="AC35" s="32">
        <v>4420.6767293312805</v>
      </c>
      <c r="AD35" s="32"/>
      <c r="AE35" s="32"/>
      <c r="AF35" s="32"/>
      <c r="AG35" s="32"/>
      <c r="AI35" s="165"/>
      <c r="AJ35" s="165"/>
      <c r="AK35" s="166"/>
      <c r="AL35" s="166"/>
      <c r="AM35" s="166"/>
      <c r="AN35" s="166"/>
      <c r="AO35" s="166"/>
      <c r="AP35" s="166"/>
    </row>
    <row r="36" spans="1:43" ht="13.2" customHeight="1">
      <c r="A36" s="29" t="s">
        <v>100</v>
      </c>
      <c r="B36" s="230">
        <v>1802.1398183842314</v>
      </c>
      <c r="C36" s="230">
        <v>2881.0677151913092</v>
      </c>
      <c r="D36" s="230">
        <v>3003.8857971956422</v>
      </c>
      <c r="E36" s="230">
        <v>2577.7599504187583</v>
      </c>
      <c r="F36" s="230">
        <v>2125.6593485412955</v>
      </c>
      <c r="G36" s="230">
        <v>2804.0994577630358</v>
      </c>
      <c r="H36" s="230">
        <v>3202.4869539726178</v>
      </c>
      <c r="I36" s="230">
        <v>2831.5348976473338</v>
      </c>
      <c r="J36" s="230">
        <v>1856.3831374697584</v>
      </c>
      <c r="K36" s="230">
        <v>2804.6959528086604</v>
      </c>
      <c r="L36" s="230">
        <v>2584.9078396128648</v>
      </c>
      <c r="M36" s="230">
        <v>2463.1169500220622</v>
      </c>
      <c r="N36" s="230">
        <v>1988.3032000000001</v>
      </c>
      <c r="O36" s="230">
        <v>2699.3225000000002</v>
      </c>
      <c r="P36" s="230">
        <v>3097.2282999999998</v>
      </c>
      <c r="Q36" s="230">
        <v>3161.4087999999997</v>
      </c>
      <c r="R36" s="230">
        <v>3157.6072000000004</v>
      </c>
      <c r="S36" s="230">
        <v>3258.1880000000001</v>
      </c>
      <c r="T36" s="230">
        <v>3495.0751</v>
      </c>
      <c r="U36" s="230">
        <v>3751.6392999999998</v>
      </c>
      <c r="V36" s="230">
        <v>4332.3169911951463</v>
      </c>
      <c r="W36" s="230">
        <v>4285.5399980794773</v>
      </c>
      <c r="X36" s="230">
        <v>4458.0107210458555</v>
      </c>
      <c r="Y36" s="230">
        <v>4803.3452489242491</v>
      </c>
      <c r="Z36" s="230">
        <v>5251.9577563997618</v>
      </c>
      <c r="AA36" s="230">
        <v>5134.2937294015628</v>
      </c>
      <c r="AB36" s="230">
        <v>5703.3165972802844</v>
      </c>
      <c r="AC36" s="29">
        <v>5200.8625923090503</v>
      </c>
      <c r="AI36" s="165"/>
      <c r="AJ36" s="165"/>
      <c r="AK36" s="166"/>
      <c r="AL36" s="166"/>
      <c r="AM36" s="166"/>
      <c r="AN36" s="166"/>
      <c r="AO36" s="166"/>
      <c r="AP36" s="166"/>
    </row>
    <row r="37" spans="1:43" ht="13.2" customHeight="1">
      <c r="A37" s="29" t="s">
        <v>431</v>
      </c>
      <c r="B37" s="230">
        <f>B35-B36</f>
        <v>-808.29635898220056</v>
      </c>
      <c r="C37" s="230">
        <f>C35-C36</f>
        <v>-941.845930788337</v>
      </c>
      <c r="D37" s="230">
        <f t="shared" ref="D37:Z37" si="0">D35-D36</f>
        <v>-924.42320251099727</v>
      </c>
      <c r="E37" s="230">
        <f t="shared" si="0"/>
        <v>-1009.5233897772632</v>
      </c>
      <c r="F37" s="230">
        <f t="shared" si="0"/>
        <v>-578.08803831211981</v>
      </c>
      <c r="G37" s="230">
        <f t="shared" si="0"/>
        <v>-364.14192564766472</v>
      </c>
      <c r="H37" s="230">
        <f t="shared" si="0"/>
        <v>-255.34380394669824</v>
      </c>
      <c r="I37" s="230">
        <f t="shared" si="0"/>
        <v>313.32062939350044</v>
      </c>
      <c r="J37" s="230">
        <f t="shared" si="0"/>
        <v>121.02262609167792</v>
      </c>
      <c r="K37" s="230">
        <f t="shared" si="0"/>
        <v>-230.99111992950429</v>
      </c>
      <c r="L37" s="230">
        <f t="shared" si="0"/>
        <v>229.33396894723819</v>
      </c>
      <c r="M37" s="230">
        <f t="shared" si="0"/>
        <v>263.32200536383152</v>
      </c>
      <c r="N37" s="230">
        <f t="shared" si="0"/>
        <v>15.110099999999875</v>
      </c>
      <c r="O37" s="230">
        <f t="shared" si="0"/>
        <v>86.617099999999937</v>
      </c>
      <c r="P37" s="230">
        <f t="shared" si="0"/>
        <v>-5.320299999999861</v>
      </c>
      <c r="Q37" s="230">
        <f t="shared" si="0"/>
        <v>440.81500000000005</v>
      </c>
      <c r="R37" s="230">
        <f t="shared" si="0"/>
        <v>-410.92740000000049</v>
      </c>
      <c r="S37" s="230">
        <f t="shared" si="0"/>
        <v>-86.997800000000097</v>
      </c>
      <c r="T37" s="230">
        <f t="shared" si="0"/>
        <v>195.48050000000012</v>
      </c>
      <c r="U37" s="230">
        <f t="shared" si="0"/>
        <v>-174.04919999999993</v>
      </c>
      <c r="V37" s="230">
        <f t="shared" si="0"/>
        <v>-814.43882704429325</v>
      </c>
      <c r="W37" s="230">
        <f t="shared" si="0"/>
        <v>-554.31870307533063</v>
      </c>
      <c r="X37" s="230">
        <f t="shared" si="0"/>
        <v>-60.760086808662891</v>
      </c>
      <c r="Y37" s="230">
        <f t="shared" si="0"/>
        <v>-95.673901872411079</v>
      </c>
      <c r="Z37" s="230">
        <f t="shared" si="0"/>
        <v>-974.50115500169341</v>
      </c>
      <c r="AA37" s="230">
        <f>AA35-AA36</f>
        <v>-899.53220263870116</v>
      </c>
      <c r="AB37" s="230">
        <f>AB35-AB36</f>
        <v>-668.74746075736675</v>
      </c>
      <c r="AC37" s="230">
        <f>AC35-AC36</f>
        <v>-780.18586297776983</v>
      </c>
      <c r="AI37" s="165"/>
      <c r="AJ37" s="165"/>
      <c r="AK37" s="166"/>
      <c r="AL37" s="166"/>
      <c r="AM37" s="166"/>
      <c r="AN37" s="166"/>
      <c r="AO37" s="166"/>
      <c r="AP37" s="166"/>
    </row>
    <row r="38" spans="1:43" s="164" customFormat="1" ht="13.2" customHeight="1">
      <c r="A38" s="29" t="s">
        <v>432</v>
      </c>
      <c r="B38" s="231">
        <v>0.17317602804276255</v>
      </c>
      <c r="C38" s="232">
        <v>0.18245464897830299</v>
      </c>
      <c r="D38" s="232">
        <v>0.19193581040174412</v>
      </c>
      <c r="E38" s="232">
        <v>-1.9990178462935715E-2</v>
      </c>
      <c r="F38" s="231">
        <v>0.5571580167769159</v>
      </c>
      <c r="G38" s="231">
        <v>0.25821479097428779</v>
      </c>
      <c r="H38" s="231">
        <v>0.41726192024764952</v>
      </c>
      <c r="I38" s="231">
        <v>1.00534511563384</v>
      </c>
      <c r="J38" s="231">
        <v>0.27774775255339135</v>
      </c>
      <c r="K38" s="231">
        <v>5.4815421581469126E-2</v>
      </c>
      <c r="L38" s="231">
        <v>-4.5094973233535618E-2</v>
      </c>
      <c r="M38" s="231">
        <v>-0.13304794705423284</v>
      </c>
      <c r="N38" s="231">
        <v>1.3152356463726589E-2</v>
      </c>
      <c r="O38" s="231">
        <v>8.2462756886206412E-2</v>
      </c>
      <c r="P38" s="231">
        <v>9.8664652393943841E-2</v>
      </c>
      <c r="Q38" s="231">
        <v>0.32121929633579516</v>
      </c>
      <c r="R38" s="231">
        <v>0.36184057116587565</v>
      </c>
      <c r="S38" s="231">
        <v>0.12682441414947232</v>
      </c>
      <c r="T38" s="231">
        <v>0.17879687751835927</v>
      </c>
      <c r="U38" s="231">
        <v>-2.0302285375063955E-2</v>
      </c>
      <c r="V38" s="231">
        <v>0.18482159704362511</v>
      </c>
      <c r="W38" s="231">
        <v>9.3932058210197233E-2</v>
      </c>
      <c r="X38" s="231">
        <v>0.11196008283627699</v>
      </c>
      <c r="Y38" s="231">
        <v>0.22447943535481599</v>
      </c>
      <c r="Z38" s="231">
        <f t="shared" ref="Z38:AA39" si="1">Z35/V35-1</f>
        <v>0.21591948379217474</v>
      </c>
      <c r="AA38" s="231">
        <f t="shared" si="1"/>
        <v>0.13495319412786411</v>
      </c>
      <c r="AB38" s="231">
        <f>AB35/X35-1</f>
        <v>0.14493567806290919</v>
      </c>
      <c r="AC38" s="231">
        <f>AC35/Y35-1</f>
        <v>-6.0963180426833907E-2</v>
      </c>
      <c r="AD38" s="166"/>
      <c r="AE38" s="166"/>
      <c r="AF38" s="166"/>
      <c r="AG38" s="166"/>
      <c r="AI38" s="165"/>
      <c r="AJ38" s="165"/>
      <c r="AK38" s="166"/>
      <c r="AL38" s="166"/>
      <c r="AM38" s="166"/>
      <c r="AN38" s="166"/>
      <c r="AO38" s="166"/>
      <c r="AP38" s="166"/>
      <c r="AQ38" s="29"/>
    </row>
    <row r="39" spans="1:43" ht="13.2" customHeight="1">
      <c r="A39" s="29" t="s">
        <v>433</v>
      </c>
      <c r="B39" s="231">
        <v>-8.0238268532003776E-2</v>
      </c>
      <c r="C39" s="232">
        <v>5.1633702805881532E-2</v>
      </c>
      <c r="D39" s="232">
        <v>9.3272711039736222E-2</v>
      </c>
      <c r="E39" s="232">
        <v>0.22928842349890277</v>
      </c>
      <c r="F39" s="231">
        <v>0.17951966149170739</v>
      </c>
      <c r="G39" s="231">
        <v>-2.6715185145574583E-2</v>
      </c>
      <c r="H39" s="231">
        <v>6.6114749423025643E-2</v>
      </c>
      <c r="I39" s="231">
        <v>9.8447858648494257E-2</v>
      </c>
      <c r="J39" s="231">
        <v>-0.12667891083127891</v>
      </c>
      <c r="K39" s="231">
        <v>2.1272249954362721E-4</v>
      </c>
      <c r="L39" s="231">
        <v>-0.19284360037553283</v>
      </c>
      <c r="M39" s="231">
        <v>-0.1301124517064518</v>
      </c>
      <c r="N39" s="231">
        <v>7.1062967245243414E-2</v>
      </c>
      <c r="O39" s="231">
        <v>-3.7570383111477312E-2</v>
      </c>
      <c r="P39" s="231">
        <v>0.19819679919465805</v>
      </c>
      <c r="Q39" s="231">
        <v>0.28349926928436431</v>
      </c>
      <c r="R39" s="231">
        <v>0.58780136761671353</v>
      </c>
      <c r="S39" s="231">
        <v>0.20671923646005541</v>
      </c>
      <c r="T39" s="231">
        <v>0.12805403432509777</v>
      </c>
      <c r="U39" s="231">
        <v>0.18624662302069228</v>
      </c>
      <c r="V39" s="231">
        <v>0.26674236768729931</v>
      </c>
      <c r="W39" s="231">
        <v>0.2214537975949753</v>
      </c>
      <c r="X39" s="231">
        <v>0.1841905905846204</v>
      </c>
      <c r="Y39" s="231">
        <v>0.19085866693139497</v>
      </c>
      <c r="Z39" s="231">
        <f t="shared" si="1"/>
        <v>0.21227457895478619</v>
      </c>
      <c r="AA39" s="231">
        <f t="shared" si="1"/>
        <v>0.19805059145462334</v>
      </c>
      <c r="AB39" s="231">
        <f>AB36/X36-1</f>
        <v>0.2793411577848961</v>
      </c>
      <c r="AC39" s="231">
        <f>AC36/Y36-1</f>
        <v>8.2758436627853982E-2</v>
      </c>
      <c r="AD39" s="166"/>
      <c r="AE39" s="166"/>
      <c r="AF39" s="166"/>
      <c r="AG39" s="166"/>
      <c r="AI39" s="165"/>
      <c r="AJ39" s="165"/>
      <c r="AK39" s="166"/>
      <c r="AL39" s="166"/>
      <c r="AM39" s="166"/>
      <c r="AN39" s="166"/>
      <c r="AO39" s="166"/>
      <c r="AP39" s="166"/>
    </row>
    <row r="40" spans="1:43" ht="13.2" customHeight="1">
      <c r="A40" s="29">
        <v>0</v>
      </c>
      <c r="B40" s="231">
        <v>0</v>
      </c>
      <c r="C40" s="232">
        <v>0</v>
      </c>
      <c r="D40" s="232">
        <v>0</v>
      </c>
      <c r="E40" s="232">
        <v>0</v>
      </c>
      <c r="F40" s="231">
        <v>0</v>
      </c>
      <c r="G40" s="231">
        <v>0</v>
      </c>
      <c r="H40" s="231">
        <v>0</v>
      </c>
      <c r="I40" s="231">
        <v>0</v>
      </c>
      <c r="J40" s="231">
        <v>0</v>
      </c>
      <c r="K40" s="231">
        <v>0</v>
      </c>
      <c r="L40" s="231">
        <v>0</v>
      </c>
      <c r="M40" s="231">
        <v>0</v>
      </c>
      <c r="N40" s="231">
        <v>0</v>
      </c>
      <c r="O40" s="231">
        <v>0</v>
      </c>
      <c r="P40" s="231">
        <v>0</v>
      </c>
      <c r="Q40" s="231">
        <v>0</v>
      </c>
      <c r="R40" s="231">
        <v>0</v>
      </c>
      <c r="S40" s="231">
        <v>0</v>
      </c>
      <c r="T40" s="231">
        <v>0</v>
      </c>
      <c r="U40" s="231">
        <v>0</v>
      </c>
      <c r="V40" s="231">
        <v>0</v>
      </c>
      <c r="W40" s="231">
        <v>0</v>
      </c>
      <c r="X40" s="231">
        <v>0</v>
      </c>
      <c r="Y40" s="231">
        <v>0</v>
      </c>
      <c r="Z40" s="231">
        <v>0</v>
      </c>
      <c r="AA40" s="231">
        <v>0</v>
      </c>
      <c r="AB40" s="231">
        <v>0</v>
      </c>
      <c r="AC40" s="231">
        <v>0</v>
      </c>
      <c r="AD40" s="166"/>
      <c r="AE40" s="166"/>
      <c r="AF40" s="166"/>
      <c r="AG40" s="166"/>
      <c r="AI40" s="165"/>
      <c r="AJ40" s="165"/>
      <c r="AK40" s="166"/>
      <c r="AL40" s="166"/>
      <c r="AM40" s="166"/>
      <c r="AN40" s="166"/>
      <c r="AO40" s="166"/>
      <c r="AP40" s="166"/>
    </row>
    <row r="41" spans="1:43" ht="13.2" customHeight="1">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I41" s="165"/>
      <c r="AJ41" s="165"/>
      <c r="AK41" s="166"/>
      <c r="AL41" s="166"/>
      <c r="AM41" s="166"/>
      <c r="AN41" s="166"/>
      <c r="AO41" s="166"/>
      <c r="AP41" s="166"/>
    </row>
    <row r="42" spans="1:43" ht="13.2" customHeight="1">
      <c r="A42" s="30" t="s">
        <v>298</v>
      </c>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I42" s="165"/>
      <c r="AJ42" s="165"/>
      <c r="AK42" s="166"/>
      <c r="AL42" s="166"/>
      <c r="AM42" s="166"/>
      <c r="AN42" s="166"/>
      <c r="AO42" s="166"/>
      <c r="AP42" s="166"/>
    </row>
    <row r="43" spans="1:43" ht="13.2" customHeight="1">
      <c r="A43" s="164" t="s">
        <v>292</v>
      </c>
      <c r="B43" s="167">
        <v>7.4938071849663501</v>
      </c>
      <c r="C43" s="167">
        <v>9.5807890811848928</v>
      </c>
      <c r="D43" s="167">
        <v>19.59056393875569</v>
      </c>
      <c r="E43" s="167">
        <v>8.9755178317168181</v>
      </c>
      <c r="F43" s="167">
        <v>7.5467247228514056</v>
      </c>
      <c r="G43" s="167">
        <v>9.1594357073648389</v>
      </c>
      <c r="H43" s="167">
        <v>9.9959638787035399</v>
      </c>
      <c r="I43" s="167">
        <v>4.7675538240444348</v>
      </c>
      <c r="J43" s="167">
        <v>4.1917678157130878</v>
      </c>
      <c r="K43" s="167">
        <v>2.5020122033369674</v>
      </c>
      <c r="L43" s="167">
        <v>0.83583375538867077</v>
      </c>
      <c r="M43" s="167">
        <v>2.7099718047710164</v>
      </c>
      <c r="N43" s="167">
        <v>2.8565412441018116</v>
      </c>
      <c r="O43" s="167">
        <v>0.42263008933788404</v>
      </c>
      <c r="P43" s="167">
        <v>-5.9573896455580453</v>
      </c>
      <c r="Q43" s="167">
        <v>8.1906261759239207</v>
      </c>
      <c r="R43" s="167">
        <v>4.173941688205332</v>
      </c>
      <c r="S43" s="167">
        <v>6.1683960515949554</v>
      </c>
      <c r="T43" s="167">
        <v>7.0200696868486094</v>
      </c>
      <c r="U43" s="167">
        <v>3.79117816366659</v>
      </c>
      <c r="V43" s="167">
        <v>6.1903754618185305</v>
      </c>
      <c r="W43" s="167">
        <v>6.7433756956631719</v>
      </c>
      <c r="X43" s="167">
        <v>6.5426733625385411</v>
      </c>
      <c r="Y43" s="167">
        <v>9.0437931966446747</v>
      </c>
      <c r="Z43" s="167">
        <v>8.6260012322858906</v>
      </c>
      <c r="AA43" s="167">
        <v>6.3838635891037638</v>
      </c>
      <c r="AB43" s="167">
        <v>4.5881126173096973</v>
      </c>
      <c r="AC43" s="167">
        <v>2.2218002278769462</v>
      </c>
      <c r="AD43" s="167"/>
      <c r="AE43" s="167"/>
      <c r="AF43" s="167"/>
      <c r="AG43" s="167"/>
      <c r="AI43" s="165"/>
      <c r="AJ43" s="165"/>
      <c r="AK43" s="166"/>
      <c r="AL43" s="166"/>
      <c r="AM43" s="166"/>
      <c r="AN43" s="166"/>
      <c r="AO43" s="166"/>
      <c r="AP43" s="166"/>
    </row>
    <row r="44" spans="1:43" ht="13.2" customHeight="1">
      <c r="A44" s="164" t="s">
        <v>331</v>
      </c>
      <c r="B44" s="167">
        <v>1.3897187960289623</v>
      </c>
      <c r="C44" s="167">
        <v>0.86911507220367823</v>
      </c>
      <c r="D44" s="167">
        <v>4.8103317356500535</v>
      </c>
      <c r="E44" s="167">
        <v>6.2337383347051665</v>
      </c>
      <c r="F44" s="167">
        <v>4.0317843507175626</v>
      </c>
      <c r="G44" s="167">
        <v>0.95954471926803719</v>
      </c>
      <c r="H44" s="167">
        <v>6.8462553566244564</v>
      </c>
      <c r="I44" s="167">
        <v>3.7184223281146527</v>
      </c>
      <c r="J44" s="167">
        <v>3.044787511935148</v>
      </c>
      <c r="K44" s="167">
        <v>3.4282232107267192</v>
      </c>
      <c r="L44" s="167">
        <v>2.0317029703970628</v>
      </c>
      <c r="M44" s="167">
        <v>4.1460911973322245</v>
      </c>
      <c r="N44" s="167">
        <v>3.842436993715701</v>
      </c>
      <c r="O44" s="167">
        <v>0.53507128537067983</v>
      </c>
      <c r="P44" s="167">
        <v>-3.2345256091647694</v>
      </c>
      <c r="Q44" s="167">
        <v>0.43639181504511393</v>
      </c>
      <c r="R44" s="167">
        <v>-1.5033372714696422</v>
      </c>
      <c r="S44" s="167">
        <v>-1.0224852443595889</v>
      </c>
      <c r="T44" s="167">
        <v>1.6473700310406278</v>
      </c>
      <c r="U44" s="167">
        <v>-4.3045662464744181</v>
      </c>
      <c r="V44" s="167">
        <v>0.93435099000770272</v>
      </c>
      <c r="W44" s="167">
        <v>0.23290654332231903</v>
      </c>
      <c r="X44" s="167">
        <v>1.4909308410066444E-2</v>
      </c>
      <c r="Y44" s="167">
        <v>3.8660290358814122</v>
      </c>
      <c r="Z44" s="167">
        <v>3.5428219346888481</v>
      </c>
      <c r="AA44" s="167">
        <v>1.9338739862757333</v>
      </c>
      <c r="AB44" s="167">
        <v>-0.45881126173096975</v>
      </c>
      <c r="AC44" s="167">
        <v>-3.9308773262438286</v>
      </c>
      <c r="AD44" s="167"/>
      <c r="AE44" s="167"/>
      <c r="AF44" s="167"/>
      <c r="AG44" s="167"/>
      <c r="AI44" s="165"/>
      <c r="AJ44" s="165"/>
      <c r="AK44" s="166"/>
      <c r="AL44" s="166"/>
      <c r="AM44" s="166"/>
      <c r="AN44" s="166"/>
      <c r="AO44" s="166"/>
      <c r="AP44" s="166"/>
    </row>
    <row r="45" spans="1:43" ht="13.2" customHeight="1">
      <c r="A45" s="164" t="s">
        <v>332</v>
      </c>
      <c r="B45" s="167">
        <f>+B43-B47</f>
        <v>6.104088388937388</v>
      </c>
      <c r="C45" s="167">
        <f t="shared" ref="C45:M45" si="2">+C43-C47</f>
        <v>8.7116740089812144</v>
      </c>
      <c r="D45" s="167">
        <f t="shared" si="2"/>
        <v>14.780232203105637</v>
      </c>
      <c r="E45" s="167">
        <f t="shared" si="2"/>
        <v>2.7417794970116516</v>
      </c>
      <c r="F45" s="167">
        <f t="shared" si="2"/>
        <v>3.514940372133843</v>
      </c>
      <c r="G45" s="167">
        <f t="shared" si="2"/>
        <v>8.1998909880968025</v>
      </c>
      <c r="H45" s="167">
        <f t="shared" si="2"/>
        <v>3.1497085220790835</v>
      </c>
      <c r="I45" s="167">
        <f t="shared" si="2"/>
        <v>1.0491314959297822</v>
      </c>
      <c r="J45" s="167">
        <f t="shared" si="2"/>
        <v>1.1469803037779398</v>
      </c>
      <c r="K45" s="167">
        <f t="shared" si="2"/>
        <v>-0.92621100738975182</v>
      </c>
      <c r="L45" s="167">
        <f t="shared" si="2"/>
        <v>-1.1958692150083921</v>
      </c>
      <c r="M45" s="167">
        <f t="shared" si="2"/>
        <v>-1.4361193925612081</v>
      </c>
      <c r="N45" s="167">
        <v>-0.98589574961388204</v>
      </c>
      <c r="O45" s="167">
        <v>-0.1124411960327958</v>
      </c>
      <c r="P45" s="167">
        <v>-2.722864036393271</v>
      </c>
      <c r="Q45" s="167">
        <v>7.7542343608788062</v>
      </c>
      <c r="R45" s="167">
        <v>5.6772789596749709</v>
      </c>
      <c r="S45" s="167">
        <v>7.1908812959545498</v>
      </c>
      <c r="T45" s="167">
        <v>5.3726996558079874</v>
      </c>
      <c r="U45" s="167">
        <v>8.0957444101410072</v>
      </c>
      <c r="V45" s="167">
        <v>5.223310246468305</v>
      </c>
      <c r="W45" s="167">
        <v>6.5104691523408507</v>
      </c>
      <c r="X45" s="167">
        <v>6.5277640541284692</v>
      </c>
      <c r="Y45" s="167">
        <v>5.1777641607632621</v>
      </c>
      <c r="Z45" s="167">
        <v>5.1139864448552066</v>
      </c>
      <c r="AA45" s="167">
        <v>4.4499896028280306</v>
      </c>
      <c r="AB45" s="167">
        <v>5.0469238790406674</v>
      </c>
      <c r="AC45" s="167">
        <v>6.1716672996581847</v>
      </c>
      <c r="AD45" s="167"/>
      <c r="AE45" s="167"/>
      <c r="AF45" s="167"/>
      <c r="AG45" s="167"/>
      <c r="AI45" s="165"/>
      <c r="AJ45" s="165"/>
      <c r="AK45" s="166"/>
      <c r="AL45" s="166"/>
      <c r="AM45" s="166"/>
      <c r="AN45" s="166"/>
      <c r="AO45" s="166"/>
      <c r="AP45" s="166"/>
    </row>
    <row r="46" spans="1:43" ht="13.2" customHeight="1">
      <c r="A46" s="29" t="s">
        <v>110</v>
      </c>
      <c r="B46" s="32">
        <v>1.0269327892270708</v>
      </c>
      <c r="C46" s="32">
        <v>2.8187803540471053</v>
      </c>
      <c r="D46" s="32">
        <v>2.1445476327721393</v>
      </c>
      <c r="E46" s="32">
        <v>1.9396315154589543</v>
      </c>
      <c r="F46" s="32">
        <v>0.50880762989172967</v>
      </c>
      <c r="G46" s="32">
        <v>5.5936318808411736</v>
      </c>
      <c r="H46" s="32">
        <v>2.007153839004681</v>
      </c>
      <c r="I46" s="32">
        <v>-1.9993844066680544</v>
      </c>
      <c r="J46" s="32">
        <v>0.40732299707650971</v>
      </c>
      <c r="K46" s="32">
        <v>2.2953747099228403</v>
      </c>
      <c r="L46" s="32">
        <v>1.1390860286269446</v>
      </c>
      <c r="M46" s="32">
        <v>1.0574418814307218</v>
      </c>
      <c r="N46" s="32">
        <v>0.17512928583629581</v>
      </c>
      <c r="O46" s="32">
        <v>1.0688338766701373</v>
      </c>
      <c r="P46" s="32">
        <v>0.43667932822259692</v>
      </c>
      <c r="Q46" s="32">
        <v>1.373371023820656</v>
      </c>
      <c r="R46" s="32">
        <v>0.16200806850482832</v>
      </c>
      <c r="S46" s="32">
        <v>0.84724084211670259</v>
      </c>
      <c r="T46" s="32">
        <v>0.68138812123822268</v>
      </c>
      <c r="U46" s="32">
        <v>-0.63592576634248466</v>
      </c>
      <c r="V46" s="32">
        <v>0.16572045131760116</v>
      </c>
      <c r="W46" s="32">
        <v>0.22395022140649437</v>
      </c>
      <c r="X46" s="32">
        <v>0.51582429777768557</v>
      </c>
      <c r="Y46" s="32">
        <v>1.2867623154258827</v>
      </c>
      <c r="Z46" s="32">
        <v>6.1614294516327793E-2</v>
      </c>
      <c r="AA46" s="32">
        <v>1.0813058847993346</v>
      </c>
      <c r="AB46" s="32">
        <v>0.45881126173096975</v>
      </c>
      <c r="AC46" s="32">
        <v>2.2407899734143566</v>
      </c>
      <c r="AD46" s="32"/>
      <c r="AE46" s="32"/>
      <c r="AF46" s="32"/>
      <c r="AG46" s="32"/>
      <c r="AI46" s="165"/>
      <c r="AJ46" s="165"/>
      <c r="AK46" s="166"/>
      <c r="AL46" s="166"/>
      <c r="AM46" s="166"/>
      <c r="AN46" s="166"/>
      <c r="AO46" s="166"/>
      <c r="AP46" s="166"/>
    </row>
    <row r="47" spans="1:43" ht="13.2" customHeight="1">
      <c r="A47" s="29" t="s">
        <v>90</v>
      </c>
      <c r="B47" s="32">
        <f>+B44</f>
        <v>1.3897187960289623</v>
      </c>
      <c r="C47" s="32">
        <f t="shared" ref="C47:M47" si="3">+C44</f>
        <v>0.86911507220367823</v>
      </c>
      <c r="D47" s="32">
        <f t="shared" si="3"/>
        <v>4.8103317356500535</v>
      </c>
      <c r="E47" s="32">
        <f t="shared" si="3"/>
        <v>6.2337383347051665</v>
      </c>
      <c r="F47" s="32">
        <f t="shared" si="3"/>
        <v>4.0317843507175626</v>
      </c>
      <c r="G47" s="32">
        <f t="shared" si="3"/>
        <v>0.95954471926803719</v>
      </c>
      <c r="H47" s="32">
        <f t="shared" si="3"/>
        <v>6.8462553566244564</v>
      </c>
      <c r="I47" s="32">
        <f t="shared" si="3"/>
        <v>3.7184223281146527</v>
      </c>
      <c r="J47" s="32">
        <f t="shared" si="3"/>
        <v>3.044787511935148</v>
      </c>
      <c r="K47" s="32">
        <f t="shared" si="3"/>
        <v>3.4282232107267192</v>
      </c>
      <c r="L47" s="32">
        <f t="shared" si="3"/>
        <v>2.0317029703970628</v>
      </c>
      <c r="M47" s="32">
        <f t="shared" si="3"/>
        <v>4.1460911973322245</v>
      </c>
      <c r="N47" s="32">
        <f>+N44</f>
        <v>3.842436993715701</v>
      </c>
      <c r="O47" s="32">
        <f t="shared" ref="O47:U47" si="4">+O44</f>
        <v>0.53507128537067983</v>
      </c>
      <c r="P47" s="32">
        <f t="shared" si="4"/>
        <v>-3.2345256091647694</v>
      </c>
      <c r="Q47" s="32">
        <f t="shared" si="4"/>
        <v>0.43639181504511393</v>
      </c>
      <c r="R47" s="32">
        <f t="shared" si="4"/>
        <v>-1.5033372714696422</v>
      </c>
      <c r="S47" s="32">
        <f t="shared" si="4"/>
        <v>-1.0224852443595889</v>
      </c>
      <c r="T47" s="32">
        <f t="shared" si="4"/>
        <v>1.6473700310406278</v>
      </c>
      <c r="U47" s="32">
        <f t="shared" si="4"/>
        <v>-4.3045662464744181</v>
      </c>
      <c r="V47" s="32">
        <v>0.93435099000770272</v>
      </c>
      <c r="W47" s="32">
        <v>0.23290654332231903</v>
      </c>
      <c r="X47" s="32">
        <v>1.4909308410066444E-2</v>
      </c>
      <c r="Y47" s="32">
        <v>3.8660290358814122</v>
      </c>
      <c r="Z47" s="32">
        <v>3.5428219346888481</v>
      </c>
      <c r="AA47" s="32">
        <v>1.9338739862757333</v>
      </c>
      <c r="AB47" s="32">
        <v>-0.45881126173096975</v>
      </c>
      <c r="AC47" s="32">
        <v>-3.9308773262438286</v>
      </c>
      <c r="AD47" s="32"/>
      <c r="AE47" s="32"/>
      <c r="AF47" s="32"/>
      <c r="AG47" s="32"/>
      <c r="AI47" s="165"/>
      <c r="AJ47" s="165"/>
      <c r="AK47" s="166"/>
      <c r="AL47" s="166"/>
      <c r="AM47" s="166"/>
      <c r="AN47" s="166"/>
      <c r="AO47" s="166"/>
      <c r="AP47" s="166"/>
    </row>
    <row r="48" spans="1:43" ht="13.2" customHeight="1">
      <c r="A48" s="29" t="s">
        <v>93</v>
      </c>
      <c r="B48" s="32">
        <v>1.0078600297663414</v>
      </c>
      <c r="C48" s="32">
        <v>0.10848344917109989</v>
      </c>
      <c r="D48" s="32">
        <v>1.7879957601475684</v>
      </c>
      <c r="E48" s="32">
        <v>-0.21614177325406186</v>
      </c>
      <c r="F48" s="32">
        <v>-0.78643754516823827</v>
      </c>
      <c r="G48" s="32">
        <v>0.52833309788620908</v>
      </c>
      <c r="H48" s="32">
        <v>0.64030549912494372</v>
      </c>
      <c r="I48" s="32">
        <v>0.25595633645837695</v>
      </c>
      <c r="J48" s="32">
        <v>0.6292546479284874</v>
      </c>
      <c r="K48" s="32">
        <v>0.14782629792807342</v>
      </c>
      <c r="L48" s="32">
        <v>8.2103323867240896E-2</v>
      </c>
      <c r="M48" s="32">
        <v>-7.7142775512998446E-2</v>
      </c>
      <c r="N48" s="32">
        <v>-0.71428954509956777</v>
      </c>
      <c r="O48" s="32">
        <v>-0.57069947568225199</v>
      </c>
      <c r="P48" s="32">
        <v>9.8926023027398308E-2</v>
      </c>
      <c r="Q48" s="32">
        <v>0.76108313715756959</v>
      </c>
      <c r="R48" s="32">
        <v>1.0993531230277438</v>
      </c>
      <c r="S48" s="32">
        <v>0.9778187067861448</v>
      </c>
      <c r="T48" s="32">
        <v>1.1201411390771217</v>
      </c>
      <c r="U48" s="32">
        <v>1.2979494909619353</v>
      </c>
      <c r="V48" s="32">
        <v>0.44894385722046526</v>
      </c>
      <c r="W48" s="32">
        <v>0.94448687444919166</v>
      </c>
      <c r="X48" s="32">
        <v>0.25869760947348486</v>
      </c>
      <c r="Y48" s="32">
        <v>2.1490179308085033</v>
      </c>
      <c r="Z48" s="32">
        <v>0.43130006161429446</v>
      </c>
      <c r="AA48" s="32">
        <v>0.14556040756914121</v>
      </c>
      <c r="AB48" s="32">
        <v>0.89676746611053182</v>
      </c>
      <c r="AC48" s="32">
        <v>1.4432206608431448</v>
      </c>
      <c r="AD48" s="32"/>
      <c r="AE48" s="32"/>
      <c r="AF48" s="32"/>
      <c r="AG48" s="32"/>
      <c r="AI48" s="165"/>
      <c r="AJ48" s="165"/>
      <c r="AK48" s="166"/>
      <c r="AL48" s="166"/>
      <c r="AM48" s="166"/>
      <c r="AN48" s="166"/>
      <c r="AO48" s="166"/>
      <c r="AP48" s="166"/>
    </row>
    <row r="49" spans="1:43" ht="13.2" customHeight="1">
      <c r="A49" s="29" t="s">
        <v>94</v>
      </c>
      <c r="B49" s="32">
        <v>0.20553413351222977</v>
      </c>
      <c r="C49" s="32">
        <v>0.13312249525738001</v>
      </c>
      <c r="D49" s="32">
        <v>8.9348229116920391E-2</v>
      </c>
      <c r="E49" s="32">
        <v>2.2878076343935287E-2</v>
      </c>
      <c r="F49" s="32">
        <v>0.10632186240399517</v>
      </c>
      <c r="G49" s="32">
        <v>1.2773926621237051E-2</v>
      </c>
      <c r="H49" s="32">
        <v>0.10043764503185842</v>
      </c>
      <c r="I49" s="32">
        <v>0.15905525416691332</v>
      </c>
      <c r="J49" s="32">
        <v>0.16257266758726316</v>
      </c>
      <c r="K49" s="32">
        <v>7.1303560042340203E-3</v>
      </c>
      <c r="L49" s="32">
        <v>-4.241815287241206E-2</v>
      </c>
      <c r="M49" s="32">
        <v>0.13269457897813233</v>
      </c>
      <c r="N49" s="32">
        <v>6.9338732273728304E-2</v>
      </c>
      <c r="O49" s="32">
        <v>4.2129063030658429E-2</v>
      </c>
      <c r="P49" s="32">
        <v>-1.0678205121410279E-2</v>
      </c>
      <c r="Q49" s="32">
        <v>2.427563899864656E-2</v>
      </c>
      <c r="R49" s="32">
        <v>8.9639829733739254E-2</v>
      </c>
      <c r="S49" s="32">
        <v>0.10088029653076004</v>
      </c>
      <c r="T49" s="32">
        <v>7.9910547745250388E-2</v>
      </c>
      <c r="U49" s="32">
        <v>8.7533364465477367E-2</v>
      </c>
      <c r="V49" s="32">
        <v>0.30173965744672931</v>
      </c>
      <c r="W49" s="32">
        <v>9.9473994215037262E-2</v>
      </c>
      <c r="X49" s="32">
        <v>0.13541029405755614</v>
      </c>
      <c r="Y49" s="32">
        <v>0.11257021894320542</v>
      </c>
      <c r="Z49" s="32">
        <v>9.2421441774491686E-2</v>
      </c>
      <c r="AA49" s="32">
        <v>0.12476606363069245</v>
      </c>
      <c r="AB49" s="32">
        <v>8.3420229405630861E-2</v>
      </c>
      <c r="AC49" s="32">
        <v>0.189897455374098</v>
      </c>
      <c r="AD49" s="32"/>
      <c r="AE49" s="32"/>
      <c r="AF49" s="32"/>
      <c r="AG49" s="32"/>
      <c r="AI49" s="165"/>
      <c r="AJ49" s="165"/>
      <c r="AK49" s="166"/>
      <c r="AL49" s="166"/>
      <c r="AM49" s="166"/>
      <c r="AN49" s="166"/>
      <c r="AO49" s="166"/>
      <c r="AP49" s="166"/>
    </row>
    <row r="50" spans="1:43" ht="13.2" customHeight="1">
      <c r="A50" s="29" t="s">
        <v>95</v>
      </c>
      <c r="B50" s="32">
        <v>-4.5763554829217859E-2</v>
      </c>
      <c r="C50" s="32">
        <v>2.3378952734580301</v>
      </c>
      <c r="D50" s="32">
        <v>4.7793514351701551</v>
      </c>
      <c r="E50" s="32">
        <v>-5.3226495893407684</v>
      </c>
      <c r="F50" s="32">
        <v>0.17080465583614374</v>
      </c>
      <c r="G50" s="32">
        <v>-0.1980168497577422</v>
      </c>
      <c r="H50" s="32">
        <v>-1.5440449443693232</v>
      </c>
      <c r="I50" s="32">
        <v>0.979886384246478</v>
      </c>
      <c r="J50" s="32">
        <v>0.24684832993761113</v>
      </c>
      <c r="K50" s="32">
        <v>-0.10559001691834077</v>
      </c>
      <c r="L50" s="32">
        <v>-1.2727649056017021</v>
      </c>
      <c r="M50" s="32">
        <v>1.2646195352832319</v>
      </c>
      <c r="N50" s="32">
        <v>0.38106332265694703</v>
      </c>
      <c r="O50" s="32">
        <v>0.2075143888309941</v>
      </c>
      <c r="P50" s="32">
        <v>-1.3790091265221496</v>
      </c>
      <c r="Q50" s="32">
        <v>0.30732865962175493</v>
      </c>
      <c r="R50" s="32">
        <v>-0.34724485918831099</v>
      </c>
      <c r="S50" s="32">
        <v>-8.3665510365622336E-2</v>
      </c>
      <c r="T50" s="32">
        <v>8.3731891302060019E-2</v>
      </c>
      <c r="U50" s="32">
        <v>1.5892459476058403</v>
      </c>
      <c r="V50" s="32">
        <v>0.27150517038517263</v>
      </c>
      <c r="W50" s="32">
        <v>-3.4817562719113668E-2</v>
      </c>
      <c r="X50" s="32">
        <v>5.8704013143658935E-3</v>
      </c>
      <c r="Y50" s="32">
        <v>0.45860307487759316</v>
      </c>
      <c r="Z50" s="32">
        <v>9.2421441774491686E-2</v>
      </c>
      <c r="AA50" s="32">
        <v>0.12476606363069245</v>
      </c>
      <c r="AB50" s="32">
        <v>0.10427528675703858</v>
      </c>
      <c r="AC50" s="32">
        <v>0.45575389289783513</v>
      </c>
      <c r="AD50" s="32"/>
      <c r="AE50" s="32"/>
      <c r="AF50" s="32"/>
      <c r="AG50" s="32"/>
      <c r="AI50" s="165"/>
      <c r="AJ50" s="165"/>
      <c r="AK50" s="166"/>
      <c r="AL50" s="166"/>
      <c r="AM50" s="166"/>
      <c r="AN50" s="166"/>
      <c r="AO50" s="166"/>
      <c r="AP50" s="166"/>
      <c r="AQ50" s="164"/>
    </row>
    <row r="51" spans="1:43" ht="13.2" customHeight="1">
      <c r="A51" s="29" t="s">
        <v>96</v>
      </c>
      <c r="B51" s="32">
        <v>-2.6948402064338182</v>
      </c>
      <c r="C51" s="32">
        <v>-0.83745538872996073</v>
      </c>
      <c r="D51" s="32">
        <v>0.72969708678436818</v>
      </c>
      <c r="E51" s="32">
        <v>6.6021808248820664</v>
      </c>
      <c r="F51" s="32">
        <v>-0.3954490324711169</v>
      </c>
      <c r="G51" s="32">
        <v>1.6616706156962209</v>
      </c>
      <c r="H51" s="32">
        <v>1.5928109279855072</v>
      </c>
      <c r="I51" s="32">
        <v>-1.6312283792409499</v>
      </c>
      <c r="J51" s="32">
        <v>-1.3407480169438066</v>
      </c>
      <c r="K51" s="32">
        <v>-1.3636212133967185</v>
      </c>
      <c r="L51" s="32">
        <v>-1.4509109651096448</v>
      </c>
      <c r="M51" s="32">
        <v>-0.46941039396808071</v>
      </c>
      <c r="N51" s="32">
        <v>-0.40081930542297128</v>
      </c>
      <c r="O51" s="32">
        <v>0.40440066722098816</v>
      </c>
      <c r="P51" s="32">
        <v>-2.376887954186274</v>
      </c>
      <c r="Q51" s="32">
        <v>1.1197184993181297</v>
      </c>
      <c r="R51" s="32">
        <v>1.59187632695694</v>
      </c>
      <c r="S51" s="32">
        <v>0.75656923191960246</v>
      </c>
      <c r="T51" s="32">
        <v>0.501922894370739</v>
      </c>
      <c r="U51" s="32">
        <v>0.71991721898712635</v>
      </c>
      <c r="V51" s="32">
        <v>0.69451318975408904</v>
      </c>
      <c r="W51" s="32">
        <v>0.90408909034311835</v>
      </c>
      <c r="X51" s="32">
        <v>0.16204929532853551</v>
      </c>
      <c r="Y51" s="32">
        <v>-0.48827019271140371</v>
      </c>
      <c r="Z51" s="32">
        <v>1.7252002464571778</v>
      </c>
      <c r="AA51" s="32">
        <v>1.039717196922437</v>
      </c>
      <c r="AB51" s="32">
        <v>0.52137643378519283</v>
      </c>
      <c r="AC51" s="32">
        <v>0.45575389289783513</v>
      </c>
      <c r="AD51" s="32"/>
      <c r="AE51" s="32"/>
      <c r="AF51" s="32"/>
      <c r="AG51" s="32"/>
      <c r="AI51" s="165"/>
      <c r="AJ51" s="165"/>
      <c r="AK51" s="166"/>
      <c r="AL51" s="166"/>
      <c r="AM51" s="166"/>
      <c r="AN51" s="166"/>
      <c r="AO51" s="166"/>
      <c r="AP51" s="166"/>
    </row>
    <row r="52" spans="1:43" ht="13.2" customHeight="1">
      <c r="A52" s="29" t="s">
        <v>278</v>
      </c>
      <c r="B52" s="32">
        <v>0.9764906451596238</v>
      </c>
      <c r="C52" s="32">
        <v>-0.1054600806369381</v>
      </c>
      <c r="D52" s="32">
        <v>0.30203971347430636</v>
      </c>
      <c r="E52" s="32">
        <v>-1.1413436678687621</v>
      </c>
      <c r="F52" s="32">
        <v>0.75258977048482922</v>
      </c>
      <c r="G52" s="32">
        <v>0.17775683954744112</v>
      </c>
      <c r="H52" s="32">
        <v>0.36613887214711144</v>
      </c>
      <c r="I52" s="32">
        <v>2.0580723385712725</v>
      </c>
      <c r="J52" s="32">
        <v>4.7837649195815415E-2</v>
      </c>
      <c r="K52" s="32">
        <v>-0.53061670930646498</v>
      </c>
      <c r="L52" s="32">
        <v>-0.90314928853553555</v>
      </c>
      <c r="M52" s="32">
        <v>2.6088772154749513</v>
      </c>
      <c r="N52" s="32">
        <v>-0.30650867442228041</v>
      </c>
      <c r="O52" s="32">
        <v>0.12356154583511618</v>
      </c>
      <c r="P52" s="32">
        <v>0.41710970036553874</v>
      </c>
      <c r="Q52" s="32">
        <v>2.3239622623565488</v>
      </c>
      <c r="R52" s="32">
        <v>0.89469090446598465</v>
      </c>
      <c r="S52" s="32">
        <v>0.78542785907610813</v>
      </c>
      <c r="T52" s="32">
        <v>0.51345350725622552</v>
      </c>
      <c r="U52" s="32">
        <v>1.6656635548277645</v>
      </c>
      <c r="V52" s="32">
        <v>-6.0455888432974737E-3</v>
      </c>
      <c r="W52" s="32">
        <v>0.26308280018616698</v>
      </c>
      <c r="X52" s="32">
        <v>1.329163733780544</v>
      </c>
      <c r="Y52" s="32">
        <v>0.5232611159441567</v>
      </c>
      <c r="Z52" s="32">
        <v>0.24645717806531117</v>
      </c>
      <c r="AA52" s="32">
        <v>-6.2383031815346227E-2</v>
      </c>
      <c r="AB52" s="32">
        <v>1.0218978102189782</v>
      </c>
      <c r="AC52" s="32">
        <v>-0.189897455374098</v>
      </c>
      <c r="AD52" s="32"/>
      <c r="AE52" s="32"/>
      <c r="AF52" s="32"/>
      <c r="AG52" s="32"/>
      <c r="AI52" s="165"/>
      <c r="AJ52" s="165"/>
      <c r="AK52" s="166"/>
      <c r="AL52" s="166"/>
      <c r="AM52" s="166"/>
      <c r="AN52" s="166"/>
      <c r="AO52" s="166"/>
      <c r="AP52" s="166"/>
    </row>
    <row r="53" spans="1:43" s="164" customFormat="1" ht="13.2" customHeight="1">
      <c r="A53" s="29" t="s">
        <v>98</v>
      </c>
      <c r="B53" s="32">
        <v>0.60741489525422632</v>
      </c>
      <c r="C53" s="32">
        <v>0.27495112489766782</v>
      </c>
      <c r="D53" s="32">
        <v>0.28703820464787194</v>
      </c>
      <c r="E53" s="32">
        <v>0.36118221197914879</v>
      </c>
      <c r="F53" s="32">
        <v>0.17919614369538309</v>
      </c>
      <c r="G53" s="32">
        <v>0.12186859907914625</v>
      </c>
      <c r="H53" s="32">
        <v>0.10866109711803128</v>
      </c>
      <c r="I53" s="32">
        <v>8.9555279409410216E-2</v>
      </c>
      <c r="J53" s="32">
        <v>-5.4972195121142473E-2</v>
      </c>
      <c r="K53" s="32">
        <v>-0.11307530366072333</v>
      </c>
      <c r="L53" s="32">
        <v>9.6741124577013407E-2</v>
      </c>
      <c r="M53" s="32">
        <v>-0.18163501853952554</v>
      </c>
      <c r="N53" s="32">
        <v>-0.1461578171419752</v>
      </c>
      <c r="O53" s="32">
        <v>-5.4444513205445036E-2</v>
      </c>
      <c r="P53" s="32">
        <v>-0.28555197699644047</v>
      </c>
      <c r="Q53" s="32">
        <v>-0.12023882113218572</v>
      </c>
      <c r="R53" s="32">
        <v>8.8320945419898655E-2</v>
      </c>
      <c r="S53" s="32">
        <v>0.33204152918108931</v>
      </c>
      <c r="T53" s="32">
        <v>0.32026758821525225</v>
      </c>
      <c r="U53" s="32">
        <v>0.33471496550590546</v>
      </c>
      <c r="V53" s="32">
        <v>0.19611196666080191</v>
      </c>
      <c r="W53" s="32">
        <v>0.2305181908114308</v>
      </c>
      <c r="X53" s="32">
        <v>0.40100040348454763</v>
      </c>
      <c r="Y53" s="32">
        <v>-7.2052560350749209E-2</v>
      </c>
      <c r="Z53" s="32">
        <v>0.30807147258163892</v>
      </c>
      <c r="AA53" s="32">
        <v>0.31191515907673117</v>
      </c>
      <c r="AB53" s="32">
        <v>0.16684045881126172</v>
      </c>
      <c r="AC53" s="32">
        <v>0.13292821876186861</v>
      </c>
      <c r="AD53" s="32"/>
      <c r="AE53" s="32"/>
      <c r="AF53" s="32"/>
      <c r="AG53" s="32"/>
      <c r="AI53" s="165"/>
      <c r="AJ53" s="165"/>
      <c r="AK53" s="166"/>
      <c r="AL53" s="166"/>
      <c r="AM53" s="166"/>
      <c r="AN53" s="166"/>
      <c r="AO53" s="166"/>
      <c r="AP53" s="166"/>
      <c r="AQ53" s="29"/>
    </row>
    <row r="54" spans="1:43" ht="13.2" customHeight="1">
      <c r="A54" s="29" t="s">
        <v>88</v>
      </c>
      <c r="B54" s="32">
        <v>1.9735029819253644</v>
      </c>
      <c r="C54" s="32">
        <v>1.8934360813130962</v>
      </c>
      <c r="D54" s="32">
        <v>2.0431916076970724</v>
      </c>
      <c r="E54" s="32">
        <v>1.5316634725260803</v>
      </c>
      <c r="F54" s="32">
        <v>3.1262245668749427</v>
      </c>
      <c r="G54" s="32">
        <v>0.98885813570459991</v>
      </c>
      <c r="H54" s="32">
        <v>2.6246695302260519</v>
      </c>
      <c r="I54" s="32">
        <v>1.5531423232025421</v>
      </c>
      <c r="J54" s="32">
        <v>3.1114508582732037</v>
      </c>
      <c r="K54" s="32">
        <v>0.95967842749948506</v>
      </c>
      <c r="L54" s="32">
        <v>3.3774463497731575</v>
      </c>
      <c r="M54" s="32">
        <v>-2.2598298609509389</v>
      </c>
      <c r="N54" s="32">
        <v>0.1668146671136197</v>
      </c>
      <c r="O54" s="32">
        <v>7.3627649084924418E-2</v>
      </c>
      <c r="P54" s="32">
        <v>-0.14363583559124266</v>
      </c>
      <c r="Q54" s="32">
        <v>0.80989019296040121</v>
      </c>
      <c r="R54" s="32">
        <v>0.2321338631454038</v>
      </c>
      <c r="S54" s="32">
        <v>0.98843036758034097</v>
      </c>
      <c r="T54" s="32">
        <v>0.73312488027090883</v>
      </c>
      <c r="U54" s="32">
        <v>2.1407525668544447</v>
      </c>
      <c r="V54" s="32">
        <v>1.2858653413130756</v>
      </c>
      <c r="W54" s="32">
        <v>0.87728227503273259</v>
      </c>
      <c r="X54" s="32">
        <v>1.2106491746186876</v>
      </c>
      <c r="Y54" s="32">
        <v>0.66745941877049331</v>
      </c>
      <c r="Z54" s="32">
        <v>1.4171287738755391</v>
      </c>
      <c r="AA54" s="32">
        <v>1.1021002287377835</v>
      </c>
      <c r="AB54" s="32">
        <v>0.60479666319082381</v>
      </c>
      <c r="AC54" s="32">
        <v>1.4242309153057349</v>
      </c>
      <c r="AD54" s="32"/>
      <c r="AE54" s="32"/>
      <c r="AF54" s="32"/>
      <c r="AG54" s="32"/>
      <c r="AI54" s="165"/>
      <c r="AJ54" s="165"/>
      <c r="AK54" s="166"/>
      <c r="AL54" s="166"/>
      <c r="AM54" s="166"/>
      <c r="AN54" s="166"/>
      <c r="AO54" s="166"/>
      <c r="AP54" s="166"/>
    </row>
    <row r="55" spans="1:43" ht="13.2" customHeight="1">
      <c r="A55" s="29" t="s">
        <v>277</v>
      </c>
      <c r="B55" s="32">
        <v>3.046956675355557</v>
      </c>
      <c r="C55" s="32">
        <v>2.0879207002037514</v>
      </c>
      <c r="D55" s="32">
        <v>2.6170225332952457</v>
      </c>
      <c r="E55" s="32">
        <v>-1.0356215737149324</v>
      </c>
      <c r="F55" s="32">
        <v>-0.14711767941383158</v>
      </c>
      <c r="G55" s="32">
        <v>-0.68698525752148465</v>
      </c>
      <c r="H55" s="32">
        <v>-2.7464239441897917</v>
      </c>
      <c r="I55" s="32">
        <v>-0.415923634216186</v>
      </c>
      <c r="J55" s="32">
        <v>-2.0625866341560157</v>
      </c>
      <c r="K55" s="32">
        <v>-2.2233175554621227</v>
      </c>
      <c r="L55" s="32">
        <v>-2.2220027297334357</v>
      </c>
      <c r="M55" s="32">
        <v>-3.5117345547566838</v>
      </c>
      <c r="N55" s="32">
        <v>-0.21047342604740912</v>
      </c>
      <c r="O55" s="32">
        <v>-1.4073572982117386</v>
      </c>
      <c r="P55" s="32">
        <v>0.52018401040869011</v>
      </c>
      <c r="Q55" s="32">
        <v>1.1548437677772834</v>
      </c>
      <c r="R55" s="32">
        <v>1.8665109815181369</v>
      </c>
      <c r="S55" s="32">
        <v>2.4861403297052198</v>
      </c>
      <c r="T55" s="32">
        <v>1.3387614642684629</v>
      </c>
      <c r="U55" s="32">
        <v>0.89589521649334269</v>
      </c>
      <c r="V55" s="32">
        <v>1.8976671551336703</v>
      </c>
      <c r="W55" s="32">
        <v>3.0024010489573199</v>
      </c>
      <c r="X55" s="32">
        <v>2.5090966223395079</v>
      </c>
      <c r="Y55" s="32">
        <v>0.54041076834170032</v>
      </c>
      <c r="Z55" s="32">
        <v>0.70856438693776957</v>
      </c>
      <c r="AA55" s="32">
        <v>0.56144728633811603</v>
      </c>
      <c r="AB55" s="32">
        <v>1.167883211678832</v>
      </c>
      <c r="AC55" s="32">
        <v>3.7979491074819599E-2</v>
      </c>
      <c r="AD55" s="32"/>
      <c r="AE55" s="32"/>
      <c r="AF55" s="32"/>
      <c r="AG55" s="32"/>
      <c r="AI55" s="165"/>
      <c r="AJ55" s="165"/>
      <c r="AK55" s="166"/>
      <c r="AL55" s="166"/>
      <c r="AM55" s="166"/>
      <c r="AN55" s="166"/>
      <c r="AO55" s="166"/>
      <c r="AP55" s="166"/>
    </row>
    <row r="56" spans="1:43" ht="13.2" customHeight="1">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I56" s="165"/>
      <c r="AJ56" s="165"/>
      <c r="AK56" s="166"/>
      <c r="AL56" s="166"/>
      <c r="AM56" s="166"/>
      <c r="AN56" s="166"/>
      <c r="AO56" s="166"/>
      <c r="AP56" s="166"/>
    </row>
    <row r="88" spans="1:42" ht="13.2" customHeight="1">
      <c r="R88" s="167"/>
      <c r="S88" s="167"/>
      <c r="T88" s="167"/>
      <c r="U88" s="167"/>
      <c r="V88" s="167"/>
      <c r="W88" s="167"/>
      <c r="X88" s="167"/>
      <c r="AI88" s="165"/>
      <c r="AJ88" s="165"/>
      <c r="AK88" s="166"/>
      <c r="AL88" s="166"/>
      <c r="AM88" s="166"/>
      <c r="AN88" s="166"/>
      <c r="AO88" s="166"/>
      <c r="AP88" s="166"/>
    </row>
    <row r="89" spans="1:42" ht="13.2" customHeight="1">
      <c r="R89" s="31"/>
      <c r="S89" s="31"/>
      <c r="T89" s="31"/>
      <c r="U89" s="31"/>
      <c r="V89" s="31"/>
      <c r="W89" s="31"/>
      <c r="X89" s="31"/>
      <c r="Y89" s="31"/>
      <c r="Z89" s="31"/>
      <c r="AA89" s="31"/>
      <c r="AB89" s="31"/>
      <c r="AC89" s="31"/>
      <c r="AD89" s="31"/>
      <c r="AE89" s="31"/>
      <c r="AF89" s="31"/>
      <c r="AG89" s="31"/>
      <c r="AI89" s="165"/>
      <c r="AJ89" s="165"/>
      <c r="AK89" s="166"/>
      <c r="AL89" s="166"/>
      <c r="AM89" s="166"/>
      <c r="AN89" s="166"/>
      <c r="AO89" s="166"/>
      <c r="AP89" s="166"/>
    </row>
    <row r="90" spans="1:42" ht="13.2" hidden="1" customHeight="1">
      <c r="A90" s="30" t="s">
        <v>300</v>
      </c>
      <c r="R90" s="31"/>
      <c r="S90" s="31"/>
      <c r="T90" s="31"/>
      <c r="U90" s="31"/>
      <c r="V90" s="31"/>
      <c r="W90" s="31"/>
      <c r="X90" s="31"/>
      <c r="Y90" s="31"/>
      <c r="Z90" s="31"/>
      <c r="AA90" s="31"/>
      <c r="AB90" s="31"/>
      <c r="AC90" s="31"/>
      <c r="AD90" s="31"/>
      <c r="AE90" s="31"/>
      <c r="AF90" s="31"/>
      <c r="AG90" s="31"/>
      <c r="AI90" s="165"/>
      <c r="AJ90" s="165"/>
      <c r="AK90" s="166"/>
      <c r="AL90" s="166"/>
      <c r="AM90" s="166"/>
      <c r="AN90" s="166"/>
      <c r="AO90" s="166"/>
      <c r="AP90" s="166"/>
    </row>
    <row r="91" spans="1:42" ht="13.2" hidden="1" customHeight="1">
      <c r="A91" s="169" t="s">
        <v>5</v>
      </c>
      <c r="R91" s="168">
        <v>4.16836875</v>
      </c>
      <c r="S91" s="168">
        <v>6.1324853700000004</v>
      </c>
      <c r="T91" s="168">
        <v>7.0210169599999999</v>
      </c>
      <c r="U91" s="168">
        <v>3.6659948899999999</v>
      </c>
      <c r="V91" s="168">
        <v>6.0518361499999997</v>
      </c>
      <c r="W91" s="168">
        <v>6.3921301699999997</v>
      </c>
      <c r="X91" s="168">
        <v>6.6910241700000004</v>
      </c>
      <c r="Y91" s="168">
        <v>2.5953624000000008E-2</v>
      </c>
      <c r="Z91" s="168">
        <v>-0.99488879000000052</v>
      </c>
      <c r="AA91" s="168"/>
      <c r="AB91" s="168"/>
      <c r="AC91" s="168">
        <v>-2.4323403199999993</v>
      </c>
      <c r="AD91" s="168">
        <v>-3.3172104100000008</v>
      </c>
      <c r="AE91" s="168">
        <v>-4.1549329499999992</v>
      </c>
      <c r="AF91" s="168">
        <v>-3.87820426</v>
      </c>
      <c r="AG91" s="168">
        <v>-3.3916927599999993</v>
      </c>
      <c r="AI91" s="165"/>
      <c r="AJ91" s="165"/>
      <c r="AK91" s="166"/>
      <c r="AL91" s="166"/>
      <c r="AM91" s="166"/>
      <c r="AN91" s="166"/>
      <c r="AO91" s="166"/>
      <c r="AP91" s="166"/>
    </row>
    <row r="92" spans="1:42" ht="13.2" hidden="1" customHeight="1">
      <c r="A92" s="169" t="s">
        <v>6</v>
      </c>
      <c r="R92" s="168">
        <v>0</v>
      </c>
      <c r="S92" s="168">
        <v>0</v>
      </c>
      <c r="T92" s="168">
        <v>0</v>
      </c>
      <c r="U92" s="168">
        <v>0</v>
      </c>
      <c r="V92" s="168">
        <v>0</v>
      </c>
      <c r="W92" s="168">
        <v>0</v>
      </c>
      <c r="X92" s="168">
        <v>0</v>
      </c>
      <c r="Y92" s="168">
        <v>2.387241446</v>
      </c>
      <c r="Z92" s="168">
        <v>2.9742205099999999</v>
      </c>
      <c r="AA92" s="168"/>
      <c r="AB92" s="168"/>
      <c r="AC92" s="168">
        <v>3.8276783700000001</v>
      </c>
      <c r="AD92" s="168">
        <v>4.1571486200000001</v>
      </c>
      <c r="AE92" s="168">
        <v>4.18898511</v>
      </c>
      <c r="AF92" s="168">
        <v>4.3066724519999999</v>
      </c>
      <c r="AG92" s="168">
        <v>4.4499544019999995</v>
      </c>
      <c r="AI92" s="165"/>
      <c r="AJ92" s="165"/>
      <c r="AK92" s="166"/>
      <c r="AL92" s="166"/>
      <c r="AM92" s="166"/>
      <c r="AN92" s="166"/>
      <c r="AO92" s="166"/>
      <c r="AP92" s="166"/>
    </row>
    <row r="93" spans="1:42" ht="13.2" hidden="1" customHeight="1">
      <c r="A93" s="169" t="s">
        <v>7</v>
      </c>
      <c r="R93" s="168">
        <v>0</v>
      </c>
      <c r="S93" s="168">
        <v>0</v>
      </c>
      <c r="T93" s="168">
        <v>0</v>
      </c>
      <c r="U93" s="168">
        <v>0</v>
      </c>
      <c r="V93" s="168">
        <v>0</v>
      </c>
      <c r="W93" s="168">
        <v>0</v>
      </c>
      <c r="X93" s="168">
        <v>0</v>
      </c>
      <c r="Y93" s="168">
        <v>1.3826547200000001</v>
      </c>
      <c r="Z93" s="168">
        <v>1.7308170500000002</v>
      </c>
      <c r="AA93" s="168"/>
      <c r="AB93" s="168"/>
      <c r="AC93" s="168">
        <v>2.24230331</v>
      </c>
      <c r="AD93" s="168">
        <v>2.4400288800000003</v>
      </c>
      <c r="AE93" s="168">
        <v>2.4607994999999998</v>
      </c>
      <c r="AF93" s="168">
        <v>2.5324326079999997</v>
      </c>
      <c r="AG93" s="168">
        <v>2.6189761680000001</v>
      </c>
      <c r="AI93" s="165"/>
      <c r="AJ93" s="165"/>
      <c r="AK93" s="166"/>
      <c r="AL93" s="166"/>
      <c r="AM93" s="166"/>
      <c r="AN93" s="166"/>
      <c r="AO93" s="166"/>
      <c r="AP93" s="166"/>
    </row>
    <row r="94" spans="1:42" ht="13.2" hidden="1" customHeight="1">
      <c r="A94" s="169" t="s">
        <v>11</v>
      </c>
      <c r="R94" s="168">
        <v>0</v>
      </c>
      <c r="S94" s="168">
        <v>0</v>
      </c>
      <c r="T94" s="168">
        <v>0</v>
      </c>
      <c r="U94" s="168">
        <v>0</v>
      </c>
      <c r="V94" s="168">
        <v>0</v>
      </c>
      <c r="W94" s="168">
        <v>0</v>
      </c>
      <c r="X94" s="168">
        <v>0</v>
      </c>
      <c r="Y94" s="168">
        <v>1.1828039299999995</v>
      </c>
      <c r="Z94" s="168">
        <v>1.4853467600000001</v>
      </c>
      <c r="AA94" s="168"/>
      <c r="AB94" s="168"/>
      <c r="AC94" s="168">
        <v>1.9328645799999995</v>
      </c>
      <c r="AD94" s="168">
        <v>2.1060131100000001</v>
      </c>
      <c r="AE94" s="168">
        <v>2.1251381699999996</v>
      </c>
      <c r="AF94" s="168">
        <v>2.1884409100000002</v>
      </c>
      <c r="AG94" s="168">
        <v>2.2645475299999998</v>
      </c>
      <c r="AI94" s="165"/>
      <c r="AJ94" s="165"/>
      <c r="AK94" s="166"/>
      <c r="AL94" s="166"/>
      <c r="AM94" s="166"/>
      <c r="AN94" s="166"/>
      <c r="AO94" s="166"/>
      <c r="AP94" s="166"/>
    </row>
    <row r="95" spans="1:42" ht="13.2" hidden="1" customHeight="1">
      <c r="A95" s="169" t="s">
        <v>7</v>
      </c>
      <c r="R95" s="168">
        <v>0</v>
      </c>
      <c r="S95" s="168">
        <v>0</v>
      </c>
      <c r="T95" s="168">
        <v>0</v>
      </c>
      <c r="U95" s="168">
        <v>0</v>
      </c>
      <c r="V95" s="168">
        <v>0</v>
      </c>
      <c r="W95" s="168">
        <v>0</v>
      </c>
      <c r="X95" s="168">
        <v>0</v>
      </c>
      <c r="Y95" s="168">
        <v>1.1969376199999999</v>
      </c>
      <c r="Z95" s="168">
        <v>1.5074663599999996</v>
      </c>
      <c r="AA95" s="168"/>
      <c r="AB95" s="168"/>
      <c r="AC95" s="168">
        <v>1.9696575900000006</v>
      </c>
      <c r="AD95" s="168">
        <v>2.1486213199999993</v>
      </c>
      <c r="AE95" s="168">
        <v>2.1692478200000007</v>
      </c>
      <c r="AF95" s="168">
        <v>2.2352086399999997</v>
      </c>
      <c r="AG95" s="168">
        <v>2.31417071</v>
      </c>
      <c r="AI95" s="165"/>
      <c r="AJ95" s="165"/>
      <c r="AK95" s="166"/>
      <c r="AL95" s="166"/>
      <c r="AM95" s="166"/>
      <c r="AN95" s="166"/>
      <c r="AO95" s="166"/>
      <c r="AP95" s="166"/>
    </row>
    <row r="96" spans="1:42" ht="13.2" hidden="1" customHeight="1">
      <c r="A96" s="169" t="s">
        <v>6</v>
      </c>
      <c r="R96" s="168">
        <v>0</v>
      </c>
      <c r="S96" s="168">
        <v>0</v>
      </c>
      <c r="T96" s="168">
        <v>0</v>
      </c>
      <c r="U96" s="168">
        <v>0</v>
      </c>
      <c r="V96" s="168">
        <v>0</v>
      </c>
      <c r="W96" s="168">
        <v>0</v>
      </c>
      <c r="X96" s="168">
        <v>0</v>
      </c>
      <c r="Y96" s="168">
        <v>1.4359533400000002</v>
      </c>
      <c r="Z96" s="168">
        <v>1.8142331800000004</v>
      </c>
      <c r="AA96" s="168"/>
      <c r="AB96" s="168"/>
      <c r="AC96" s="168">
        <v>2.3810629199999997</v>
      </c>
      <c r="AD96" s="168">
        <v>2.6007213100000008</v>
      </c>
      <c r="AE96" s="168">
        <v>2.6271553700000005</v>
      </c>
      <c r="AF96" s="168">
        <v>2.7088145399999997</v>
      </c>
      <c r="AG96" s="168">
        <v>2.8061283899999996</v>
      </c>
      <c r="AI96" s="165"/>
      <c r="AJ96" s="165"/>
      <c r="AK96" s="166"/>
      <c r="AL96" s="166"/>
      <c r="AM96" s="166"/>
      <c r="AN96" s="166"/>
      <c r="AO96" s="166"/>
      <c r="AP96" s="166"/>
    </row>
    <row r="97" spans="1:42" ht="13.2" hidden="1" customHeight="1">
      <c r="A97" s="169" t="s">
        <v>5</v>
      </c>
      <c r="R97" s="168">
        <v>0</v>
      </c>
      <c r="S97" s="168">
        <v>0</v>
      </c>
      <c r="T97" s="168">
        <v>0</v>
      </c>
      <c r="U97" s="168">
        <v>0</v>
      </c>
      <c r="V97" s="168">
        <v>0</v>
      </c>
      <c r="W97" s="168">
        <v>0</v>
      </c>
      <c r="X97" s="168">
        <v>0</v>
      </c>
      <c r="Y97" s="168">
        <v>2.5774250599999995</v>
      </c>
      <c r="Z97" s="168">
        <v>3.2719014099999999</v>
      </c>
      <c r="AA97" s="168"/>
      <c r="AB97" s="168"/>
      <c r="AC97" s="168">
        <v>4.3229626299999993</v>
      </c>
      <c r="AD97" s="168">
        <v>4.7307407999999995</v>
      </c>
      <c r="AE97" s="168">
        <v>4.7828037199999986</v>
      </c>
      <c r="AF97" s="168">
        <v>4.9362972200000002</v>
      </c>
      <c r="AG97" s="168">
        <v>5.1180399000000012</v>
      </c>
      <c r="AI97" s="165"/>
      <c r="AJ97" s="165"/>
      <c r="AK97" s="166"/>
      <c r="AL97" s="166"/>
      <c r="AM97" s="166"/>
      <c r="AN97" s="166"/>
      <c r="AO97" s="166"/>
      <c r="AP97" s="166"/>
    </row>
    <row r="98" spans="1:42" ht="13.2" hidden="1" customHeight="1">
      <c r="A98" s="169" t="s">
        <v>9</v>
      </c>
      <c r="R98" s="168">
        <v>4.2297308500000002</v>
      </c>
      <c r="S98" s="168">
        <v>6.1324853700000004</v>
      </c>
      <c r="T98" s="168">
        <v>7.0210169599999999</v>
      </c>
      <c r="U98" s="168">
        <v>3.6659948899999999</v>
      </c>
      <c r="V98" s="168">
        <v>6.0518361499999997</v>
      </c>
      <c r="W98" s="168">
        <v>6.3921301699999997</v>
      </c>
      <c r="X98" s="168">
        <v>6.6910241700000004</v>
      </c>
      <c r="Y98" s="168">
        <v>4.9786537199999996</v>
      </c>
      <c r="Z98" s="168">
        <v>5.1954955299999996</v>
      </c>
      <c r="AA98" s="168"/>
      <c r="AB98" s="168"/>
      <c r="AC98" s="168">
        <v>5.5705059400000003</v>
      </c>
      <c r="AD98" s="168">
        <v>5.3859801999999997</v>
      </c>
      <c r="AE98" s="168">
        <v>4.6199898299999997</v>
      </c>
      <c r="AF98" s="168">
        <v>5.1493417099999998</v>
      </c>
      <c r="AG98" s="168">
        <v>5.94178534</v>
      </c>
      <c r="AI98" s="165"/>
      <c r="AJ98" s="165"/>
      <c r="AK98" s="166"/>
      <c r="AL98" s="166"/>
      <c r="AM98" s="166"/>
      <c r="AN98" s="166"/>
      <c r="AO98" s="166"/>
      <c r="AP98" s="166"/>
    </row>
    <row r="99" spans="1:42" ht="13.2" hidden="1" customHeight="1">
      <c r="A99" s="29" t="s">
        <v>14</v>
      </c>
      <c r="R99" s="31">
        <v>4.2297248999999999</v>
      </c>
      <c r="S99" s="31">
        <v>6.1324804899999998</v>
      </c>
      <c r="T99" s="31">
        <v>7.0210224400000003</v>
      </c>
      <c r="U99" s="31">
        <v>3.6659943799999999</v>
      </c>
      <c r="V99" s="31">
        <v>6.0518208700000002</v>
      </c>
      <c r="W99" s="31">
        <v>6.4426104200000003</v>
      </c>
      <c r="X99" s="31">
        <v>6.5174856600000002</v>
      </c>
      <c r="Y99" s="31">
        <v>5.8528117000000002</v>
      </c>
      <c r="Z99" s="31">
        <v>5.0343014699999999</v>
      </c>
      <c r="AA99" s="31"/>
      <c r="AB99" s="31"/>
      <c r="AC99" s="31">
        <v>5.8613018400000003</v>
      </c>
      <c r="AD99" s="31">
        <v>5.9194002299999999</v>
      </c>
      <c r="AE99" s="31">
        <v>4.0269328599999996</v>
      </c>
      <c r="AF99" s="31">
        <v>3.9613749700000001</v>
      </c>
      <c r="AG99" s="31">
        <v>4.9770277399999996</v>
      </c>
      <c r="AI99" s="165"/>
      <c r="AJ99" s="165"/>
      <c r="AK99" s="166"/>
      <c r="AL99" s="166"/>
      <c r="AM99" s="166"/>
      <c r="AN99" s="166"/>
      <c r="AO99" s="166"/>
      <c r="AP99" s="166"/>
    </row>
    <row r="100" spans="1:42" ht="13.2" customHeight="1">
      <c r="AI100" s="165"/>
      <c r="AJ100" s="165"/>
      <c r="AK100" s="166"/>
      <c r="AL100" s="166"/>
      <c r="AM100" s="166"/>
      <c r="AN100" s="166"/>
      <c r="AO100" s="166"/>
      <c r="AP100" s="166"/>
    </row>
    <row r="101" spans="1:42" ht="13.2" customHeight="1">
      <c r="AI101" s="165"/>
      <c r="AJ101" s="165"/>
      <c r="AK101" s="166"/>
      <c r="AL101" s="166"/>
      <c r="AM101" s="166"/>
      <c r="AN101" s="166"/>
      <c r="AO101" s="166"/>
      <c r="AP101" s="166"/>
    </row>
    <row r="102" spans="1:42" ht="13.2" customHeight="1">
      <c r="AI102" s="165"/>
      <c r="AJ102" s="165"/>
      <c r="AK102" s="166"/>
      <c r="AL102" s="166"/>
      <c r="AM102" s="166"/>
      <c r="AN102" s="166"/>
      <c r="AO102" s="166"/>
      <c r="AP102" s="166"/>
    </row>
    <row r="103" spans="1:42" ht="13.2" customHeight="1">
      <c r="AI103" s="165"/>
      <c r="AJ103" s="165"/>
      <c r="AK103" s="166"/>
      <c r="AL103" s="166"/>
      <c r="AM103" s="166"/>
      <c r="AN103" s="166"/>
      <c r="AO103" s="166"/>
      <c r="AP103" s="166"/>
    </row>
    <row r="104" spans="1:42" ht="13.2" customHeight="1">
      <c r="AI104" s="165"/>
      <c r="AJ104" s="165"/>
      <c r="AK104" s="166"/>
      <c r="AL104" s="166"/>
      <c r="AM104" s="166"/>
      <c r="AN104" s="166"/>
      <c r="AO104" s="166"/>
      <c r="AP104" s="166"/>
    </row>
    <row r="105" spans="1:42" ht="13.2" customHeight="1">
      <c r="AJ105" s="165"/>
    </row>
    <row r="106" spans="1:42" ht="13.2" customHeight="1">
      <c r="AJ106" s="165"/>
    </row>
  </sheetData>
  <customSheetViews>
    <customSheetView guid="{54FD4859-4825-49C8-AF88-E7B792413D64}" scale="60" showPageBreaks="1" fitToPage="1" printArea="1" view="pageBreakPreview">
      <pane xSplit="1" ySplit="2" topLeftCell="B3" activePane="bottomRight" state="frozen"/>
      <selection pane="bottomRight" activeCell="F71" sqref="F71"/>
      <pageMargins left="0.7" right="0.7" top="0.75" bottom="0.75" header="0.3" footer="0.3"/>
      <pageSetup paperSize="9" scale="31" orientation="landscape" r:id="rId1"/>
    </customSheetView>
    <customSheetView guid="{8D4EA38E-ED42-44A9-9431-B3D4F6087B53}" scale="60" showPageBreaks="1" fitToPage="1" printArea="1" view="pageBreakPreview">
      <pane xSplit="1" ySplit="2" topLeftCell="B3" activePane="bottomRight" state="frozen"/>
      <selection pane="bottomRight" activeCell="F71" sqref="F71"/>
      <pageMargins left="0.7" right="0.7" top="0.75" bottom="0.75" header="0.3" footer="0.3"/>
      <pageSetup paperSize="9" scale="31" orientation="landscape" r:id="rId2"/>
    </customSheetView>
  </customSheetViews>
  <pageMargins left="0.7" right="0.7" top="0.75" bottom="0.75" header="0.3" footer="0.3"/>
  <pageSetup paperSize="9" scale="37" orientation="landscape"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tabColor rgb="FF009999"/>
    <pageSetUpPr autoPageBreaks="0"/>
  </sheetPr>
  <dimension ref="A1:GK49"/>
  <sheetViews>
    <sheetView topLeftCell="A10" zoomScale="70" zoomScaleNormal="70" workbookViewId="0">
      <selection activeCell="AG50" sqref="AG50"/>
    </sheetView>
  </sheetViews>
  <sheetFormatPr defaultRowHeight="14.4"/>
  <cols>
    <col min="1" max="1" width="13" customWidth="1"/>
    <col min="2" max="2" width="8.33203125" customWidth="1"/>
    <col min="3" max="3" width="10" style="11" customWidth="1"/>
    <col min="4" max="4" width="10" hidden="1" customWidth="1"/>
    <col min="5" max="6" width="13.6640625" customWidth="1"/>
    <col min="8" max="9" width="9" customWidth="1"/>
    <col min="10" max="11" width="9" style="11" customWidth="1"/>
    <col min="12" max="13" width="12.6640625" customWidth="1"/>
    <col min="14" max="14" width="8.33203125" customWidth="1"/>
    <col min="25" max="26" width="8.6640625" hidden="1" customWidth="1"/>
  </cols>
  <sheetData>
    <row r="1" spans="1:26">
      <c r="A1" t="s">
        <v>45</v>
      </c>
      <c r="B1" t="s">
        <v>46</v>
      </c>
      <c r="Y1" t="s">
        <v>46</v>
      </c>
      <c r="Z1" t="s">
        <v>47</v>
      </c>
    </row>
    <row r="2" spans="1:26">
      <c r="B2" t="s">
        <v>51</v>
      </c>
      <c r="C2" s="11" t="s">
        <v>52</v>
      </c>
      <c r="H2" t="s">
        <v>53</v>
      </c>
      <c r="I2" t="s">
        <v>54</v>
      </c>
      <c r="Y2" t="s">
        <v>51</v>
      </c>
      <c r="Z2" t="s">
        <v>52</v>
      </c>
    </row>
    <row r="3" spans="1:26">
      <c r="B3" t="s">
        <v>55</v>
      </c>
      <c r="C3" s="11" t="s">
        <v>56</v>
      </c>
      <c r="Y3" t="s">
        <v>55</v>
      </c>
      <c r="Z3" t="s">
        <v>57</v>
      </c>
    </row>
    <row r="4" spans="1:26" hidden="1">
      <c r="D4" s="11"/>
      <c r="Y4" t="s">
        <v>58</v>
      </c>
      <c r="Z4" t="s">
        <v>59</v>
      </c>
    </row>
    <row r="5" spans="1:26" hidden="1">
      <c r="D5" s="11"/>
      <c r="Y5" t="s">
        <v>60</v>
      </c>
      <c r="Z5" t="s">
        <v>59</v>
      </c>
    </row>
    <row r="6" spans="1:26" hidden="1">
      <c r="D6" s="11"/>
      <c r="Y6" t="s">
        <v>61</v>
      </c>
      <c r="Z6" t="s">
        <v>59</v>
      </c>
    </row>
    <row r="7" spans="1:26" ht="78">
      <c r="C7" s="11" t="s">
        <v>47</v>
      </c>
      <c r="D7" t="s">
        <v>48</v>
      </c>
      <c r="E7" s="12" t="s">
        <v>62</v>
      </c>
      <c r="F7" s="12" t="s">
        <v>63</v>
      </c>
      <c r="H7" s="10"/>
      <c r="I7" s="10"/>
      <c r="L7" s="13" t="s">
        <v>64</v>
      </c>
      <c r="M7" s="13" t="s">
        <v>65</v>
      </c>
      <c r="Y7" t="s">
        <v>66</v>
      </c>
      <c r="Z7" t="s">
        <v>59</v>
      </c>
    </row>
    <row r="8" spans="1:26" ht="15.6">
      <c r="D8" s="11"/>
      <c r="E8" s="14"/>
      <c r="F8" s="14"/>
      <c r="G8" s="14"/>
      <c r="H8" t="s">
        <v>49</v>
      </c>
      <c r="I8" t="s">
        <v>50</v>
      </c>
      <c r="J8" s="11" t="s">
        <v>67</v>
      </c>
      <c r="K8" s="11" t="s">
        <v>68</v>
      </c>
      <c r="L8" s="15" t="s">
        <v>67</v>
      </c>
      <c r="N8" s="15" t="s">
        <v>68</v>
      </c>
      <c r="Y8" t="s">
        <v>69</v>
      </c>
      <c r="Z8">
        <v>-0.35199999999999998</v>
      </c>
    </row>
    <row r="9" spans="1:26">
      <c r="D9" s="16"/>
      <c r="E9" s="17"/>
      <c r="F9" s="17"/>
      <c r="G9" s="14"/>
      <c r="H9" s="11"/>
      <c r="I9" s="11"/>
      <c r="L9" s="14"/>
      <c r="M9" s="14"/>
      <c r="N9" s="18"/>
      <c r="Y9" t="s">
        <v>70</v>
      </c>
      <c r="Z9">
        <v>1.69</v>
      </c>
    </row>
    <row r="10" spans="1:26">
      <c r="A10">
        <v>2013</v>
      </c>
      <c r="B10" t="s">
        <v>0</v>
      </c>
      <c r="C10" s="11">
        <v>49.191541999999998</v>
      </c>
      <c r="D10" s="11">
        <v>9.1140428900000003</v>
      </c>
      <c r="E10" s="14">
        <f>F10</f>
        <v>-9.719840099999999E-2</v>
      </c>
      <c r="F10" s="14">
        <v>-9.719840099999999E-2</v>
      </c>
      <c r="G10" s="14"/>
      <c r="H10" s="11">
        <v>122.158906</v>
      </c>
      <c r="I10" s="11">
        <v>69.752504400000007</v>
      </c>
      <c r="J10" s="11">
        <f>EXP(H10/100)</f>
        <v>3.3925744569410963</v>
      </c>
      <c r="K10" s="11">
        <f t="shared" ref="J10:K24" si="0">EXP(I10/100)</f>
        <v>2.0087749205673018</v>
      </c>
      <c r="L10" s="14"/>
      <c r="M10" s="14"/>
      <c r="N10" s="18"/>
      <c r="Y10" t="s">
        <v>71</v>
      </c>
      <c r="Z10">
        <v>38.700000000000003</v>
      </c>
    </row>
    <row r="11" spans="1:26">
      <c r="B11" t="s">
        <v>1</v>
      </c>
      <c r="C11" s="11">
        <v>45.1609196</v>
      </c>
      <c r="D11" s="11">
        <v>-26.1795276</v>
      </c>
      <c r="E11" s="462">
        <f t="shared" ref="E11:E13" si="1">F11</f>
        <v>-0.11581024300000003</v>
      </c>
      <c r="F11" s="14">
        <v>-0.11581024300000003</v>
      </c>
      <c r="G11" s="14"/>
      <c r="H11" s="11">
        <v>116.501755</v>
      </c>
      <c r="I11" s="11">
        <v>68.125976100000003</v>
      </c>
      <c r="J11" s="11">
        <f>EXP(H11/100)</f>
        <v>3.2059791476431339</v>
      </c>
      <c r="K11" s="11">
        <f t="shared" si="0"/>
        <v>1.9763659133439826</v>
      </c>
      <c r="L11" s="14"/>
      <c r="M11" s="14"/>
      <c r="N11" s="18"/>
      <c r="Y11" t="s">
        <v>72</v>
      </c>
      <c r="Z11">
        <v>33.6</v>
      </c>
    </row>
    <row r="12" spans="1:26">
      <c r="B12" t="s">
        <v>2</v>
      </c>
      <c r="C12" s="11">
        <v>42.8389509</v>
      </c>
      <c r="D12" s="11">
        <v>-15.5954324</v>
      </c>
      <c r="E12" s="462">
        <f t="shared" si="1"/>
        <v>-8.6124542999999998E-2</v>
      </c>
      <c r="F12" s="14">
        <v>-8.6124542999999998E-2</v>
      </c>
      <c r="G12" s="14"/>
      <c r="H12" s="11">
        <v>116.038218</v>
      </c>
      <c r="I12" s="11">
        <v>69.9844078</v>
      </c>
      <c r="J12" s="11">
        <f t="shared" si="0"/>
        <v>3.191152637808635</v>
      </c>
      <c r="K12" s="11">
        <f t="shared" si="0"/>
        <v>2.013438743598396</v>
      </c>
      <c r="L12" s="14"/>
      <c r="M12" s="14"/>
      <c r="N12" s="18"/>
      <c r="Y12" t="s">
        <v>73</v>
      </c>
      <c r="Z12">
        <v>26.7</v>
      </c>
    </row>
    <row r="13" spans="1:26">
      <c r="B13" t="s">
        <v>3</v>
      </c>
      <c r="C13" s="11">
        <v>36.840441200000001</v>
      </c>
      <c r="D13" s="11">
        <v>12.7326946</v>
      </c>
      <c r="E13" s="462">
        <f t="shared" si="1"/>
        <v>-4.9790850000000011E-2</v>
      </c>
      <c r="F13" s="14">
        <v>-4.9790850000000011E-2</v>
      </c>
      <c r="G13" s="14"/>
      <c r="H13" s="11">
        <v>110.62524500000001</v>
      </c>
      <c r="I13" s="11">
        <v>70.569944300000003</v>
      </c>
      <c r="J13" s="11">
        <f t="shared" si="0"/>
        <v>3.0230082655059989</v>
      </c>
      <c r="K13" s="11">
        <f t="shared" si="0"/>
        <v>2.0252627454882846</v>
      </c>
      <c r="L13" s="14"/>
      <c r="M13" s="14"/>
      <c r="N13" s="18"/>
      <c r="Y13" t="s">
        <v>74</v>
      </c>
      <c r="Z13">
        <v>26.6</v>
      </c>
    </row>
    <row r="14" spans="1:26">
      <c r="A14" s="19">
        <f>A10+1</f>
        <v>2014</v>
      </c>
      <c r="B14" t="s">
        <v>0</v>
      </c>
      <c r="C14" s="11">
        <v>37.303930299999998</v>
      </c>
      <c r="D14" s="11">
        <v>-12.873461600000001</v>
      </c>
      <c r="E14" s="14">
        <f>(C14-C10)/100</f>
        <v>-0.118876117</v>
      </c>
      <c r="F14" s="14">
        <v>-0.118886988</v>
      </c>
      <c r="G14" s="14"/>
      <c r="H14" s="11">
        <v>110.975632</v>
      </c>
      <c r="I14" s="11">
        <v>70.456842100000003</v>
      </c>
      <c r="J14" s="11">
        <f t="shared" si="0"/>
        <v>3.0336190720648157</v>
      </c>
      <c r="K14" s="11">
        <f t="shared" si="0"/>
        <v>2.0229734236480841</v>
      </c>
      <c r="L14" s="14">
        <f>(H14-H10)/100</f>
        <v>-0.11183273999999997</v>
      </c>
      <c r="M14" s="14">
        <f>(I14-I10)/100</f>
        <v>7.0433769999999644E-3</v>
      </c>
      <c r="N14" s="18">
        <f t="shared" ref="N14:N49" si="2">-M14</f>
        <v>-7.0433769999999644E-3</v>
      </c>
      <c r="Y14" t="s">
        <v>15</v>
      </c>
      <c r="Z14">
        <v>28.4</v>
      </c>
    </row>
    <row r="15" spans="1:26">
      <c r="B15" t="s">
        <v>1</v>
      </c>
      <c r="C15" s="11">
        <v>30.047303899999999</v>
      </c>
      <c r="D15" s="11">
        <v>-2.3309417400000001</v>
      </c>
      <c r="E15" s="14">
        <f>(C15-C11)/100</f>
        <v>-0.15113615699999999</v>
      </c>
      <c r="F15" s="462">
        <v>-0.15113279999999998</v>
      </c>
      <c r="G15" s="14"/>
      <c r="H15" s="11">
        <v>103.924441</v>
      </c>
      <c r="I15" s="11">
        <v>70.662277200000005</v>
      </c>
      <c r="J15" s="11">
        <f t="shared" si="0"/>
        <v>2.8270800936872948</v>
      </c>
      <c r="K15" s="11">
        <f t="shared" si="0"/>
        <v>2.0271335928847276</v>
      </c>
      <c r="L15" s="14">
        <f t="shared" ref="L15:L40" si="3">(H15-H11)/100</f>
        <v>-0.12577314000000001</v>
      </c>
      <c r="M15" s="14">
        <f t="shared" ref="M15:M45" si="4">(I15-I11)/100</f>
        <v>2.5363011000000029E-2</v>
      </c>
      <c r="N15" s="18">
        <f t="shared" si="2"/>
        <v>-2.5363011000000029E-2</v>
      </c>
      <c r="Y15" t="s">
        <v>16</v>
      </c>
      <c r="Z15">
        <v>21.9</v>
      </c>
    </row>
    <row r="16" spans="1:26">
      <c r="B16" t="s">
        <v>2</v>
      </c>
      <c r="C16" s="11">
        <v>32.122482599999998</v>
      </c>
      <c r="D16" s="11">
        <v>-5.6768254699999998</v>
      </c>
      <c r="E16" s="14">
        <f>(C16-C12)/100</f>
        <v>-0.10716468300000002</v>
      </c>
      <c r="F16" s="462">
        <v>-0.10714799399999997</v>
      </c>
      <c r="G16" s="14"/>
      <c r="H16" s="11">
        <v>104.020194</v>
      </c>
      <c r="I16" s="11">
        <v>68.682851499999998</v>
      </c>
      <c r="J16" s="11">
        <f t="shared" si="0"/>
        <v>2.8297884041267216</v>
      </c>
      <c r="K16" s="11">
        <f t="shared" si="0"/>
        <v>1.9874025104552042</v>
      </c>
      <c r="L16" s="14">
        <f t="shared" si="3"/>
        <v>-0.12018023999999997</v>
      </c>
      <c r="M16" s="14">
        <f t="shared" si="4"/>
        <v>-1.3015563000000015E-2</v>
      </c>
      <c r="N16" s="18">
        <f>-M16</f>
        <v>1.3015563000000015E-2</v>
      </c>
      <c r="Y16" t="s">
        <v>17</v>
      </c>
      <c r="Z16">
        <v>17.899999999999999</v>
      </c>
    </row>
    <row r="17" spans="1:193">
      <c r="B17" t="s">
        <v>3</v>
      </c>
      <c r="C17" s="11">
        <v>30.4901871</v>
      </c>
      <c r="D17" s="11">
        <v>-8.7746145799999997</v>
      </c>
      <c r="E17" s="14">
        <f>(C17-C13)/100</f>
        <v>-6.350254100000001E-2</v>
      </c>
      <c r="F17" s="462">
        <v>-6.351332400000001E-2</v>
      </c>
      <c r="G17" s="14"/>
      <c r="H17" s="11">
        <v>93.428573700000001</v>
      </c>
      <c r="I17" s="11">
        <v>59.723526900000003</v>
      </c>
      <c r="J17" s="11">
        <f t="shared" si="0"/>
        <v>2.5453947270163959</v>
      </c>
      <c r="K17" s="11">
        <f t="shared" si="0"/>
        <v>1.8170880895429551</v>
      </c>
      <c r="L17" s="14">
        <f t="shared" si="3"/>
        <v>-0.17196671300000005</v>
      </c>
      <c r="M17" s="14">
        <f t="shared" si="4"/>
        <v>-0.108464174</v>
      </c>
      <c r="N17" s="18">
        <f t="shared" si="2"/>
        <v>0.108464174</v>
      </c>
      <c r="Y17" t="s">
        <v>18</v>
      </c>
      <c r="Z17">
        <v>21.1</v>
      </c>
    </row>
    <row r="18" spans="1:193">
      <c r="A18">
        <f>A14+1</f>
        <v>2015</v>
      </c>
      <c r="B18" t="s">
        <v>0</v>
      </c>
      <c r="C18" s="11">
        <v>29.870901</v>
      </c>
      <c r="D18" s="11">
        <v>-7.5643388800000002</v>
      </c>
      <c r="E18" s="14">
        <f>(C18-C14)/100</f>
        <v>-7.4330292999999978E-2</v>
      </c>
      <c r="F18" s="462">
        <v>-7.434596000000003E-2</v>
      </c>
      <c r="G18" s="14"/>
      <c r="H18" s="11">
        <v>86.233133199999997</v>
      </c>
      <c r="I18" s="11">
        <v>53.147372400000002</v>
      </c>
      <c r="J18" s="11">
        <f t="shared" si="0"/>
        <v>2.3686764328635546</v>
      </c>
      <c r="K18" s="11">
        <f t="shared" si="0"/>
        <v>1.7014379117663987</v>
      </c>
      <c r="L18" s="14">
        <f t="shared" si="3"/>
        <v>-0.24742498800000007</v>
      </c>
      <c r="M18" s="14">
        <f t="shared" si="4"/>
        <v>-0.17309469700000002</v>
      </c>
      <c r="N18" s="18">
        <f t="shared" si="2"/>
        <v>0.17309469700000002</v>
      </c>
      <c r="Y18" t="s">
        <v>19</v>
      </c>
      <c r="Z18">
        <v>17.7</v>
      </c>
    </row>
    <row r="19" spans="1:193">
      <c r="B19" t="str">
        <f>B15</f>
        <v>II</v>
      </c>
      <c r="C19" s="11">
        <v>30.567156300000001</v>
      </c>
      <c r="D19" s="11">
        <v>-2.26844899</v>
      </c>
      <c r="E19" s="14">
        <f t="shared" ref="E19:E40" si="5">(C19-C15)/100</f>
        <v>5.1985240000000134E-3</v>
      </c>
      <c r="F19" s="462">
        <v>5.2088819999999815E-3</v>
      </c>
      <c r="G19" s="14"/>
      <c r="H19" s="11">
        <v>89.987125899999995</v>
      </c>
      <c r="I19" s="11">
        <v>56.205109899999997</v>
      </c>
      <c r="J19" s="11">
        <f t="shared" si="0"/>
        <v>2.4592864797749741</v>
      </c>
      <c r="K19" s="11">
        <f t="shared" si="0"/>
        <v>1.7542669879756587</v>
      </c>
      <c r="L19" s="14">
        <f t="shared" si="3"/>
        <v>-0.13937315100000006</v>
      </c>
      <c r="M19" s="14">
        <f t="shared" si="4"/>
        <v>-0.14457167300000009</v>
      </c>
      <c r="N19" s="18">
        <f t="shared" si="2"/>
        <v>0.14457167300000009</v>
      </c>
      <c r="Y19" t="s">
        <v>20</v>
      </c>
      <c r="Z19">
        <v>18.3</v>
      </c>
    </row>
    <row r="20" spans="1:193">
      <c r="B20" t="str">
        <f t="shared" ref="B20:B25" si="6">B16</f>
        <v>III</v>
      </c>
      <c r="C20" s="11">
        <v>22.743896800000002</v>
      </c>
      <c r="D20" s="11">
        <v>-25.041847099999998</v>
      </c>
      <c r="E20" s="14">
        <f t="shared" si="5"/>
        <v>-9.3785857999999958E-2</v>
      </c>
      <c r="F20" s="462">
        <v>-9.3750102000000016E-2</v>
      </c>
      <c r="G20" s="14"/>
      <c r="H20" s="11">
        <v>76.694613899999993</v>
      </c>
      <c r="I20" s="11">
        <v>50.7358574</v>
      </c>
      <c r="J20" s="11">
        <f t="shared" si="0"/>
        <v>2.1531806886717137</v>
      </c>
      <c r="K20" s="11">
        <f t="shared" si="0"/>
        <v>1.6608982558519305</v>
      </c>
      <c r="L20" s="14">
        <f t="shared" si="3"/>
        <v>-0.27325580100000013</v>
      </c>
      <c r="M20" s="14">
        <f t="shared" si="4"/>
        <v>-0.17946994099999997</v>
      </c>
      <c r="N20" s="18">
        <f t="shared" si="2"/>
        <v>0.17946994099999997</v>
      </c>
      <c r="Y20" t="s">
        <v>21</v>
      </c>
      <c r="Z20">
        <v>15.4</v>
      </c>
    </row>
    <row r="21" spans="1:193">
      <c r="B21" t="str">
        <f t="shared" si="6"/>
        <v>IV</v>
      </c>
      <c r="C21" s="11">
        <v>18.909098700000001</v>
      </c>
      <c r="D21" s="11">
        <v>-17.685081700000001</v>
      </c>
      <c r="E21" s="14">
        <f t="shared" si="5"/>
        <v>-0.11581088399999999</v>
      </c>
      <c r="F21" s="462">
        <v>-0.11584785</v>
      </c>
      <c r="G21" s="14"/>
      <c r="H21" s="11">
        <v>69.210206900000003</v>
      </c>
      <c r="I21" s="11">
        <v>47.086248500000004</v>
      </c>
      <c r="J21" s="11">
        <f t="shared" si="0"/>
        <v>1.9979108687578711</v>
      </c>
      <c r="K21" s="11">
        <f t="shared" si="0"/>
        <v>1.6013747594823635</v>
      </c>
      <c r="L21" s="14">
        <f t="shared" si="3"/>
        <v>-0.24218366799999999</v>
      </c>
      <c r="M21" s="14">
        <f t="shared" si="4"/>
        <v>-0.12637278399999999</v>
      </c>
      <c r="N21" s="18">
        <f t="shared" si="2"/>
        <v>0.12637278399999999</v>
      </c>
      <c r="Y21" t="s">
        <v>22</v>
      </c>
      <c r="Z21">
        <v>11.7</v>
      </c>
    </row>
    <row r="22" spans="1:193" s="6" customFormat="1">
      <c r="A22" s="6">
        <f>A18+1</f>
        <v>2016</v>
      </c>
      <c r="B22" t="s">
        <v>0</v>
      </c>
      <c r="C22" s="11">
        <v>20.514464400000001</v>
      </c>
      <c r="D22" s="11">
        <v>7.6980133000000004</v>
      </c>
      <c r="E22" s="14">
        <f t="shared" si="5"/>
        <v>-9.3564365999999982E-2</v>
      </c>
      <c r="F22" s="462">
        <v>-9.3601443999999992E-2</v>
      </c>
      <c r="G22" s="20"/>
      <c r="H22" s="11">
        <v>66.794361100000003</v>
      </c>
      <c r="I22" s="11">
        <v>43.065036999999997</v>
      </c>
      <c r="J22" s="11">
        <f t="shared" si="0"/>
        <v>1.9502227776521135</v>
      </c>
      <c r="K22" s="11">
        <f t="shared" si="0"/>
        <v>1.5382576349098322</v>
      </c>
      <c r="L22" s="14">
        <f t="shared" si="3"/>
        <v>-0.19438772099999993</v>
      </c>
      <c r="M22" s="14">
        <f t="shared" si="4"/>
        <v>-0.10082335400000005</v>
      </c>
      <c r="N22" s="21">
        <f t="shared" si="2"/>
        <v>0.10082335400000005</v>
      </c>
      <c r="Y22" s="6" t="s">
        <v>23</v>
      </c>
      <c r="Z22" s="6">
        <v>9.2799999999999994</v>
      </c>
    </row>
    <row r="23" spans="1:193" s="23" customFormat="1">
      <c r="A23" s="22"/>
      <c r="B23" t="str">
        <f>B19</f>
        <v>II</v>
      </c>
      <c r="C23" s="11">
        <v>18.798975899999999</v>
      </c>
      <c r="D23" s="11">
        <v>5.6776803999999998</v>
      </c>
      <c r="E23" s="14">
        <f t="shared" si="5"/>
        <v>-0.11768180400000001</v>
      </c>
      <c r="F23" s="462">
        <v>-0.11765975399999999</v>
      </c>
      <c r="G23" s="20"/>
      <c r="H23" s="11">
        <v>70.956302300000004</v>
      </c>
      <c r="I23" s="11">
        <v>48.942466699999997</v>
      </c>
      <c r="J23" s="11">
        <f t="shared" si="0"/>
        <v>2.0331026454144334</v>
      </c>
      <c r="K23" s="11">
        <f t="shared" si="0"/>
        <v>1.6313773646707146</v>
      </c>
      <c r="L23" s="14">
        <f t="shared" si="3"/>
        <v>-0.19030823599999991</v>
      </c>
      <c r="M23" s="14">
        <f t="shared" si="4"/>
        <v>-7.2626431999999991E-2</v>
      </c>
      <c r="N23" s="21">
        <f t="shared" si="2"/>
        <v>7.2626431999999991E-2</v>
      </c>
      <c r="O23" s="22"/>
      <c r="P23" s="22"/>
      <c r="Q23" s="22"/>
      <c r="R23" s="22"/>
      <c r="S23" s="22"/>
      <c r="T23" s="22"/>
      <c r="U23" s="22"/>
      <c r="V23" s="22"/>
      <c r="W23" s="22"/>
      <c r="X23" s="22"/>
      <c r="Y23" s="22" t="s">
        <v>24</v>
      </c>
      <c r="Z23" s="22">
        <v>7.84</v>
      </c>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row>
    <row r="24" spans="1:193" s="22" customFormat="1">
      <c r="B24" t="str">
        <f t="shared" si="6"/>
        <v>III</v>
      </c>
      <c r="C24" s="11">
        <v>21.349626600000001</v>
      </c>
      <c r="D24" s="11">
        <v>9.1111518500000006</v>
      </c>
      <c r="E24" s="14">
        <f t="shared" si="5"/>
        <v>-1.3942702000000012E-2</v>
      </c>
      <c r="F24" s="462">
        <v>-1.3865266999999975E-2</v>
      </c>
      <c r="G24" s="20"/>
      <c r="H24" s="11">
        <v>72.780105599999999</v>
      </c>
      <c r="I24" s="11">
        <v>48.2156193</v>
      </c>
      <c r="J24" s="11">
        <f t="shared" si="0"/>
        <v>2.0705226348225061</v>
      </c>
      <c r="K24" s="11">
        <f t="shared" si="0"/>
        <v>1.6195627299087971</v>
      </c>
      <c r="L24" s="14">
        <f t="shared" si="3"/>
        <v>-3.9145082999999942E-2</v>
      </c>
      <c r="M24" s="14">
        <f t="shared" si="4"/>
        <v>-2.5202381000000003E-2</v>
      </c>
      <c r="N24" s="21">
        <f t="shared" si="2"/>
        <v>2.5202381000000003E-2</v>
      </c>
      <c r="Y24" s="22" t="s">
        <v>25</v>
      </c>
      <c r="Z24" s="22">
        <v>-8.3900000000000002E-2</v>
      </c>
    </row>
    <row r="25" spans="1:193" s="6" customFormat="1">
      <c r="B25" t="str">
        <f t="shared" si="6"/>
        <v>IV</v>
      </c>
      <c r="C25" s="11">
        <v>32.406066199999998</v>
      </c>
      <c r="D25" s="11">
        <v>17.6338276</v>
      </c>
      <c r="E25" s="14">
        <f t="shared" si="5"/>
        <v>0.13496967499999996</v>
      </c>
      <c r="F25" s="462">
        <v>0.13487193900000002</v>
      </c>
      <c r="G25" s="20"/>
      <c r="H25" s="11">
        <v>85.9339856</v>
      </c>
      <c r="I25" s="11">
        <v>50.313059699999997</v>
      </c>
      <c r="J25" s="11">
        <f t="shared" ref="J25:K42" si="7">EXP(H25/100)</f>
        <v>2.3616011821605389</v>
      </c>
      <c r="K25" s="11">
        <f t="shared" si="7"/>
        <v>1.653890840261409</v>
      </c>
      <c r="L25" s="14">
        <f t="shared" si="3"/>
        <v>0.16723778699999997</v>
      </c>
      <c r="M25" s="14">
        <f t="shared" si="4"/>
        <v>3.2268111999999932E-2</v>
      </c>
      <c r="N25" s="21">
        <f t="shared" si="2"/>
        <v>-3.2268111999999932E-2</v>
      </c>
      <c r="Y25" s="6" t="s">
        <v>26</v>
      </c>
      <c r="Z25" s="6">
        <v>5.94</v>
      </c>
    </row>
    <row r="26" spans="1:193" s="6" customFormat="1">
      <c r="A26" s="6">
        <v>2017</v>
      </c>
      <c r="B26" t="s">
        <v>0</v>
      </c>
      <c r="C26" s="11">
        <v>46.2400083</v>
      </c>
      <c r="D26" s="11">
        <v>30.431203400000001</v>
      </c>
      <c r="E26" s="14">
        <f>(C26-C22)/100</f>
        <v>0.25725543899999997</v>
      </c>
      <c r="F26" s="462">
        <v>0.25723030800000002</v>
      </c>
      <c r="G26" s="20"/>
      <c r="H26" s="11">
        <v>101.163307</v>
      </c>
      <c r="I26" s="11">
        <v>51.708438800000003</v>
      </c>
      <c r="J26" s="11">
        <f t="shared" si="7"/>
        <v>2.7500884368061622</v>
      </c>
      <c r="K26" s="11">
        <f t="shared" si="7"/>
        <v>1.6771306520406906</v>
      </c>
      <c r="L26" s="14">
        <f t="shared" si="3"/>
        <v>0.34368945899999997</v>
      </c>
      <c r="M26" s="14">
        <f t="shared" si="4"/>
        <v>8.6434018000000071E-2</v>
      </c>
      <c r="N26" s="21">
        <f t="shared" si="2"/>
        <v>-8.6434018000000071E-2</v>
      </c>
      <c r="Y26" s="6" t="s">
        <v>27</v>
      </c>
      <c r="Z26" s="6">
        <v>4.68</v>
      </c>
    </row>
    <row r="27" spans="1:193" s="9" customFormat="1">
      <c r="B27" t="str">
        <f>B23</f>
        <v>II</v>
      </c>
      <c r="C27" s="11">
        <v>45.965760500000002</v>
      </c>
      <c r="D27" s="11">
        <v>-14.139081600000001</v>
      </c>
      <c r="E27" s="14">
        <f t="shared" si="5"/>
        <v>0.27166784600000005</v>
      </c>
      <c r="F27" s="462">
        <v>0.27173613999999996</v>
      </c>
      <c r="G27" s="24"/>
      <c r="H27" s="11">
        <v>99.308744099999998</v>
      </c>
      <c r="I27" s="11">
        <v>50.128123899999999</v>
      </c>
      <c r="J27" s="11">
        <f t="shared" si="7"/>
        <v>2.6995563400270011</v>
      </c>
      <c r="K27" s="11">
        <f t="shared" si="7"/>
        <v>1.6508350305188793</v>
      </c>
      <c r="L27" s="14">
        <f t="shared" si="3"/>
        <v>0.28352441799999994</v>
      </c>
      <c r="M27" s="14">
        <f t="shared" si="4"/>
        <v>1.1856572000000015E-2</v>
      </c>
      <c r="N27" s="21">
        <f t="shared" si="2"/>
        <v>-1.1856572000000015E-2</v>
      </c>
      <c r="Y27" s="9" t="s">
        <v>28</v>
      </c>
      <c r="Z27" s="9">
        <v>6.1</v>
      </c>
    </row>
    <row r="28" spans="1:193" s="9" customFormat="1">
      <c r="B28" t="str">
        <f>B24</f>
        <v>III</v>
      </c>
      <c r="C28" s="11">
        <v>46.6153312</v>
      </c>
      <c r="D28" s="11">
        <v>3.1137059900000001</v>
      </c>
      <c r="E28" s="14">
        <f t="shared" si="5"/>
        <v>0.252657046</v>
      </c>
      <c r="F28" s="462">
        <v>0.25278574399999998</v>
      </c>
      <c r="G28" s="24"/>
      <c r="H28" s="11">
        <v>103.14391000000001</v>
      </c>
      <c r="I28" s="11">
        <v>53.313719300000002</v>
      </c>
      <c r="J28" s="11">
        <f t="shared" si="7"/>
        <v>2.8050997504496835</v>
      </c>
      <c r="K28" s="11">
        <f t="shared" si="7"/>
        <v>1.7042705563430764</v>
      </c>
      <c r="L28" s="14">
        <f t="shared" si="3"/>
        <v>0.30363804400000005</v>
      </c>
      <c r="M28" s="14">
        <f t="shared" si="4"/>
        <v>5.0981000000000026E-2</v>
      </c>
      <c r="N28" s="21">
        <f t="shared" si="2"/>
        <v>-5.0981000000000026E-2</v>
      </c>
      <c r="Y28" s="9" t="s">
        <v>29</v>
      </c>
      <c r="Z28" s="9">
        <v>6</v>
      </c>
    </row>
    <row r="29" spans="1:193" s="9" customFormat="1">
      <c r="A29" s="25"/>
      <c r="B29" t="str">
        <f>B25</f>
        <v>IV</v>
      </c>
      <c r="C29" s="11">
        <v>47.454776600000002</v>
      </c>
      <c r="D29" s="11">
        <v>24.570414</v>
      </c>
      <c r="E29" s="14">
        <f t="shared" si="5"/>
        <v>0.15048710400000004</v>
      </c>
      <c r="F29" s="462">
        <v>0.15028213799999995</v>
      </c>
      <c r="G29" s="24"/>
      <c r="H29" s="11">
        <v>107.580591</v>
      </c>
      <c r="I29" s="11">
        <v>56.910954400000001</v>
      </c>
      <c r="J29" s="11">
        <f t="shared" si="7"/>
        <v>2.9323551628697344</v>
      </c>
      <c r="K29" s="11">
        <f t="shared" si="7"/>
        <v>1.7666931882601313</v>
      </c>
      <c r="L29" s="14">
        <f t="shared" si="3"/>
        <v>0.21646605399999999</v>
      </c>
      <c r="M29" s="14">
        <f t="shared" si="4"/>
        <v>6.5978947000000052E-2</v>
      </c>
      <c r="N29" s="21">
        <f t="shared" si="2"/>
        <v>-6.5978947000000052E-2</v>
      </c>
      <c r="Y29" s="9" t="s">
        <v>30</v>
      </c>
      <c r="Z29" s="9">
        <v>6</v>
      </c>
    </row>
    <row r="30" spans="1:193" s="6" customFormat="1">
      <c r="A30" s="6">
        <v>2018</v>
      </c>
      <c r="B30" s="6" t="s">
        <v>0</v>
      </c>
      <c r="C30" s="11">
        <v>49.7256906</v>
      </c>
      <c r="D30" s="11">
        <v>20.884978400000001</v>
      </c>
      <c r="E30" s="14">
        <v>8.1012975000000015E-2</v>
      </c>
      <c r="F30" s="462">
        <v>8.1012975000000015E-2</v>
      </c>
      <c r="G30" s="20"/>
      <c r="H30" s="11">
        <v>112.927464</v>
      </c>
      <c r="I30" s="11">
        <v>59.986913999999999</v>
      </c>
      <c r="J30" s="112">
        <f t="shared" si="7"/>
        <v>3.0934118489142999</v>
      </c>
      <c r="K30" s="112">
        <f t="shared" si="7"/>
        <v>1.8218803735249001</v>
      </c>
      <c r="L30" s="14">
        <f t="shared" si="3"/>
        <v>0.11764156999999997</v>
      </c>
      <c r="M30" s="14">
        <f t="shared" si="4"/>
        <v>8.2784751999999961E-2</v>
      </c>
      <c r="N30" s="21">
        <f t="shared" si="2"/>
        <v>-8.2784751999999961E-2</v>
      </c>
      <c r="Y30" s="6" t="s">
        <v>31</v>
      </c>
      <c r="Z30" s="6">
        <v>8.39</v>
      </c>
    </row>
    <row r="31" spans="1:193" s="28" customFormat="1">
      <c r="A31" s="25"/>
      <c r="B31" s="6" t="s">
        <v>1</v>
      </c>
      <c r="C31" s="11">
        <v>48.117726300000001</v>
      </c>
      <c r="D31" s="11">
        <v>-20.542382</v>
      </c>
      <c r="E31" s="14">
        <v>7.0000000000000007E-2</v>
      </c>
      <c r="F31" s="462">
        <v>7.0000000000000007E-2</v>
      </c>
      <c r="H31" s="11">
        <v>113.901476</v>
      </c>
      <c r="I31" s="11">
        <v>62.568890000000003</v>
      </c>
      <c r="J31" s="112">
        <f t="shared" si="7"/>
        <v>3.1236892649974477</v>
      </c>
      <c r="K31" s="112">
        <f t="shared" si="7"/>
        <v>1.8695334354931976</v>
      </c>
      <c r="L31" s="20">
        <f t="shared" si="3"/>
        <v>0.14592731900000003</v>
      </c>
      <c r="M31" s="20">
        <f t="shared" si="4"/>
        <v>0.12440766100000004</v>
      </c>
      <c r="N31" s="21">
        <f t="shared" si="2"/>
        <v>-0.12440766100000004</v>
      </c>
      <c r="Y31" s="28" t="s">
        <v>32</v>
      </c>
      <c r="Z31" s="28">
        <v>7.92</v>
      </c>
    </row>
    <row r="32" spans="1:193" s="28" customFormat="1">
      <c r="A32" s="25"/>
      <c r="B32" s="6" t="s">
        <v>2</v>
      </c>
      <c r="C32" s="11">
        <v>46.182427500000003</v>
      </c>
      <c r="D32" s="11">
        <v>-15.3595866</v>
      </c>
      <c r="E32" s="14">
        <v>3.6999999999999998E-2</v>
      </c>
      <c r="F32" s="462">
        <v>3.6999999999999998E-2</v>
      </c>
      <c r="H32" s="11">
        <v>109.84266599999999</v>
      </c>
      <c r="I32" s="11">
        <v>60.445379000000003</v>
      </c>
      <c r="J32" s="112">
        <f t="shared" si="7"/>
        <v>2.9994431656794762</v>
      </c>
      <c r="K32" s="112">
        <f t="shared" si="7"/>
        <v>1.8302522337398315</v>
      </c>
      <c r="L32" s="20">
        <f>(H32-H28)/100</f>
        <v>6.6987559999999891E-2</v>
      </c>
      <c r="M32" s="20">
        <f t="shared" si="4"/>
        <v>7.1316596999999995E-2</v>
      </c>
      <c r="N32" s="21">
        <f>-M32</f>
        <v>-7.1316596999999995E-2</v>
      </c>
      <c r="Y32" s="28" t="s">
        <v>33</v>
      </c>
      <c r="Z32" s="28">
        <v>8</v>
      </c>
    </row>
    <row r="33" spans="1:26" s="28" customFormat="1">
      <c r="A33" s="25"/>
      <c r="B33" s="6" t="s">
        <v>3</v>
      </c>
      <c r="C33" s="11">
        <v>48.630355899999998</v>
      </c>
      <c r="D33" s="11">
        <v>6.5619902999999997</v>
      </c>
      <c r="E33" s="20">
        <v>7.7591261000000009E-2</v>
      </c>
      <c r="F33" s="462">
        <v>7.7591261000000009E-2</v>
      </c>
      <c r="H33" s="11">
        <v>106.949944</v>
      </c>
      <c r="I33" s="11">
        <v>55.104728000000001</v>
      </c>
      <c r="J33" s="112">
        <f>EXP(H33/100)</f>
        <v>2.9139205427927553</v>
      </c>
      <c r="K33" s="112">
        <f t="shared" si="7"/>
        <v>1.7350691699318188</v>
      </c>
      <c r="L33" s="20">
        <f>(H33-H29)/100</f>
        <v>-6.3064699999999616E-3</v>
      </c>
      <c r="M33" s="20">
        <f t="shared" si="4"/>
        <v>-1.8062263999999998E-2</v>
      </c>
      <c r="N33" s="21">
        <f t="shared" si="2"/>
        <v>1.8062263999999998E-2</v>
      </c>
      <c r="Y33" s="28" t="s">
        <v>34</v>
      </c>
      <c r="Z33" s="28">
        <v>7.7</v>
      </c>
    </row>
    <row r="34" spans="1:26">
      <c r="A34" s="357">
        <v>2019</v>
      </c>
      <c r="B34" s="103" t="s">
        <v>0</v>
      </c>
      <c r="C34" s="11">
        <v>51.927659300000002</v>
      </c>
      <c r="D34" s="11">
        <v>-5.3244244399999996</v>
      </c>
      <c r="E34" s="415">
        <f>(C34-C30)/100</f>
        <v>2.201968700000002E-2</v>
      </c>
      <c r="F34" s="462">
        <v>2.1885795999999971E-2</v>
      </c>
      <c r="G34" s="359"/>
      <c r="H34" s="11">
        <v>112.828025</v>
      </c>
      <c r="I34" s="11">
        <v>57.685506099999998</v>
      </c>
      <c r="J34" s="416">
        <f t="shared" si="7"/>
        <v>3.0903373199996058</v>
      </c>
      <c r="K34" s="416">
        <f t="shared" si="7"/>
        <v>1.7804302721144707</v>
      </c>
      <c r="L34" s="415">
        <f t="shared" si="3"/>
        <v>-9.9439000000003832E-4</v>
      </c>
      <c r="M34" s="415">
        <f t="shared" si="4"/>
        <v>-2.301407900000001E-2</v>
      </c>
      <c r="N34" s="27">
        <f t="shared" si="2"/>
        <v>2.301407900000001E-2</v>
      </c>
      <c r="Y34" t="s">
        <v>36</v>
      </c>
      <c r="Z34">
        <v>11</v>
      </c>
    </row>
    <row r="35" spans="1:26" s="447" customFormat="1">
      <c r="A35" s="459"/>
      <c r="B35" s="464" t="s">
        <v>1</v>
      </c>
      <c r="C35" s="450">
        <v>53.624583899999998</v>
      </c>
      <c r="D35" s="450">
        <v>3.1073574700000002</v>
      </c>
      <c r="E35" s="466">
        <f>(C35-C31)/100</f>
        <v>5.5068575999999966E-2</v>
      </c>
      <c r="F35" s="466">
        <v>5.5008380000000016E-2</v>
      </c>
      <c r="H35" s="450">
        <v>115.855034</v>
      </c>
      <c r="I35" s="450">
        <v>59.015590500000002</v>
      </c>
      <c r="J35" s="416">
        <f t="shared" si="7"/>
        <v>3.1853123076689425</v>
      </c>
      <c r="K35" s="416">
        <f t="shared" si="7"/>
        <v>1.804269688137103</v>
      </c>
      <c r="L35" s="466">
        <f t="shared" si="3"/>
        <v>1.9535580000000011E-2</v>
      </c>
      <c r="M35" s="466">
        <f t="shared" si="4"/>
        <v>-3.5532995000000012E-2</v>
      </c>
      <c r="N35" s="445">
        <f t="shared" si="2"/>
        <v>3.5532995000000012E-2</v>
      </c>
      <c r="Y35" s="447" t="s">
        <v>37</v>
      </c>
      <c r="Z35" s="447">
        <v>10.7</v>
      </c>
    </row>
    <row r="36" spans="1:26" s="464" customFormat="1">
      <c r="B36" s="464" t="s">
        <v>2</v>
      </c>
      <c r="C36" s="209">
        <v>54.128531700000003</v>
      </c>
      <c r="D36" s="209">
        <v>-3.0141139899999998</v>
      </c>
      <c r="E36" s="466">
        <f>(C36-C32)/100</f>
        <v>7.9461042000000009E-2</v>
      </c>
      <c r="F36" s="501">
        <v>7.9461042000000009E-2</v>
      </c>
      <c r="H36" s="209">
        <v>113.987149</v>
      </c>
      <c r="I36" s="209">
        <v>56.643757700000002</v>
      </c>
      <c r="J36" s="209">
        <f t="shared" si="7"/>
        <v>3.1263665700014482</v>
      </c>
      <c r="K36" s="209">
        <f t="shared" si="7"/>
        <v>1.7619789433201729</v>
      </c>
      <c r="L36" s="466">
        <f>(H36-H32)/100</f>
        <v>4.1444830000000078E-2</v>
      </c>
      <c r="M36" s="466">
        <f t="shared" si="4"/>
        <v>-3.8016213000000007E-2</v>
      </c>
      <c r="N36" s="502">
        <f t="shared" si="2"/>
        <v>3.8016213000000007E-2</v>
      </c>
      <c r="Y36" s="464" t="s">
        <v>38</v>
      </c>
      <c r="Z36" s="464">
        <v>10.3</v>
      </c>
    </row>
    <row r="37" spans="1:26" s="467" customFormat="1">
      <c r="B37" s="467" t="s">
        <v>3</v>
      </c>
      <c r="C37" s="448">
        <v>48.881419999999999</v>
      </c>
      <c r="D37" s="448">
        <v>-2.6020427100000001</v>
      </c>
      <c r="E37" s="358">
        <f>(C37-C33)/100</f>
        <v>2.5106410000000066E-3</v>
      </c>
      <c r="F37" s="446">
        <v>1.5711759999999942E-3</v>
      </c>
      <c r="H37" s="448">
        <v>110.06272800000001</v>
      </c>
      <c r="I37" s="448">
        <v>57.966448399999997</v>
      </c>
      <c r="J37" s="448">
        <f t="shared" si="7"/>
        <v>3.0060510683734578</v>
      </c>
      <c r="K37" s="448">
        <f>EXP(I37/100)</f>
        <v>1.7854392867967535</v>
      </c>
      <c r="L37" s="358">
        <f>(H37-H33)/100</f>
        <v>3.1127840000000049E-2</v>
      </c>
      <c r="M37" s="358">
        <f t="shared" si="4"/>
        <v>2.8617203999999959E-2</v>
      </c>
      <c r="N37" s="449">
        <f t="shared" si="2"/>
        <v>-2.8617203999999959E-2</v>
      </c>
      <c r="Y37" s="467" t="s">
        <v>39</v>
      </c>
      <c r="Z37" s="467" t="s">
        <v>59</v>
      </c>
    </row>
    <row r="38" spans="1:26">
      <c r="A38" s="25">
        <v>2020</v>
      </c>
      <c r="B38" s="25" t="s">
        <v>0</v>
      </c>
      <c r="C38" s="11">
        <v>52.326353699999999</v>
      </c>
      <c r="D38" s="11">
        <v>-18.367455100000001</v>
      </c>
      <c r="E38" s="26">
        <f>(C38-C34)/100</f>
        <v>3.9869439999999654E-3</v>
      </c>
      <c r="F38" s="501">
        <v>-4.0981367000000046E-2</v>
      </c>
      <c r="H38" s="113">
        <v>107.209481</v>
      </c>
      <c r="I38" s="113">
        <v>51.668267800000002</v>
      </c>
      <c r="J38" s="113">
        <f t="shared" si="7"/>
        <v>2.9214930672526318</v>
      </c>
      <c r="K38" s="113">
        <f t="shared" si="7"/>
        <v>1.6764570671884029</v>
      </c>
      <c r="L38" s="26">
        <f t="shared" si="3"/>
        <v>-5.6185440000000003E-2</v>
      </c>
      <c r="M38" s="26">
        <f t="shared" si="4"/>
        <v>-6.0172382999999954E-2</v>
      </c>
      <c r="N38" s="27">
        <f t="shared" si="2"/>
        <v>6.0172382999999954E-2</v>
      </c>
      <c r="Y38" t="s">
        <v>40</v>
      </c>
      <c r="Z38" t="s">
        <v>59</v>
      </c>
    </row>
    <row r="39" spans="1:26">
      <c r="A39" s="25"/>
      <c r="B39" s="25" t="s">
        <v>1</v>
      </c>
      <c r="C39" s="11">
        <v>48.384864200000003</v>
      </c>
      <c r="D39" s="11">
        <v>0.70080261300000002</v>
      </c>
      <c r="E39" s="26">
        <f t="shared" si="5"/>
        <v>-5.2397196999999951E-2</v>
      </c>
      <c r="F39" s="501">
        <v>-0.10170674399999996</v>
      </c>
      <c r="H39" s="113">
        <v>101.46192600000001</v>
      </c>
      <c r="I39" s="113">
        <v>49.862202500000002</v>
      </c>
      <c r="J39" s="113">
        <f>EXP(H39/100)</f>
        <v>2.7583129973337099</v>
      </c>
      <c r="K39" s="113">
        <f t="shared" si="7"/>
        <v>1.6464509385968202</v>
      </c>
      <c r="L39" s="26">
        <f t="shared" si="3"/>
        <v>-0.14393107999999999</v>
      </c>
      <c r="M39" s="26">
        <f t="shared" si="4"/>
        <v>-9.1533879999999998E-2</v>
      </c>
      <c r="N39" s="27">
        <f t="shared" si="2"/>
        <v>9.1533879999999998E-2</v>
      </c>
      <c r="Y39" t="s">
        <v>41</v>
      </c>
      <c r="Z39" t="s">
        <v>59</v>
      </c>
    </row>
    <row r="40" spans="1:26">
      <c r="A40" s="25"/>
      <c r="B40" s="25" t="s">
        <v>2</v>
      </c>
      <c r="C40" s="11">
        <v>46.976216000000001</v>
      </c>
      <c r="D40" s="11">
        <v>-1.3451136100000001</v>
      </c>
      <c r="E40" s="26">
        <f t="shared" si="5"/>
        <v>-7.1523157000000032E-2</v>
      </c>
      <c r="F40" s="501">
        <v>-0.11156665000000004</v>
      </c>
      <c r="H40" s="113">
        <v>101.830099</v>
      </c>
      <c r="I40" s="113">
        <v>51.639023600000002</v>
      </c>
      <c r="J40" s="113">
        <f t="shared" si="7"/>
        <v>2.768487078663024</v>
      </c>
      <c r="K40" s="113">
        <f t="shared" si="7"/>
        <v>1.6759668724110242</v>
      </c>
      <c r="L40" s="26">
        <f t="shared" si="3"/>
        <v>-0.12157049999999998</v>
      </c>
      <c r="M40" s="26">
        <f t="shared" si="4"/>
        <v>-5.0047341000000002E-2</v>
      </c>
      <c r="N40" s="27">
        <f t="shared" si="2"/>
        <v>5.0047341000000002E-2</v>
      </c>
      <c r="Y40" t="s">
        <v>42</v>
      </c>
      <c r="Z40" t="s">
        <v>59</v>
      </c>
    </row>
    <row r="41" spans="1:26">
      <c r="A41" s="25"/>
      <c r="B41" s="25" t="s">
        <v>3</v>
      </c>
      <c r="C41" s="11">
        <v>44.442926200000002</v>
      </c>
      <c r="D41" s="11">
        <v>-0.92574125500000004</v>
      </c>
      <c r="E41" s="26">
        <f t="shared" ref="E41:E49" si="8">(C41-C37)/100</f>
        <v>-4.4384937999999964E-2</v>
      </c>
      <c r="F41" s="501">
        <v>-8.5532707999999999E-2</v>
      </c>
      <c r="H41" s="113">
        <v>100.378676</v>
      </c>
      <c r="I41" s="113">
        <v>52.720889700000001</v>
      </c>
      <c r="J41" s="113">
        <f>EXP(H41/100)</f>
        <v>2.7285948234505972</v>
      </c>
      <c r="K41" s="113">
        <f t="shared" si="7"/>
        <v>1.694197024961468</v>
      </c>
      <c r="L41" s="26">
        <f t="shared" ref="L41:L49" si="9">(H41-H37)/100</f>
        <v>-9.6840520000000083E-2</v>
      </c>
      <c r="M41" s="26">
        <f t="shared" si="4"/>
        <v>-5.2455586999999963E-2</v>
      </c>
      <c r="N41" s="27">
        <f t="shared" si="2"/>
        <v>5.2455586999999963E-2</v>
      </c>
      <c r="Y41" t="s">
        <v>43</v>
      </c>
      <c r="Z41" t="s">
        <v>59</v>
      </c>
    </row>
    <row r="42" spans="1:26">
      <c r="A42" s="25">
        <v>2021</v>
      </c>
      <c r="B42" s="25" t="s">
        <v>0</v>
      </c>
      <c r="C42" s="11">
        <v>41.629725100000002</v>
      </c>
      <c r="D42" s="11">
        <v>3.6269899699999999</v>
      </c>
      <c r="E42" s="26">
        <f t="shared" si="8"/>
        <v>-0.10696628599999997</v>
      </c>
      <c r="F42" s="501">
        <v>-7.2387558999999935E-2</v>
      </c>
      <c r="H42" s="113">
        <v>101.16641</v>
      </c>
      <c r="I42" s="113">
        <v>56.321825099999998</v>
      </c>
      <c r="J42" s="113">
        <f t="shared" ref="J42:K46" si="10">EXP(H42/100)</f>
        <v>2.7501737733743461</v>
      </c>
      <c r="K42" s="113">
        <f t="shared" si="7"/>
        <v>1.7563156795338655</v>
      </c>
      <c r="L42" s="26">
        <f t="shared" si="9"/>
        <v>-6.0430709999999978E-2</v>
      </c>
      <c r="M42" s="26">
        <f t="shared" si="4"/>
        <v>4.6535572999999955E-2</v>
      </c>
      <c r="N42" s="27">
        <f t="shared" si="2"/>
        <v>-4.6535572999999955E-2</v>
      </c>
      <c r="Y42" t="s">
        <v>75</v>
      </c>
      <c r="Z42" t="s">
        <v>59</v>
      </c>
    </row>
    <row r="43" spans="1:26">
      <c r="A43" s="25"/>
      <c r="B43" s="25" t="s">
        <v>1</v>
      </c>
      <c r="C43" s="11">
        <v>40.735330300000001</v>
      </c>
      <c r="D43" s="11">
        <v>2.7659967600000002</v>
      </c>
      <c r="E43" s="26">
        <f t="shared" si="8"/>
        <v>-7.6495339000000009E-2</v>
      </c>
      <c r="F43" s="501">
        <v>-3.135317800000003E-2</v>
      </c>
      <c r="H43" s="113">
        <v>101.469303</v>
      </c>
      <c r="I43" s="113">
        <v>57.519113500000003</v>
      </c>
      <c r="J43" s="113">
        <f t="shared" si="10"/>
        <v>2.7585164855890945</v>
      </c>
      <c r="K43" s="113">
        <f t="shared" si="10"/>
        <v>1.7774702312209574</v>
      </c>
      <c r="L43" s="26">
        <f t="shared" si="9"/>
        <v>7.3769999999910845E-5</v>
      </c>
      <c r="M43" s="26">
        <f t="shared" si="4"/>
        <v>7.656911000000001E-2</v>
      </c>
      <c r="N43" s="27">
        <f t="shared" si="2"/>
        <v>-7.656911000000001E-2</v>
      </c>
      <c r="Y43" t="s">
        <v>76</v>
      </c>
      <c r="Z43" t="s">
        <v>59</v>
      </c>
    </row>
    <row r="44" spans="1:26">
      <c r="A44" s="25"/>
      <c r="B44" s="25" t="s">
        <v>2</v>
      </c>
      <c r="C44" s="11">
        <v>40.399327700000001</v>
      </c>
      <c r="D44" s="11">
        <v>2.1017526000000002</v>
      </c>
      <c r="E44" s="26">
        <f t="shared" si="8"/>
        <v>-6.5768883E-2</v>
      </c>
      <c r="F44" s="501">
        <v>-3.0175728999999974E-2</v>
      </c>
      <c r="H44" s="113">
        <v>101.581131</v>
      </c>
      <c r="I44" s="113">
        <v>57.966943200000003</v>
      </c>
      <c r="J44" s="113">
        <f t="shared" si="10"/>
        <v>2.7616030048793414</v>
      </c>
      <c r="K44" s="113">
        <f t="shared" si="10"/>
        <v>1.7854481211722009</v>
      </c>
      <c r="L44" s="26">
        <f t="shared" si="9"/>
        <v>-2.4896800000000496E-3</v>
      </c>
      <c r="M44" s="26">
        <f t="shared" si="4"/>
        <v>6.327919600000001E-2</v>
      </c>
      <c r="N44" s="27">
        <f t="shared" si="2"/>
        <v>-6.327919600000001E-2</v>
      </c>
      <c r="Y44" t="s">
        <v>77</v>
      </c>
      <c r="Z44" t="s">
        <v>59</v>
      </c>
    </row>
    <row r="45" spans="1:26">
      <c r="A45" s="25"/>
      <c r="B45" s="25" t="s">
        <v>3</v>
      </c>
      <c r="C45" s="11">
        <v>40.0155958</v>
      </c>
      <c r="D45" s="11">
        <v>1.6075803399999999</v>
      </c>
      <c r="E45" s="26">
        <f t="shared" si="8"/>
        <v>-4.4273304000000027E-2</v>
      </c>
      <c r="F45" s="501">
        <v>-6.2575909999999626E-3</v>
      </c>
      <c r="H45" s="113">
        <v>101.709232</v>
      </c>
      <c r="I45" s="113">
        <v>58.4787769</v>
      </c>
      <c r="J45" s="113">
        <f t="shared" si="10"/>
        <v>2.7651429127892593</v>
      </c>
      <c r="K45" s="113">
        <f t="shared" si="10"/>
        <v>1.7946100733301567</v>
      </c>
      <c r="L45" s="26">
        <f t="shared" si="9"/>
        <v>1.3305560000000015E-2</v>
      </c>
      <c r="M45" s="26">
        <f t="shared" si="4"/>
        <v>5.7578871999999989E-2</v>
      </c>
      <c r="N45" s="27">
        <f t="shared" si="2"/>
        <v>-5.7578871999999989E-2</v>
      </c>
      <c r="Y45" t="s">
        <v>78</v>
      </c>
      <c r="Z45" t="s">
        <v>59</v>
      </c>
    </row>
    <row r="46" spans="1:26">
      <c r="A46" s="25">
        <v>2022</v>
      </c>
      <c r="B46" s="25" t="s">
        <v>0</v>
      </c>
      <c r="C46" s="465">
        <v>32.871512299999999</v>
      </c>
      <c r="E46" s="26">
        <f>(C46-C42)/100</f>
        <v>-8.7582128000000023E-2</v>
      </c>
      <c r="F46" s="26">
        <v>-7.0024611000000056E-2</v>
      </c>
      <c r="H46" s="113">
        <v>90.626903400000003</v>
      </c>
      <c r="I46" s="113">
        <v>54.5405315</v>
      </c>
      <c r="J46" s="113">
        <f t="shared" si="10"/>
        <v>2.4750708800138077</v>
      </c>
      <c r="K46" s="113">
        <f t="shared" si="10"/>
        <v>1.7253075337016266</v>
      </c>
      <c r="L46" s="26">
        <f t="shared" si="9"/>
        <v>-0.10539506599999995</v>
      </c>
      <c r="M46" s="26">
        <f>(I46-I42)/100</f>
        <v>-1.7812935999999981E-2</v>
      </c>
      <c r="N46" s="27">
        <f t="shared" si="2"/>
        <v>1.7812935999999981E-2</v>
      </c>
      <c r="Y46" t="s">
        <v>79</v>
      </c>
      <c r="Z46" t="s">
        <v>59</v>
      </c>
    </row>
    <row r="47" spans="1:26">
      <c r="B47" s="463" t="s">
        <v>1</v>
      </c>
      <c r="C47" s="11">
        <v>30.867063000000002</v>
      </c>
      <c r="E47" s="26">
        <f t="shared" si="8"/>
        <v>-9.8682672999999999E-2</v>
      </c>
      <c r="F47" s="26">
        <v>-7.3889459999999976E-2</v>
      </c>
      <c r="H47" s="113">
        <v>89.442748300000005</v>
      </c>
      <c r="I47" s="113">
        <v>55.360825699999999</v>
      </c>
      <c r="J47" s="113">
        <f t="shared" ref="J47:J48" si="11">EXP(H47/100)</f>
        <v>2.4459350491302225</v>
      </c>
      <c r="K47" s="113">
        <f t="shared" ref="K47:K48" si="12">EXP(I47/100)</f>
        <v>1.7395183368447968</v>
      </c>
      <c r="L47" s="26">
        <f t="shared" si="9"/>
        <v>-0.12026554699999992</v>
      </c>
      <c r="M47" s="26">
        <f t="shared" ref="M47:M49" si="13">(I47-I43)/100</f>
        <v>-2.1582878000000038E-2</v>
      </c>
      <c r="N47" s="27">
        <f t="shared" si="2"/>
        <v>2.1582878000000038E-2</v>
      </c>
      <c r="Y47" t="s">
        <v>80</v>
      </c>
      <c r="Z47" t="s">
        <v>59</v>
      </c>
    </row>
    <row r="48" spans="1:26">
      <c r="B48" s="463" t="s">
        <v>2</v>
      </c>
      <c r="C48" s="11">
        <v>30.1851807</v>
      </c>
      <c r="E48" s="26">
        <f t="shared" si="8"/>
        <v>-0.10214147000000001</v>
      </c>
      <c r="F48" s="26">
        <v>-7.6816023000000011E-2</v>
      </c>
      <c r="H48" s="113">
        <v>89.6303403</v>
      </c>
      <c r="I48" s="113">
        <v>56.2303</v>
      </c>
      <c r="J48" s="113">
        <f t="shared" si="11"/>
        <v>2.4505277340154681</v>
      </c>
      <c r="K48" s="113">
        <f t="shared" si="12"/>
        <v>1.7547089452465991</v>
      </c>
      <c r="L48" s="26">
        <f t="shared" si="9"/>
        <v>-0.11950790699999998</v>
      </c>
      <c r="M48" s="26">
        <f t="shared" si="13"/>
        <v>-1.7366432000000032E-2</v>
      </c>
      <c r="N48" s="27">
        <f t="shared" si="2"/>
        <v>1.7366432000000032E-2</v>
      </c>
      <c r="Y48" t="s">
        <v>81</v>
      </c>
      <c r="Z48" t="s">
        <v>59</v>
      </c>
    </row>
    <row r="49" spans="3:14">
      <c r="C49" s="11">
        <v>29.4769179</v>
      </c>
      <c r="E49" s="26">
        <f t="shared" si="8"/>
        <v>-0.105386779</v>
      </c>
      <c r="F49" s="26">
        <v>-7.6816023000000011E-2</v>
      </c>
      <c r="H49" s="113">
        <v>89.825287599999996</v>
      </c>
      <c r="I49" s="113">
        <v>57.133510100000002</v>
      </c>
      <c r="L49" s="26">
        <f t="shared" si="9"/>
        <v>-0.11883944400000004</v>
      </c>
      <c r="M49" s="26">
        <f t="shared" si="13"/>
        <v>-1.3452667999999975E-2</v>
      </c>
      <c r="N49" s="27">
        <f t="shared" si="2"/>
        <v>1.3452667999999975E-2</v>
      </c>
    </row>
  </sheetData>
  <customSheetViews>
    <customSheetView guid="{54FD4859-4825-49C8-AF88-E7B792413D64}" scale="70" hiddenRows="1" hiddenColumns="1" topLeftCell="A19">
      <selection activeCell="E31" sqref="E31"/>
      <pageMargins left="0.7" right="0.7" top="0.75" bottom="0.75" header="0.3" footer="0.3"/>
      <pageSetup orientation="portrait" r:id="rId1"/>
    </customSheetView>
    <customSheetView guid="{5B55F06F-38A3-4953-A2E1-A01BECB01CAC}" scale="70" hiddenRows="1" hiddenColumns="1" topLeftCell="A19">
      <selection activeCell="E31" sqref="E31"/>
      <pageMargins left="0.7" right="0.7" top="0.75" bottom="0.75" header="0.3" footer="0.3"/>
      <pageSetup orientation="portrait" r:id="rId2"/>
    </customSheetView>
    <customSheetView guid="{DC707E39-0569-4FAA-B5FD-B85110680DF5}" scale="70" hiddenColumns="1" topLeftCell="M31">
      <selection activeCell="S32" sqref="S32"/>
      <pageMargins left="0.7" right="0.7" top="0.75" bottom="0.75" header="0.3" footer="0.3"/>
      <pageSetup orientation="portrait" r:id="rId3"/>
    </customSheetView>
    <customSheetView guid="{254DF0CF-5342-436C-8392-04866B911B72}" scale="70" hiddenColumns="1" topLeftCell="D6">
      <selection activeCell="S32" sqref="S32"/>
      <pageMargins left="0.7" right="0.7" top="0.75" bottom="0.75" header="0.3" footer="0.3"/>
      <pageSetup orientation="portrait" r:id="rId4"/>
    </customSheetView>
    <customSheetView guid="{83D4AEBA-9C92-42A7-8C70-A480F50C01E3}" scale="70" hiddenColumns="1" topLeftCell="D6">
      <selection activeCell="S32" sqref="S32"/>
      <pageMargins left="0.7" right="0.7" top="0.75" bottom="0.75" header="0.3" footer="0.3"/>
      <pageSetup orientation="portrait" r:id="rId5"/>
    </customSheetView>
    <customSheetView guid="{A510ACF3-DF9A-47BB-87AF-862EA6359570}" scale="70" hiddenRows="1" hiddenColumns="1" topLeftCell="A19">
      <selection activeCell="E31" sqref="E31"/>
      <pageMargins left="0.7" right="0.7" top="0.75" bottom="0.75" header="0.3" footer="0.3"/>
      <pageSetup orientation="portrait" r:id="rId6"/>
    </customSheetView>
    <customSheetView guid="{B6000075-C6E9-470D-8855-6E4C41B43187}" scale="70" hiddenRows="1" hiddenColumns="1" topLeftCell="A19">
      <selection activeCell="E31" sqref="E31"/>
      <pageMargins left="0.7" right="0.7" top="0.75" bottom="0.75" header="0.3" footer="0.3"/>
      <pageSetup orientation="portrait" r:id="rId7"/>
    </customSheetView>
    <customSheetView guid="{8D4EA38E-ED42-44A9-9431-B3D4F6087B53}" scale="60" showPageBreaks="1" hiddenRows="1" hiddenColumns="1" view="pageBreakPreview">
      <selection activeCell="R47" sqref="R47"/>
      <pageMargins left="0.7" right="0.7" top="0.75" bottom="0.75" header="0.3" footer="0.3"/>
      <pageSetup orientation="portrait" r:id="rId8"/>
    </customSheetView>
  </customSheetViews>
  <pageMargins left="0.7" right="0.7" top="0.75" bottom="0.75" header="0.3" footer="0.3"/>
  <pageSetup orientation="portrait" r:id="rId9"/>
  <drawing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2">
    <tabColor rgb="FF009999"/>
  </sheetPr>
  <dimension ref="A1"/>
  <sheetViews>
    <sheetView view="pageBreakPreview" zoomScale="55" zoomScaleNormal="100" zoomScaleSheetLayoutView="55" workbookViewId="0">
      <selection activeCell="L32" sqref="L32"/>
    </sheetView>
  </sheetViews>
  <sheetFormatPr defaultRowHeight="14.4"/>
  <sheetData/>
  <customSheetViews>
    <customSheetView guid="{54FD4859-4825-49C8-AF88-E7B792413D64}" scale="40" showPageBreaks="1" view="pageBreakPreview">
      <selection activeCell="W24" sqref="W24"/>
      <pageMargins left="0.7" right="0.7" top="0.75" bottom="0.75" header="0.3" footer="0.3"/>
    </customSheetView>
    <customSheetView guid="{5B55F06F-38A3-4953-A2E1-A01BECB01CAC}" scale="40" showPageBreaks="1" view="pageBreakPreview">
      <selection activeCell="W24" sqref="W24"/>
      <pageMargins left="0.7" right="0.7" top="0.75" bottom="0.75" header="0.3" footer="0.3"/>
    </customSheetView>
    <customSheetView guid="{DC707E39-0569-4FAA-B5FD-B85110680DF5}">
      <pageMargins left="0.7" right="0.7" top="0.75" bottom="0.75" header="0.3" footer="0.3"/>
    </customSheetView>
    <customSheetView guid="{254DF0CF-5342-436C-8392-04866B911B72}">
      <pageMargins left="0.7" right="0.7" top="0.75" bottom="0.75" header="0.3" footer="0.3"/>
    </customSheetView>
    <customSheetView guid="{83D4AEBA-9C92-42A7-8C70-A480F50C01E3}">
      <pageMargins left="0.7" right="0.7" top="0.75" bottom="0.75" header="0.3" footer="0.3"/>
    </customSheetView>
    <customSheetView guid="{A510ACF3-DF9A-47BB-87AF-862EA6359570}" scale="40" showPageBreaks="1" view="pageBreakPreview">
      <selection activeCell="W24" sqref="W24"/>
      <pageMargins left="0.7" right="0.7" top="0.75" bottom="0.75" header="0.3" footer="0.3"/>
    </customSheetView>
    <customSheetView guid="{B6000075-C6E9-470D-8855-6E4C41B43187}" scale="40" showPageBreaks="1" view="pageBreakPreview">
      <selection activeCell="W24" sqref="W24"/>
      <pageMargins left="0.7" right="0.7" top="0.75" bottom="0.75" header="0.3" footer="0.3"/>
    </customSheetView>
    <customSheetView guid="{8D4EA38E-ED42-44A9-9431-B3D4F6087B53}" showPageBreaks="1" view="pageBreakPreview" topLeftCell="F1">
      <selection activeCell="Q25" sqref="Q25"/>
      <pageMargins left="0.7" right="0.7" top="0.75" bottom="0.75" header="0.3" footer="0.3"/>
    </customSheetView>
  </customSheetViews>
  <pageMargins left="0.7" right="0.7" top="1" bottom="1"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6666"/>
  </sheetPr>
  <dimension ref="A1:AI43"/>
  <sheetViews>
    <sheetView view="pageBreakPreview" zoomScaleNormal="49" zoomScaleSheetLayoutView="100" workbookViewId="0">
      <pane xSplit="6" ySplit="2" topLeftCell="AF24" activePane="bottomRight" state="frozen"/>
      <selection pane="topRight" activeCell="G1" sqref="G1"/>
      <selection pane="bottomLeft" activeCell="A3" sqref="A3"/>
      <selection pane="bottomRight" activeCell="AI30" sqref="AI30:AI36"/>
    </sheetView>
  </sheetViews>
  <sheetFormatPr defaultColWidth="9.33203125" defaultRowHeight="13.2"/>
  <cols>
    <col min="1" max="1" width="34.33203125" style="126" customWidth="1"/>
    <col min="2" max="2" width="17.44140625" style="126" hidden="1" customWidth="1"/>
    <col min="3" max="5" width="10.5546875" style="126" hidden="1" customWidth="1"/>
    <col min="6" max="10" width="10.44140625" style="126" hidden="1" customWidth="1"/>
    <col min="11" max="19" width="9.44140625" style="126" bestFit="1" customWidth="1"/>
    <col min="20" max="20" width="10.5546875" style="126" bestFit="1" customWidth="1"/>
    <col min="21" max="23" width="9.44140625" style="126" bestFit="1" customWidth="1"/>
    <col min="24" max="28" width="9.33203125" style="126"/>
    <col min="29" max="29" width="12.33203125" style="126" customWidth="1"/>
    <col min="30" max="30" width="11.33203125" style="126" customWidth="1"/>
    <col min="31" max="33" width="9.6640625" style="126" customWidth="1"/>
    <col min="34" max="16384" width="9.33203125" style="126"/>
  </cols>
  <sheetData>
    <row r="1" spans="1:35">
      <c r="C1" s="549">
        <v>2012</v>
      </c>
      <c r="D1" s="549"/>
      <c r="E1" s="549"/>
      <c r="F1" s="549"/>
      <c r="G1" s="550">
        <v>2013</v>
      </c>
      <c r="H1" s="550"/>
      <c r="I1" s="550"/>
      <c r="J1" s="550"/>
      <c r="K1" s="550">
        <v>2014</v>
      </c>
      <c r="L1" s="550"/>
      <c r="M1" s="550"/>
      <c r="N1" s="550"/>
      <c r="O1" s="549">
        <v>2015</v>
      </c>
      <c r="P1" s="549"/>
      <c r="Q1" s="549"/>
      <c r="R1" s="549"/>
      <c r="S1" s="549">
        <v>2016</v>
      </c>
      <c r="T1" s="549"/>
      <c r="U1" s="549"/>
      <c r="V1" s="549"/>
      <c r="W1" s="549">
        <v>2017</v>
      </c>
      <c r="X1" s="549"/>
      <c r="Y1" s="549"/>
      <c r="Z1" s="549"/>
      <c r="AA1" s="134">
        <v>2018</v>
      </c>
      <c r="AB1" s="134"/>
      <c r="AE1" s="134">
        <v>2019</v>
      </c>
      <c r="AF1" s="134"/>
      <c r="AG1" s="134"/>
      <c r="AI1" s="255">
        <v>2020</v>
      </c>
    </row>
    <row r="2" spans="1:35">
      <c r="A2" s="133" t="s">
        <v>366</v>
      </c>
      <c r="C2" s="127" t="s">
        <v>0</v>
      </c>
      <c r="D2" s="127" t="s">
        <v>1</v>
      </c>
      <c r="E2" s="127" t="s">
        <v>2</v>
      </c>
      <c r="F2" s="127" t="s">
        <v>3</v>
      </c>
      <c r="G2" s="127" t="s">
        <v>0</v>
      </c>
      <c r="H2" s="127" t="s">
        <v>1</v>
      </c>
      <c r="I2" s="127" t="s">
        <v>2</v>
      </c>
      <c r="J2" s="127" t="s">
        <v>3</v>
      </c>
      <c r="K2" s="127" t="s">
        <v>0</v>
      </c>
      <c r="L2" s="127" t="s">
        <v>1</v>
      </c>
      <c r="M2" s="127" t="s">
        <v>2</v>
      </c>
      <c r="N2" s="127" t="s">
        <v>3</v>
      </c>
      <c r="O2" s="127" t="s">
        <v>0</v>
      </c>
      <c r="P2" s="127" t="s">
        <v>1</v>
      </c>
      <c r="Q2" s="127" t="s">
        <v>2</v>
      </c>
      <c r="R2" s="127" t="s">
        <v>3</v>
      </c>
      <c r="S2" s="127" t="s">
        <v>0</v>
      </c>
      <c r="T2" s="127" t="s">
        <v>1</v>
      </c>
      <c r="U2" s="127" t="s">
        <v>2</v>
      </c>
      <c r="V2" s="127" t="s">
        <v>3</v>
      </c>
      <c r="W2" s="127" t="s">
        <v>0</v>
      </c>
      <c r="X2" s="127" t="s">
        <v>1</v>
      </c>
      <c r="Y2" s="127" t="s">
        <v>2</v>
      </c>
      <c r="Z2" s="127" t="s">
        <v>3</v>
      </c>
      <c r="AA2" s="127" t="s">
        <v>0</v>
      </c>
      <c r="AB2" s="127" t="s">
        <v>1</v>
      </c>
      <c r="AC2" s="127" t="s">
        <v>2</v>
      </c>
      <c r="AD2" s="246" t="s">
        <v>3</v>
      </c>
      <c r="AE2" s="246" t="s">
        <v>0</v>
      </c>
      <c r="AF2" s="246" t="s">
        <v>1</v>
      </c>
      <c r="AG2" s="246" t="s">
        <v>2</v>
      </c>
      <c r="AH2" s="126" t="s">
        <v>3</v>
      </c>
      <c r="AI2" s="126" t="s">
        <v>465</v>
      </c>
    </row>
    <row r="3" spans="1:35">
      <c r="A3" s="126" t="s">
        <v>334</v>
      </c>
      <c r="C3" s="219">
        <v>-1330.8099006956631</v>
      </c>
      <c r="D3" s="219">
        <v>-1273.0621677690547</v>
      </c>
      <c r="E3" s="219">
        <v>-1693.3851715913711</v>
      </c>
      <c r="F3" s="219">
        <v>-1083.4402416740347</v>
      </c>
      <c r="G3" s="219">
        <v>-1132.8777634260825</v>
      </c>
      <c r="H3" s="219">
        <v>-1319.1475348323891</v>
      </c>
      <c r="I3" s="219">
        <v>-1229.3689762201991</v>
      </c>
      <c r="J3" s="219">
        <v>-1050.4483234858135</v>
      </c>
      <c r="K3" s="219">
        <v>-671.48754684229743</v>
      </c>
      <c r="L3" s="219">
        <v>-719.35958344435198</v>
      </c>
      <c r="M3" s="219">
        <v>-462.20152997089963</v>
      </c>
      <c r="N3" s="219">
        <v>-81.293329934826488</v>
      </c>
      <c r="O3" s="219">
        <v>-60.163450894699736</v>
      </c>
      <c r="P3" s="219">
        <v>-458.33959234721556</v>
      </c>
      <c r="Q3" s="219">
        <v>-173.49272380361367</v>
      </c>
      <c r="R3" s="219">
        <v>-256.45963590906581</v>
      </c>
      <c r="S3" s="219">
        <v>-165.23963423229623</v>
      </c>
      <c r="T3" s="219">
        <v>-347.70595510417343</v>
      </c>
      <c r="U3" s="219">
        <v>-203.3516312988703</v>
      </c>
      <c r="V3" s="219">
        <v>16.626209415310541</v>
      </c>
      <c r="W3" s="219">
        <v>-148.14166088777955</v>
      </c>
      <c r="X3" s="219">
        <v>-120.38758516863106</v>
      </c>
      <c r="Y3" s="219">
        <v>-297.05288542739447</v>
      </c>
      <c r="Z3" s="219">
        <v>-589.86160009056096</v>
      </c>
      <c r="AA3" s="219">
        <v>-440.92452787979221</v>
      </c>
      <c r="AB3" s="219">
        <v>-378.91015214943411</v>
      </c>
      <c r="AC3" s="219">
        <v>-566.58799231602234</v>
      </c>
      <c r="AD3" s="255">
        <v>-820.34524294000209</v>
      </c>
      <c r="AE3" s="255">
        <v>-393.02319061110256</v>
      </c>
      <c r="AF3" s="255">
        <v>-329.13526934430297</v>
      </c>
      <c r="AG3" s="255">
        <v>-256.19058276617238</v>
      </c>
      <c r="AH3" s="255">
        <v>-834.65297251794357</v>
      </c>
      <c r="AI3" s="255">
        <v>-439.73129242532224</v>
      </c>
    </row>
    <row r="4" spans="1:35">
      <c r="A4" s="126" t="s">
        <v>333</v>
      </c>
      <c r="C4" s="219">
        <v>1589.9847324953842</v>
      </c>
      <c r="D4" s="219">
        <v>1172.0487730723485</v>
      </c>
      <c r="E4" s="219">
        <v>1768.7314415905064</v>
      </c>
      <c r="F4" s="219">
        <v>2300.7952849693688</v>
      </c>
      <c r="G4" s="137">
        <v>648.83471915553264</v>
      </c>
      <c r="H4" s="137">
        <v>815.28572975920349</v>
      </c>
      <c r="I4" s="137">
        <v>683.65715098165197</v>
      </c>
      <c r="J4" s="137">
        <v>800.86594238275416</v>
      </c>
      <c r="K4" s="137">
        <v>554.86786593610032</v>
      </c>
      <c r="L4" s="137">
        <v>-132.46029744867045</v>
      </c>
      <c r="M4" s="137">
        <v>871.08460155152716</v>
      </c>
      <c r="N4" s="137">
        <v>345.8880341802265</v>
      </c>
      <c r="O4" s="137">
        <v>-7.3823913546282967</v>
      </c>
      <c r="P4" s="137">
        <v>541.13741977438724</v>
      </c>
      <c r="Q4" s="137">
        <v>91.021737903674193</v>
      </c>
      <c r="R4" s="137">
        <v>278.91035207808682</v>
      </c>
      <c r="S4" s="137">
        <v>298.12000173188159</v>
      </c>
      <c r="T4" s="137">
        <v>328.95545395503325</v>
      </c>
      <c r="U4" s="137">
        <v>101.78973883113866</v>
      </c>
      <c r="V4" s="137">
        <v>173.82613000043614</v>
      </c>
      <c r="W4" s="137">
        <v>138.81850394596336</v>
      </c>
      <c r="X4" s="137">
        <v>379.04939768162052</v>
      </c>
      <c r="Y4" s="137">
        <v>455.54615378835814</v>
      </c>
      <c r="Z4" s="137">
        <v>1697.5831884240245</v>
      </c>
      <c r="AA4" s="137">
        <v>312.55662255478501</v>
      </c>
      <c r="AB4" s="137">
        <v>381.58527854399915</v>
      </c>
      <c r="AC4" s="219">
        <v>435.77431048373188</v>
      </c>
      <c r="AD4" s="255">
        <v>1052.9812531809901</v>
      </c>
      <c r="AE4" s="255">
        <v>549.90560525086971</v>
      </c>
      <c r="AF4" s="255">
        <v>533.27219863155142</v>
      </c>
      <c r="AG4" s="255">
        <v>309.28301507294708</v>
      </c>
      <c r="AH4" s="255">
        <v>1098.7296878240311</v>
      </c>
      <c r="AI4" s="255">
        <v>289.54638934903102</v>
      </c>
    </row>
    <row r="5" spans="1:35">
      <c r="A5" s="126" t="s">
        <v>335</v>
      </c>
      <c r="C5" s="219">
        <v>481.57622243688627</v>
      </c>
      <c r="D5" s="219">
        <v>-13.360752120049645</v>
      </c>
      <c r="E5" s="219">
        <v>-77.189847425096005</v>
      </c>
      <c r="F5" s="219">
        <v>1248.0728602747167</v>
      </c>
      <c r="G5" s="219">
        <v>-397.76181933906599</v>
      </c>
      <c r="H5" s="219">
        <v>-585.42943931296065</v>
      </c>
      <c r="I5" s="219">
        <v>-435.82712423366365</v>
      </c>
      <c r="J5" s="219">
        <v>-448.29335648550648</v>
      </c>
      <c r="K5" s="219">
        <v>-307.82942121928176</v>
      </c>
      <c r="L5" s="219">
        <v>-607.31863373384954</v>
      </c>
      <c r="M5" s="219">
        <v>172.04148235309015</v>
      </c>
      <c r="N5" s="219">
        <v>272.02874556367226</v>
      </c>
      <c r="O5" s="219">
        <v>-271.0961896320963</v>
      </c>
      <c r="P5" s="219">
        <v>354.31299661512008</v>
      </c>
      <c r="Q5" s="219">
        <v>-255.65289875272694</v>
      </c>
      <c r="R5" s="219">
        <v>-95.644276826510094</v>
      </c>
      <c r="S5" s="219">
        <v>-37.756636975437104</v>
      </c>
      <c r="T5" s="219">
        <v>-8.21147557144117</v>
      </c>
      <c r="U5" s="219">
        <v>-186.15850627809607</v>
      </c>
      <c r="V5" s="219">
        <v>213.93656811179079</v>
      </c>
      <c r="W5" s="219">
        <v>-163.68310325214424</v>
      </c>
      <c r="X5" s="219">
        <v>89.7</v>
      </c>
      <c r="Y5" s="219">
        <v>276</v>
      </c>
      <c r="Z5" s="219">
        <v>1258</v>
      </c>
      <c r="AA5" s="219">
        <v>-42.211188356847344</v>
      </c>
      <c r="AB5" s="219">
        <v>-129.7696763240522</v>
      </c>
      <c r="AC5" s="219">
        <v>-303.30510188154318</v>
      </c>
      <c r="AD5" s="255">
        <v>333.59124452100116</v>
      </c>
      <c r="AE5" s="255">
        <v>219.56143886081296</v>
      </c>
      <c r="AF5" s="255">
        <v>236.39987629177801</v>
      </c>
      <c r="AG5" s="255">
        <v>-191.70675207501245</v>
      </c>
      <c r="AH5" s="255">
        <v>188.60478564840639</v>
      </c>
      <c r="AI5" s="255">
        <v>-82.821202687106023</v>
      </c>
    </row>
    <row r="6" spans="1:35">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61"/>
      <c r="AD6" s="255"/>
      <c r="AH6" s="480"/>
      <c r="AI6" s="480"/>
    </row>
    <row r="7" spans="1:35">
      <c r="C7" s="129">
        <v>3192.027873</v>
      </c>
      <c r="D7" s="129">
        <v>4543.6446459999997</v>
      </c>
      <c r="E7" s="129">
        <v>4364.3364579999998</v>
      </c>
      <c r="F7" s="129">
        <v>4588.4105769999996</v>
      </c>
      <c r="G7" s="129">
        <v>3508.1023769999997</v>
      </c>
      <c r="H7" s="129">
        <v>5077.5434359999999</v>
      </c>
      <c r="I7" s="129">
        <v>5281.732438</v>
      </c>
      <c r="J7" s="129">
        <v>5306.8643469999997</v>
      </c>
      <c r="K7" s="129">
        <v>4222.086464</v>
      </c>
      <c r="L7" s="129">
        <v>5970.3252990000001</v>
      </c>
      <c r="M7" s="129">
        <v>6366.8322750000007</v>
      </c>
      <c r="N7" s="129">
        <v>5667.8102280000003</v>
      </c>
      <c r="O7" s="129">
        <v>4643.4535910643372</v>
      </c>
      <c r="P7" s="129">
        <v>6041.8066043195113</v>
      </c>
      <c r="Q7" s="129">
        <v>6463.642592254505</v>
      </c>
      <c r="R7" s="129">
        <v>6001.4828015904723</v>
      </c>
      <c r="S7" s="129">
        <v>4738.1002264942272</v>
      </c>
      <c r="T7" s="129">
        <v>6221.9582430021237</v>
      </c>
      <c r="U7" s="129">
        <v>6290.160797197972</v>
      </c>
      <c r="V7" s="129">
        <v>6692.6471585870941</v>
      </c>
      <c r="W7" s="129">
        <v>5836.170832763386</v>
      </c>
      <c r="X7" s="129">
        <v>7229.5347775259224</v>
      </c>
      <c r="Y7" s="129">
        <v>7304.6677194145068</v>
      </c>
      <c r="Z7" s="129">
        <v>7505.9238940620171</v>
      </c>
      <c r="AA7" s="129">
        <v>6788.2514824216687</v>
      </c>
      <c r="AB7" s="129">
        <v>8653.0761091610821</v>
      </c>
      <c r="AC7" s="130">
        <v>8341.1402328335989</v>
      </c>
      <c r="AD7" s="255">
        <v>8524.8616587494635</v>
      </c>
      <c r="AE7" s="255">
        <v>7960.3864620000004</v>
      </c>
      <c r="AF7" s="255">
        <v>9776.1679999999997</v>
      </c>
      <c r="AG7" s="255">
        <v>9655.6033000000007</v>
      </c>
      <c r="AH7" s="255">
        <v>9404.8249859999996</v>
      </c>
      <c r="AI7" s="255"/>
    </row>
    <row r="8" spans="1:35">
      <c r="C8" s="129">
        <v>1356.376667</v>
      </c>
      <c r="D8" s="129">
        <v>1319.7233329999999</v>
      </c>
      <c r="E8" s="129">
        <v>1367.6966669999999</v>
      </c>
      <c r="F8" s="129">
        <v>1393.163333</v>
      </c>
      <c r="G8" s="129">
        <v>1397.0166670000001</v>
      </c>
      <c r="H8" s="129">
        <v>1431.153333</v>
      </c>
      <c r="I8" s="129">
        <v>1568.9833329999999</v>
      </c>
      <c r="J8" s="129">
        <v>1698.5566670000001</v>
      </c>
      <c r="K8" s="129">
        <v>1746.247754</v>
      </c>
      <c r="L8" s="129">
        <v>1807.276746</v>
      </c>
      <c r="M8" s="129">
        <v>1847.327</v>
      </c>
      <c r="N8" s="129">
        <v>1870.9</v>
      </c>
      <c r="O8" s="129">
        <v>1960.2233329999999</v>
      </c>
      <c r="P8" s="129">
        <v>1939.4666669999999</v>
      </c>
      <c r="Q8" s="129">
        <v>1987.5166670000001</v>
      </c>
      <c r="R8" s="129">
        <v>1994.03</v>
      </c>
      <c r="S8" s="129">
        <v>2024.61</v>
      </c>
      <c r="T8" s="129">
        <v>1994.292365</v>
      </c>
      <c r="U8" s="129">
        <v>2154.9756699999998</v>
      </c>
      <c r="V8" s="129">
        <v>2408.2301980000002</v>
      </c>
      <c r="W8" s="129">
        <v>2475.41</v>
      </c>
      <c r="X8" s="130">
        <v>2475.41</v>
      </c>
      <c r="Y8" s="130">
        <v>2400.9444859999999</v>
      </c>
      <c r="Z8" s="130">
        <v>2447.0100000000002</v>
      </c>
      <c r="AA8" s="130">
        <v>2408.0100000000002</v>
      </c>
      <c r="AB8" s="130">
        <v>2410.71</v>
      </c>
      <c r="AC8" s="137">
        <v>2476.36</v>
      </c>
      <c r="AD8" s="255">
        <v>2594.46</v>
      </c>
      <c r="AE8" s="255">
        <v>2639</v>
      </c>
      <c r="AF8" s="255">
        <v>2644.852945981555</v>
      </c>
      <c r="AG8" s="255">
        <v>2667.2569444444443</v>
      </c>
      <c r="AH8" s="255">
        <v>2703.06</v>
      </c>
      <c r="AI8" s="255"/>
    </row>
    <row r="9" spans="1:35" s="131" customFormat="1">
      <c r="A9" s="131" t="s">
        <v>268</v>
      </c>
      <c r="C9" s="135"/>
      <c r="D9" s="135"/>
      <c r="E9" s="135"/>
      <c r="F9" s="135">
        <f t="shared" ref="F9:V9" si="0">SUM(F8/F7+E7/E8+D7/D8+C7/C8)*1000</f>
        <v>9290.8643455304627</v>
      </c>
      <c r="G9" s="135">
        <f>SUM(G8/G7+F7/F8+E7/E8+D7/D8)*1000</f>
        <v>10325.633856263554</v>
      </c>
      <c r="H9" s="135">
        <f t="shared" si="0"/>
        <v>9277.5293925046644</v>
      </c>
      <c r="I9" s="135">
        <f t="shared" si="0"/>
        <v>9649.5846998282741</v>
      </c>
      <c r="J9" s="135">
        <f t="shared" si="0"/>
        <v>9745.4152960705469</v>
      </c>
      <c r="K9" s="135">
        <f t="shared" si="0"/>
        <v>10452.144743035344</v>
      </c>
      <c r="L9" s="135">
        <f t="shared" si="0"/>
        <v>9211.1931036406731</v>
      </c>
      <c r="M9" s="135">
        <f>SUM(M8/M7+L7/L8+K7/K8+J7/J8)*1000</f>
        <v>9135.7835776417287</v>
      </c>
      <c r="N9" s="135">
        <f t="shared" si="0"/>
        <v>9497.9004293775797</v>
      </c>
      <c r="O9" s="135">
        <f t="shared" si="0"/>
        <v>10201.607520162865</v>
      </c>
      <c r="P9" s="135">
        <f t="shared" si="0"/>
        <v>9165.8140288551349</v>
      </c>
      <c r="Q9" s="135">
        <f t="shared" si="0"/>
        <v>8820.9770338665785</v>
      </c>
      <c r="R9" s="135">
        <f t="shared" si="0"/>
        <v>9068.4049327971879</v>
      </c>
      <c r="S9" s="135">
        <f t="shared" si="0"/>
        <v>9804.3392588850729</v>
      </c>
      <c r="T9" s="135">
        <f t="shared" si="0"/>
        <v>8922.6235431674486</v>
      </c>
      <c r="U9" s="135">
        <f t="shared" si="0"/>
        <v>8812.4561120627295</v>
      </c>
      <c r="V9" s="135">
        <f t="shared" si="0"/>
        <v>8738.8693045068139</v>
      </c>
      <c r="W9" s="135">
        <f>SUM(W8/W7+V7/V8+U7/U8+T7/T8)*1000</f>
        <v>9242.00630216012</v>
      </c>
      <c r="X9" s="135">
        <f t="shared" ref="X9:AH9" si="1">SUM(U7/U8+W7/W8+V7/V8+X7/X8)*1000</f>
        <v>10976.172528902061</v>
      </c>
      <c r="Y9" s="135">
        <f t="shared" si="1"/>
        <v>11099.685705820348</v>
      </c>
      <c r="Z9" s="135">
        <f t="shared" si="1"/>
        <v>11387.998724822341</v>
      </c>
      <c r="AA9" s="135">
        <f t="shared" si="1"/>
        <v>11849.370071438556</v>
      </c>
      <c r="AB9" s="135">
        <f t="shared" si="1"/>
        <v>12518.260270596396</v>
      </c>
      <c r="AC9" s="135">
        <f t="shared" si="1"/>
        <v>12844.152822123426</v>
      </c>
      <c r="AD9" s="135">
        <f t="shared" si="1"/>
        <v>13062.561168514618</v>
      </c>
      <c r="AE9" s="135">
        <f t="shared" si="1"/>
        <v>13259.972055518863</v>
      </c>
      <c r="AF9" s="135">
        <f t="shared" si="1"/>
        <v>13366.840775408771</v>
      </c>
      <c r="AG9" s="135">
        <f t="shared" si="1"/>
        <v>13618.583897518904</v>
      </c>
      <c r="AH9" s="135">
        <f t="shared" si="1"/>
        <v>13812.114960652563</v>
      </c>
      <c r="AI9" s="135"/>
    </row>
    <row r="10" spans="1:35">
      <c r="A10" s="126" t="str">
        <f>A3</f>
        <v>Урсгал дансны тэнцэл</v>
      </c>
      <c r="C10" s="41"/>
      <c r="D10" s="41"/>
      <c r="E10" s="41"/>
      <c r="F10" s="41">
        <f t="shared" ref="F10:W12" si="2">F3/F$9</f>
        <v>-0.11661350347831126</v>
      </c>
      <c r="G10" s="41">
        <f t="shared" si="2"/>
        <v>-0.10971508182414159</v>
      </c>
      <c r="H10" s="41">
        <f t="shared" si="2"/>
        <v>-0.14218737327829228</v>
      </c>
      <c r="I10" s="41">
        <f t="shared" si="2"/>
        <v>-0.12740123170710935</v>
      </c>
      <c r="J10" s="41">
        <f t="shared" si="2"/>
        <v>-0.10778897477148719</v>
      </c>
      <c r="K10" s="41">
        <f t="shared" si="2"/>
        <v>-6.4243996170234324E-2</v>
      </c>
      <c r="L10" s="41">
        <f t="shared" si="2"/>
        <v>-7.8096243923062372E-2</v>
      </c>
      <c r="M10" s="41">
        <f t="shared" si="2"/>
        <v>-5.0592434249653088E-2</v>
      </c>
      <c r="N10" s="41">
        <f t="shared" si="2"/>
        <v>-8.559084245964646E-3</v>
      </c>
      <c r="O10" s="41">
        <f t="shared" si="2"/>
        <v>-5.8974481007812041E-3</v>
      </c>
      <c r="P10" s="41">
        <f t="shared" si="2"/>
        <v>-5.0005334049360473E-2</v>
      </c>
      <c r="Q10" s="41">
        <f t="shared" si="2"/>
        <v>-1.9668198107479374E-2</v>
      </c>
      <c r="R10" s="41">
        <f t="shared" si="2"/>
        <v>-2.8280567289352368E-2</v>
      </c>
      <c r="S10" s="41">
        <f t="shared" si="2"/>
        <v>-1.6853724648761993E-2</v>
      </c>
      <c r="T10" s="41">
        <f t="shared" si="2"/>
        <v>-3.8969026701841672E-2</v>
      </c>
      <c r="U10" s="41">
        <f t="shared" si="2"/>
        <v>-2.307547733718833E-2</v>
      </c>
      <c r="V10" s="41">
        <f t="shared" si="2"/>
        <v>1.9025584244332461E-3</v>
      </c>
      <c r="W10" s="41">
        <f t="shared" si="2"/>
        <v>-1.602916683287206E-2</v>
      </c>
      <c r="X10" s="61">
        <f t="shared" ref="X10:AE12" si="3">X3/X$9</f>
        <v>-1.0968084261761631E-2</v>
      </c>
      <c r="Y10" s="61">
        <f t="shared" si="3"/>
        <v>-2.6762278978010045E-2</v>
      </c>
      <c r="Z10" s="61">
        <f t="shared" si="3"/>
        <v>-5.1796774336200425E-2</v>
      </c>
      <c r="AA10" s="61">
        <f t="shared" si="3"/>
        <v>-3.7210798989440491E-2</v>
      </c>
      <c r="AB10" s="61">
        <f t="shared" si="3"/>
        <v>-3.0268595152909538E-2</v>
      </c>
      <c r="AC10" s="61">
        <f t="shared" si="3"/>
        <v>-4.41125234309033E-2</v>
      </c>
      <c r="AD10" s="61">
        <f t="shared" si="3"/>
        <v>-6.2801255615730522E-2</v>
      </c>
      <c r="AE10" s="61">
        <f t="shared" si="3"/>
        <v>-2.9639820428394074E-2</v>
      </c>
      <c r="AF10" s="61">
        <f t="shared" ref="AF10:AH12" si="4">AF3/AF$9</f>
        <v>-2.4623265502632403E-2</v>
      </c>
      <c r="AG10" s="61">
        <f t="shared" si="4"/>
        <v>-1.8811837170004612E-2</v>
      </c>
      <c r="AH10" s="61">
        <f t="shared" si="4"/>
        <v>-6.0429049055533618E-2</v>
      </c>
      <c r="AI10" s="61"/>
    </row>
    <row r="11" spans="1:35">
      <c r="A11" s="126" t="str">
        <f>A4</f>
        <v>Хөрөнгө, санхүүгийн дансны тэнцэл</v>
      </c>
      <c r="C11" s="41"/>
      <c r="D11" s="41"/>
      <c r="E11" s="41"/>
      <c r="F11" s="41">
        <f>F4/F$9</f>
        <v>0.24764060688026382</v>
      </c>
      <c r="G11" s="41">
        <f>G4/G$9</f>
        <v>6.2837277419240264E-2</v>
      </c>
      <c r="H11" s="41">
        <f t="shared" si="2"/>
        <v>8.7877461257937328E-2</v>
      </c>
      <c r="I11" s="41">
        <f t="shared" si="2"/>
        <v>7.0848349669786148E-2</v>
      </c>
      <c r="J11" s="41">
        <f t="shared" si="2"/>
        <v>8.2178739238098111E-2</v>
      </c>
      <c r="K11" s="41">
        <f t="shared" si="2"/>
        <v>5.3086508039972329E-2</v>
      </c>
      <c r="L11" s="41">
        <f t="shared" si="2"/>
        <v>-1.4380362669447918E-2</v>
      </c>
      <c r="M11" s="41">
        <f t="shared" si="2"/>
        <v>9.534864679624834E-2</v>
      </c>
      <c r="N11" s="41">
        <f t="shared" si="2"/>
        <v>3.6417315253208377E-2</v>
      </c>
      <c r="O11" s="41">
        <f t="shared" si="2"/>
        <v>-7.2364981107511184E-4</v>
      </c>
      <c r="P11" s="41">
        <f t="shared" si="2"/>
        <v>5.9038664549686322E-2</v>
      </c>
      <c r="Q11" s="41">
        <f t="shared" si="2"/>
        <v>1.0318781871238566E-2</v>
      </c>
      <c r="R11" s="41">
        <f t="shared" si="2"/>
        <v>3.075627457584823E-2</v>
      </c>
      <c r="S11" s="41">
        <f t="shared" si="2"/>
        <v>3.0406944706825978E-2</v>
      </c>
      <c r="T11" s="41">
        <f t="shared" si="2"/>
        <v>3.6867570660529862E-2</v>
      </c>
      <c r="U11" s="41">
        <f t="shared" si="2"/>
        <v>1.155066618621863E-2</v>
      </c>
      <c r="V11" s="41">
        <f t="shared" si="2"/>
        <v>1.989114654807693E-2</v>
      </c>
      <c r="W11" s="41">
        <f t="shared" si="2"/>
        <v>1.5020386202670899E-2</v>
      </c>
      <c r="X11" s="61">
        <f t="shared" ref="X11:Z12" si="5">X4/X$9</f>
        <v>3.4533841071058363E-2</v>
      </c>
      <c r="Y11" s="61">
        <f t="shared" si="5"/>
        <v>4.1041356112406245E-2</v>
      </c>
      <c r="Z11" s="61">
        <f t="shared" si="5"/>
        <v>0.14906773608288296</v>
      </c>
      <c r="AA11" s="61">
        <f t="shared" si="3"/>
        <v>2.6377488480013311E-2</v>
      </c>
      <c r="AB11" s="61">
        <f t="shared" si="3"/>
        <v>3.0482293089902308E-2</v>
      </c>
      <c r="AC11" s="61">
        <f t="shared" si="3"/>
        <v>3.3927835998115184E-2</v>
      </c>
      <c r="AD11" s="61">
        <f t="shared" si="3"/>
        <v>8.0610627548221278E-2</v>
      </c>
      <c r="AE11" s="61">
        <f t="shared" si="3"/>
        <v>4.1471098351372193E-2</v>
      </c>
      <c r="AF11" s="61">
        <f t="shared" ref="AF11:AG11" si="6">AF4/AF$9</f>
        <v>3.9895156050083452E-2</v>
      </c>
      <c r="AG11" s="61">
        <f t="shared" si="6"/>
        <v>2.2710365292039923E-2</v>
      </c>
      <c r="AH11" s="61">
        <f t="shared" si="4"/>
        <v>7.9548258246767506E-2</v>
      </c>
      <c r="AI11" s="61"/>
    </row>
    <row r="12" spans="1:35">
      <c r="A12" s="126" t="s">
        <v>215</v>
      </c>
      <c r="C12" s="41"/>
      <c r="D12" s="41"/>
      <c r="E12" s="41"/>
      <c r="F12" s="41">
        <f t="shared" si="2"/>
        <v>0.13433334228748314</v>
      </c>
      <c r="G12" s="41">
        <f>G5/G$9</f>
        <v>-3.8521782282429348E-2</v>
      </c>
      <c r="H12" s="41">
        <f>H5/H$9</f>
        <v>-6.3101868454971469E-2</v>
      </c>
      <c r="I12" s="41">
        <f t="shared" si="2"/>
        <v>-4.5165376313181613E-2</v>
      </c>
      <c r="J12" s="41">
        <f t="shared" si="2"/>
        <v>-4.6000436396616474E-2</v>
      </c>
      <c r="K12" s="41">
        <f t="shared" si="2"/>
        <v>-2.9451316336238077E-2</v>
      </c>
      <c r="L12" s="41">
        <f t="shared" si="2"/>
        <v>-6.5932678524979596E-2</v>
      </c>
      <c r="M12" s="41">
        <f>M5/M$9</f>
        <v>1.8831606603962502E-2</v>
      </c>
      <c r="N12" s="41">
        <f t="shared" si="2"/>
        <v>2.8640934655649885E-2</v>
      </c>
      <c r="O12" s="41">
        <f t="shared" si="2"/>
        <v>-2.6573869764769029E-2</v>
      </c>
      <c r="P12" s="41">
        <f t="shared" si="2"/>
        <v>3.8655922485411359E-2</v>
      </c>
      <c r="Q12" s="41">
        <f t="shared" si="2"/>
        <v>-2.8982378910090451E-2</v>
      </c>
      <c r="R12" s="41">
        <f t="shared" si="2"/>
        <v>-1.0546979048167428E-2</v>
      </c>
      <c r="S12" s="41">
        <f t="shared" si="2"/>
        <v>-3.8510129013763546E-3</v>
      </c>
      <c r="T12" s="41">
        <f t="shared" si="2"/>
        <v>-9.2029833285179404E-4</v>
      </c>
      <c r="U12" s="41">
        <f t="shared" si="2"/>
        <v>-2.1124474710662929E-2</v>
      </c>
      <c r="V12" s="41">
        <f>V5/V$9</f>
        <v>2.4481035321292574E-2</v>
      </c>
      <c r="W12" s="41">
        <f t="shared" si="2"/>
        <v>-1.7710775983120337E-2</v>
      </c>
      <c r="X12" s="61">
        <f>X5/X$9</f>
        <v>8.1722476358498559E-3</v>
      </c>
      <c r="Y12" s="61">
        <f t="shared" si="5"/>
        <v>2.4865568928251161E-2</v>
      </c>
      <c r="Z12" s="61">
        <f t="shared" si="5"/>
        <v>0.11046717078198703</v>
      </c>
      <c r="AA12" s="61">
        <f t="shared" si="3"/>
        <v>-3.5623149671552756E-3</v>
      </c>
      <c r="AB12" s="61">
        <f t="shared" si="3"/>
        <v>-1.0366430599694641E-2</v>
      </c>
      <c r="AC12" s="61">
        <f t="shared" si="3"/>
        <v>-2.3614255146444142E-2</v>
      </c>
      <c r="AD12" s="61">
        <f t="shared" si="3"/>
        <v>2.5537966116864874E-2</v>
      </c>
      <c r="AE12" s="61">
        <f t="shared" si="3"/>
        <v>1.6558212788195917E-2</v>
      </c>
      <c r="AF12" s="61">
        <f t="shared" ref="AF12:AG12" si="7">AF5/AF$9</f>
        <v>1.7685545916480677E-2</v>
      </c>
      <c r="AG12" s="61">
        <f t="shared" si="7"/>
        <v>-1.4076849217042197E-2</v>
      </c>
      <c r="AH12" s="61">
        <f t="shared" si="4"/>
        <v>1.3655025764388484E-2</v>
      </c>
      <c r="AI12" s="61"/>
    </row>
    <row r="13" spans="1:35">
      <c r="C13" s="41"/>
      <c r="D13" s="41"/>
      <c r="E13" s="41"/>
      <c r="F13" s="41"/>
      <c r="G13" s="41"/>
      <c r="H13" s="41"/>
      <c r="I13" s="41"/>
      <c r="J13" s="41"/>
      <c r="K13" s="41"/>
      <c r="L13" s="41"/>
      <c r="M13" s="41"/>
      <c r="N13" s="41"/>
      <c r="O13" s="41"/>
      <c r="P13" s="41"/>
      <c r="Q13" s="41"/>
      <c r="R13" s="41"/>
      <c r="S13" s="41"/>
      <c r="T13" s="41"/>
      <c r="U13" s="41"/>
      <c r="V13" s="41"/>
      <c r="W13" s="41"/>
      <c r="X13" s="61">
        <f>(X19-X18)/X9</f>
        <v>-1.2217197343479076E-2</v>
      </c>
      <c r="Y13" s="128"/>
      <c r="Z13" s="128"/>
      <c r="AA13" s="128"/>
      <c r="AB13" s="61">
        <f>(AB19-AB18)/AB9</f>
        <v>-3.2403488226686421E-2</v>
      </c>
      <c r="AC13" s="61">
        <f>(AC19-AC18)/AC9</f>
        <v>-4.574634135946843E-2</v>
      </c>
      <c r="AD13" s="61">
        <f>(AD19-AD18)/AD9</f>
        <v>-6.5030212580001898E-2</v>
      </c>
      <c r="AE13" s="61">
        <f t="shared" ref="AE13:AF13" si="8">(AE19-AE18)/AE9</f>
        <v>-3.1132831188940308E-2</v>
      </c>
      <c r="AF13" s="61">
        <f t="shared" si="8"/>
        <v>-2.6449954372140139E-2</v>
      </c>
      <c r="AG13" s="61">
        <f t="shared" ref="AG13:AH13" si="9">(AG19-AG18)/AG9</f>
        <v>-2.0725900697728311E-2</v>
      </c>
      <c r="AH13" s="61">
        <f t="shared" si="9"/>
        <v>-6.3786424258343952E-2</v>
      </c>
      <c r="AI13" s="61"/>
    </row>
    <row r="14" spans="1:35">
      <c r="A14" s="133" t="s">
        <v>367</v>
      </c>
      <c r="C14" s="41"/>
      <c r="D14" s="41"/>
      <c r="E14" s="41"/>
      <c r="F14" s="41"/>
      <c r="G14" s="41"/>
      <c r="H14" s="41"/>
      <c r="I14" s="41"/>
      <c r="J14" s="41"/>
      <c r="K14" s="41"/>
      <c r="L14" s="41"/>
      <c r="M14" s="41"/>
      <c r="N14" s="41"/>
      <c r="O14" s="41"/>
      <c r="P14" s="41"/>
      <c r="Q14" s="41"/>
      <c r="R14" s="41"/>
      <c r="S14" s="41"/>
      <c r="T14" s="41"/>
      <c r="U14" s="41"/>
      <c r="V14" s="41"/>
      <c r="W14" s="41"/>
      <c r="AC14" s="61"/>
      <c r="AD14" s="247"/>
      <c r="AE14" s="247"/>
      <c r="AF14" s="247"/>
      <c r="AG14" s="247"/>
      <c r="AH14" s="247"/>
      <c r="AI14" s="247"/>
    </row>
    <row r="15" spans="1:35">
      <c r="A15" s="58" t="s">
        <v>246</v>
      </c>
      <c r="B15" s="58" t="s">
        <v>227</v>
      </c>
      <c r="C15" s="59">
        <v>-779.80288139936567</v>
      </c>
      <c r="D15" s="59">
        <v>-719.72381581974309</v>
      </c>
      <c r="E15" s="59">
        <v>-1071.4813429643405</v>
      </c>
      <c r="F15" s="59">
        <v>-458.79959428671168</v>
      </c>
      <c r="G15" s="59">
        <v>-494.82698156045319</v>
      </c>
      <c r="H15" s="59">
        <v>-839.61234478411097</v>
      </c>
      <c r="I15" s="59">
        <v>-827.42507669120528</v>
      </c>
      <c r="J15" s="59">
        <v>-446.23782332918677</v>
      </c>
      <c r="K15" s="59">
        <v>-98.057548050905552</v>
      </c>
      <c r="L15" s="59">
        <v>-193.12102922183249</v>
      </c>
      <c r="M15" s="59">
        <v>10.384996002221669</v>
      </c>
      <c r="N15" s="59">
        <v>458.50482673630108</v>
      </c>
      <c r="O15" s="60">
        <v>384.24361752687139</v>
      </c>
      <c r="P15" s="60">
        <v>15.067327513798546</v>
      </c>
      <c r="Q15" s="60">
        <v>97.778564108202318</v>
      </c>
      <c r="R15" s="60">
        <v>65.514137305078407</v>
      </c>
      <c r="S15" s="60">
        <v>373.43694712552792</v>
      </c>
      <c r="T15" s="60">
        <v>248.32206094855428</v>
      </c>
      <c r="U15" s="60">
        <v>110.20192347202999</v>
      </c>
      <c r="V15" s="60">
        <v>605.82261976337384</v>
      </c>
      <c r="W15" s="80">
        <v>425.33204846579883</v>
      </c>
      <c r="X15" s="80">
        <v>526.64648825505299</v>
      </c>
      <c r="Y15" s="80">
        <v>216.25380696785641</v>
      </c>
      <c r="Z15" s="81">
        <v>321.50002036594753</v>
      </c>
      <c r="AA15" s="81">
        <v>238.54847487198646</v>
      </c>
      <c r="AB15" s="81">
        <v>355.44298135828404</v>
      </c>
      <c r="AC15" s="81">
        <v>-15.790510794384716</v>
      </c>
      <c r="AD15" s="254">
        <v>97.308585239034699</v>
      </c>
      <c r="AE15" s="254">
        <v>403.83751275597751</v>
      </c>
      <c r="AF15" s="254">
        <v>440.33163898919281</v>
      </c>
      <c r="AG15" s="254">
        <v>268.97270493064832</v>
      </c>
      <c r="AH15" s="254">
        <v>29.475980363081817</v>
      </c>
      <c r="AI15" s="254">
        <v>-94.395477512704417</v>
      </c>
    </row>
    <row r="16" spans="1:35">
      <c r="A16" s="58" t="s">
        <v>247</v>
      </c>
      <c r="B16" s="58" t="s">
        <v>228</v>
      </c>
      <c r="C16" s="59">
        <v>-420.71280841857254</v>
      </c>
      <c r="D16" s="59">
        <v>-375.98705093400167</v>
      </c>
      <c r="E16" s="59">
        <v>-364.32502673151055</v>
      </c>
      <c r="F16" s="59">
        <v>-264.91511919684513</v>
      </c>
      <c r="G16" s="59">
        <v>-422.56819124679282</v>
      </c>
      <c r="H16" s="59">
        <v>-319.40398749234987</v>
      </c>
      <c r="I16" s="59">
        <v>-246.5118007078751</v>
      </c>
      <c r="J16" s="59">
        <v>-321.33799460335013</v>
      </c>
      <c r="K16" s="59">
        <v>-437.82544443243285</v>
      </c>
      <c r="L16" s="59">
        <v>-323.77338121444978</v>
      </c>
      <c r="M16" s="59">
        <v>-247.78254980163837</v>
      </c>
      <c r="N16" s="59">
        <v>-279.8273591787634</v>
      </c>
      <c r="O16" s="60">
        <v>-236.8838993382314</v>
      </c>
      <c r="P16" s="60">
        <v>-219.99147141505847</v>
      </c>
      <c r="Q16" s="60">
        <v>-63.421616632642724</v>
      </c>
      <c r="R16" s="60">
        <v>-195.17068008095845</v>
      </c>
      <c r="S16" s="60">
        <v>-328.08863366186392</v>
      </c>
      <c r="T16" s="60">
        <v>-437.4173006253227</v>
      </c>
      <c r="U16" s="60">
        <v>-210.66918766546621</v>
      </c>
      <c r="V16" s="60">
        <v>-362.1055650920058</v>
      </c>
      <c r="W16" s="80">
        <v>-333.54208185087737</v>
      </c>
      <c r="X16" s="80">
        <v>-256.59501435275354</v>
      </c>
      <c r="Y16" s="80">
        <v>-182.04958450075617</v>
      </c>
      <c r="Z16" s="81">
        <v>-439.94165672674103</v>
      </c>
      <c r="AA16" s="81">
        <v>-546.5237049696558</v>
      </c>
      <c r="AB16" s="81">
        <v>-435.45898192892724</v>
      </c>
      <c r="AC16" s="81">
        <v>-361.69695337090445</v>
      </c>
      <c r="AD16" s="254">
        <v>-634.61468801488581</v>
      </c>
      <c r="AE16" s="254">
        <v>-575.87851908098037</v>
      </c>
      <c r="AF16" s="254">
        <v>-373.89789807497846</v>
      </c>
      <c r="AG16" s="254">
        <v>-192.29339401630804</v>
      </c>
      <c r="AH16" s="254">
        <v>-498.73266086313737</v>
      </c>
      <c r="AI16" s="254">
        <v>-216.96499084255265</v>
      </c>
    </row>
    <row r="17" spans="1:35">
      <c r="A17" s="58" t="s">
        <v>248</v>
      </c>
      <c r="B17" s="58" t="s">
        <v>229</v>
      </c>
      <c r="C17" s="59">
        <v>-130.29421087772511</v>
      </c>
      <c r="D17" s="59">
        <v>-177.35130101531001</v>
      </c>
      <c r="E17" s="59">
        <v>-257.57880189552043</v>
      </c>
      <c r="F17" s="59">
        <v>-359.72552819047803</v>
      </c>
      <c r="G17" s="59">
        <v>-215.48259061883658</v>
      </c>
      <c r="H17" s="59">
        <v>-160.13120255592787</v>
      </c>
      <c r="I17" s="59">
        <v>-155.43209882111898</v>
      </c>
      <c r="J17" s="59">
        <v>-282.87250555327654</v>
      </c>
      <c r="K17" s="59">
        <v>-135.60455435895904</v>
      </c>
      <c r="L17" s="59">
        <v>-202.46517300806943</v>
      </c>
      <c r="M17" s="59">
        <v>-224.8039761714829</v>
      </c>
      <c r="N17" s="59">
        <v>-259.97079749236411</v>
      </c>
      <c r="O17" s="60">
        <v>-207.52316908333975</v>
      </c>
      <c r="P17" s="60">
        <v>-253.4154484459558</v>
      </c>
      <c r="Q17" s="60">
        <v>-207.84967127917309</v>
      </c>
      <c r="R17" s="60">
        <v>-126.80309313318575</v>
      </c>
      <c r="S17" s="60">
        <v>-210.5879476959602</v>
      </c>
      <c r="T17" s="60">
        <v>-158.61071542740515</v>
      </c>
      <c r="U17" s="60">
        <v>-102.88436710543385</v>
      </c>
      <c r="V17" s="60">
        <v>-227.09084525605749</v>
      </c>
      <c r="W17" s="80">
        <v>-239.93162750270088</v>
      </c>
      <c r="X17" s="80">
        <v>-390.43905907093051</v>
      </c>
      <c r="Y17" s="80">
        <v>-331.25710789449465</v>
      </c>
      <c r="Z17" s="81">
        <v>-471.41996372976746</v>
      </c>
      <c r="AA17" s="81">
        <v>-132.94929778212295</v>
      </c>
      <c r="AB17" s="81">
        <v>-298.89415157879085</v>
      </c>
      <c r="AC17" s="81">
        <v>-189.10052815073323</v>
      </c>
      <c r="AD17" s="254">
        <v>-283.03914016415087</v>
      </c>
      <c r="AE17" s="254">
        <v>-220.98218428609968</v>
      </c>
      <c r="AF17" s="254">
        <v>-395.56901025851766</v>
      </c>
      <c r="AG17" s="254">
        <v>-332.86989368051258</v>
      </c>
      <c r="AH17" s="254">
        <v>-365.39629201788824</v>
      </c>
      <c r="AI17" s="254">
        <v>-192.84631064512973</v>
      </c>
    </row>
    <row r="18" spans="1:35">
      <c r="A18" s="58" t="s">
        <v>216</v>
      </c>
      <c r="B18" s="58" t="s">
        <v>230</v>
      </c>
      <c r="C18" s="59">
        <v>52.745911549534881</v>
      </c>
      <c r="D18" s="59">
        <v>30.654874759199171</v>
      </c>
      <c r="E18" s="59">
        <v>30.522765131877097</v>
      </c>
      <c r="F18" s="59">
        <v>28.338287820041256</v>
      </c>
      <c r="G18" s="59">
        <v>28.854857981720031</v>
      </c>
      <c r="H18" s="59">
        <v>32.511876302568112</v>
      </c>
      <c r="I18" s="59">
        <v>36.52767501540513</v>
      </c>
      <c r="J18" s="59">
        <v>42.822915508084563</v>
      </c>
      <c r="K18" s="59">
        <v>34.320411796381265</v>
      </c>
      <c r="L18" s="59">
        <v>32.756421836444751</v>
      </c>
      <c r="M18" s="59">
        <v>47.604862467808644</v>
      </c>
      <c r="N18" s="59">
        <v>20.898554603834931</v>
      </c>
      <c r="O18" s="60">
        <v>21.650889841555568</v>
      </c>
      <c r="P18" s="60">
        <v>29.506508790175644</v>
      </c>
      <c r="Q18" s="60">
        <v>35.006332614233827</v>
      </c>
      <c r="R18" s="60">
        <v>29.504367188342766</v>
      </c>
      <c r="S18" s="60">
        <v>14.408527488349989</v>
      </c>
      <c r="T18" s="60">
        <v>22.535808616317105</v>
      </c>
      <c r="U18" s="60">
        <v>33.259028312649384</v>
      </c>
      <c r="V18" s="60">
        <v>20.558771325306353</v>
      </c>
      <c r="W18" s="80">
        <v>18.394937836457792</v>
      </c>
      <c r="X18" s="80">
        <v>13.710480693039209</v>
      </c>
      <c r="Y18" s="80">
        <v>24.553425171451728</v>
      </c>
      <c r="Z18" s="81">
        <v>20.994142825713595</v>
      </c>
      <c r="AA18" s="81">
        <v>15.03000836005447</v>
      </c>
      <c r="AB18" s="81">
        <v>26.725147147432619</v>
      </c>
      <c r="AC18" s="81">
        <v>20.985007158015687</v>
      </c>
      <c r="AD18" s="254">
        <v>29.115886687781533</v>
      </c>
      <c r="AE18" s="254">
        <v>19.797280963431991</v>
      </c>
      <c r="AF18" s="254">
        <v>24.417059264921338</v>
      </c>
      <c r="AG18" s="254">
        <v>26.066834737486218</v>
      </c>
      <c r="AH18" s="254">
        <v>46.372452267260385</v>
      </c>
      <c r="AI18" s="254">
        <v>64.475486575064508</v>
      </c>
    </row>
    <row r="19" spans="1:35">
      <c r="A19" s="58" t="s">
        <v>336</v>
      </c>
      <c r="B19" s="58" t="s">
        <v>214</v>
      </c>
      <c r="C19" s="59">
        <v>-1330.8099006956631</v>
      </c>
      <c r="D19" s="59">
        <v>-1273.0621677690547</v>
      </c>
      <c r="E19" s="59">
        <v>-1693.3851715913711</v>
      </c>
      <c r="F19" s="59">
        <v>-1083.4402416740347</v>
      </c>
      <c r="G19" s="59">
        <v>-1132.8777634260825</v>
      </c>
      <c r="H19" s="59">
        <v>-1319.1475348323891</v>
      </c>
      <c r="I19" s="59">
        <v>-1229.3689762201991</v>
      </c>
      <c r="J19" s="59">
        <v>-1050.4483234858135</v>
      </c>
      <c r="K19" s="59">
        <v>-671.48754684229743</v>
      </c>
      <c r="L19" s="59">
        <v>-719.35958344435198</v>
      </c>
      <c r="M19" s="59">
        <v>-462.20152997089963</v>
      </c>
      <c r="N19" s="59">
        <v>-81.293329934826488</v>
      </c>
      <c r="O19" s="60">
        <v>-60.163450894699736</v>
      </c>
      <c r="P19" s="60">
        <v>-458.33959234721556</v>
      </c>
      <c r="Q19" s="60">
        <v>-173.49272380361367</v>
      </c>
      <c r="R19" s="60">
        <v>-256.45963590906581</v>
      </c>
      <c r="S19" s="60">
        <v>-165.23963423229623</v>
      </c>
      <c r="T19" s="60">
        <v>-347.70595510417343</v>
      </c>
      <c r="U19" s="60">
        <v>-203.3516312988703</v>
      </c>
      <c r="V19" s="60">
        <v>16.626209415310541</v>
      </c>
      <c r="W19" s="80">
        <v>-148.14166088777955</v>
      </c>
      <c r="X19" s="80">
        <v>-120.38758516863106</v>
      </c>
      <c r="Y19" s="80">
        <v>-297.05288542739447</v>
      </c>
      <c r="Z19" s="80">
        <v>-589.86160009056096</v>
      </c>
      <c r="AA19" s="80">
        <v>-440.92452787979221</v>
      </c>
      <c r="AB19" s="80">
        <v>-378.91015214943411</v>
      </c>
      <c r="AC19" s="80">
        <v>-566.58799231602234</v>
      </c>
      <c r="AD19" s="254">
        <v>-820.34524294000209</v>
      </c>
      <c r="AE19" s="254">
        <f>AE3</f>
        <v>-393.02319061110256</v>
      </c>
      <c r="AF19" s="254">
        <f t="shared" ref="AF19:AH19" si="10">AF3</f>
        <v>-329.13526934430297</v>
      </c>
      <c r="AG19" s="254">
        <f t="shared" si="10"/>
        <v>-256.19058276617238</v>
      </c>
      <c r="AH19" s="254">
        <f t="shared" si="10"/>
        <v>-834.65297251794357</v>
      </c>
      <c r="AI19" s="254">
        <v>-439.73129242532224</v>
      </c>
    </row>
    <row r="20" spans="1:35">
      <c r="C20" s="41"/>
      <c r="D20" s="41"/>
      <c r="E20" s="41"/>
      <c r="F20" s="41"/>
      <c r="G20" s="41"/>
      <c r="H20" s="41"/>
      <c r="I20" s="41"/>
      <c r="J20" s="41"/>
      <c r="K20" s="41"/>
      <c r="L20" s="41"/>
      <c r="M20" s="41"/>
      <c r="N20" s="41"/>
      <c r="O20" s="41"/>
      <c r="P20" s="41"/>
      <c r="Q20" s="41"/>
      <c r="R20" s="41"/>
      <c r="S20" s="41"/>
      <c r="T20" s="41"/>
      <c r="U20" s="41"/>
      <c r="V20" s="41"/>
      <c r="W20" s="41"/>
      <c r="X20" s="41"/>
      <c r="Y20" s="128"/>
      <c r="Z20" s="128"/>
      <c r="AA20" s="128"/>
      <c r="AB20" s="128"/>
      <c r="AC20" s="225"/>
      <c r="AD20" s="247"/>
      <c r="AE20" s="247"/>
      <c r="AF20" s="247"/>
      <c r="AG20" s="247"/>
      <c r="AH20" s="247"/>
      <c r="AI20" s="247"/>
    </row>
    <row r="21" spans="1:35">
      <c r="A21" s="133" t="s">
        <v>368</v>
      </c>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61"/>
      <c r="AD21" s="247"/>
      <c r="AE21" s="247"/>
      <c r="AF21" s="247"/>
      <c r="AG21" s="247"/>
      <c r="AH21" s="247"/>
      <c r="AI21" s="247"/>
    </row>
    <row r="22" spans="1:35">
      <c r="A22" s="126" t="s">
        <v>247</v>
      </c>
      <c r="C22" s="129">
        <f>C16</f>
        <v>-420.71280841857254</v>
      </c>
      <c r="D22" s="129">
        <f t="shared" ref="D22:Z22" si="11">D16</f>
        <v>-375.98705093400167</v>
      </c>
      <c r="E22" s="129">
        <f t="shared" si="11"/>
        <v>-364.32502673151055</v>
      </c>
      <c r="F22" s="129">
        <f t="shared" si="11"/>
        <v>-264.91511919684513</v>
      </c>
      <c r="G22" s="129">
        <f t="shared" si="11"/>
        <v>-422.56819124679282</v>
      </c>
      <c r="H22" s="129">
        <f t="shared" si="11"/>
        <v>-319.40398749234987</v>
      </c>
      <c r="I22" s="129">
        <f t="shared" si="11"/>
        <v>-246.5118007078751</v>
      </c>
      <c r="J22" s="129">
        <f t="shared" si="11"/>
        <v>-321.33799460335013</v>
      </c>
      <c r="K22" s="129">
        <f t="shared" si="11"/>
        <v>-437.82544443243285</v>
      </c>
      <c r="L22" s="129">
        <f t="shared" si="11"/>
        <v>-323.77338121444978</v>
      </c>
      <c r="M22" s="129">
        <f t="shared" si="11"/>
        <v>-247.78254980163837</v>
      </c>
      <c r="N22" s="129">
        <f t="shared" si="11"/>
        <v>-279.8273591787634</v>
      </c>
      <c r="O22" s="129">
        <f t="shared" si="11"/>
        <v>-236.8838993382314</v>
      </c>
      <c r="P22" s="129">
        <f t="shared" si="11"/>
        <v>-219.99147141505847</v>
      </c>
      <c r="Q22" s="129">
        <f t="shared" si="11"/>
        <v>-63.421616632642724</v>
      </c>
      <c r="R22" s="129">
        <f t="shared" si="11"/>
        <v>-195.17068008095845</v>
      </c>
      <c r="S22" s="129">
        <f t="shared" si="11"/>
        <v>-328.08863366186392</v>
      </c>
      <c r="T22" s="129">
        <f t="shared" si="11"/>
        <v>-437.4173006253227</v>
      </c>
      <c r="U22" s="129">
        <f t="shared" si="11"/>
        <v>-210.66918766546621</v>
      </c>
      <c r="V22" s="129">
        <f t="shared" si="11"/>
        <v>-362.1055650920058</v>
      </c>
      <c r="W22" s="129">
        <f t="shared" si="11"/>
        <v>-333.54208185087737</v>
      </c>
      <c r="X22" s="129">
        <f t="shared" si="11"/>
        <v>-256.59501435275354</v>
      </c>
      <c r="Y22" s="129">
        <f t="shared" si="11"/>
        <v>-182.04958450075617</v>
      </c>
      <c r="Z22" s="129">
        <f t="shared" si="11"/>
        <v>-439.94165672674103</v>
      </c>
      <c r="AA22" s="129">
        <v>-546.5237049696558</v>
      </c>
      <c r="AB22" s="129">
        <v>-435.45898192892724</v>
      </c>
      <c r="AC22" s="129">
        <v>-361.69695337090445</v>
      </c>
      <c r="AD22" s="129">
        <v>-634.61468801488581</v>
      </c>
      <c r="AE22" s="129">
        <v>-575.87851908098037</v>
      </c>
      <c r="AF22" s="129">
        <v>-373.89789807497846</v>
      </c>
      <c r="AG22" s="129">
        <v>-192.29339401630804</v>
      </c>
      <c r="AH22" s="129">
        <f t="shared" ref="AH22" si="12">AH16</f>
        <v>-498.73266086313737</v>
      </c>
      <c r="AI22" s="129">
        <v>-216.96499084255265</v>
      </c>
    </row>
    <row r="23" spans="1:35">
      <c r="A23" s="256" t="s">
        <v>362</v>
      </c>
      <c r="C23" s="129">
        <v>-90.21652739969538</v>
      </c>
      <c r="D23" s="129">
        <v>-71.706105646664895</v>
      </c>
      <c r="E23" s="129">
        <v>-71.155298569925748</v>
      </c>
      <c r="F23" s="129">
        <v>-78.932488555999399</v>
      </c>
      <c r="G23" s="129">
        <v>-61.295647144022169</v>
      </c>
      <c r="H23" s="129">
        <v>-67.799414282187996</v>
      </c>
      <c r="I23" s="129">
        <v>-57.185852667719374</v>
      </c>
      <c r="J23" s="129">
        <v>-61.217637169326991</v>
      </c>
      <c r="K23" s="129">
        <v>-45.730127050280018</v>
      </c>
      <c r="L23" s="129">
        <v>-62.329704614107854</v>
      </c>
      <c r="M23" s="129">
        <v>-33.748268826567866</v>
      </c>
      <c r="N23" s="129">
        <v>-47.966690055010751</v>
      </c>
      <c r="O23" s="129">
        <v>-35.718759226970988</v>
      </c>
      <c r="P23" s="129">
        <v>-30.107568674743472</v>
      </c>
      <c r="Q23" s="129">
        <v>-15.244496834201239</v>
      </c>
      <c r="R23" s="129">
        <v>-24.90818218771199</v>
      </c>
      <c r="S23" s="129">
        <v>-48.054040414694825</v>
      </c>
      <c r="T23" s="129">
        <v>-49.489401616557103</v>
      </c>
      <c r="U23" s="129">
        <v>-32.576796820012369</v>
      </c>
      <c r="V23" s="129">
        <v>-45.736447728854742</v>
      </c>
      <c r="W23" s="129">
        <v>-63.675698814230806</v>
      </c>
      <c r="X23" s="129">
        <v>-88.557836375702919</v>
      </c>
      <c r="Y23" s="129">
        <v>-51.908309639193305</v>
      </c>
      <c r="Z23" s="129">
        <v>-79.422240455090247</v>
      </c>
      <c r="AA23" s="129">
        <v>-108.96694488801131</v>
      </c>
      <c r="AB23" s="129">
        <v>-158.29736497551511</v>
      </c>
      <c r="AC23" s="130">
        <v>-132.73475988954834</v>
      </c>
      <c r="AD23" s="257">
        <v>-160.5665333870696</v>
      </c>
      <c r="AE23" s="257">
        <v>-109.63125639116521</v>
      </c>
      <c r="AF23" s="257">
        <v>-131.31918022792968</v>
      </c>
      <c r="AG23" s="257">
        <v>-119.63931979061414</v>
      </c>
      <c r="AH23" s="257">
        <v>-97.550924828117246</v>
      </c>
      <c r="AI23" s="257">
        <v>-21.73276552786524</v>
      </c>
    </row>
    <row r="24" spans="1:35">
      <c r="A24" s="256" t="s">
        <v>363</v>
      </c>
      <c r="C24" s="129">
        <v>-72.538402831515498</v>
      </c>
      <c r="D24" s="129">
        <v>-52.032077072050839</v>
      </c>
      <c r="E24" s="129">
        <v>-21.094331674685264</v>
      </c>
      <c r="F24" s="129">
        <v>-70.373652471066322</v>
      </c>
      <c r="G24" s="129">
        <v>-93.613386023677293</v>
      </c>
      <c r="H24" s="129">
        <v>-71.235961239076417</v>
      </c>
      <c r="I24" s="129">
        <v>-21.447108850232972</v>
      </c>
      <c r="J24" s="129">
        <v>-92.340456617584536</v>
      </c>
      <c r="K24" s="129">
        <v>-75.762015720177914</v>
      </c>
      <c r="L24" s="129">
        <v>-43.613695374250426</v>
      </c>
      <c r="M24" s="129">
        <v>15.952597199222527</v>
      </c>
      <c r="N24" s="129">
        <v>-64.49546640149552</v>
      </c>
      <c r="O24" s="129">
        <v>-66.247782150123157</v>
      </c>
      <c r="P24" s="129">
        <v>-56.764396569729655</v>
      </c>
      <c r="Q24" s="129">
        <v>50.014487728198503</v>
      </c>
      <c r="R24" s="129">
        <v>-27.056278929173462</v>
      </c>
      <c r="S24" s="129">
        <v>-70.089187267067857</v>
      </c>
      <c r="T24" s="129">
        <v>-32.963511347427598</v>
      </c>
      <c r="U24" s="129">
        <v>66.694915824766213</v>
      </c>
      <c r="V24" s="129">
        <v>-61.170577249773118</v>
      </c>
      <c r="W24" s="129">
        <v>-80.403062553482457</v>
      </c>
      <c r="X24" s="129">
        <v>-6.9413288505000281</v>
      </c>
      <c r="Y24" s="129">
        <v>100.72911760687424</v>
      </c>
      <c r="Z24" s="129">
        <v>-71.052108349548291</v>
      </c>
      <c r="AA24" s="129">
        <v>-84.049475636242022</v>
      </c>
      <c r="AB24" s="129">
        <v>4.4314745496290442</v>
      </c>
      <c r="AC24" s="130">
        <v>120.029268693391</v>
      </c>
      <c r="AD24" s="257">
        <v>-76.392580981515977</v>
      </c>
      <c r="AE24" s="257">
        <v>-77.232648063124174</v>
      </c>
      <c r="AF24" s="257">
        <v>9.6531787219385734</v>
      </c>
      <c r="AG24" s="257">
        <v>157.03566937818874</v>
      </c>
      <c r="AH24" s="257">
        <v>-112.36461005632046</v>
      </c>
      <c r="AI24" s="257">
        <v>-58.330058750819603</v>
      </c>
    </row>
    <row r="25" spans="1:35">
      <c r="A25" s="256" t="s">
        <v>365</v>
      </c>
      <c r="C25" s="129">
        <v>-20.969888175417559</v>
      </c>
      <c r="D25" s="129">
        <v>-18.758202336922974</v>
      </c>
      <c r="E25" s="129">
        <v>-29.812935977723527</v>
      </c>
      <c r="F25" s="129">
        <v>-19.393084704242234</v>
      </c>
      <c r="G25" s="129">
        <v>-23.055394026260508</v>
      </c>
      <c r="H25" s="129">
        <v>-17.447108193977158</v>
      </c>
      <c r="I25" s="129">
        <v>-30.413432625770554</v>
      </c>
      <c r="J25" s="129">
        <v>-18.678172113125651</v>
      </c>
      <c r="K25" s="129">
        <v>-23.479611793959087</v>
      </c>
      <c r="L25" s="129">
        <v>-18.922725683116237</v>
      </c>
      <c r="M25" s="129">
        <v>-29.901061508010944</v>
      </c>
      <c r="N25" s="129">
        <v>-15.82225615460602</v>
      </c>
      <c r="O25" s="129">
        <v>-19.470422526635002</v>
      </c>
      <c r="P25" s="129">
        <v>-14.00038555797445</v>
      </c>
      <c r="Q25" s="129">
        <v>-19.947708432454125</v>
      </c>
      <c r="R25" s="129">
        <v>-17.733028073850537</v>
      </c>
      <c r="S25" s="129">
        <v>-19.598020011838855</v>
      </c>
      <c r="T25" s="129">
        <v>-17.636190459015879</v>
      </c>
      <c r="U25" s="129">
        <v>-29.508455000123092</v>
      </c>
      <c r="V25" s="129">
        <v>-16.779355813671287</v>
      </c>
      <c r="W25" s="129">
        <v>-21.090980284487042</v>
      </c>
      <c r="X25" s="129">
        <v>-17.73294694250561</v>
      </c>
      <c r="Y25" s="129">
        <v>-34.181445517050918</v>
      </c>
      <c r="Z25" s="129">
        <v>-17.338484511346625</v>
      </c>
      <c r="AA25" s="129">
        <v>-114.62057091473568</v>
      </c>
      <c r="AB25" s="129">
        <v>-74.354084129129262</v>
      </c>
      <c r="AC25" s="130">
        <v>-115.38245954936849</v>
      </c>
      <c r="AD25" s="257">
        <v>-74.659997969637317</v>
      </c>
      <c r="AE25" s="257">
        <v>-114.91526029650768</v>
      </c>
      <c r="AF25" s="257">
        <v>-77.195055588835089</v>
      </c>
      <c r="AG25" s="257">
        <v>-119.59119648511056</v>
      </c>
      <c r="AH25" s="257">
        <v>-78.050762503962261</v>
      </c>
      <c r="AI25" s="257">
        <v>-86.253169309711126</v>
      </c>
    </row>
    <row r="26" spans="1:35">
      <c r="A26" s="256" t="s">
        <v>364</v>
      </c>
      <c r="C26" s="129">
        <v>-82.102601054476196</v>
      </c>
      <c r="D26" s="129">
        <v>-90.82387359115279</v>
      </c>
      <c r="E26" s="129">
        <v>-56.429731539369556</v>
      </c>
      <c r="F26" s="129">
        <v>5.5544109651270723</v>
      </c>
      <c r="G26" s="129">
        <v>-79.856192500812739</v>
      </c>
      <c r="H26" s="129">
        <v>-22.956352871642416</v>
      </c>
      <c r="I26" s="129">
        <v>-27.860168362654555</v>
      </c>
      <c r="J26" s="129">
        <v>-40.232597460498006</v>
      </c>
      <c r="K26" s="129">
        <v>-142.74996403981868</v>
      </c>
      <c r="L26" s="129">
        <v>-119.81143221978857</v>
      </c>
      <c r="M26" s="129">
        <v>-129.51827564412966</v>
      </c>
      <c r="N26" s="129">
        <v>-79.808115790476208</v>
      </c>
      <c r="O26" s="129">
        <v>-45.809047632477899</v>
      </c>
      <c r="P26" s="129">
        <v>-48.535412408817706</v>
      </c>
      <c r="Q26" s="129">
        <v>-34.503835962731117</v>
      </c>
      <c r="R26" s="129">
        <v>-45.546410087152367</v>
      </c>
      <c r="S26" s="129">
        <v>-102.27431365150902</v>
      </c>
      <c r="T26" s="129">
        <v>-130.42304350130618</v>
      </c>
      <c r="U26" s="129">
        <v>-137.03534986389212</v>
      </c>
      <c r="V26" s="129">
        <v>-159.4655562578227</v>
      </c>
      <c r="W26" s="129">
        <v>-108.00002762371511</v>
      </c>
      <c r="X26" s="129">
        <v>-67.511870151792806</v>
      </c>
      <c r="Y26" s="129">
        <v>-99.291714767679807</v>
      </c>
      <c r="Z26" s="129">
        <v>-160.45998423097024</v>
      </c>
      <c r="AA26" s="129">
        <v>-139.47469018103465</v>
      </c>
      <c r="AB26" s="129">
        <v>-129.73802978070182</v>
      </c>
      <c r="AC26" s="130">
        <v>-140.41876936528047</v>
      </c>
      <c r="AD26" s="257">
        <v>-180.6996094631113</v>
      </c>
      <c r="AE26" s="257">
        <v>-149.46679718194645</v>
      </c>
      <c r="AF26" s="257">
        <v>-114.68382535629058</v>
      </c>
      <c r="AG26" s="257">
        <v>-66.017337679105154</v>
      </c>
      <c r="AH26" s="257">
        <v>-66.326214405975577</v>
      </c>
      <c r="AI26" s="257">
        <v>24.800914972795745</v>
      </c>
    </row>
    <row r="27" spans="1:35">
      <c r="A27" s="256" t="s">
        <v>88</v>
      </c>
      <c r="C27" s="129">
        <f>C22-SUM(C23:C26)</f>
        <v>-154.88538895746785</v>
      </c>
      <c r="D27" s="129">
        <f t="shared" ref="D27:AH27" si="13">D22-SUM(D23:D26)</f>
        <v>-142.66679228721017</v>
      </c>
      <c r="E27" s="129">
        <f t="shared" si="13"/>
        <v>-185.83272896980645</v>
      </c>
      <c r="F27" s="129">
        <f t="shared" si="13"/>
        <v>-101.77030443066423</v>
      </c>
      <c r="G27" s="129">
        <f t="shared" si="13"/>
        <v>-164.74757155202008</v>
      </c>
      <c r="H27" s="129">
        <f t="shared" si="13"/>
        <v>-139.96515090546586</v>
      </c>
      <c r="I27" s="129">
        <f t="shared" si="13"/>
        <v>-109.60523820149766</v>
      </c>
      <c r="J27" s="129">
        <f t="shared" si="13"/>
        <v>-108.86913124281497</v>
      </c>
      <c r="K27" s="129">
        <f t="shared" si="13"/>
        <v>-150.10372582819718</v>
      </c>
      <c r="L27" s="129">
        <f t="shared" si="13"/>
        <v>-79.095823323186693</v>
      </c>
      <c r="M27" s="129">
        <f t="shared" si="13"/>
        <v>-70.567541022152426</v>
      </c>
      <c r="N27" s="129">
        <f t="shared" si="13"/>
        <v>-71.734830777174921</v>
      </c>
      <c r="O27" s="129">
        <f t="shared" si="13"/>
        <v>-69.637887802024352</v>
      </c>
      <c r="P27" s="129">
        <f t="shared" si="13"/>
        <v>-70.583708203793179</v>
      </c>
      <c r="Q27" s="129">
        <f t="shared" si="13"/>
        <v>-43.740063131454747</v>
      </c>
      <c r="R27" s="129">
        <f t="shared" si="13"/>
        <v>-79.926780803070088</v>
      </c>
      <c r="S27" s="129">
        <f t="shared" si="13"/>
        <v>-88.073072316753382</v>
      </c>
      <c r="T27" s="129">
        <f t="shared" si="13"/>
        <v>-206.90515370101593</v>
      </c>
      <c r="U27" s="129">
        <f t="shared" si="13"/>
        <v>-78.243501806204847</v>
      </c>
      <c r="V27" s="129">
        <f t="shared" si="13"/>
        <v>-78.953628041883974</v>
      </c>
      <c r="W27" s="129">
        <f t="shared" si="13"/>
        <v>-60.372312574961938</v>
      </c>
      <c r="X27" s="129">
        <f t="shared" si="13"/>
        <v>-75.851032032252192</v>
      </c>
      <c r="Y27" s="129">
        <f t="shared" si="13"/>
        <v>-97.397232183706379</v>
      </c>
      <c r="Z27" s="129">
        <f t="shared" si="13"/>
        <v>-111.66883917978566</v>
      </c>
      <c r="AA27" s="129">
        <f t="shared" si="13"/>
        <v>-99.412023349632136</v>
      </c>
      <c r="AB27" s="129">
        <f t="shared" si="13"/>
        <v>-77.500977593210109</v>
      </c>
      <c r="AC27" s="129">
        <f t="shared" si="13"/>
        <v>-93.190233260098125</v>
      </c>
      <c r="AD27" s="129">
        <f t="shared" si="13"/>
        <v>-142.29596621355165</v>
      </c>
      <c r="AE27" s="129">
        <f t="shared" si="13"/>
        <v>-124.63255714823686</v>
      </c>
      <c r="AF27" s="129">
        <f t="shared" si="13"/>
        <v>-60.353015623861666</v>
      </c>
      <c r="AG27" s="129">
        <f t="shared" si="13"/>
        <v>-44.081209439666935</v>
      </c>
      <c r="AH27" s="129">
        <f t="shared" si="13"/>
        <v>-144.4401490687618</v>
      </c>
      <c r="AI27" s="129">
        <v>-75.449912226952421</v>
      </c>
    </row>
    <row r="28" spans="1:35">
      <c r="C28" s="132"/>
      <c r="D28" s="132"/>
      <c r="E28" s="132"/>
      <c r="F28" s="132"/>
      <c r="G28" s="132"/>
      <c r="H28" s="132"/>
      <c r="I28" s="132"/>
      <c r="J28" s="132"/>
      <c r="K28" s="132"/>
      <c r="L28" s="132"/>
      <c r="M28" s="132"/>
      <c r="N28" s="132"/>
      <c r="O28" s="132"/>
      <c r="P28" s="132"/>
      <c r="Q28" s="132"/>
      <c r="R28" s="132"/>
      <c r="S28" s="132"/>
      <c r="T28" s="132"/>
      <c r="U28" s="132"/>
      <c r="V28" s="132"/>
      <c r="W28" s="132"/>
      <c r="X28" s="132"/>
      <c r="AD28" s="247"/>
    </row>
    <row r="29" spans="1:35">
      <c r="A29" s="133" t="s">
        <v>369</v>
      </c>
      <c r="C29" s="132"/>
      <c r="D29" s="132"/>
      <c r="E29" s="132"/>
      <c r="F29" s="132"/>
      <c r="G29" s="132"/>
      <c r="H29" s="132"/>
      <c r="I29" s="132"/>
      <c r="J29" s="132"/>
      <c r="K29" s="132"/>
      <c r="L29" s="132"/>
      <c r="M29" s="132"/>
      <c r="N29" s="132"/>
      <c r="O29" s="132"/>
      <c r="P29" s="132"/>
      <c r="Q29" s="132"/>
      <c r="R29" s="132"/>
      <c r="S29" s="132"/>
      <c r="T29" s="132"/>
      <c r="U29" s="132"/>
      <c r="V29" s="132"/>
      <c r="W29" s="132"/>
      <c r="X29" s="132"/>
      <c r="AD29" s="247"/>
    </row>
    <row r="30" spans="1:35">
      <c r="A30" s="249" t="s">
        <v>231</v>
      </c>
      <c r="B30" s="223"/>
      <c r="C30" s="250">
        <v>-45.764156782528588</v>
      </c>
      <c r="D30" s="250">
        <v>-54.913977700934907</v>
      </c>
      <c r="E30" s="250">
        <v>-60.832319307870691</v>
      </c>
      <c r="F30" s="250">
        <v>-79.786318198368065</v>
      </c>
      <c r="G30" s="250">
        <v>-51.630629446807575</v>
      </c>
      <c r="H30" s="250">
        <v>-69.05225140652469</v>
      </c>
      <c r="I30" s="250">
        <v>-37.68600604301264</v>
      </c>
      <c r="J30" s="250">
        <v>-42.521513015058943</v>
      </c>
      <c r="K30" s="250">
        <v>-20.183718946477327</v>
      </c>
      <c r="L30" s="250">
        <v>-21.422634334120737</v>
      </c>
      <c r="M30" s="250">
        <v>-26.010700529008702</v>
      </c>
      <c r="N30" s="250">
        <v>-44.961169996139098</v>
      </c>
      <c r="O30" s="251">
        <v>-9.8716325632351598</v>
      </c>
      <c r="P30" s="251">
        <v>-11.490689507976887</v>
      </c>
      <c r="Q30" s="251">
        <v>-12.539404415836307</v>
      </c>
      <c r="R30" s="251">
        <v>-8.530709751614701</v>
      </c>
      <c r="S30" s="251">
        <v>-15.920695090579937</v>
      </c>
      <c r="T30" s="251">
        <v>-3.3361816881457287</v>
      </c>
      <c r="U30" s="251">
        <v>0.28719704427561155</v>
      </c>
      <c r="V30" s="251">
        <v>-9.0883981052987899</v>
      </c>
      <c r="W30" s="251">
        <v>-10.232145505704393</v>
      </c>
      <c r="X30" s="251">
        <v>-9.9598033051524784</v>
      </c>
      <c r="Y30" s="251">
        <v>-10</v>
      </c>
      <c r="Z30" s="251">
        <v>-11</v>
      </c>
      <c r="AA30" s="251">
        <v>45.271116019567167</v>
      </c>
      <c r="AB30" s="251">
        <v>46.64776707363918</v>
      </c>
      <c r="AC30" s="251">
        <v>46.800104161551431</v>
      </c>
      <c r="AD30" s="251">
        <v>46.01055018008303</v>
      </c>
      <c r="AE30" s="251">
        <v>61.202729755238202</v>
      </c>
      <c r="AF30" s="251">
        <v>47.476774484562199</v>
      </c>
      <c r="AG30" s="251">
        <v>51.990502698841013</v>
      </c>
      <c r="AH30" s="251">
        <v>66.132684382108252</v>
      </c>
      <c r="AI30" s="251">
        <v>40.200000000000003</v>
      </c>
    </row>
    <row r="31" spans="1:35">
      <c r="A31" s="249" t="s">
        <v>233</v>
      </c>
      <c r="B31" s="249"/>
      <c r="C31" s="223">
        <v>-138.4</v>
      </c>
      <c r="D31" s="223">
        <v>-161.19999999999999</v>
      </c>
      <c r="E31" s="223">
        <v>-185.7</v>
      </c>
      <c r="F31" s="248">
        <v>-253</v>
      </c>
      <c r="G31" s="252">
        <v>-126.21046016085612</v>
      </c>
      <c r="H31" s="252">
        <v>-35.74901455424277</v>
      </c>
      <c r="I31" s="252">
        <v>-96.376247202172621</v>
      </c>
      <c r="J31" s="252">
        <v>-170.51500761707524</v>
      </c>
      <c r="K31" s="252">
        <v>-72.114530653171514</v>
      </c>
      <c r="L31" s="252">
        <v>-135.98673237569281</v>
      </c>
      <c r="M31" s="252">
        <v>-126.52579669597472</v>
      </c>
      <c r="N31" s="252">
        <v>-124.90634822403518</v>
      </c>
      <c r="O31" s="252">
        <v>-128.4878834135703</v>
      </c>
      <c r="P31" s="252">
        <v>-188.01810708851883</v>
      </c>
      <c r="Q31" s="252">
        <v>-82.971765698430261</v>
      </c>
      <c r="R31" s="252">
        <v>-59.280454635073561</v>
      </c>
      <c r="S31" s="252">
        <v>-113.8928345540981</v>
      </c>
      <c r="T31" s="252">
        <v>-102.36682940400374</v>
      </c>
      <c r="U31" s="252">
        <v>7.7412830288217265</v>
      </c>
      <c r="V31" s="252">
        <v>1.8194495649674138</v>
      </c>
      <c r="W31" s="252">
        <v>-140</v>
      </c>
      <c r="X31" s="252">
        <v>-159</v>
      </c>
      <c r="Y31" s="252">
        <v>-207</v>
      </c>
      <c r="Z31" s="252">
        <v>-259</v>
      </c>
      <c r="AA31" s="252">
        <v>-131.53023800638385</v>
      </c>
      <c r="AB31" s="252">
        <v>-191.97591080340791</v>
      </c>
      <c r="AC31" s="252">
        <v>-130.96503247220568</v>
      </c>
      <c r="AD31" s="252">
        <v>-149.19041400583367</v>
      </c>
      <c r="AE31" s="252">
        <v>-238.5698730523755</v>
      </c>
      <c r="AF31" s="252">
        <v>-237.3296901388876</v>
      </c>
      <c r="AG31" s="252">
        <v>-235.42309260011658</v>
      </c>
      <c r="AH31" s="252">
        <v>-255.55829121961131</v>
      </c>
      <c r="AI31" s="252">
        <v>-142.19999999999999</v>
      </c>
    </row>
    <row r="32" spans="1:35">
      <c r="A32" s="249" t="s">
        <v>234</v>
      </c>
      <c r="B32" s="249"/>
      <c r="C32" s="223">
        <v>-5.7</v>
      </c>
      <c r="D32" s="223">
        <v>-12.8</v>
      </c>
      <c r="E32" s="223">
        <v>-13.9</v>
      </c>
      <c r="F32" s="248">
        <v>-20.6</v>
      </c>
      <c r="G32" s="252">
        <v>-36.548124683920534</v>
      </c>
      <c r="H32" s="252">
        <v>-37.250681227034683</v>
      </c>
      <c r="I32" s="252">
        <v>-37.756746070340881</v>
      </c>
      <c r="J32" s="252">
        <v>-35.306377032359116</v>
      </c>
      <c r="K32" s="252">
        <v>-37.309043791270952</v>
      </c>
      <c r="L32" s="252">
        <v>-38.306850648304646</v>
      </c>
      <c r="M32" s="252">
        <v>-38.917213641756184</v>
      </c>
      <c r="N32" s="252">
        <v>-38.208517496892746</v>
      </c>
      <c r="O32" s="252">
        <v>-37.101056727015369</v>
      </c>
      <c r="P32" s="252">
        <v>-43.506649196522183</v>
      </c>
      <c r="Q32" s="252">
        <v>-51.891122798325277</v>
      </c>
      <c r="R32" s="252">
        <v>-45.764080861962469</v>
      </c>
      <c r="S32" s="252">
        <v>-44.686344167357611</v>
      </c>
      <c r="T32" s="252">
        <v>-57.449279393995702</v>
      </c>
      <c r="U32" s="252">
        <v>-58.814234700216431</v>
      </c>
      <c r="V32" s="252">
        <v>-58.947843644141358</v>
      </c>
      <c r="W32" s="252">
        <v>-58</v>
      </c>
      <c r="X32" s="252">
        <v>-65</v>
      </c>
      <c r="Y32" s="252">
        <v>-69</v>
      </c>
      <c r="Z32" s="252">
        <v>-73</v>
      </c>
      <c r="AA32" s="252">
        <v>-72.130678314762989</v>
      </c>
      <c r="AB32" s="252">
        <v>-55.618690288052029</v>
      </c>
      <c r="AC32" s="252">
        <v>-73.174053172441575</v>
      </c>
      <c r="AD32" s="252">
        <v>-80.733018133994491</v>
      </c>
      <c r="AE32" s="252">
        <v>-85.107613521718591</v>
      </c>
      <c r="AF32" s="252">
        <v>-98.234868081283409</v>
      </c>
      <c r="AG32" s="252">
        <v>-99.096758579512738</v>
      </c>
      <c r="AH32" s="252">
        <v>-98.466111409378399</v>
      </c>
      <c r="AI32" s="252">
        <v>-64.900000000000006</v>
      </c>
    </row>
    <row r="33" spans="1:35">
      <c r="A33" s="249" t="s">
        <v>235</v>
      </c>
      <c r="B33" s="249"/>
      <c r="C33" s="223">
        <v>-23.4</v>
      </c>
      <c r="D33" s="223">
        <v>-31.8</v>
      </c>
      <c r="E33" s="223">
        <v>-43.1</v>
      </c>
      <c r="F33" s="248">
        <v>-35.700000000000003</v>
      </c>
      <c r="G33" s="252">
        <v>-30.19458925840506</v>
      </c>
      <c r="H33" s="252">
        <v>-51.109963784739705</v>
      </c>
      <c r="I33" s="252">
        <v>-33.464940990948378</v>
      </c>
      <c r="J33" s="252">
        <v>-71.471040681270523</v>
      </c>
      <c r="K33" s="252">
        <v>-46.656648909156871</v>
      </c>
      <c r="L33" s="252">
        <v>-58.216097586814385</v>
      </c>
      <c r="M33" s="252">
        <v>-72.101169157198299</v>
      </c>
      <c r="N33" s="252">
        <v>-70.698564475556182</v>
      </c>
      <c r="O33" s="252">
        <v>-46.819436258176196</v>
      </c>
      <c r="P33" s="252">
        <v>-72.493531805794888</v>
      </c>
      <c r="Q33" s="252">
        <v>-102.9446626918901</v>
      </c>
      <c r="R33" s="252">
        <v>-67.942724115296301</v>
      </c>
      <c r="S33" s="252">
        <v>-80.887418545550844</v>
      </c>
      <c r="T33" s="252">
        <v>-58.810258102658992</v>
      </c>
      <c r="U33" s="252">
        <v>-121.42360769877928</v>
      </c>
      <c r="V33" s="252">
        <v>-197.07338516355918</v>
      </c>
      <c r="W33" s="252">
        <v>-70</v>
      </c>
      <c r="X33" s="252">
        <v>-198</v>
      </c>
      <c r="Y33" s="252">
        <v>-95</v>
      </c>
      <c r="Z33" s="252">
        <v>-178</v>
      </c>
      <c r="AA33" s="252">
        <v>-60.388675834715706</v>
      </c>
      <c r="AB33" s="252">
        <v>-175.13144884479414</v>
      </c>
      <c r="AC33" s="252">
        <v>-145.2073099247061</v>
      </c>
      <c r="AD33" s="252">
        <v>-175.88993493825521</v>
      </c>
      <c r="AE33" s="252">
        <v>-48.297027250241015</v>
      </c>
      <c r="AF33" s="252">
        <v>-159.64978629395074</v>
      </c>
      <c r="AG33" s="252">
        <v>-147.81150346475766</v>
      </c>
      <c r="AH33" s="252">
        <v>-146.54030968764249</v>
      </c>
      <c r="AI33" s="252">
        <v>-32.9</v>
      </c>
    </row>
    <row r="34" spans="1:35">
      <c r="A34" s="249" t="s">
        <v>341</v>
      </c>
      <c r="B34" s="249"/>
      <c r="C34" s="223"/>
      <c r="D34" s="223"/>
      <c r="E34" s="223"/>
      <c r="F34" s="248"/>
      <c r="G34" s="252">
        <v>0</v>
      </c>
      <c r="H34" s="252">
        <v>0</v>
      </c>
      <c r="I34" s="252">
        <v>0</v>
      </c>
      <c r="J34" s="252">
        <v>0</v>
      </c>
      <c r="K34" s="252">
        <v>0</v>
      </c>
      <c r="L34" s="252">
        <v>0</v>
      </c>
      <c r="M34" s="252">
        <v>0</v>
      </c>
      <c r="N34" s="252">
        <v>0</v>
      </c>
      <c r="O34" s="252">
        <v>0</v>
      </c>
      <c r="P34" s="252">
        <v>0</v>
      </c>
      <c r="Q34" s="252">
        <v>0</v>
      </c>
      <c r="R34" s="252">
        <v>0</v>
      </c>
      <c r="S34" s="252">
        <v>0.4015812455704717</v>
      </c>
      <c r="T34" s="252">
        <v>0.4321270022795225</v>
      </c>
      <c r="U34" s="252">
        <v>0.36741287324287897</v>
      </c>
      <c r="V34" s="252">
        <v>0.4032769183669187</v>
      </c>
      <c r="W34" s="252">
        <v>0</v>
      </c>
      <c r="X34" s="252">
        <v>0</v>
      </c>
      <c r="Y34" s="252">
        <v>1</v>
      </c>
      <c r="Z34" s="252">
        <v>-5</v>
      </c>
      <c r="AA34" s="252">
        <v>3.7368816526223068</v>
      </c>
      <c r="AB34" s="252">
        <v>3.8237807881061006</v>
      </c>
      <c r="AC34" s="252">
        <v>5.0022039876300033</v>
      </c>
      <c r="AD34" s="252">
        <v>3.9266056520337758</v>
      </c>
      <c r="AE34" s="252">
        <v>10.410487340604204</v>
      </c>
      <c r="AF34" s="252">
        <v>9.928701998302639</v>
      </c>
      <c r="AG34" s="252">
        <v>7.2165963988868196</v>
      </c>
      <c r="AH34" s="252">
        <v>8.3269434986310706</v>
      </c>
      <c r="AI34" s="252">
        <v>4.3</v>
      </c>
    </row>
    <row r="35" spans="1:35">
      <c r="A35" s="223" t="s">
        <v>232</v>
      </c>
      <c r="B35" s="223"/>
      <c r="C35" s="223">
        <v>0</v>
      </c>
      <c r="D35" s="223">
        <v>0</v>
      </c>
      <c r="E35" s="223">
        <v>0</v>
      </c>
      <c r="F35" s="223">
        <v>0</v>
      </c>
      <c r="G35" s="223">
        <v>0</v>
      </c>
      <c r="H35" s="223">
        <v>0</v>
      </c>
      <c r="I35" s="223">
        <v>0</v>
      </c>
      <c r="J35" s="223">
        <v>0</v>
      </c>
      <c r="K35" s="223">
        <v>0</v>
      </c>
      <c r="L35" s="223">
        <v>0</v>
      </c>
      <c r="M35" s="223">
        <v>0</v>
      </c>
      <c r="N35" s="223">
        <v>0</v>
      </c>
      <c r="O35" s="223">
        <v>0</v>
      </c>
      <c r="P35" s="223">
        <v>0</v>
      </c>
      <c r="Q35" s="223">
        <v>0</v>
      </c>
      <c r="R35" s="223">
        <v>0</v>
      </c>
      <c r="S35" s="223">
        <v>0</v>
      </c>
      <c r="T35" s="223">
        <v>0</v>
      </c>
      <c r="U35" s="223">
        <v>0</v>
      </c>
      <c r="V35" s="223">
        <v>0</v>
      </c>
      <c r="W35" s="223">
        <v>0</v>
      </c>
      <c r="X35" s="251">
        <v>1.392500857829964</v>
      </c>
      <c r="Y35" s="252">
        <v>1</v>
      </c>
      <c r="Z35" s="252">
        <v>3</v>
      </c>
      <c r="AA35" s="252">
        <v>2.1204412480025017</v>
      </c>
      <c r="AB35" s="252">
        <v>5.7260313118671764</v>
      </c>
      <c r="AC35" s="252">
        <v>2.9557192568273107</v>
      </c>
      <c r="AD35" s="252">
        <v>2.407586588052927</v>
      </c>
      <c r="AE35" s="252">
        <v>2.9445730858015837</v>
      </c>
      <c r="AF35" s="252">
        <v>2.2975039432045952</v>
      </c>
      <c r="AG35" s="252">
        <v>12.113493917848384</v>
      </c>
      <c r="AH35" s="252">
        <v>11.037971580424699</v>
      </c>
      <c r="AI35" s="252">
        <v>2.7</v>
      </c>
    </row>
    <row r="36" spans="1:35">
      <c r="A36" s="223" t="s">
        <v>340</v>
      </c>
      <c r="B36" s="223"/>
      <c r="C36" s="253">
        <v>0.21683746481443261</v>
      </c>
      <c r="D36" s="253">
        <v>0.21683746481443261</v>
      </c>
      <c r="E36" s="253">
        <v>0.21683746481443261</v>
      </c>
      <c r="F36" s="253">
        <v>0.21683746481443261</v>
      </c>
      <c r="G36" s="253">
        <v>0.20348174590358514</v>
      </c>
      <c r="H36" s="253">
        <v>0.20348174590358514</v>
      </c>
      <c r="I36" s="253">
        <v>0.20348174590358514</v>
      </c>
      <c r="J36" s="253">
        <v>0.20348174590358514</v>
      </c>
      <c r="K36" s="224">
        <v>-0.50276825007807957</v>
      </c>
      <c r="L36" s="224">
        <v>-0.50276825007807957</v>
      </c>
      <c r="M36" s="224">
        <v>-0.50276825007807957</v>
      </c>
      <c r="N36" s="224">
        <v>-0.50276825007807957</v>
      </c>
      <c r="O36" s="224">
        <v>-1.0223505591392144</v>
      </c>
      <c r="P36" s="224">
        <v>-1.0223505591392144</v>
      </c>
      <c r="Q36" s="224">
        <v>-1.0223505591392144</v>
      </c>
      <c r="R36" s="224">
        <v>-1.0223505591392144</v>
      </c>
      <c r="S36" s="224">
        <v>-1.30239064927373</v>
      </c>
      <c r="T36" s="224">
        <v>-1.30239064927373</v>
      </c>
      <c r="U36" s="224">
        <v>-1.30239064927373</v>
      </c>
      <c r="V36" s="224">
        <v>-1.30239064927373</v>
      </c>
      <c r="W36" s="224">
        <v>-1.3480684350521077</v>
      </c>
      <c r="X36" s="224">
        <v>-1.3480684350521077</v>
      </c>
      <c r="Y36" s="224">
        <v>-1.3480684350521077</v>
      </c>
      <c r="Z36" s="224">
        <v>-1.3480684350521077</v>
      </c>
      <c r="AA36" s="224">
        <v>0.48289704875234013</v>
      </c>
      <c r="AB36" s="224">
        <v>0.96732290935844489</v>
      </c>
      <c r="AC36" s="224">
        <v>0.51993401229554104</v>
      </c>
      <c r="AD36" s="224">
        <v>0.4308778867189279</v>
      </c>
      <c r="AE36" s="224">
        <v>0.75674090167617036</v>
      </c>
      <c r="AF36" s="224">
        <v>1.3231987108390717</v>
      </c>
      <c r="AG36" s="224">
        <v>1.6043164318961103</v>
      </c>
      <c r="AH36" s="224">
        <v>0.49729303857064366</v>
      </c>
      <c r="AI36" s="224">
        <v>0.43848078235160343</v>
      </c>
    </row>
    <row r="37" spans="1:35">
      <c r="AD37" s="247"/>
    </row>
    <row r="38" spans="1:35">
      <c r="A38" s="133" t="s">
        <v>370</v>
      </c>
      <c r="AD38" s="247"/>
    </row>
    <row r="39" spans="1:35">
      <c r="A39" s="126" t="s">
        <v>217</v>
      </c>
      <c r="B39" s="126" t="s">
        <v>218</v>
      </c>
      <c r="C39" s="128">
        <v>-1066.8665243136104</v>
      </c>
      <c r="D39" s="128">
        <v>-1347.5445496283803</v>
      </c>
      <c r="E39" s="128">
        <v>-1458.3254934482572</v>
      </c>
      <c r="F39" s="128">
        <v>-335.08149744386799</v>
      </c>
      <c r="G39" s="128">
        <v>-839.87997104640647</v>
      </c>
      <c r="H39" s="128">
        <v>-391.54645652369436</v>
      </c>
      <c r="I39" s="128">
        <v>-367.13793082388383</v>
      </c>
      <c r="J39" s="128">
        <v>-420.15296525665718</v>
      </c>
      <c r="K39" s="128">
        <v>-272.39027922647375</v>
      </c>
      <c r="L39" s="128">
        <v>-51.28712490555187</v>
      </c>
      <c r="M39" s="128">
        <v>-152.18730414333399</v>
      </c>
      <c r="N39" s="128">
        <v>245.17783965906418</v>
      </c>
      <c r="O39" s="128">
        <v>113.46009780978655</v>
      </c>
      <c r="P39" s="128">
        <v>-56.90761826232842</v>
      </c>
      <c r="Q39" s="128">
        <v>28.344020318451832</v>
      </c>
      <c r="R39" s="128">
        <v>-167.80774180899942</v>
      </c>
      <c r="S39" s="128">
        <v>-213.56569225469281</v>
      </c>
      <c r="T39" s="128">
        <v>259.6164309927899</v>
      </c>
      <c r="U39" s="128">
        <v>-55.747233606180998</v>
      </c>
      <c r="V39" s="128">
        <v>-93.746431902245604</v>
      </c>
      <c r="W39" s="227">
        <v>-137.01583681360856</v>
      </c>
      <c r="X39" s="251">
        <v>-354.86685901162571</v>
      </c>
      <c r="Y39" s="251">
        <v>-439</v>
      </c>
      <c r="Z39" s="251">
        <v>-474</v>
      </c>
      <c r="AA39" s="251">
        <v>-478.08106166643222</v>
      </c>
      <c r="AB39" s="251">
        <v>-531.09752731793674</v>
      </c>
      <c r="AC39" s="251">
        <v>-467.82021250076741</v>
      </c>
      <c r="AD39" s="251">
        <v>-659.69577151699673</v>
      </c>
      <c r="AE39" s="251">
        <v>-465.93622558111878</v>
      </c>
      <c r="AF39" s="251">
        <v>-469.00586097706838</v>
      </c>
      <c r="AG39" s="251">
        <v>-420.50124659252185</v>
      </c>
      <c r="AH39" s="251">
        <v>-731.01975364799193</v>
      </c>
      <c r="AI39" s="251">
        <v>-214.63513293517931</v>
      </c>
    </row>
    <row r="40" spans="1:35">
      <c r="A40" s="126" t="s">
        <v>219</v>
      </c>
      <c r="B40" s="126" t="s">
        <v>220</v>
      </c>
      <c r="C40" s="128">
        <v>-576.1598091150654</v>
      </c>
      <c r="D40" s="128">
        <v>-1.4985764711594243</v>
      </c>
      <c r="E40" s="128">
        <v>-253.7060179048716</v>
      </c>
      <c r="F40" s="128">
        <v>-1469.0259976495972</v>
      </c>
      <c r="G40" s="128">
        <v>-3.1980753881378812</v>
      </c>
      <c r="H40" s="128">
        <v>16.768056555315059</v>
      </c>
      <c r="I40" s="128">
        <v>13.259064267088359</v>
      </c>
      <c r="J40" s="128">
        <v>133.77438510568911</v>
      </c>
      <c r="K40" s="128">
        <v>-383.01323538068453</v>
      </c>
      <c r="L40" s="128">
        <v>-9.6139622179649962</v>
      </c>
      <c r="M40" s="128">
        <v>8.7636326393920125</v>
      </c>
      <c r="N40" s="128">
        <v>113.89937138972617</v>
      </c>
      <c r="O40" s="128">
        <v>14.78745482354638</v>
      </c>
      <c r="P40" s="128">
        <v>-631.2055669386549</v>
      </c>
      <c r="Q40" s="128">
        <v>315.55704684218529</v>
      </c>
      <c r="R40" s="128">
        <v>52.387206769861479</v>
      </c>
      <c r="S40" s="128">
        <v>-5.4492793986620924</v>
      </c>
      <c r="T40" s="128">
        <v>-504.00111223044843</v>
      </c>
      <c r="U40" s="128">
        <v>-1.1665074218153109</v>
      </c>
      <c r="V40" s="128">
        <v>23.55633177536879</v>
      </c>
      <c r="W40" s="227">
        <v>42.898514831183739</v>
      </c>
      <c r="X40" s="251">
        <v>-63.622375569443598</v>
      </c>
      <c r="Y40" s="251">
        <v>-84</v>
      </c>
      <c r="Z40" s="251">
        <v>-395</v>
      </c>
      <c r="AA40" s="251">
        <v>162.02158076489715</v>
      </c>
      <c r="AB40" s="251">
        <v>238.45078006122947</v>
      </c>
      <c r="AC40" s="251">
        <v>-12.106416826743018</v>
      </c>
      <c r="AD40" s="251">
        <v>-449.18693856483162</v>
      </c>
      <c r="AE40" s="251">
        <v>-340.13985884775002</v>
      </c>
      <c r="AF40" s="251">
        <v>-17.698383053688787</v>
      </c>
      <c r="AG40" s="251">
        <v>-41.554139255964365</v>
      </c>
      <c r="AH40" s="251">
        <v>30.20035715071047</v>
      </c>
      <c r="AI40" s="251">
        <v>-28.855102793945935</v>
      </c>
    </row>
    <row r="41" spans="1:35">
      <c r="A41" s="126" t="s">
        <v>221</v>
      </c>
      <c r="B41" s="126" t="s">
        <v>222</v>
      </c>
      <c r="C41" s="128">
        <v>0</v>
      </c>
      <c r="D41" s="128">
        <v>0</v>
      </c>
      <c r="E41" s="128">
        <v>0</v>
      </c>
      <c r="F41" s="128">
        <v>0</v>
      </c>
      <c r="G41" s="128">
        <v>0</v>
      </c>
      <c r="H41" s="128">
        <v>0</v>
      </c>
      <c r="I41" s="128">
        <v>0</v>
      </c>
      <c r="J41" s="128">
        <v>0</v>
      </c>
      <c r="K41" s="128">
        <v>-0.25302795892262964</v>
      </c>
      <c r="L41" s="128">
        <v>0.15451709049760609</v>
      </c>
      <c r="M41" s="128">
        <v>-1.0870734020006978</v>
      </c>
      <c r="N41" s="128">
        <v>7.1582855026797204E-2</v>
      </c>
      <c r="O41" s="128">
        <v>0.18130949500000071</v>
      </c>
      <c r="P41" s="128">
        <v>3.752079300000033E-2</v>
      </c>
      <c r="Q41" s="128">
        <v>0.39575918999999971</v>
      </c>
      <c r="R41" s="128">
        <v>-1.9802026170000002</v>
      </c>
      <c r="S41" s="128">
        <v>0.13740072066243592</v>
      </c>
      <c r="T41" s="128">
        <v>0.26846426243007276</v>
      </c>
      <c r="U41" s="128">
        <v>-1.5957102967538279</v>
      </c>
      <c r="V41" s="128">
        <v>39.273190953568161</v>
      </c>
      <c r="W41" s="227">
        <v>15.330701347343741</v>
      </c>
      <c r="X41" s="251">
        <v>0.3742367070284871</v>
      </c>
      <c r="Y41" s="251">
        <v>1</v>
      </c>
      <c r="Z41" s="251">
        <v>0</v>
      </c>
      <c r="AA41" s="251">
        <v>-0.49959661183097204</v>
      </c>
      <c r="AB41" s="251">
        <v>-40.593052748216188</v>
      </c>
      <c r="AC41" s="251">
        <v>27.981843118457004</v>
      </c>
      <c r="AD41" s="251">
        <v>0.36375712993951109</v>
      </c>
      <c r="AE41" s="251">
        <v>-0.66609614246971049</v>
      </c>
      <c r="AF41" s="251">
        <v>2.4322646854099821</v>
      </c>
      <c r="AG41" s="251">
        <v>-1.1327577420658066</v>
      </c>
      <c r="AH41" s="251">
        <v>4.8296296012968956</v>
      </c>
      <c r="AI41" s="251">
        <v>0.28847486950571732</v>
      </c>
    </row>
    <row r="42" spans="1:35">
      <c r="A42" s="126" t="s">
        <v>223</v>
      </c>
      <c r="B42" s="126" t="s">
        <v>224</v>
      </c>
      <c r="C42" s="128">
        <v>105.78751248282643</v>
      </c>
      <c r="D42" s="128">
        <v>207.64922778639038</v>
      </c>
      <c r="E42" s="128">
        <v>-26.17716510550045</v>
      </c>
      <c r="F42" s="128">
        <v>-468.34950205586233</v>
      </c>
      <c r="G42" s="128">
        <v>223.09818526073173</v>
      </c>
      <c r="H42" s="128">
        <v>-407.99545348825609</v>
      </c>
      <c r="I42" s="128">
        <v>-293.25060940945133</v>
      </c>
      <c r="J42" s="128">
        <v>-471.66444672370153</v>
      </c>
      <c r="K42" s="128">
        <v>135.10908842636178</v>
      </c>
      <c r="L42" s="128">
        <v>225.96328931813446</v>
      </c>
      <c r="M42" s="128">
        <v>-678.96899417777581</v>
      </c>
      <c r="N42" s="128">
        <v>-684.13827348020868</v>
      </c>
      <c r="O42" s="128">
        <v>-99.395580932149059</v>
      </c>
      <c r="P42" s="128">
        <v>176.4447534237718</v>
      </c>
      <c r="Q42" s="128">
        <v>-400.31223164007747</v>
      </c>
      <c r="R42" s="128">
        <v>-132.0052472336061</v>
      </c>
      <c r="S42" s="128">
        <v>-64.833903310839162</v>
      </c>
      <c r="T42" s="128">
        <v>-11.291628363479504</v>
      </c>
      <c r="U42" s="128">
        <v>-10.021259193738842</v>
      </c>
      <c r="V42" s="128">
        <v>-122.35044950182146</v>
      </c>
      <c r="W42" s="227">
        <v>-27.150429703209056</v>
      </c>
      <c r="X42" s="251">
        <v>170.66886793971906</v>
      </c>
      <c r="Y42" s="251">
        <v>92</v>
      </c>
      <c r="Z42" s="251">
        <v>-807</v>
      </c>
      <c r="AA42" s="251">
        <v>19.032463318635479</v>
      </c>
      <c r="AB42" s="251">
        <v>-21.620331391643134</v>
      </c>
      <c r="AC42" s="251">
        <v>37.155482883337271</v>
      </c>
      <c r="AD42" s="251">
        <v>84.653586458680394</v>
      </c>
      <c r="AE42" s="251">
        <v>276.63385628390068</v>
      </c>
      <c r="AF42" s="251">
        <v>-24.58316002128285</v>
      </c>
      <c r="AG42" s="251">
        <v>179.97196325509114</v>
      </c>
      <c r="AH42" s="251">
        <v>-356.36746866078636</v>
      </c>
      <c r="AI42" s="251">
        <v>-36.433070337115424</v>
      </c>
    </row>
    <row r="43" spans="1:35">
      <c r="A43" s="126" t="s">
        <v>225</v>
      </c>
      <c r="B43" s="126" t="s">
        <v>226</v>
      </c>
      <c r="C43" s="128">
        <v>-1537.2388209458493</v>
      </c>
      <c r="D43" s="128">
        <v>-1141.3938983131493</v>
      </c>
      <c r="E43" s="128">
        <v>-1738.2086764586293</v>
      </c>
      <c r="F43" s="128">
        <v>-2272.4569971493274</v>
      </c>
      <c r="G43" s="128">
        <v>-619.97986117381265</v>
      </c>
      <c r="H43" s="128">
        <v>-782.77385345663538</v>
      </c>
      <c r="I43" s="128">
        <v>-647.12947596624679</v>
      </c>
      <c r="J43" s="128">
        <v>-758.04302687466964</v>
      </c>
      <c r="K43" s="128">
        <v>-520.54745413971909</v>
      </c>
      <c r="L43" s="128">
        <v>165.2167192851152</v>
      </c>
      <c r="M43" s="128">
        <v>-823.47973908371853</v>
      </c>
      <c r="N43" s="128">
        <v>-324.98947957639155</v>
      </c>
      <c r="O43" s="128">
        <v>29.033281196183864</v>
      </c>
      <c r="P43" s="128">
        <v>-511.6309109842116</v>
      </c>
      <c r="Q43" s="128">
        <v>-56.015405289440366</v>
      </c>
      <c r="R43" s="128">
        <v>-249.40598488974405</v>
      </c>
      <c r="S43" s="128">
        <v>-283.7114742435316</v>
      </c>
      <c r="T43" s="128">
        <v>-306.41964533871612</v>
      </c>
      <c r="U43" s="128">
        <v>-68.530710518489286</v>
      </c>
      <c r="V43" s="128">
        <v>-153.2673586751298</v>
      </c>
      <c r="W43" s="227">
        <v>-105.93705033829013</v>
      </c>
      <c r="X43" s="251">
        <v>-247.44612993432168</v>
      </c>
      <c r="Y43" s="251">
        <v>-431</v>
      </c>
      <c r="Z43" s="251">
        <v>-1677</v>
      </c>
      <c r="AA43" s="251">
        <v>-297.52661419473054</v>
      </c>
      <c r="AB43" s="251">
        <v>-354.86013139656654</v>
      </c>
      <c r="AC43" s="251">
        <v>-414.78930332571622</v>
      </c>
      <c r="AD43" s="251">
        <v>-1023.8653664932085</v>
      </c>
      <c r="AE43" s="251">
        <v>-530.10832428743777</v>
      </c>
      <c r="AF43" s="251">
        <v>-508.85513936663006</v>
      </c>
      <c r="AG43" s="251">
        <v>-283.21618033546088</v>
      </c>
      <c r="AH43" s="251">
        <v>-1052.3572355567708</v>
      </c>
      <c r="AI43" s="251">
        <v>-279.63483119673498</v>
      </c>
    </row>
  </sheetData>
  <customSheetViews>
    <customSheetView guid="{54FD4859-4825-49C8-AF88-E7B792413D64}" scale="49" showPageBreaks="1" printArea="1" hiddenColumns="1" view="pageBreakPreview">
      <pane xSplit="5" ySplit="2" topLeftCell="N3" activePane="bottomRight" state="frozen"/>
      <selection pane="bottomRight" activeCell="AE40" sqref="AE40"/>
      <pageMargins left="0.7" right="0.7" top="0.75" bottom="0.75" header="0.3" footer="0.3"/>
      <pageSetup orientation="portrait" r:id="rId1"/>
    </customSheetView>
    <customSheetView guid="{5B55F06F-38A3-4953-A2E1-A01BECB01CAC}" scale="49" showPageBreaks="1" printArea="1" hiddenColumns="1" view="pageBreakPreview">
      <pane xSplit="1" ySplit="2" topLeftCell="N3" activePane="bottomRight" state="frozen"/>
      <selection pane="bottomRight" activeCell="AE40" sqref="AE40"/>
      <pageMargins left="0.7" right="0.7" top="0.75" bottom="0.75" header="0.3" footer="0.3"/>
      <pageSetup orientation="portrait" r:id="rId2"/>
    </customSheetView>
    <customSheetView guid="{DC707E39-0569-4FAA-B5FD-B85110680DF5}" scale="85" hiddenColumns="1">
      <pane xSplit="1" ySplit="2" topLeftCell="P3" activePane="bottomRight" state="frozen"/>
      <selection pane="bottomRight" activeCell="AC29" sqref="AC29"/>
      <pageMargins left="0.7" right="0.7" top="0.75" bottom="0.75" header="0.3" footer="0.3"/>
      <pageSetup orientation="portrait" r:id="rId3"/>
    </customSheetView>
    <customSheetView guid="{83D4AEBA-9C92-42A7-8C70-A480F50C01E3}" scale="85" hiddenColumns="1">
      <pane xSplit="1" ySplit="2" topLeftCell="P3" activePane="bottomRight" state="frozen"/>
      <selection pane="bottomRight" activeCell="AC29" sqref="AC29"/>
      <pageMargins left="0.7" right="0.7" top="0.75" bottom="0.75" header="0.3" footer="0.3"/>
      <pageSetup orientation="portrait" r:id="rId4"/>
    </customSheetView>
    <customSheetView guid="{A510ACF3-DF9A-47BB-87AF-862EA6359570}" scale="49" showPageBreaks="1" printArea="1" hiddenColumns="1" view="pageBreakPreview">
      <pane xSplit="1" ySplit="2" topLeftCell="N3" activePane="bottomRight" state="frozen"/>
      <selection pane="bottomRight" activeCell="AE40" sqref="AE40"/>
      <pageMargins left="0.7" right="0.7" top="0.75" bottom="0.75" header="0.3" footer="0.3"/>
      <pageSetup orientation="portrait" r:id="rId5"/>
    </customSheetView>
    <customSheetView guid="{B6000075-C6E9-470D-8855-6E4C41B43187}" scale="49" showPageBreaks="1" printArea="1" hiddenColumns="1" view="pageBreakPreview">
      <pane xSplit="5" ySplit="2" topLeftCell="N3" activePane="bottomRight" state="frozen"/>
      <selection pane="bottomRight" activeCell="AE40" sqref="AE40"/>
      <pageMargins left="0.7" right="0.7" top="0.75" bottom="0.75" header="0.3" footer="0.3"/>
      <pageSetup orientation="portrait" r:id="rId6"/>
    </customSheetView>
    <customSheetView guid="{8D4EA38E-ED42-44A9-9431-B3D4F6087B53}" scale="49" showPageBreaks="1" printArea="1" hiddenColumns="1" view="pageBreakPreview">
      <pane xSplit="5" ySplit="2" topLeftCell="N3" activePane="bottomRight" state="frozen"/>
      <selection pane="bottomRight" activeCell="AE58" sqref="AE58"/>
      <pageMargins left="0.7" right="0.7" top="0.75" bottom="0.75" header="0.3" footer="0.3"/>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91" orientation="portrait" r:id="rId8"/>
  <colBreaks count="1" manualBreakCount="1">
    <brk id="24" max="4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22"/>
  <sheetViews>
    <sheetView view="pageBreakPreview" topLeftCell="A7" zoomScaleNormal="100" zoomScaleSheetLayoutView="100" workbookViewId="0">
      <selection activeCell="H32" sqref="H32"/>
    </sheetView>
  </sheetViews>
  <sheetFormatPr defaultRowHeight="14.4"/>
  <cols>
    <col min="1" max="1" width="19.5546875" bestFit="1" customWidth="1"/>
    <col min="2" max="3" width="5.5546875" customWidth="1"/>
    <col min="4" max="5" width="6.6640625" customWidth="1"/>
  </cols>
  <sheetData>
    <row r="1" spans="1:5">
      <c r="A1" s="223" t="s">
        <v>338</v>
      </c>
    </row>
    <row r="2" spans="1:5" ht="4.95" customHeight="1"/>
    <row r="3" spans="1:5" ht="20.399999999999999">
      <c r="A3" s="138"/>
      <c r="B3" s="139" t="s">
        <v>466</v>
      </c>
      <c r="C3" s="139" t="s">
        <v>467</v>
      </c>
      <c r="D3" s="139" t="s">
        <v>269</v>
      </c>
      <c r="E3" s="140" t="s">
        <v>270</v>
      </c>
    </row>
    <row r="4" spans="1:5">
      <c r="A4" s="141" t="s">
        <v>271</v>
      </c>
      <c r="B4" s="141">
        <v>1771.6830366410004</v>
      </c>
      <c r="C4" s="141">
        <v>1035.8026482810005</v>
      </c>
      <c r="D4" s="142">
        <f>C4/B4-1</f>
        <v>-0.41535668239798851</v>
      </c>
      <c r="E4" s="143">
        <f>D4</f>
        <v>-0.41535668239798851</v>
      </c>
    </row>
    <row r="5" spans="1:5">
      <c r="A5" s="144" t="s">
        <v>101</v>
      </c>
      <c r="B5" s="145">
        <v>641.73630000000003</v>
      </c>
      <c r="C5" s="145">
        <v>252.39929999999998</v>
      </c>
      <c r="D5" s="146">
        <f>C5/B5-1</f>
        <v>-0.60669312301641654</v>
      </c>
      <c r="E5" s="213">
        <f>(C5-B5)/B$4</f>
        <v>-0.21975544832113905</v>
      </c>
    </row>
    <row r="6" spans="1:5">
      <c r="A6" s="144" t="s">
        <v>272</v>
      </c>
      <c r="B6" s="145">
        <v>503.73440000000005</v>
      </c>
      <c r="C6" s="145">
        <v>351.17740000000003</v>
      </c>
      <c r="D6" s="146">
        <f>C6/B6-1</f>
        <v>-0.30285205854513808</v>
      </c>
      <c r="E6" s="213">
        <f>(C6-B6)/B$4</f>
        <v>-8.6108517632611362E-2</v>
      </c>
    </row>
    <row r="7" spans="1:5">
      <c r="A7" s="144" t="s">
        <v>273</v>
      </c>
      <c r="B7" s="145">
        <v>195.928</v>
      </c>
      <c r="C7" s="145">
        <v>80.371399999999994</v>
      </c>
      <c r="D7" s="146">
        <f t="shared" ref="D7:D11" si="0">C7/B7-1</f>
        <v>-0.589791147768568</v>
      </c>
      <c r="E7" s="213">
        <f t="shared" ref="E7:E11" si="1">(C7-B7)/B$4</f>
        <v>-6.5224195078984359E-2</v>
      </c>
    </row>
    <row r="8" spans="1:5">
      <c r="A8" s="144" t="s">
        <v>103</v>
      </c>
      <c r="B8" s="145">
        <v>87.787300000000002</v>
      </c>
      <c r="C8" s="145">
        <v>17.707699999999999</v>
      </c>
      <c r="D8" s="146">
        <f>C8/B8-1</f>
        <v>-0.79828859071870306</v>
      </c>
      <c r="E8" s="213">
        <f>(C8-B8)/B$4</f>
        <v>-3.9555382396654036E-2</v>
      </c>
    </row>
    <row r="9" spans="1:5">
      <c r="A9" s="144" t="s">
        <v>452</v>
      </c>
      <c r="B9" s="145">
        <v>30.519354547000002</v>
      </c>
      <c r="C9" s="145">
        <v>5.2701262660000001</v>
      </c>
      <c r="D9" s="146">
        <f t="shared" si="0"/>
        <v>-0.82731855426745771</v>
      </c>
      <c r="E9" s="213">
        <f t="shared" si="1"/>
        <v>-1.4251549379211165E-2</v>
      </c>
    </row>
    <row r="10" spans="1:5">
      <c r="A10" s="144" t="s">
        <v>109</v>
      </c>
      <c r="B10" s="145">
        <v>106.5205</v>
      </c>
      <c r="C10" s="145">
        <v>141.06049999999999</v>
      </c>
      <c r="D10" s="146">
        <f>C10/B10-1</f>
        <v>0.32425683319173304</v>
      </c>
      <c r="E10" s="213">
        <f>(C10-B10)/B$4</f>
        <v>1.949558656128788E-2</v>
      </c>
    </row>
    <row r="11" spans="1:5">
      <c r="A11" s="147" t="s">
        <v>92</v>
      </c>
      <c r="B11" s="148">
        <f>B4-SUM(B5:B10)</f>
        <v>205.45718209400025</v>
      </c>
      <c r="C11" s="148">
        <f>C4-SUM(C5:C10)</f>
        <v>187.81622201500045</v>
      </c>
      <c r="D11" s="149">
        <f t="shared" si="0"/>
        <v>-8.5861978146515971E-2</v>
      </c>
      <c r="E11" s="214">
        <f t="shared" si="1"/>
        <v>-9.9571761506764486E-3</v>
      </c>
    </row>
    <row r="12" spans="1:5">
      <c r="A12" s="223" t="s">
        <v>339</v>
      </c>
      <c r="B12" s="150"/>
      <c r="C12" s="150"/>
      <c r="D12" s="150"/>
      <c r="E12" s="150"/>
    </row>
    <row r="13" spans="1:5" ht="20.399999999999999">
      <c r="A13" s="138"/>
      <c r="B13" s="139" t="s">
        <v>468</v>
      </c>
      <c r="C13" s="139" t="s">
        <v>469</v>
      </c>
      <c r="D13" s="139" t="s">
        <v>269</v>
      </c>
      <c r="E13" s="140" t="s">
        <v>270</v>
      </c>
    </row>
    <row r="14" spans="1:5">
      <c r="A14" s="151" t="s">
        <v>274</v>
      </c>
      <c r="B14" s="394">
        <v>837.51180209000006</v>
      </c>
      <c r="C14" s="151">
        <v>750.02190244800011</v>
      </c>
      <c r="D14" s="329">
        <f t="shared" ref="D14:D21" si="2">C14/B14-1</f>
        <v>-0.10446407969854277</v>
      </c>
      <c r="E14" s="330">
        <f>D14</f>
        <v>-0.10446407969854277</v>
      </c>
    </row>
    <row r="15" spans="1:5">
      <c r="A15" s="144" t="s">
        <v>453</v>
      </c>
      <c r="B15" s="395">
        <v>333.75900547700007</v>
      </c>
      <c r="C15" s="145">
        <v>271.06399129900012</v>
      </c>
      <c r="D15" s="213">
        <f t="shared" si="2"/>
        <v>-0.18784516117669336</v>
      </c>
      <c r="E15" s="213">
        <f t="shared" ref="E15:E22" si="3">(C15-B15)/B$14</f>
        <v>-7.4858663509630954E-2</v>
      </c>
    </row>
    <row r="16" spans="1:5">
      <c r="A16" s="144" t="s">
        <v>106</v>
      </c>
      <c r="B16" s="145">
        <v>235.81590752599993</v>
      </c>
      <c r="C16" s="145">
        <v>206.45763609000005</v>
      </c>
      <c r="D16" s="213">
        <f t="shared" si="2"/>
        <v>-0.12449656914160034</v>
      </c>
      <c r="E16" s="213">
        <f t="shared" si="3"/>
        <v>-3.5054158476019906E-2</v>
      </c>
    </row>
    <row r="17" spans="1:5">
      <c r="A17" s="222" t="s">
        <v>337</v>
      </c>
      <c r="B17" s="220">
        <v>89.089968006999911</v>
      </c>
      <c r="C17" s="220">
        <v>57.699160957000032</v>
      </c>
      <c r="D17" s="221">
        <f t="shared" si="2"/>
        <v>-0.35234951535209291</v>
      </c>
      <c r="E17" s="331">
        <f t="shared" si="3"/>
        <v>-3.7481032472216534E-2</v>
      </c>
    </row>
    <row r="18" spans="1:5">
      <c r="A18" s="144" t="s">
        <v>105</v>
      </c>
      <c r="B18" s="145">
        <v>181.14789999999999</v>
      </c>
      <c r="C18" s="145">
        <v>182.5325</v>
      </c>
      <c r="D18" s="213">
        <f t="shared" si="2"/>
        <v>7.6434780640570743E-3</v>
      </c>
      <c r="E18" s="213">
        <f t="shared" si="3"/>
        <v>1.6532304339410553E-3</v>
      </c>
    </row>
    <row r="19" spans="1:5">
      <c r="A19" s="222" t="s">
        <v>447</v>
      </c>
      <c r="B19" s="220">
        <v>110.99980000000001</v>
      </c>
      <c r="C19" s="220">
        <v>104.0502</v>
      </c>
      <c r="D19" s="221">
        <f t="shared" si="2"/>
        <v>-6.2609121818237523E-2</v>
      </c>
      <c r="E19" s="331">
        <f t="shared" si="3"/>
        <v>-8.2979129161611393E-3</v>
      </c>
    </row>
    <row r="20" spans="1:5">
      <c r="A20" s="222" t="s">
        <v>454</v>
      </c>
      <c r="B20" s="220">
        <f>B18-B19</f>
        <v>70.148099999999985</v>
      </c>
      <c r="C20" s="220">
        <f>C18-C19</f>
        <v>78.482299999999995</v>
      </c>
      <c r="D20" s="221">
        <f t="shared" si="2"/>
        <v>0.11880863487393123</v>
      </c>
      <c r="E20" s="331">
        <f t="shared" si="3"/>
        <v>9.9511433501021946E-3</v>
      </c>
    </row>
    <row r="21" spans="1:5">
      <c r="A21" s="144" t="s">
        <v>275</v>
      </c>
      <c r="B21" s="145">
        <v>85.688393699999963</v>
      </c>
      <c r="C21" s="145">
        <v>89.269672005000004</v>
      </c>
      <c r="D21" s="146">
        <f t="shared" si="2"/>
        <v>4.1794205146828967E-2</v>
      </c>
      <c r="E21" s="213">
        <f t="shared" si="3"/>
        <v>4.2760929410940911E-3</v>
      </c>
    </row>
    <row r="22" spans="1:5">
      <c r="A22" s="147" t="s">
        <v>92</v>
      </c>
      <c r="B22" s="148">
        <f>B14-B15-B16-B18-B21</f>
        <v>1.100595387000098</v>
      </c>
      <c r="C22" s="148">
        <f>C14-C15-C16-C18-C21</f>
        <v>0.69810305399992956</v>
      </c>
      <c r="D22" s="419" t="s">
        <v>385</v>
      </c>
      <c r="E22" s="149">
        <f t="shared" si="3"/>
        <v>-4.8058108792706428E-4</v>
      </c>
    </row>
  </sheetData>
  <customSheetViews>
    <customSheetView guid="{54FD4859-4825-49C8-AF88-E7B792413D64}" scale="160" showPageBreaks="1" view="pageBreakPreview">
      <selection activeCell="F7" sqref="F7"/>
      <pageMargins left="0.7" right="0.7" top="0.75" bottom="0.75" header="0.3" footer="0.3"/>
    </customSheetView>
    <customSheetView guid="{5B55F06F-38A3-4953-A2E1-A01BECB01CAC}" scale="160" showPageBreaks="1" view="pageBreakPreview">
      <selection activeCell="F7" sqref="F7"/>
      <pageMargins left="0.7" right="0.7" top="0.75" bottom="0.75" header="0.3" footer="0.3"/>
    </customSheetView>
    <customSheetView guid="{A510ACF3-DF9A-47BB-87AF-862EA6359570}" scale="160" showPageBreaks="1" view="pageBreakPreview">
      <selection activeCell="F7" sqref="F7"/>
      <pageMargins left="0.7" right="0.7" top="0.75" bottom="0.75" header="0.3" footer="0.3"/>
    </customSheetView>
    <customSheetView guid="{B6000075-C6E9-470D-8855-6E4C41B43187}" scale="160" showPageBreaks="1" view="pageBreakPreview">
      <selection activeCell="F7" sqref="F7"/>
      <pageMargins left="0.7" right="0.7" top="0.75" bottom="0.75" header="0.3" footer="0.3"/>
    </customSheetView>
    <customSheetView guid="{8D4EA38E-ED42-44A9-9431-B3D4F6087B53}" scale="160" showPageBreaks="1" view="pageBreakPreview" topLeftCell="A4">
      <selection activeCell="I16" sqref="I16"/>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
    <pageSetUpPr autoPageBreaks="0"/>
  </sheetPr>
  <dimension ref="A1:H54"/>
  <sheetViews>
    <sheetView view="pageBreakPreview" zoomScale="85" zoomScaleNormal="85" zoomScaleSheetLayoutView="85" workbookViewId="0">
      <selection activeCell="F38" sqref="F38"/>
    </sheetView>
  </sheetViews>
  <sheetFormatPr defaultColWidth="8.6640625" defaultRowHeight="13.2"/>
  <cols>
    <col min="1" max="1" width="7.44140625" style="58" customWidth="1"/>
    <col min="2" max="2" width="7.33203125" style="58" customWidth="1"/>
    <col min="3" max="3" width="15.33203125" style="58" customWidth="1"/>
    <col min="4" max="5" width="15.6640625" style="58" customWidth="1"/>
    <col min="6" max="7" width="11.33203125" style="58" bestFit="1" customWidth="1"/>
    <col min="8" max="16384" width="8.6640625" style="58"/>
  </cols>
  <sheetData>
    <row r="1" spans="1:5">
      <c r="C1" s="58" t="s">
        <v>249</v>
      </c>
      <c r="D1" s="58" t="s">
        <v>250</v>
      </c>
      <c r="E1" s="58" t="s">
        <v>237</v>
      </c>
    </row>
    <row r="2" spans="1:5" s="71" customFormat="1" ht="52.8">
      <c r="A2" s="71" t="s">
        <v>360</v>
      </c>
      <c r="B2" s="71" t="s">
        <v>361</v>
      </c>
      <c r="C2" s="71" t="s">
        <v>251</v>
      </c>
      <c r="D2" s="71" t="s">
        <v>252</v>
      </c>
      <c r="E2" s="71" t="s">
        <v>460</v>
      </c>
    </row>
    <row r="3" spans="1:5" hidden="1">
      <c r="A3" s="233">
        <v>2011</v>
      </c>
      <c r="B3" s="233" t="s">
        <v>0</v>
      </c>
      <c r="C3" s="234">
        <v>2343505.2999999998</v>
      </c>
      <c r="D3" s="235">
        <v>8.7532548329034068</v>
      </c>
      <c r="E3" s="236"/>
    </row>
    <row r="4" spans="1:5" hidden="1">
      <c r="A4" s="233"/>
      <c r="B4" s="233" t="s">
        <v>1</v>
      </c>
      <c r="C4" s="234">
        <v>2541622.84</v>
      </c>
      <c r="D4" s="235">
        <v>6.2636389829856629</v>
      </c>
      <c r="E4" s="236"/>
    </row>
    <row r="5" spans="1:5" hidden="1">
      <c r="A5" s="233"/>
      <c r="B5" s="233" t="s">
        <v>2</v>
      </c>
      <c r="C5" s="234">
        <v>2606013.9</v>
      </c>
      <c r="D5" s="235">
        <v>5.3404672488153464</v>
      </c>
      <c r="E5" s="236"/>
    </row>
    <row r="6" spans="1:5" hidden="1">
      <c r="A6" s="233"/>
      <c r="B6" s="233" t="s">
        <v>3</v>
      </c>
      <c r="C6" s="234">
        <v>2790825.95</v>
      </c>
      <c r="D6" s="235">
        <v>6.3062891864127684</v>
      </c>
      <c r="E6" s="236"/>
    </row>
    <row r="7" spans="1:5" hidden="1">
      <c r="A7" s="233">
        <v>2012</v>
      </c>
      <c r="B7" s="233" t="s">
        <v>0</v>
      </c>
      <c r="C7" s="234">
        <v>3228022.03</v>
      </c>
      <c r="D7" s="235">
        <v>8.6578373617543445</v>
      </c>
      <c r="E7" s="237">
        <f t="shared" ref="E7:E26" si="0">C7/D7</f>
        <v>372843.92107660277</v>
      </c>
    </row>
    <row r="8" spans="1:5" hidden="1">
      <c r="A8" s="233"/>
      <c r="B8" s="233" t="s">
        <v>1</v>
      </c>
      <c r="C8" s="234">
        <v>2908163.86</v>
      </c>
      <c r="D8" s="235">
        <v>5.9173936282043371</v>
      </c>
      <c r="E8" s="237">
        <f t="shared" si="0"/>
        <v>491460.26827397267</v>
      </c>
    </row>
    <row r="9" spans="1:5" hidden="1">
      <c r="A9" s="233"/>
      <c r="B9" s="233" t="s">
        <v>2</v>
      </c>
      <c r="C9" s="234">
        <v>2903758.43</v>
      </c>
      <c r="D9" s="235">
        <v>5.4928439794888977</v>
      </c>
      <c r="E9" s="237">
        <f t="shared" si="0"/>
        <v>528643.89391780819</v>
      </c>
    </row>
    <row r="10" spans="1:5" hidden="1">
      <c r="A10" s="233"/>
      <c r="B10" s="233" t="s">
        <v>3</v>
      </c>
      <c r="C10" s="234">
        <v>4121772.24</v>
      </c>
      <c r="D10" s="235">
        <v>9.8974425751611914</v>
      </c>
      <c r="E10" s="237">
        <f t="shared" si="0"/>
        <v>416448.20959548454</v>
      </c>
    </row>
    <row r="11" spans="1:5" hidden="1">
      <c r="A11" s="233">
        <v>2013</v>
      </c>
      <c r="B11" s="233" t="s">
        <v>0</v>
      </c>
      <c r="C11" s="234">
        <v>3796568.27</v>
      </c>
      <c r="D11" s="235">
        <v>11.405912102515739</v>
      </c>
      <c r="E11" s="237">
        <f t="shared" si="0"/>
        <v>332859.68152977544</v>
      </c>
    </row>
    <row r="12" spans="1:5" hidden="1">
      <c r="A12" s="233"/>
      <c r="B12" s="233" t="s">
        <v>1</v>
      </c>
      <c r="C12" s="234">
        <v>3107472.93</v>
      </c>
      <c r="D12" s="235">
        <v>5.801932869899959</v>
      </c>
      <c r="E12" s="237">
        <f t="shared" si="0"/>
        <v>535592.70672043844</v>
      </c>
    </row>
    <row r="13" spans="1:5" hidden="1">
      <c r="A13" s="233"/>
      <c r="B13" s="233" t="s">
        <v>2</v>
      </c>
      <c r="C13" s="234">
        <v>2679631.71</v>
      </c>
      <c r="D13" s="235">
        <v>5.3528276877392518</v>
      </c>
      <c r="E13" s="237">
        <f t="shared" si="0"/>
        <v>500601.15257170424</v>
      </c>
    </row>
    <row r="14" spans="1:5" hidden="1">
      <c r="A14" s="233"/>
      <c r="B14" s="233" t="s">
        <v>3</v>
      </c>
      <c r="C14" s="234">
        <v>2248009.59</v>
      </c>
      <c r="D14" s="235">
        <v>5.0520539834513292</v>
      </c>
      <c r="E14" s="237">
        <f t="shared" si="0"/>
        <v>444969.43171305227</v>
      </c>
    </row>
    <row r="15" spans="1:5">
      <c r="A15" s="233">
        <v>2014</v>
      </c>
      <c r="B15" s="233" t="s">
        <v>0</v>
      </c>
      <c r="C15" s="234">
        <v>1943310.41</v>
      </c>
      <c r="D15" s="235">
        <v>6.7867514933760473</v>
      </c>
      <c r="E15" s="237">
        <f t="shared" si="0"/>
        <v>286338.81937429041</v>
      </c>
    </row>
    <row r="16" spans="1:5">
      <c r="A16" s="233"/>
      <c r="B16" s="233" t="s">
        <v>1</v>
      </c>
      <c r="C16" s="234">
        <v>1317544.0863441799</v>
      </c>
      <c r="D16" s="235">
        <v>2.8550013046327978</v>
      </c>
      <c r="E16" s="237">
        <f t="shared" si="0"/>
        <v>461486.33424657531</v>
      </c>
    </row>
    <row r="17" spans="1:5">
      <c r="A17" s="233"/>
      <c r="B17" s="233" t="s">
        <v>2</v>
      </c>
      <c r="C17" s="234">
        <v>1510218.5919267701</v>
      </c>
      <c r="D17" s="235">
        <v>3.7555596471029311</v>
      </c>
      <c r="E17" s="237">
        <f t="shared" si="0"/>
        <v>402128.77276273986</v>
      </c>
    </row>
    <row r="18" spans="1:5">
      <c r="A18" s="233"/>
      <c r="B18" s="233" t="s">
        <v>3</v>
      </c>
      <c r="C18" s="234">
        <v>1649973.00132831</v>
      </c>
      <c r="D18" s="235">
        <v>4.8565111961215219</v>
      </c>
      <c r="E18" s="237">
        <f t="shared" si="0"/>
        <v>339744.50684804382</v>
      </c>
    </row>
    <row r="19" spans="1:5">
      <c r="A19" s="233">
        <v>2015</v>
      </c>
      <c r="B19" s="233" t="s">
        <v>0</v>
      </c>
      <c r="C19" s="234">
        <v>1323978.4099999999</v>
      </c>
      <c r="D19" s="235">
        <v>6.5511616185542501</v>
      </c>
      <c r="E19" s="237">
        <f t="shared" si="0"/>
        <v>202098.26700813152</v>
      </c>
    </row>
    <row r="20" spans="1:5">
      <c r="A20" s="233"/>
      <c r="B20" s="233" t="s">
        <v>1</v>
      </c>
      <c r="C20" s="234">
        <v>1685662.37</v>
      </c>
      <c r="D20" s="235">
        <v>5.4</v>
      </c>
      <c r="E20" s="237">
        <f t="shared" si="0"/>
        <v>312159.69814814813</v>
      </c>
    </row>
    <row r="21" spans="1:5">
      <c r="A21" s="233"/>
      <c r="B21" s="233" t="s">
        <v>2</v>
      </c>
      <c r="C21" s="234">
        <v>1412759.65</v>
      </c>
      <c r="D21" s="235">
        <v>5.0172461003487161</v>
      </c>
      <c r="E21" s="237">
        <f t="shared" si="0"/>
        <v>281580.69621137541</v>
      </c>
    </row>
    <row r="22" spans="1:5">
      <c r="A22" s="233"/>
      <c r="B22" s="233" t="s">
        <v>3</v>
      </c>
      <c r="C22" s="234">
        <v>1323163.06</v>
      </c>
      <c r="D22" s="235">
        <v>5.4154132687511956</v>
      </c>
      <c r="E22" s="237">
        <f t="shared" si="0"/>
        <v>244332.79499370948</v>
      </c>
    </row>
    <row r="23" spans="1:5">
      <c r="A23" s="233">
        <v>2016</v>
      </c>
      <c r="B23" s="233" t="s">
        <v>0</v>
      </c>
      <c r="C23" s="234">
        <v>1323529.73</v>
      </c>
      <c r="D23" s="235">
        <v>7.9136796996473731</v>
      </c>
      <c r="E23" s="237">
        <f t="shared" si="0"/>
        <v>167245.80476247674</v>
      </c>
    </row>
    <row r="24" spans="1:5">
      <c r="A24" s="233"/>
      <c r="B24" s="233" t="s">
        <v>1</v>
      </c>
      <c r="C24" s="234">
        <v>1296650</v>
      </c>
      <c r="D24" s="235">
        <v>5.1054013989375298</v>
      </c>
      <c r="E24" s="237">
        <f t="shared" si="0"/>
        <v>253976.11248938076</v>
      </c>
    </row>
    <row r="25" spans="1:5">
      <c r="A25" s="233"/>
      <c r="B25" s="233" t="s">
        <v>2</v>
      </c>
      <c r="C25" s="234">
        <v>1092401.8899999999</v>
      </c>
      <c r="D25" s="235">
        <v>4.0829618034515534</v>
      </c>
      <c r="E25" s="237">
        <f>C25/D25</f>
        <v>267551.33713877317</v>
      </c>
    </row>
    <row r="26" spans="1:5">
      <c r="A26" s="233"/>
      <c r="B26" s="233" t="s">
        <v>3</v>
      </c>
      <c r="C26" s="234">
        <v>1296356.8149538746</v>
      </c>
      <c r="D26" s="235">
        <v>5.3</v>
      </c>
      <c r="E26" s="237">
        <f t="shared" si="0"/>
        <v>244595.6254629952</v>
      </c>
    </row>
    <row r="27" spans="1:5">
      <c r="A27" s="233">
        <v>2017</v>
      </c>
      <c r="B27" s="233" t="s">
        <v>0</v>
      </c>
      <c r="C27" s="238">
        <v>1109198.8799999999</v>
      </c>
      <c r="D27" s="239">
        <v>3.34</v>
      </c>
      <c r="E27" s="240">
        <f>C27/D27</f>
        <v>332095.4730538922</v>
      </c>
    </row>
    <row r="28" spans="1:5">
      <c r="A28" s="233"/>
      <c r="B28" s="233" t="s">
        <v>1</v>
      </c>
      <c r="C28" s="238">
        <v>1319362.08</v>
      </c>
      <c r="D28" s="239">
        <f>C28/E28</f>
        <v>3.6686789240591802</v>
      </c>
      <c r="E28" s="240">
        <v>359628.65852000006</v>
      </c>
    </row>
    <row r="29" spans="1:5">
      <c r="A29" s="233"/>
      <c r="B29" s="233" t="s">
        <v>2</v>
      </c>
      <c r="C29" s="238">
        <v>1627062.65</v>
      </c>
      <c r="D29" s="239">
        <f>C29/E29</f>
        <v>4.3780729417526141</v>
      </c>
      <c r="E29" s="241">
        <v>371639</v>
      </c>
    </row>
    <row r="30" spans="1:5">
      <c r="A30" s="233"/>
      <c r="B30" s="233" t="s">
        <v>3</v>
      </c>
      <c r="C30" s="238">
        <v>3008164.96</v>
      </c>
      <c r="D30" s="239">
        <f>C30/E30</f>
        <v>7.9861231728231843</v>
      </c>
      <c r="E30" s="241">
        <v>376674</v>
      </c>
    </row>
    <row r="31" spans="1:5">
      <c r="A31" s="242">
        <v>2018</v>
      </c>
      <c r="B31" s="243" t="s">
        <v>0</v>
      </c>
      <c r="C31" s="238">
        <v>2983100</v>
      </c>
      <c r="D31" s="239">
        <f>C31/E31</f>
        <v>8.4140012410447333</v>
      </c>
      <c r="E31" s="244">
        <v>354540</v>
      </c>
    </row>
    <row r="32" spans="1:5" ht="14.7" customHeight="1">
      <c r="A32" s="236"/>
      <c r="B32" s="245" t="s">
        <v>1</v>
      </c>
      <c r="C32" s="238">
        <v>2989393.37</v>
      </c>
      <c r="D32" s="239">
        <f>C32/E32</f>
        <v>6.0958172946299634</v>
      </c>
      <c r="E32" s="237">
        <v>490400.74948333343</v>
      </c>
    </row>
    <row r="33" spans="1:8">
      <c r="A33" s="236"/>
      <c r="B33" s="245" t="s">
        <v>2</v>
      </c>
      <c r="C33" s="238">
        <v>2894081.22</v>
      </c>
      <c r="D33" s="235">
        <v>5.7520560122207804</v>
      </c>
      <c r="E33" s="237">
        <v>503138.56712299987</v>
      </c>
    </row>
    <row r="34" spans="1:8">
      <c r="A34" s="236"/>
      <c r="B34" s="245" t="s">
        <v>3</v>
      </c>
      <c r="C34" s="238">
        <v>3549100</v>
      </c>
      <c r="D34" s="235">
        <f>C34/E34</f>
        <v>7.5592502908698149</v>
      </c>
      <c r="E34" s="237">
        <v>469504.23169433355</v>
      </c>
    </row>
    <row r="35" spans="1:8">
      <c r="A35" s="236">
        <v>2019</v>
      </c>
      <c r="B35" s="245" t="s">
        <v>0</v>
      </c>
      <c r="C35" s="238">
        <v>3660400</v>
      </c>
      <c r="D35" s="235">
        <f>C35/E35</f>
        <v>8.9004323373626608</v>
      </c>
      <c r="E35" s="237">
        <v>411260.92095933337</v>
      </c>
    </row>
    <row r="36" spans="1:8">
      <c r="A36" s="384"/>
      <c r="B36" s="385" t="s">
        <v>1</v>
      </c>
      <c r="C36" s="386">
        <v>4101400</v>
      </c>
      <c r="D36" s="387">
        <f>C36/E36</f>
        <v>7.983426621793928</v>
      </c>
      <c r="E36" s="388">
        <v>513739.29946366674</v>
      </c>
    </row>
    <row r="37" spans="1:8">
      <c r="A37" s="384"/>
      <c r="B37" s="245" t="s">
        <v>2</v>
      </c>
      <c r="C37" s="386">
        <v>3985600</v>
      </c>
      <c r="D37" s="387">
        <f>C37/E37</f>
        <v>7.2806038916544766</v>
      </c>
      <c r="E37" s="388">
        <v>547427.11721599987</v>
      </c>
    </row>
    <row r="38" spans="1:8">
      <c r="A38" s="418"/>
      <c r="B38" s="245" t="s">
        <v>3</v>
      </c>
      <c r="C38" s="234">
        <v>4348600</v>
      </c>
      <c r="D38" s="235">
        <f t="shared" ref="D38" si="1">C38/E38</f>
        <v>9.1199518077214066</v>
      </c>
      <c r="E38" s="237">
        <v>476822.69508466683</v>
      </c>
    </row>
    <row r="39" spans="1:8">
      <c r="A39" s="236">
        <v>2020</v>
      </c>
      <c r="B39" s="245" t="s">
        <v>0</v>
      </c>
      <c r="C39" s="234">
        <v>4086768.6757399999</v>
      </c>
      <c r="D39" s="235">
        <f>C39/E39</f>
        <v>11.628352545328568</v>
      </c>
      <c r="E39" s="237">
        <f>1054345.916967/3</f>
        <v>351448.63898900006</v>
      </c>
      <c r="G39" s="389"/>
    </row>
    <row r="40" spans="1:8">
      <c r="A40" s="521"/>
      <c r="B40" s="522"/>
      <c r="C40" s="523"/>
      <c r="D40" s="524"/>
      <c r="E40" s="525"/>
    </row>
    <row r="41" spans="1:8">
      <c r="C41" s="72"/>
      <c r="D41" s="62"/>
      <c r="G41" s="389"/>
    </row>
    <row r="42" spans="1:8">
      <c r="C42" s="72"/>
      <c r="D42" s="62"/>
      <c r="F42" s="389"/>
      <c r="H42" s="58" t="s">
        <v>426</v>
      </c>
    </row>
    <row r="43" spans="1:8">
      <c r="C43" s="72"/>
      <c r="D43" s="62"/>
      <c r="F43" s="389"/>
    </row>
    <row r="44" spans="1:8">
      <c r="C44" s="72"/>
      <c r="D44" s="62"/>
      <c r="F44" s="389"/>
    </row>
    <row r="45" spans="1:8">
      <c r="C45" s="72"/>
      <c r="D45" s="62"/>
    </row>
    <row r="46" spans="1:8">
      <c r="C46" s="72"/>
      <c r="D46" s="62"/>
    </row>
    <row r="47" spans="1:8">
      <c r="C47" s="72"/>
      <c r="D47" s="62"/>
    </row>
    <row r="48" spans="1:8">
      <c r="C48" s="72"/>
      <c r="D48" s="62"/>
    </row>
    <row r="49" spans="3:4">
      <c r="C49" s="72"/>
      <c r="D49" s="62"/>
    </row>
    <row r="50" spans="3:4">
      <c r="C50" s="72"/>
      <c r="D50" s="62"/>
    </row>
    <row r="51" spans="3:4">
      <c r="C51" s="72"/>
      <c r="D51" s="62"/>
    </row>
    <row r="52" spans="3:4">
      <c r="C52" s="72"/>
      <c r="D52" s="62"/>
    </row>
    <row r="53" spans="3:4">
      <c r="C53" s="72"/>
      <c r="D53" s="62"/>
    </row>
    <row r="54" spans="3:4">
      <c r="C54" s="72"/>
      <c r="D54" s="62"/>
    </row>
  </sheetData>
  <customSheetViews>
    <customSheetView guid="{54FD4859-4825-49C8-AF88-E7B792413D64}" scale="85" hiddenRows="1">
      <selection activeCell="C35" sqref="C35"/>
      <pageMargins left="0.7" right="0.7" top="0.75" bottom="0.75" header="0.3" footer="0.3"/>
      <pageSetup orientation="portrait" r:id="rId1"/>
    </customSheetView>
    <customSheetView guid="{5B55F06F-38A3-4953-A2E1-A01BECB01CAC}" scale="85" hiddenRows="1">
      <selection activeCell="E32" sqref="E32"/>
      <pageMargins left="0.7" right="0.7" top="0.75" bottom="0.75" header="0.3" footer="0.3"/>
      <pageSetup orientation="portrait" r:id="rId2"/>
    </customSheetView>
    <customSheetView guid="{DC707E39-0569-4FAA-B5FD-B85110680DF5}" scale="85" hiddenRows="1">
      <pane xSplit="2" ySplit="5" topLeftCell="C23" activePane="bottomRight" state="frozen"/>
      <selection pane="bottomRight" activeCell="K42" sqref="K42"/>
      <pageMargins left="0.7" right="0.7" top="0.75" bottom="0.75" header="0.3" footer="0.3"/>
      <pageSetup orientation="portrait" r:id="rId3"/>
    </customSheetView>
    <customSheetView guid="{83D4AEBA-9C92-42A7-8C70-A480F50C01E3}" scale="85" hiddenRows="1">
      <pane xSplit="2" ySplit="5" topLeftCell="C23" activePane="bottomRight" state="frozen"/>
      <selection pane="bottomRight" activeCell="K42" sqref="K42"/>
      <pageMargins left="0.7" right="0.7" top="0.75" bottom="0.75" header="0.3" footer="0.3"/>
      <pageSetup orientation="portrait" r:id="rId4"/>
    </customSheetView>
    <customSheetView guid="{A510ACF3-DF9A-47BB-87AF-862EA6359570}" scale="85" hiddenRows="1">
      <selection activeCell="E32" sqref="E32"/>
      <pageMargins left="0.7" right="0.7" top="0.75" bottom="0.75" header="0.3" footer="0.3"/>
      <pageSetup orientation="portrait" r:id="rId5"/>
    </customSheetView>
    <customSheetView guid="{B6000075-C6E9-470D-8855-6E4C41B43187}" scale="85" hiddenRows="1">
      <selection activeCell="C35" sqref="C35"/>
      <pageMargins left="0.7" right="0.7" top="0.75" bottom="0.75" header="0.3" footer="0.3"/>
      <pageSetup orientation="portrait" r:id="rId6"/>
    </customSheetView>
    <customSheetView guid="{8D4EA38E-ED42-44A9-9431-B3D4F6087B53}" scale="60" showPageBreaks="1" printArea="1" hiddenRows="1" hiddenColumns="1" view="pageBreakPreview">
      <selection activeCell="I25" sqref="I25"/>
      <pageMargins left="0.7" right="0.7" top="0.75" bottom="0.75" header="0.3" footer="0.3"/>
      <pageSetup orientation="portrait" r:id="rId7"/>
    </customSheetView>
  </customSheetViews>
  <pageMargins left="0.7" right="0.7" top="0.75" bottom="0.75" header="0.3" footer="0.3"/>
  <pageSetup orientation="portrait" r:id="rId8"/>
  <drawing r:id="rId9"/>
  <tableParts count="1">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autoPageBreaks="0"/>
  </sheetPr>
  <dimension ref="A1:J56"/>
  <sheetViews>
    <sheetView zoomScaleNormal="100" workbookViewId="0">
      <pane xSplit="1" ySplit="4" topLeftCell="B32" activePane="bottomRight" state="frozen"/>
      <selection activeCell="Z29" sqref="Z29"/>
      <selection pane="topRight" activeCell="Z29" sqref="Z29"/>
      <selection pane="bottomLeft" activeCell="Z29" sqref="Z29"/>
      <selection pane="bottomRight" activeCell="J56" sqref="J56"/>
    </sheetView>
  </sheetViews>
  <sheetFormatPr defaultColWidth="8.5546875" defaultRowHeight="12" customHeight="1"/>
  <cols>
    <col min="1" max="16384" width="8.5546875" style="33"/>
  </cols>
  <sheetData>
    <row r="1" spans="1:10" ht="12" customHeight="1">
      <c r="B1" s="34" t="s">
        <v>359</v>
      </c>
      <c r="C1" s="528" t="s">
        <v>111</v>
      </c>
      <c r="D1" s="528"/>
      <c r="E1" s="528"/>
      <c r="G1" s="34" t="s">
        <v>299</v>
      </c>
      <c r="H1" s="528" t="s">
        <v>112</v>
      </c>
      <c r="I1" s="528"/>
      <c r="J1" s="528"/>
    </row>
    <row r="2" spans="1:10" ht="12" customHeight="1">
      <c r="C2" s="528" t="s">
        <v>113</v>
      </c>
      <c r="D2" s="528" t="s">
        <v>114</v>
      </c>
      <c r="E2" s="528" t="s">
        <v>115</v>
      </c>
      <c r="H2" s="528" t="s">
        <v>112</v>
      </c>
      <c r="I2" s="528" t="s">
        <v>116</v>
      </c>
      <c r="J2" s="528" t="s">
        <v>91</v>
      </c>
    </row>
    <row r="3" spans="1:10" ht="12" customHeight="1">
      <c r="C3" s="528"/>
      <c r="D3" s="528"/>
      <c r="E3" s="528"/>
      <c r="H3" s="528"/>
      <c r="I3" s="528"/>
      <c r="J3" s="528"/>
    </row>
    <row r="4" spans="1:10" ht="12" customHeight="1">
      <c r="C4" s="528"/>
      <c r="D4" s="528"/>
      <c r="E4" s="528"/>
      <c r="H4" s="528"/>
      <c r="I4" s="528"/>
      <c r="J4" s="528"/>
    </row>
    <row r="5" spans="1:10" ht="12" customHeight="1">
      <c r="A5" s="33" t="s">
        <v>117</v>
      </c>
      <c r="C5" s="35">
        <v>8.8740655312217633</v>
      </c>
      <c r="D5" s="74">
        <v>9.9717020393202738</v>
      </c>
      <c r="H5" s="35">
        <v>-9.3031061100000007E-2</v>
      </c>
      <c r="I5" s="74">
        <v>-0.39289087132149381</v>
      </c>
      <c r="J5" s="35">
        <v>0.21340805956675565</v>
      </c>
    </row>
    <row r="6" spans="1:10" ht="12" customHeight="1">
      <c r="C6" s="35">
        <v>9.1491434286846918</v>
      </c>
      <c r="D6" s="74">
        <v>10.045674662881865</v>
      </c>
      <c r="E6" s="74"/>
      <c r="H6" s="35">
        <v>-0.76250011299999998</v>
      </c>
      <c r="I6" s="74">
        <v>-0.29457772800815074</v>
      </c>
      <c r="J6" s="74">
        <v>-0.49825130836161435</v>
      </c>
    </row>
    <row r="7" spans="1:10" ht="12" customHeight="1">
      <c r="C7" s="35">
        <v>9.4205477942927107</v>
      </c>
      <c r="D7" s="74">
        <v>9.7949641424694978</v>
      </c>
      <c r="E7" s="74">
        <v>7.9895580802661348</v>
      </c>
      <c r="H7" s="35">
        <v>0.52271702099999995</v>
      </c>
      <c r="I7" s="74">
        <v>-0.47981727746394953</v>
      </c>
      <c r="J7" s="74">
        <v>0.87493291336042567</v>
      </c>
    </row>
    <row r="8" spans="1:10" ht="12" customHeight="1">
      <c r="C8" s="35">
        <v>9.6149804939597914</v>
      </c>
      <c r="D8" s="74">
        <v>9.2203251137913167</v>
      </c>
      <c r="E8" s="74">
        <v>7.3964943600514754</v>
      </c>
      <c r="H8" s="35">
        <v>2.7908444000000001</v>
      </c>
      <c r="I8" s="74">
        <v>-0.13029124275760409</v>
      </c>
      <c r="J8" s="74">
        <v>2.7725213767898071</v>
      </c>
    </row>
    <row r="9" spans="1:10" ht="12" customHeight="1">
      <c r="A9" s="33" t="s">
        <v>118</v>
      </c>
      <c r="C9" s="35">
        <v>9.9542459313719291</v>
      </c>
      <c r="D9" s="74">
        <v>8.3819139288636038</v>
      </c>
      <c r="E9" s="74">
        <v>6.7537481008816291</v>
      </c>
      <c r="H9" s="35">
        <v>4.7280617400000002</v>
      </c>
      <c r="I9" s="74">
        <v>0.3701028081232528</v>
      </c>
      <c r="J9" s="74">
        <v>4.2350643580528713</v>
      </c>
    </row>
    <row r="10" spans="1:10" ht="12" customHeight="1">
      <c r="C10" s="35">
        <v>9.9736812929853933</v>
      </c>
      <c r="D10" s="74">
        <v>7.2704037609310879</v>
      </c>
      <c r="E10" s="74">
        <v>6.0612418553419367</v>
      </c>
      <c r="H10" s="35">
        <v>3.4757936900000002</v>
      </c>
      <c r="I10" s="74">
        <v>-0.38837249768222881</v>
      </c>
      <c r="J10" s="74">
        <v>3.6435910435742844</v>
      </c>
    </row>
    <row r="11" spans="1:10" ht="12" customHeight="1">
      <c r="C11" s="35">
        <v>9.8463469384572946</v>
      </c>
      <c r="D11" s="74">
        <v>6.0442201300088927</v>
      </c>
      <c r="E11" s="74">
        <v>5.8190478769510889</v>
      </c>
      <c r="H11" s="35">
        <v>2.0292191499999999</v>
      </c>
      <c r="I11" s="74">
        <v>-0.82883070255775382</v>
      </c>
      <c r="J11" s="74">
        <v>2.6135248248750771</v>
      </c>
    </row>
    <row r="12" spans="1:10" ht="12" customHeight="1">
      <c r="C12" s="35">
        <v>9.517893412612132</v>
      </c>
      <c r="D12" s="74">
        <v>4.8948604990913358</v>
      </c>
      <c r="E12" s="74">
        <v>5.64216820140655</v>
      </c>
      <c r="H12" s="35">
        <v>-0.41507712499999999</v>
      </c>
      <c r="I12" s="74">
        <v>-1.0113720859032489</v>
      </c>
      <c r="J12" s="74">
        <v>0.41955082993345727</v>
      </c>
    </row>
    <row r="13" spans="1:10" ht="12" customHeight="1">
      <c r="A13" s="33" t="s">
        <v>119</v>
      </c>
      <c r="C13" s="35">
        <v>9.2249182483992378</v>
      </c>
      <c r="D13" s="74">
        <v>4.0962505804148064</v>
      </c>
      <c r="E13" s="74">
        <v>4.882908113973361</v>
      </c>
      <c r="H13" s="35">
        <v>-4.3256132599999999</v>
      </c>
      <c r="I13" s="74">
        <v>-0.96686138233474961</v>
      </c>
      <c r="J13" s="74">
        <v>-3.376919495305605</v>
      </c>
    </row>
    <row r="14" spans="1:10" ht="12" customHeight="1">
      <c r="C14" s="35">
        <v>8.9911513905565954</v>
      </c>
      <c r="D14" s="74">
        <v>3.9115191216654743</v>
      </c>
      <c r="E14" s="74">
        <v>3.6320706938802516</v>
      </c>
      <c r="H14" s="35">
        <v>-7.2413407899999997</v>
      </c>
      <c r="I14" s="74">
        <v>-0.81557771145730706</v>
      </c>
      <c r="J14" s="74">
        <v>-6.3094917026714912</v>
      </c>
    </row>
    <row r="15" spans="1:10" ht="12" customHeight="1">
      <c r="C15" s="35">
        <v>8.935500349390967</v>
      </c>
      <c r="D15" s="74">
        <v>4.4656097218658486</v>
      </c>
      <c r="E15" s="74">
        <v>3.0819133219287087</v>
      </c>
      <c r="H15" s="35">
        <v>-8.8452331300000004</v>
      </c>
      <c r="I15" s="74">
        <v>-0.87641342552478585</v>
      </c>
      <c r="J15" s="74">
        <v>-7.8042631368797819</v>
      </c>
    </row>
    <row r="16" spans="1:10" ht="12" customHeight="1">
      <c r="C16" s="35">
        <v>9.1829647761851199</v>
      </c>
      <c r="D16" s="74">
        <v>5.7799071790244794</v>
      </c>
      <c r="E16" s="74">
        <v>3.076540163826591</v>
      </c>
      <c r="H16" s="35">
        <v>-8.11589983</v>
      </c>
      <c r="I16" s="74">
        <v>-0.7444004163099206</v>
      </c>
      <c r="J16" s="74">
        <v>-7.2073690023181287</v>
      </c>
    </row>
    <row r="17" spans="1:10" ht="12" customHeight="1">
      <c r="A17" s="33" t="s">
        <v>120</v>
      </c>
      <c r="C17" s="35">
        <v>9.3547858266029174</v>
      </c>
      <c r="D17" s="74">
        <v>7.6761616656443321</v>
      </c>
      <c r="E17" s="74">
        <v>3.7815312732266682</v>
      </c>
      <c r="H17" s="35">
        <v>-6.7466893900000002</v>
      </c>
      <c r="I17" s="74">
        <v>-0.46110827548492284</v>
      </c>
      <c r="J17" s="74">
        <v>-6.116252448786093</v>
      </c>
    </row>
    <row r="18" spans="1:10" ht="12" customHeight="1">
      <c r="C18" s="35">
        <v>9.3743413919181506</v>
      </c>
      <c r="D18" s="74">
        <v>9.8461357230419146</v>
      </c>
      <c r="E18" s="74">
        <v>5.3122148285237092</v>
      </c>
      <c r="H18" s="35">
        <v>-4.9062762199999996</v>
      </c>
      <c r="I18" s="74">
        <v>-7.532532859726436E-2</v>
      </c>
      <c r="J18" s="74">
        <v>-4.6526080987769118</v>
      </c>
    </row>
    <row r="19" spans="1:10" ht="12" customHeight="1">
      <c r="C19" s="35">
        <v>8.9862475355652514</v>
      </c>
      <c r="D19" s="74">
        <v>11.970863363748574</v>
      </c>
      <c r="E19" s="74">
        <v>7.1280381560887784</v>
      </c>
      <c r="H19" s="35">
        <v>-2.7941113199999998</v>
      </c>
      <c r="I19" s="74">
        <v>0.71162180094827387</v>
      </c>
      <c r="J19" s="74">
        <v>-3.246397312638126</v>
      </c>
    </row>
    <row r="20" spans="1:10" ht="12" customHeight="1">
      <c r="C20" s="35">
        <v>8.336257172756012</v>
      </c>
      <c r="D20" s="74">
        <v>13.762363561267389</v>
      </c>
      <c r="E20" s="74">
        <v>8.9192753698327252</v>
      </c>
      <c r="H20" s="35">
        <v>7.8076545600000005E-2</v>
      </c>
      <c r="I20" s="74">
        <v>0.67974793598664451</v>
      </c>
      <c r="J20" s="74">
        <v>-0.46020383144340188</v>
      </c>
    </row>
    <row r="21" spans="1:10" ht="12" customHeight="1">
      <c r="A21" s="33" t="s">
        <v>121</v>
      </c>
      <c r="C21" s="35">
        <v>7.0139747922548734</v>
      </c>
      <c r="D21" s="74">
        <v>15.05803808327113</v>
      </c>
      <c r="E21" s="74">
        <v>10.370963434374803</v>
      </c>
      <c r="H21" s="35">
        <v>4.4686210099999997</v>
      </c>
      <c r="I21" s="74">
        <v>0.23984804364618054</v>
      </c>
      <c r="J21" s="74">
        <v>4.0682677472541018</v>
      </c>
    </row>
    <row r="22" spans="1:10" ht="12" customHeight="1">
      <c r="C22" s="35">
        <v>6.8513776114982106</v>
      </c>
      <c r="D22" s="74">
        <v>15.747902984147144</v>
      </c>
      <c r="E22" s="74">
        <v>11.484900998711511</v>
      </c>
      <c r="H22" s="35">
        <v>7.0042404700000001</v>
      </c>
      <c r="I22" s="74">
        <v>0.15617880677292484</v>
      </c>
      <c r="J22" s="74">
        <v>6.5327704821792461</v>
      </c>
    </row>
    <row r="23" spans="1:10" ht="12" customHeight="1">
      <c r="C23" s="35">
        <v>7.6063242073683535</v>
      </c>
      <c r="D23" s="74">
        <v>15.828735442809405</v>
      </c>
      <c r="E23" s="74">
        <v>12.662740127062367</v>
      </c>
      <c r="H23" s="35">
        <v>7.2510729200000004</v>
      </c>
      <c r="I23" s="74">
        <v>-0.13430352280582278</v>
      </c>
      <c r="J23" s="74">
        <v>6.9824484626420178</v>
      </c>
    </row>
    <row r="24" spans="1:10" ht="12" customHeight="1">
      <c r="C24" s="35">
        <v>8.7984859592149522</v>
      </c>
      <c r="D24" s="74">
        <v>15.420508079275596</v>
      </c>
      <c r="E24" s="74">
        <v>12.621903228562225</v>
      </c>
      <c r="H24" s="35">
        <v>6.1679277800000003</v>
      </c>
      <c r="I24" s="74">
        <v>-0.64736279082600612</v>
      </c>
      <c r="J24" s="74">
        <v>6.3458208470479525</v>
      </c>
    </row>
    <row r="25" spans="1:10" ht="12" customHeight="1">
      <c r="A25" s="33" t="s">
        <v>122</v>
      </c>
      <c r="C25" s="35">
        <v>11.004710744178393</v>
      </c>
      <c r="D25" s="74">
        <v>14.754163137129161</v>
      </c>
      <c r="E25" s="74">
        <v>13.559914411821028</v>
      </c>
      <c r="H25" s="35">
        <v>7.57862189</v>
      </c>
      <c r="I25" s="74">
        <v>-0.39473184757760288</v>
      </c>
      <c r="J25" s="74">
        <v>7.4989472172337193</v>
      </c>
    </row>
    <row r="26" spans="1:10" ht="12" customHeight="1">
      <c r="C26" s="35">
        <v>12.271853784077113</v>
      </c>
      <c r="D26" s="74">
        <v>13.941186221149104</v>
      </c>
      <c r="E26" s="74">
        <v>13.937513457976468</v>
      </c>
      <c r="H26" s="35">
        <v>6.18304674</v>
      </c>
      <c r="I26" s="74">
        <v>-0.43149621288532564</v>
      </c>
      <c r="J26" s="74">
        <v>6.2090344634984591</v>
      </c>
    </row>
    <row r="27" spans="1:10" ht="12" customHeight="1">
      <c r="C27" s="35">
        <v>13.047603918012673</v>
      </c>
      <c r="D27" s="74">
        <v>13.160887803029798</v>
      </c>
      <c r="E27" s="74">
        <v>13.734182563871823</v>
      </c>
      <c r="H27" s="35">
        <v>4.01799207</v>
      </c>
      <c r="I27" s="74">
        <v>-1.5285878248413078</v>
      </c>
      <c r="J27" s="74">
        <v>5.0032067009415906</v>
      </c>
    </row>
    <row r="28" spans="1:10" ht="12" customHeight="1">
      <c r="C28" s="35">
        <v>13.782867966370315</v>
      </c>
      <c r="D28" s="74">
        <v>12.524298761784692</v>
      </c>
      <c r="E28" s="74">
        <v>13.584845033406223</v>
      </c>
      <c r="H28" s="35">
        <v>4.1585852299999999</v>
      </c>
      <c r="I28" s="74">
        <v>-1.6770123181242034</v>
      </c>
      <c r="J28" s="74">
        <v>5.2641903922850082</v>
      </c>
    </row>
    <row r="29" spans="1:10" ht="12" customHeight="1">
      <c r="A29" s="33" t="s">
        <v>123</v>
      </c>
      <c r="C29" s="35">
        <v>14.241690489105817</v>
      </c>
      <c r="D29" s="74">
        <v>11.923315544597468</v>
      </c>
      <c r="E29" s="74">
        <v>13.005734742907338</v>
      </c>
      <c r="H29" s="35">
        <v>4.2221100399999996</v>
      </c>
      <c r="I29" s="74">
        <v>-1.1984008278629992</v>
      </c>
      <c r="J29" s="74">
        <v>4.9593312297341523</v>
      </c>
    </row>
    <row r="30" spans="1:10" ht="12" customHeight="1">
      <c r="C30" s="35">
        <v>14.382798820478971</v>
      </c>
      <c r="D30" s="74">
        <v>11.366891900154563</v>
      </c>
      <c r="E30" s="74">
        <v>12.139230848156423</v>
      </c>
      <c r="H30" s="35">
        <v>3.61196976</v>
      </c>
      <c r="I30" s="74">
        <v>-0.53778387499714286</v>
      </c>
      <c r="J30" s="74">
        <v>3.8637194139449491</v>
      </c>
    </row>
    <row r="31" spans="1:10" ht="12" customHeight="1">
      <c r="C31" s="35">
        <v>14.083302359812699</v>
      </c>
      <c r="D31" s="74">
        <v>10.75339491507059</v>
      </c>
      <c r="E31" s="74">
        <v>11.790114942111018</v>
      </c>
      <c r="H31" s="35">
        <v>3.26384097</v>
      </c>
      <c r="I31" s="74">
        <v>-0.1479373914915828</v>
      </c>
      <c r="J31" s="74">
        <v>3.225174900346389</v>
      </c>
    </row>
    <row r="32" spans="1:10" ht="12" customHeight="1">
      <c r="C32" s="35">
        <v>13.186419157143048</v>
      </c>
      <c r="D32" s="74">
        <v>9.9514273358377139</v>
      </c>
      <c r="E32" s="74">
        <v>11.351011378486064</v>
      </c>
      <c r="H32" s="35">
        <v>1.8168550299999999</v>
      </c>
      <c r="I32" s="74">
        <v>0.22611937698770454</v>
      </c>
      <c r="J32" s="74">
        <v>1.5548466398077285</v>
      </c>
    </row>
    <row r="33" spans="1:10" ht="12" customHeight="1">
      <c r="A33" s="33" t="s">
        <v>124</v>
      </c>
      <c r="C33" s="35">
        <v>12.09207291641321</v>
      </c>
      <c r="D33" s="74">
        <v>9.0074615345256959</v>
      </c>
      <c r="E33" s="74">
        <v>10.882708142390074</v>
      </c>
      <c r="H33" s="35">
        <v>1.08637395</v>
      </c>
      <c r="I33" s="74">
        <v>5.5369250446503267E-2</v>
      </c>
      <c r="J33" s="74">
        <v>0.98962233685903711</v>
      </c>
    </row>
    <row r="34" spans="1:10" ht="12" customHeight="1">
      <c r="C34" s="35">
        <v>10.675211927315909</v>
      </c>
      <c r="D34" s="74">
        <v>7.9642246619062051</v>
      </c>
      <c r="E34" s="74">
        <v>9.7912764644080053</v>
      </c>
      <c r="H34" s="35">
        <v>1.54188853</v>
      </c>
      <c r="I34" s="74">
        <v>0.24568123289886976</v>
      </c>
      <c r="J34" s="74">
        <v>1.2754912042669344</v>
      </c>
    </row>
    <row r="35" spans="1:10" ht="12" customHeight="1">
      <c r="C35" s="35">
        <v>9.209060584392347</v>
      </c>
      <c r="D35" s="74">
        <v>6.8311613353594591</v>
      </c>
      <c r="E35" s="74">
        <v>8.5982849022568253</v>
      </c>
      <c r="H35" s="35">
        <v>1.6445398600000001</v>
      </c>
      <c r="I35" s="74">
        <v>1.4772798853907849</v>
      </c>
      <c r="J35" s="74">
        <v>0.45782512798134567</v>
      </c>
    </row>
    <row r="36" spans="1:10" ht="12" customHeight="1">
      <c r="C36" s="35">
        <v>7.6407871994786269</v>
      </c>
      <c r="D36" s="74">
        <v>5.6477705234777131</v>
      </c>
      <c r="E36" s="74">
        <v>7.8904534597293186</v>
      </c>
      <c r="H36" s="35">
        <v>-0.46076027800000002</v>
      </c>
      <c r="I36" s="74">
        <v>1.3683894816686009</v>
      </c>
      <c r="J36" s="74">
        <v>-1.4295767651015034</v>
      </c>
    </row>
    <row r="37" spans="1:10" ht="12" customHeight="1">
      <c r="A37" s="33" t="s">
        <v>125</v>
      </c>
      <c r="C37" s="35">
        <v>5.9332843527555079</v>
      </c>
      <c r="D37" s="74">
        <v>4.521887312289663</v>
      </c>
      <c r="E37" s="74">
        <v>6.6154562536776318</v>
      </c>
      <c r="H37" s="35">
        <v>-1.1297364299999999</v>
      </c>
      <c r="I37" s="74">
        <v>1.0203193322589936</v>
      </c>
      <c r="J37" s="74">
        <v>-1.788403678330492</v>
      </c>
    </row>
    <row r="38" spans="1:10" ht="12" customHeight="1">
      <c r="C38" s="35">
        <v>4.73702426057796</v>
      </c>
      <c r="D38" s="74">
        <v>3.5340658110464274</v>
      </c>
      <c r="E38" s="74">
        <v>5.507037265077952</v>
      </c>
      <c r="H38" s="35">
        <v>-0.81319877900000004</v>
      </c>
      <c r="I38" s="74">
        <v>1.5025351834025507</v>
      </c>
      <c r="J38" s="74">
        <v>-1.8157001848766678</v>
      </c>
    </row>
    <row r="39" spans="1:10" ht="12" customHeight="1">
      <c r="C39" s="35">
        <v>3.7085937830781734</v>
      </c>
      <c r="D39" s="74">
        <v>2.7572728693490145</v>
      </c>
      <c r="E39" s="74">
        <v>4.2211558426747509</v>
      </c>
      <c r="H39" s="35">
        <v>-0.704050179</v>
      </c>
      <c r="I39" s="74">
        <v>2.4957086356244518</v>
      </c>
      <c r="J39" s="74">
        <v>-2.3861122949359177</v>
      </c>
    </row>
    <row r="40" spans="1:10" ht="12" customHeight="1">
      <c r="C40" s="35">
        <v>3.09862281244766</v>
      </c>
      <c r="D40" s="74">
        <v>2.2360235626551317</v>
      </c>
      <c r="E40" s="74">
        <v>3.0055646322891594</v>
      </c>
      <c r="H40" s="35">
        <v>-2.65229078</v>
      </c>
      <c r="I40" s="74">
        <v>2.628589144206301</v>
      </c>
      <c r="J40" s="74">
        <v>-4.268374218055409</v>
      </c>
    </row>
    <row r="41" spans="1:10" ht="12" customHeight="1">
      <c r="A41" s="33" t="s">
        <v>126</v>
      </c>
      <c r="C41" s="35">
        <v>2.9104362382422311</v>
      </c>
      <c r="D41" s="74">
        <v>1.9811110163503676</v>
      </c>
      <c r="E41" s="74">
        <v>2.3423842888289359</v>
      </c>
      <c r="H41" s="35">
        <v>-3.4578901499999999</v>
      </c>
      <c r="I41" s="74">
        <v>1.9248170555898969</v>
      </c>
      <c r="J41" s="74">
        <v>-4.5252457020093502</v>
      </c>
    </row>
    <row r="42" spans="1:10" ht="12" customHeight="1">
      <c r="C42" s="35">
        <v>2.8244083925932584</v>
      </c>
      <c r="D42" s="74">
        <v>2.0024614097941651</v>
      </c>
      <c r="E42" s="74">
        <v>1.9945581774996501</v>
      </c>
      <c r="H42" s="35">
        <v>-3.8262158899999998</v>
      </c>
      <c r="I42" s="74">
        <v>0.9830070294352441</v>
      </c>
      <c r="J42" s="74">
        <v>-4.220822557662947</v>
      </c>
    </row>
    <row r="43" spans="1:10" ht="12" customHeight="1">
      <c r="C43" s="35">
        <v>3.0752835242124021</v>
      </c>
      <c r="D43" s="74">
        <v>2.3322272433515145</v>
      </c>
      <c r="E43" s="74">
        <v>1.7031273277592129</v>
      </c>
      <c r="H43" s="35">
        <v>-3.6561508200000001</v>
      </c>
      <c r="I43" s="74">
        <v>0.4478364331064808</v>
      </c>
      <c r="J43" s="74">
        <v>-3.6996133329011269</v>
      </c>
    </row>
    <row r="44" spans="1:10" ht="12" customHeight="1">
      <c r="C44" s="35">
        <v>3.6950329911070501</v>
      </c>
      <c r="D44" s="74">
        <v>2.9578782244370938</v>
      </c>
      <c r="E44" s="74">
        <v>2.2259981487552372</v>
      </c>
      <c r="H44" s="35">
        <v>-2.07069276</v>
      </c>
      <c r="I44" s="74">
        <v>0.84579510699631122</v>
      </c>
      <c r="J44" s="74">
        <v>-2.5060621176164513</v>
      </c>
    </row>
    <row r="45" spans="1:10" ht="12" customHeight="1">
      <c r="A45" s="33" t="s">
        <v>127</v>
      </c>
      <c r="C45" s="35">
        <v>4.3525868374462373</v>
      </c>
      <c r="D45" s="74">
        <v>3.6892796615924262</v>
      </c>
      <c r="E45" s="74">
        <v>2.9120985191515958</v>
      </c>
      <c r="H45" s="35">
        <v>-1.9250582300000001</v>
      </c>
      <c r="I45" s="74">
        <v>0.10269170494237993</v>
      </c>
      <c r="J45" s="74">
        <v>-1.8611988658348311</v>
      </c>
    </row>
    <row r="46" spans="1:10" ht="12" customHeight="1">
      <c r="C46" s="35">
        <v>4.7704181478219088</v>
      </c>
      <c r="D46" s="74">
        <v>4.4267783411877648</v>
      </c>
      <c r="E46" s="74">
        <v>3.6842916322162855</v>
      </c>
      <c r="H46" s="35">
        <v>-2.0201581599999998</v>
      </c>
      <c r="I46" s="74">
        <v>-0.46217017174177027</v>
      </c>
      <c r="J46" s="74">
        <v>-1.5590103235392174</v>
      </c>
    </row>
    <row r="47" spans="1:10" ht="12" customHeight="1">
      <c r="C47" s="35">
        <v>5.0357014907454811</v>
      </c>
      <c r="D47" s="74">
        <v>5.0815667251901786</v>
      </c>
      <c r="E47" s="74">
        <v>4.498514488445049</v>
      </c>
      <c r="H47" s="35">
        <v>-1.87347039</v>
      </c>
      <c r="I47" s="74">
        <v>-0.71395833923132024</v>
      </c>
      <c r="J47" s="74">
        <v>-1.246246088456735</v>
      </c>
    </row>
    <row r="48" spans="1:10" ht="12" customHeight="1">
      <c r="C48" s="35">
        <v>4.9509675384650231</v>
      </c>
      <c r="D48" s="35">
        <v>5.6069789359552757</v>
      </c>
      <c r="E48" s="35">
        <v>5.3350323258329002</v>
      </c>
      <c r="H48" s="35">
        <v>-0.93797526600000003</v>
      </c>
      <c r="I48" s="35">
        <v>-1.1942457763740142</v>
      </c>
      <c r="J48" s="35">
        <v>-3.3434500967476723E-2</v>
      </c>
    </row>
    <row r="49" spans="1:10" ht="12" customHeight="1">
      <c r="A49" s="33" t="s">
        <v>254</v>
      </c>
      <c r="C49" s="35">
        <v>4.7090377599095179</v>
      </c>
      <c r="D49" s="35">
        <v>6.0296502603945701</v>
      </c>
      <c r="E49" s="35">
        <v>5.8179125704061807</v>
      </c>
      <c r="F49" s="35"/>
      <c r="G49" s="35"/>
      <c r="H49" s="35">
        <v>-0.48805927300000002</v>
      </c>
      <c r="I49" s="35">
        <v>-1.031216656066742</v>
      </c>
      <c r="J49" s="35">
        <v>0.27409336319235178</v>
      </c>
    </row>
    <row r="50" spans="1:10" ht="12" customHeight="1">
      <c r="C50" s="35">
        <v>4.5799828227031103</v>
      </c>
      <c r="D50" s="35">
        <v>6.3069616196457678</v>
      </c>
      <c r="E50" s="35">
        <v>6.1752626727749282</v>
      </c>
      <c r="F50" s="35"/>
      <c r="G50" s="35"/>
      <c r="H50" s="35">
        <v>8.1184202900000002E-2</v>
      </c>
      <c r="I50" s="35">
        <v>-0.85827459513146631</v>
      </c>
      <c r="J50" s="35">
        <v>0.68558238427040319</v>
      </c>
    </row>
    <row r="51" spans="1:10" ht="12" customHeight="1">
      <c r="C51" s="35">
        <v>4.4460167187686528</v>
      </c>
      <c r="D51" s="35">
        <v>6.4042720270424791</v>
      </c>
      <c r="E51" s="35">
        <v>6.2989068992097996</v>
      </c>
      <c r="F51" s="35"/>
      <c r="G51" s="35"/>
      <c r="H51" s="35">
        <v>1.0264662600000001</v>
      </c>
      <c r="I51" s="35">
        <v>-0.19451078348198494</v>
      </c>
      <c r="J51" s="35">
        <v>1.0995623965784165</v>
      </c>
    </row>
    <row r="52" spans="1:10" ht="12" customHeight="1">
      <c r="C52" s="35">
        <v>4.4157167212166559</v>
      </c>
      <c r="D52" s="35">
        <v>6.2985248414920036</v>
      </c>
      <c r="E52" s="35">
        <v>6.0509650594925635</v>
      </c>
      <c r="F52" s="35"/>
      <c r="G52" s="35"/>
      <c r="H52" s="35">
        <v>2.1888610599999998</v>
      </c>
      <c r="I52" s="35">
        <v>0.82615857301096463</v>
      </c>
      <c r="J52" s="35">
        <v>1.4586925063047143</v>
      </c>
    </row>
    <row r="53" spans="1:10" ht="12" customHeight="1">
      <c r="A53" s="33" t="s">
        <v>403</v>
      </c>
      <c r="C53" s="35">
        <v>4.4467181908454112</v>
      </c>
      <c r="D53" s="35">
        <v>5.9850520966155507</v>
      </c>
      <c r="E53" s="35">
        <v>6.0647679878493621</v>
      </c>
      <c r="H53" s="35">
        <v>2.34323916</v>
      </c>
      <c r="I53" s="35">
        <v>1.2756356258002723</v>
      </c>
      <c r="J53" s="35">
        <v>1.27734580658365</v>
      </c>
    </row>
    <row r="54" spans="1:10" ht="12" customHeight="1">
      <c r="C54" s="35">
        <v>4.57830648726123</v>
      </c>
      <c r="D54" s="35">
        <v>5.512967816797909</v>
      </c>
      <c r="E54" s="35">
        <v>5.9525103568395021</v>
      </c>
      <c r="H54" s="35">
        <v>1.7043342800000001</v>
      </c>
      <c r="I54" s="35">
        <v>0.50843483493638286</v>
      </c>
      <c r="J54" s="35">
        <v>1.2323214694739271</v>
      </c>
    </row>
    <row r="55" spans="1:10" ht="12" customHeight="1">
      <c r="C55" s="35">
        <v>4.8290803733410659</v>
      </c>
      <c r="D55" s="35">
        <v>5.0035017413379457</v>
      </c>
      <c r="E55" s="35">
        <v>6.0194304755355921</v>
      </c>
      <c r="H55" s="35">
        <v>1.05080763</v>
      </c>
      <c r="I55" s="35">
        <v>-1.1508013730830646</v>
      </c>
      <c r="J55" s="35">
        <v>1.8449581165823354</v>
      </c>
    </row>
    <row r="56" spans="1:10" ht="12" customHeight="1">
      <c r="A56" s="33" t="s">
        <v>3</v>
      </c>
      <c r="C56" s="35">
        <v>5.049270681717255</v>
      </c>
      <c r="D56" s="35">
        <v>4.5985113697121216</v>
      </c>
      <c r="E56" s="35">
        <v>5.9185070541811768</v>
      </c>
      <c r="F56" s="35"/>
      <c r="G56" s="35"/>
      <c r="H56" s="35">
        <v>0.72091844100000002</v>
      </c>
      <c r="I56" s="35">
        <v>-3.013512932341774</v>
      </c>
      <c r="J56" s="35">
        <v>2.9467179670088242</v>
      </c>
    </row>
  </sheetData>
  <customSheetViews>
    <customSheetView guid="{54FD4859-4825-49C8-AF88-E7B792413D64}">
      <pane xSplit="1" ySplit="4" topLeftCell="B5" activePane="bottomRight" state="frozen"/>
      <selection pane="bottomRight" activeCell="K36" sqref="K36"/>
      <pageMargins left="0.7" right="0.7" top="0.75" bottom="0.75" header="0.3" footer="0.3"/>
      <pageSetup orientation="portrait" r:id="rId1"/>
    </customSheetView>
    <customSheetView guid="{5B55F06F-38A3-4953-A2E1-A01BECB01CAC}">
      <pane xSplit="1" ySplit="4" topLeftCell="B5" activePane="bottomRight" state="frozen"/>
      <selection pane="bottomRight" activeCell="K36" sqref="K36"/>
      <pageMargins left="0.7" right="0.7" top="0.75" bottom="0.75" header="0.3" footer="0.3"/>
      <pageSetup orientation="portrait" r:id="rId2"/>
    </customSheetView>
    <customSheetView guid="{A510ACF3-DF9A-47BB-87AF-862EA6359570}">
      <pane xSplit="1" ySplit="4" topLeftCell="B5" activePane="bottomRight" state="frozen"/>
      <selection pane="bottomRight" activeCell="K36" sqref="K36"/>
      <pageMargins left="0.7" right="0.7" top="0.75" bottom="0.75" header="0.3" footer="0.3"/>
      <pageSetup orientation="portrait" r:id="rId3"/>
    </customSheetView>
    <customSheetView guid="{B6000075-C6E9-470D-8855-6E4C41B43187}">
      <pane xSplit="1" ySplit="4" topLeftCell="B5" activePane="bottomRight" state="frozen"/>
      <selection pane="bottomRight" activeCell="K36" sqref="K36"/>
      <pageMargins left="0.7" right="0.7" top="0.75" bottom="0.75" header="0.3" footer="0.3"/>
      <pageSetup orientation="portrait" r:id="rId4"/>
    </customSheetView>
    <customSheetView guid="{8D4EA38E-ED42-44A9-9431-B3D4F6087B53}" scale="60" showPageBreaks="1" view="pageBreakPreview">
      <pane xSplit="1" ySplit="4" topLeftCell="B8" activePane="bottomRight" state="frozen"/>
      <selection pane="bottomRight" activeCell="R19" sqref="R19"/>
      <pageMargins left="0.7" right="0.7" top="0.75" bottom="0.75" header="0.3" footer="0.3"/>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Y14"/>
  <sheetViews>
    <sheetView zoomScale="80" zoomScaleNormal="80" workbookViewId="0">
      <selection activeCell="U28" sqref="U28"/>
    </sheetView>
  </sheetViews>
  <sheetFormatPr defaultRowHeight="14.4"/>
  <cols>
    <col min="2" max="5" width="0" hidden="1" customWidth="1"/>
  </cols>
  <sheetData>
    <row r="1" spans="1:25">
      <c r="A1" s="320"/>
      <c r="B1" s="323">
        <v>2017</v>
      </c>
      <c r="C1" s="322"/>
      <c r="D1" s="322"/>
      <c r="E1" s="322"/>
      <c r="F1" s="323">
        <v>2018</v>
      </c>
      <c r="G1" s="322"/>
      <c r="H1" s="322"/>
      <c r="I1" s="322"/>
      <c r="J1" s="323">
        <v>2019</v>
      </c>
      <c r="K1" s="322"/>
      <c r="L1" s="322"/>
      <c r="M1" s="322"/>
      <c r="N1" s="323">
        <v>2020</v>
      </c>
      <c r="O1" s="322"/>
      <c r="P1" s="322"/>
      <c r="Q1" s="322"/>
      <c r="R1" s="322">
        <v>2021</v>
      </c>
      <c r="S1" s="322"/>
      <c r="T1" s="322"/>
      <c r="U1" s="322"/>
      <c r="V1" s="322">
        <v>2022</v>
      </c>
      <c r="W1" s="322"/>
      <c r="X1" s="322"/>
      <c r="Y1" s="322"/>
    </row>
    <row r="2" spans="1:25">
      <c r="A2" s="321"/>
      <c r="B2" s="324" t="s">
        <v>0</v>
      </c>
      <c r="C2" s="324" t="s">
        <v>1</v>
      </c>
      <c r="D2" s="324" t="s">
        <v>2</v>
      </c>
      <c r="E2" s="324" t="s">
        <v>3</v>
      </c>
      <c r="F2" s="324" t="s">
        <v>0</v>
      </c>
      <c r="G2" s="324" t="s">
        <v>1</v>
      </c>
      <c r="H2" s="324" t="s">
        <v>2</v>
      </c>
      <c r="I2" s="324" t="s">
        <v>3</v>
      </c>
      <c r="J2" s="324" t="s">
        <v>0</v>
      </c>
      <c r="K2" s="324" t="s">
        <v>1</v>
      </c>
      <c r="L2" s="324" t="s">
        <v>2</v>
      </c>
      <c r="M2" s="324" t="s">
        <v>3</v>
      </c>
      <c r="N2" s="324" t="s">
        <v>0</v>
      </c>
      <c r="O2" s="324" t="s">
        <v>1</v>
      </c>
      <c r="P2" s="324" t="s">
        <v>2</v>
      </c>
      <c r="Q2" s="324" t="s">
        <v>3</v>
      </c>
      <c r="R2" s="324" t="s">
        <v>0</v>
      </c>
      <c r="S2" s="324" t="s">
        <v>1</v>
      </c>
      <c r="T2" s="324" t="s">
        <v>2</v>
      </c>
      <c r="U2" s="324" t="s">
        <v>3</v>
      </c>
      <c r="V2" s="324" t="s">
        <v>0</v>
      </c>
      <c r="W2" s="324" t="s">
        <v>1</v>
      </c>
      <c r="X2" s="324" t="s">
        <v>2</v>
      </c>
      <c r="Y2" s="324" t="s">
        <v>3</v>
      </c>
    </row>
    <row r="3" spans="1:25">
      <c r="A3" s="321" t="s">
        <v>381</v>
      </c>
      <c r="B3" s="325"/>
      <c r="C3" s="325"/>
      <c r="D3" s="325"/>
      <c r="E3" s="325"/>
      <c r="F3" s="325"/>
      <c r="G3" s="325"/>
      <c r="H3" s="325"/>
      <c r="I3" s="325"/>
      <c r="J3" s="325"/>
      <c r="K3" s="325"/>
      <c r="L3" s="325"/>
      <c r="M3" s="325"/>
      <c r="N3" s="325"/>
      <c r="O3" s="325"/>
      <c r="P3" s="325"/>
      <c r="Q3" s="325"/>
      <c r="R3" s="325"/>
      <c r="S3" s="325"/>
      <c r="T3" s="325"/>
      <c r="U3" s="325"/>
    </row>
    <row r="4" spans="1:25">
      <c r="A4" s="321" t="s">
        <v>5</v>
      </c>
      <c r="B4" s="324">
        <v>4.16836875</v>
      </c>
      <c r="C4" s="324">
        <v>6.1683983500000004</v>
      </c>
      <c r="D4" s="324">
        <v>7.0200673299999998</v>
      </c>
      <c r="E4" s="324">
        <v>3.7911784700000002</v>
      </c>
      <c r="F4" s="324">
        <v>6.1784600000000003</v>
      </c>
      <c r="G4" s="324">
        <v>6.7494880400000001</v>
      </c>
      <c r="H4" s="324">
        <v>6.54337312</v>
      </c>
      <c r="I4" s="324">
        <v>9.04190395</v>
      </c>
      <c r="J4" s="324">
        <v>8.6377464400000008</v>
      </c>
      <c r="K4" s="324">
        <v>6.3686704199999999</v>
      </c>
      <c r="L4" s="324">
        <v>4.5821343900000002</v>
      </c>
      <c r="M4" s="324">
        <v>2.2295501899999999</v>
      </c>
      <c r="N4" s="324">
        <v>-10.969597870000001</v>
      </c>
      <c r="O4" s="324">
        <v>-7.0217027500000002</v>
      </c>
      <c r="P4" s="324">
        <v>-1.5318329499999996</v>
      </c>
      <c r="Q4" s="324">
        <v>-1.0789257299999999</v>
      </c>
      <c r="R4" s="324">
        <v>5.2919845800000012</v>
      </c>
      <c r="S4" s="324">
        <v>4.2300375000000834E-2</v>
      </c>
      <c r="T4" s="324">
        <v>-6.3127730499999997</v>
      </c>
      <c r="U4" s="324">
        <v>-7.2972781900000001</v>
      </c>
      <c r="V4">
        <v>-6.4841451800000005</v>
      </c>
      <c r="W4">
        <v>-7.1964679100000009</v>
      </c>
      <c r="X4">
        <v>-6.7910093100000006</v>
      </c>
      <c r="Y4">
        <v>-3.5890372900000003</v>
      </c>
    </row>
    <row r="5" spans="1:25">
      <c r="A5" s="321" t="s">
        <v>6</v>
      </c>
      <c r="B5" s="324">
        <v>0</v>
      </c>
      <c r="C5" s="324">
        <v>0</v>
      </c>
      <c r="D5" s="324">
        <v>0</v>
      </c>
      <c r="E5" s="324">
        <v>0</v>
      </c>
      <c r="F5" s="324">
        <v>0</v>
      </c>
      <c r="G5" s="324">
        <v>0</v>
      </c>
      <c r="H5" s="324">
        <v>0</v>
      </c>
      <c r="I5" s="324">
        <v>0</v>
      </c>
      <c r="J5" s="324">
        <v>0</v>
      </c>
      <c r="K5" s="324">
        <v>0</v>
      </c>
      <c r="L5" s="324">
        <v>0</v>
      </c>
      <c r="M5" s="324">
        <v>0</v>
      </c>
      <c r="N5" s="324">
        <v>2.1609408400000003</v>
      </c>
      <c r="O5" s="324">
        <v>2.8282019099999998</v>
      </c>
      <c r="P5" s="324">
        <v>3.3530872199999999</v>
      </c>
      <c r="Q5" s="324">
        <v>3.6468032099999999</v>
      </c>
      <c r="R5" s="324">
        <v>4.2185106500000007</v>
      </c>
      <c r="S5" s="324">
        <v>4.3849972350000002</v>
      </c>
      <c r="T5" s="324">
        <v>4.2493367299999996</v>
      </c>
      <c r="U5" s="324">
        <v>4.4083072100000003</v>
      </c>
      <c r="V5">
        <v>4.5985666200000006</v>
      </c>
      <c r="W5">
        <v>4.6872037300000002</v>
      </c>
      <c r="X5">
        <v>4.7863855100000006</v>
      </c>
      <c r="Y5">
        <v>4</v>
      </c>
    </row>
    <row r="6" spans="1:25">
      <c r="A6" s="321" t="s">
        <v>7</v>
      </c>
      <c r="B6" s="324">
        <v>0</v>
      </c>
      <c r="C6" s="324">
        <v>0</v>
      </c>
      <c r="D6" s="324">
        <v>0</v>
      </c>
      <c r="E6" s="324">
        <v>0</v>
      </c>
      <c r="F6" s="324">
        <v>0</v>
      </c>
      <c r="G6" s="324">
        <v>0</v>
      </c>
      <c r="H6" s="324">
        <v>0</v>
      </c>
      <c r="I6" s="324">
        <v>0</v>
      </c>
      <c r="J6" s="324">
        <v>0</v>
      </c>
      <c r="K6" s="324">
        <v>0</v>
      </c>
      <c r="L6" s="324">
        <v>0</v>
      </c>
      <c r="M6" s="324">
        <v>0</v>
      </c>
      <c r="N6" s="324">
        <v>1.2525341699999997</v>
      </c>
      <c r="O6" s="324">
        <v>1.6471092300000003</v>
      </c>
      <c r="P6" s="324">
        <v>1.95736848</v>
      </c>
      <c r="Q6" s="324">
        <v>2.13600338</v>
      </c>
      <c r="R6" s="324">
        <v>2.4761437699999984</v>
      </c>
      <c r="S6" s="324">
        <v>2.5789460799999997</v>
      </c>
      <c r="T6" s="324">
        <v>2.5011018781000001</v>
      </c>
      <c r="U6" s="324">
        <v>2.5988856839999999</v>
      </c>
      <c r="V6">
        <v>2.7130742899999998</v>
      </c>
      <c r="W6">
        <v>2.7672276679999999</v>
      </c>
      <c r="X6">
        <v>2.8271806399999999</v>
      </c>
      <c r="Y6">
        <v>1.7999999999999998</v>
      </c>
    </row>
    <row r="7" spans="1:25">
      <c r="A7" s="321" t="s">
        <v>11</v>
      </c>
      <c r="B7" s="324">
        <v>0</v>
      </c>
      <c r="C7" s="324">
        <v>0</v>
      </c>
      <c r="D7" s="324">
        <v>0</v>
      </c>
      <c r="E7" s="324">
        <v>0</v>
      </c>
      <c r="F7" s="324">
        <v>0</v>
      </c>
      <c r="G7" s="324">
        <v>0</v>
      </c>
      <c r="H7" s="324">
        <v>0</v>
      </c>
      <c r="I7" s="324">
        <v>0</v>
      </c>
      <c r="J7" s="324">
        <v>0</v>
      </c>
      <c r="K7" s="324">
        <v>0</v>
      </c>
      <c r="L7" s="324">
        <v>0</v>
      </c>
      <c r="M7" s="324">
        <v>0</v>
      </c>
      <c r="N7" s="324">
        <v>1.0720429999999999</v>
      </c>
      <c r="O7" s="324">
        <v>1.4142529400000001</v>
      </c>
      <c r="P7" s="324">
        <v>1.68327852</v>
      </c>
      <c r="Q7" s="324">
        <v>1.8411077499999999</v>
      </c>
      <c r="R7" s="324">
        <v>2.1373256000000005</v>
      </c>
      <c r="S7" s="324">
        <v>2.2289631099999996</v>
      </c>
      <c r="T7" s="324">
        <v>2.1627833119000002</v>
      </c>
      <c r="U7" s="324">
        <v>2.2497995159999999</v>
      </c>
      <c r="V7">
        <v>2.34980031</v>
      </c>
      <c r="W7">
        <v>2.397765632</v>
      </c>
      <c r="X7">
        <v>2.4505170000000005</v>
      </c>
      <c r="Y7">
        <v>2.2000000000000002</v>
      </c>
    </row>
    <row r="8" spans="1:25">
      <c r="A8" s="321">
        <v>0.3</v>
      </c>
      <c r="B8" s="324">
        <v>0</v>
      </c>
      <c r="C8" s="324">
        <v>0</v>
      </c>
      <c r="D8" s="324">
        <v>0</v>
      </c>
      <c r="E8" s="324">
        <v>0</v>
      </c>
      <c r="F8" s="324">
        <v>0</v>
      </c>
      <c r="G8" s="324">
        <v>0</v>
      </c>
      <c r="H8" s="324">
        <v>0</v>
      </c>
      <c r="I8" s="324">
        <v>0</v>
      </c>
      <c r="J8" s="324">
        <v>0</v>
      </c>
      <c r="K8" s="324">
        <v>0</v>
      </c>
      <c r="L8" s="324">
        <v>0</v>
      </c>
      <c r="M8" s="324">
        <v>0</v>
      </c>
      <c r="N8" s="324">
        <v>1.0853705200000006</v>
      </c>
      <c r="O8" s="324">
        <v>1.4360143860000001</v>
      </c>
      <c r="P8" s="324">
        <v>1.7116246400000001</v>
      </c>
      <c r="Q8" s="324">
        <v>1.8760857099999999</v>
      </c>
      <c r="R8" s="324">
        <v>2.1807590999999995</v>
      </c>
      <c r="S8" s="324">
        <v>2.2769468600000007</v>
      </c>
      <c r="T8" s="324">
        <v>2.2103553799999998</v>
      </c>
      <c r="U8" s="324">
        <v>2.3016007400000005</v>
      </c>
      <c r="V8">
        <v>2.4049659099999996</v>
      </c>
      <c r="W8">
        <v>2.4550428699999998</v>
      </c>
      <c r="X8">
        <v>2.5098013900000002</v>
      </c>
      <c r="Y8">
        <v>2.2299999999999995</v>
      </c>
    </row>
    <row r="9" spans="1:25">
      <c r="A9" s="321">
        <v>0.6</v>
      </c>
      <c r="B9" s="324">
        <v>0</v>
      </c>
      <c r="C9" s="324">
        <v>0</v>
      </c>
      <c r="D9" s="324">
        <v>0</v>
      </c>
      <c r="E9" s="324">
        <v>0</v>
      </c>
      <c r="F9" s="324">
        <v>0</v>
      </c>
      <c r="G9" s="324">
        <v>0</v>
      </c>
      <c r="H9" s="324">
        <v>0</v>
      </c>
      <c r="I9" s="324">
        <v>0</v>
      </c>
      <c r="J9" s="324">
        <v>0</v>
      </c>
      <c r="K9" s="324">
        <v>0</v>
      </c>
      <c r="L9" s="324">
        <v>0</v>
      </c>
      <c r="M9" s="324">
        <v>0</v>
      </c>
      <c r="N9" s="324">
        <v>1.30279327</v>
      </c>
      <c r="O9" s="324">
        <v>1.7291758939999999</v>
      </c>
      <c r="P9" s="324">
        <v>2.0642689299999999</v>
      </c>
      <c r="Q9" s="324">
        <v>2.2679220600000001</v>
      </c>
      <c r="R9" s="324">
        <v>2.6399543000000012</v>
      </c>
      <c r="S9" s="324">
        <v>2.759919</v>
      </c>
      <c r="T9" s="324">
        <v>2.6805218000000002</v>
      </c>
      <c r="U9" s="324">
        <v>2.7942605999999994</v>
      </c>
      <c r="V9">
        <v>2.9211382400000003</v>
      </c>
      <c r="W9">
        <v>2.9832562200000003</v>
      </c>
      <c r="X9">
        <v>3.0507799399999991</v>
      </c>
      <c r="Y9">
        <v>1.870000000000001</v>
      </c>
    </row>
    <row r="10" spans="1:25">
      <c r="A10" s="321">
        <v>0.9</v>
      </c>
      <c r="B10" s="324">
        <v>0</v>
      </c>
      <c r="C10" s="324">
        <v>0</v>
      </c>
      <c r="D10" s="324">
        <v>0</v>
      </c>
      <c r="E10" s="324">
        <v>0</v>
      </c>
      <c r="F10" s="324">
        <v>0</v>
      </c>
      <c r="G10" s="324">
        <v>0</v>
      </c>
      <c r="H10" s="324">
        <v>0</v>
      </c>
      <c r="I10" s="324">
        <v>0</v>
      </c>
      <c r="J10" s="324">
        <v>0</v>
      </c>
      <c r="K10" s="324">
        <v>3.8700000004610047E-6</v>
      </c>
      <c r="L10" s="324">
        <v>0</v>
      </c>
      <c r="M10" s="324">
        <v>0</v>
      </c>
      <c r="N10" s="324">
        <v>2.3402858799999997</v>
      </c>
      <c r="O10" s="324">
        <v>3.1210825099999999</v>
      </c>
      <c r="P10" s="324">
        <v>3.7346161099999993</v>
      </c>
      <c r="Q10" s="324">
        <v>4.1177250000000001</v>
      </c>
      <c r="R10" s="324">
        <v>4.8033074000000013</v>
      </c>
      <c r="S10" s="324">
        <v>5.0310720999999994</v>
      </c>
      <c r="T10" s="324">
        <v>4.8898632800000001</v>
      </c>
      <c r="U10" s="324">
        <v>5.1058519000000011</v>
      </c>
      <c r="V10">
        <v>5.3414127699999998</v>
      </c>
      <c r="W10">
        <v>5.4584895499999995</v>
      </c>
      <c r="X10">
        <v>5.5847079500000003</v>
      </c>
      <c r="Y10">
        <v>4.0999999999999979</v>
      </c>
    </row>
    <row r="11" spans="1:25">
      <c r="A11" s="321" t="s">
        <v>9</v>
      </c>
      <c r="B11" s="326">
        <v>4.1739430400000002</v>
      </c>
      <c r="C11" s="326">
        <v>6.1683983500000004</v>
      </c>
      <c r="D11" s="326">
        <v>7.0200673299999998</v>
      </c>
      <c r="E11" s="326">
        <v>3.7911784700000002</v>
      </c>
      <c r="F11" s="326">
        <v>6.1784600000000003</v>
      </c>
      <c r="G11" s="326">
        <v>6.7494880400000001</v>
      </c>
      <c r="H11" s="326">
        <v>6.54337312</v>
      </c>
      <c r="I11" s="326">
        <v>9.04190395</v>
      </c>
      <c r="J11" s="326">
        <v>8.6377464400000008</v>
      </c>
      <c r="K11" s="326">
        <v>6.3686704199999999</v>
      </c>
      <c r="L11" s="326">
        <v>4.5821343900000002</v>
      </c>
      <c r="M11" s="326">
        <v>2.2295501899999999</v>
      </c>
      <c r="N11" s="326">
        <v>-6.4840798599999996</v>
      </c>
      <c r="O11" s="326">
        <v>-1.13213867</v>
      </c>
      <c r="P11" s="326">
        <v>5.4619012700000003</v>
      </c>
      <c r="Q11" s="326">
        <v>6.5449886099999999</v>
      </c>
      <c r="R11" s="326">
        <v>14.123964600000001</v>
      </c>
      <c r="S11" s="326">
        <v>9.2352068000000003</v>
      </c>
      <c r="T11" s="326">
        <v>2.6004488700000001</v>
      </c>
      <c r="U11" s="326">
        <v>1.95971422</v>
      </c>
      <c r="V11">
        <v>3.1772960399999999</v>
      </c>
      <c r="W11">
        <v>2.6557291200000002</v>
      </c>
      <c r="X11">
        <v>3.2730738399999999</v>
      </c>
      <c r="Y11">
        <v>4.4109627099999997</v>
      </c>
    </row>
    <row r="12" spans="1:25">
      <c r="A12" s="322" t="s">
        <v>14</v>
      </c>
      <c r="B12" s="327">
        <v>4.1739430400000002</v>
      </c>
      <c r="C12" s="327">
        <v>6.1683983500000004</v>
      </c>
      <c r="D12" s="327">
        <v>7.0200673299999998</v>
      </c>
      <c r="E12" s="327">
        <v>3.7911784700000002</v>
      </c>
      <c r="F12" s="327">
        <v>6.1784600000000003</v>
      </c>
      <c r="G12" s="327">
        <v>6.7494880400000001</v>
      </c>
      <c r="H12" s="327">
        <v>6.54337312</v>
      </c>
      <c r="I12" s="327">
        <v>9.04190395</v>
      </c>
      <c r="J12" s="327">
        <v>8.6377464400000008</v>
      </c>
      <c r="K12" s="327">
        <v>6.3686704199999999</v>
      </c>
      <c r="L12" s="327">
        <v>4.5821343900000002</v>
      </c>
      <c r="M12" s="327">
        <v>2.2295501899999999</v>
      </c>
      <c r="N12" s="327">
        <v>-2.8294896</v>
      </c>
      <c r="O12" s="327">
        <v>3.7186622900000001</v>
      </c>
      <c r="P12" s="327">
        <v>7.0046580499999997</v>
      </c>
      <c r="Q12" s="327">
        <v>6.8327306400000003</v>
      </c>
      <c r="R12" s="326">
        <v>11.6681379</v>
      </c>
      <c r="S12" s="326">
        <v>6.3896423699999998</v>
      </c>
      <c r="T12" s="326">
        <v>3.5930271</v>
      </c>
      <c r="U12" s="326">
        <v>4.4316424400000001</v>
      </c>
      <c r="V12">
        <v>4.8506795499999997</v>
      </c>
      <c r="W12">
        <v>4.6286666700000003</v>
      </c>
      <c r="X12">
        <v>4.9602719200000003</v>
      </c>
      <c r="Y12">
        <v>5.7835357199999997</v>
      </c>
    </row>
    <row r="13" spans="1:25">
      <c r="A13" s="322"/>
      <c r="B13" s="325"/>
      <c r="C13" s="327"/>
      <c r="D13" s="324"/>
      <c r="E13" s="324"/>
      <c r="F13" s="324"/>
      <c r="G13" s="324"/>
      <c r="H13" s="324"/>
      <c r="I13" s="324"/>
      <c r="J13" s="324"/>
      <c r="K13" s="324"/>
      <c r="L13" s="324"/>
      <c r="M13" s="324"/>
      <c r="N13" s="324"/>
      <c r="O13" s="324"/>
      <c r="P13" s="324"/>
      <c r="Q13" s="324"/>
      <c r="R13" s="326"/>
      <c r="S13" s="326"/>
      <c r="T13" s="326"/>
      <c r="U13" s="326"/>
    </row>
    <row r="14" spans="1:25">
      <c r="A14" s="322"/>
      <c r="B14" s="325"/>
      <c r="C14" s="327"/>
      <c r="D14" s="326"/>
      <c r="E14" s="326"/>
      <c r="F14" s="326"/>
      <c r="G14" s="326"/>
      <c r="H14" s="326"/>
      <c r="I14" s="326"/>
      <c r="J14" s="326"/>
      <c r="K14" s="326"/>
      <c r="L14" s="326"/>
      <c r="M14" s="326"/>
      <c r="N14" s="326"/>
      <c r="O14" s="326"/>
      <c r="P14" s="326"/>
      <c r="Q14" s="326"/>
      <c r="R14" s="326"/>
      <c r="S14" s="326"/>
      <c r="T14" s="326"/>
      <c r="U14" s="32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0BC99"/>
    <pageSetUpPr fitToPage="1"/>
  </sheetPr>
  <dimension ref="A1:AW86"/>
  <sheetViews>
    <sheetView zoomScaleNormal="100" workbookViewId="0">
      <pane xSplit="1" ySplit="2" topLeftCell="AK63" activePane="bottomRight" state="frozen"/>
      <selection pane="topRight" activeCell="B1" sqref="B1"/>
      <selection pane="bottomLeft" activeCell="A3" sqref="A3"/>
      <selection pane="bottomRight" activeCell="AS76" sqref="AS76"/>
    </sheetView>
  </sheetViews>
  <sheetFormatPr defaultColWidth="7.6640625" defaultRowHeight="12.6" customHeight="1"/>
  <cols>
    <col min="1" max="1" width="51.5546875" style="361" customWidth="1"/>
    <col min="2" max="3" width="7.6640625" style="361" customWidth="1"/>
    <col min="4" max="4" width="8" style="361" customWidth="1"/>
    <col min="5" max="26" width="7.6640625" style="361" customWidth="1"/>
    <col min="27" max="27" width="7.6640625" style="75" customWidth="1"/>
    <col min="28" max="30" width="7.6640625" style="361" customWidth="1"/>
    <col min="31" max="31" width="7.6640625" style="75" customWidth="1"/>
    <col min="32" max="33" width="7.6640625" style="361" customWidth="1"/>
    <col min="34" max="34" width="8" style="361" bestFit="1" customWidth="1"/>
    <col min="35" max="42" width="8" style="361" customWidth="1"/>
    <col min="43" max="43" width="7.6640625" style="361"/>
    <col min="44" max="44" width="7.6640625" style="367"/>
    <col min="45" max="16384" width="7.6640625" style="361"/>
  </cols>
  <sheetData>
    <row r="1" spans="1:49" s="367" customFormat="1" ht="12.6" customHeight="1">
      <c r="B1" s="383">
        <v>2010</v>
      </c>
      <c r="C1" s="383"/>
      <c r="D1" s="383"/>
      <c r="E1" s="383"/>
      <c r="F1" s="383">
        <v>2011</v>
      </c>
      <c r="G1" s="383"/>
      <c r="H1" s="383"/>
      <c r="I1" s="383"/>
      <c r="J1" s="383">
        <v>2012</v>
      </c>
      <c r="K1" s="383"/>
      <c r="L1" s="383"/>
      <c r="M1" s="383"/>
      <c r="N1" s="383">
        <v>2013</v>
      </c>
      <c r="O1" s="383"/>
      <c r="P1" s="383"/>
      <c r="Q1" s="383"/>
      <c r="R1" s="383">
        <v>2014</v>
      </c>
      <c r="S1" s="383"/>
      <c r="T1" s="383"/>
      <c r="U1" s="383"/>
      <c r="V1" s="383">
        <v>2015</v>
      </c>
      <c r="W1" s="383"/>
      <c r="X1" s="383"/>
      <c r="Y1" s="383"/>
      <c r="Z1" s="383">
        <v>2016</v>
      </c>
      <c r="AA1" s="381"/>
      <c r="AB1" s="383"/>
      <c r="AC1" s="383"/>
      <c r="AD1" s="383">
        <v>2017</v>
      </c>
      <c r="AE1" s="381"/>
      <c r="AF1" s="383"/>
      <c r="AG1" s="383"/>
      <c r="AH1" s="383">
        <v>2018</v>
      </c>
      <c r="AI1" s="383"/>
      <c r="AJ1" s="383"/>
      <c r="AK1" s="383"/>
      <c r="AL1" s="383">
        <v>2019</v>
      </c>
      <c r="AM1" s="383"/>
      <c r="AN1" s="383"/>
      <c r="AO1" s="383"/>
      <c r="AP1" s="383"/>
      <c r="AQ1" s="382" t="s">
        <v>304</v>
      </c>
      <c r="AS1" s="368" t="s">
        <v>425</v>
      </c>
      <c r="AT1" s="368" t="s">
        <v>424</v>
      </c>
      <c r="AU1" s="368" t="s">
        <v>423</v>
      </c>
      <c r="AV1" s="368" t="s">
        <v>422</v>
      </c>
      <c r="AW1" s="368" t="s">
        <v>421</v>
      </c>
    </row>
    <row r="2" spans="1:49" s="367" customFormat="1" ht="12.6" customHeight="1">
      <c r="B2" s="380" t="s">
        <v>0</v>
      </c>
      <c r="C2" s="380" t="s">
        <v>1</v>
      </c>
      <c r="D2" s="380" t="s">
        <v>2</v>
      </c>
      <c r="E2" s="380" t="s">
        <v>3</v>
      </c>
      <c r="F2" s="380" t="s">
        <v>0</v>
      </c>
      <c r="G2" s="380" t="s">
        <v>1</v>
      </c>
      <c r="H2" s="380" t="s">
        <v>2</v>
      </c>
      <c r="I2" s="380" t="s">
        <v>3</v>
      </c>
      <c r="J2" s="380" t="s">
        <v>0</v>
      </c>
      <c r="K2" s="380" t="s">
        <v>1</v>
      </c>
      <c r="L2" s="380" t="s">
        <v>2</v>
      </c>
      <c r="M2" s="380" t="s">
        <v>3</v>
      </c>
      <c r="N2" s="380" t="s">
        <v>0</v>
      </c>
      <c r="O2" s="380" t="s">
        <v>1</v>
      </c>
      <c r="P2" s="380" t="s">
        <v>2</v>
      </c>
      <c r="Q2" s="380" t="s">
        <v>3</v>
      </c>
      <c r="R2" s="380" t="s">
        <v>0</v>
      </c>
      <c r="S2" s="380" t="s">
        <v>1</v>
      </c>
      <c r="T2" s="380" t="s">
        <v>2</v>
      </c>
      <c r="U2" s="380" t="s">
        <v>3</v>
      </c>
      <c r="V2" s="380" t="s">
        <v>0</v>
      </c>
      <c r="W2" s="380" t="s">
        <v>1</v>
      </c>
      <c r="X2" s="380" t="s">
        <v>2</v>
      </c>
      <c r="Y2" s="380" t="s">
        <v>3</v>
      </c>
      <c r="Z2" s="380" t="s">
        <v>0</v>
      </c>
      <c r="AA2" s="381" t="s">
        <v>1</v>
      </c>
      <c r="AB2" s="380" t="s">
        <v>2</v>
      </c>
      <c r="AC2" s="380" t="s">
        <v>3</v>
      </c>
      <c r="AD2" s="380" t="s">
        <v>0</v>
      </c>
      <c r="AE2" s="381" t="s">
        <v>1</v>
      </c>
      <c r="AF2" s="380" t="s">
        <v>2</v>
      </c>
      <c r="AG2" s="380" t="s">
        <v>3</v>
      </c>
      <c r="AH2" s="380" t="s">
        <v>0</v>
      </c>
      <c r="AI2" s="381" t="s">
        <v>1</v>
      </c>
      <c r="AJ2" s="380" t="s">
        <v>2</v>
      </c>
      <c r="AK2" s="380" t="s">
        <v>3</v>
      </c>
      <c r="AL2" s="380" t="s">
        <v>0</v>
      </c>
      <c r="AM2" s="381" t="s">
        <v>1</v>
      </c>
      <c r="AN2" s="381" t="s">
        <v>2</v>
      </c>
      <c r="AO2" s="381" t="s">
        <v>3</v>
      </c>
      <c r="AP2" s="380"/>
      <c r="AQ2" s="368"/>
    </row>
    <row r="3" spans="1:49" s="367" customFormat="1" ht="12.6" customHeight="1">
      <c r="A3" s="364" t="s">
        <v>301</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1"/>
      <c r="AB3" s="380"/>
      <c r="AC3" s="380"/>
      <c r="AD3" s="380"/>
      <c r="AE3" s="381"/>
      <c r="AF3" s="380"/>
      <c r="AG3" s="380"/>
      <c r="AH3" s="380"/>
      <c r="AI3" s="381"/>
      <c r="AJ3" s="380"/>
      <c r="AK3" s="380"/>
      <c r="AL3" s="380"/>
      <c r="AM3" s="380"/>
      <c r="AN3" s="380"/>
      <c r="AO3" s="380"/>
      <c r="AP3" s="380"/>
      <c r="AQ3" s="529">
        <v>2014</v>
      </c>
      <c r="AS3" s="366">
        <v>-7398.1666666666715</v>
      </c>
      <c r="AT3" s="366">
        <v>-3.5</v>
      </c>
      <c r="AU3" s="366">
        <v>-2598.583333333333</v>
      </c>
      <c r="AV3" s="366">
        <v>4016.9999999999991</v>
      </c>
      <c r="AW3" s="366">
        <v>-331.25</v>
      </c>
    </row>
    <row r="4" spans="1:49" ht="12.6" customHeight="1">
      <c r="A4" s="379" t="s">
        <v>257</v>
      </c>
      <c r="B4" s="362">
        <v>6.6024031928281213E-2</v>
      </c>
      <c r="C4" s="362">
        <v>8.8116009940593765E-2</v>
      </c>
      <c r="D4" s="362">
        <v>7.1971144514218821E-2</v>
      </c>
      <c r="E4" s="362">
        <v>4.887790879958831E-2</v>
      </c>
      <c r="F4" s="362">
        <v>4.2907540813243994E-2</v>
      </c>
      <c r="G4" s="362">
        <v>1.2378969537794937E-2</v>
      </c>
      <c r="H4" s="362">
        <v>-1.5749386291456946E-2</v>
      </c>
      <c r="I4" s="362">
        <v>-3.4879034530206465E-2</v>
      </c>
      <c r="J4" s="362">
        <v>-5.7292899054323887E-2</v>
      </c>
      <c r="K4" s="362">
        <v>-5.0616342960425831E-2</v>
      </c>
      <c r="L4" s="362">
        <v>-1.9433676811742462E-2</v>
      </c>
      <c r="M4" s="362">
        <v>7.6341894694698098E-3</v>
      </c>
      <c r="N4" s="362">
        <v>3.1174766433552659E-2</v>
      </c>
      <c r="O4" s="362">
        <v>4.4888383846567237E-2</v>
      </c>
      <c r="P4" s="362">
        <v>3.9832383592515397E-2</v>
      </c>
      <c r="Q4" s="362">
        <v>3.6358120471376321E-2</v>
      </c>
      <c r="R4" s="362">
        <v>3.1314912346196655E-2</v>
      </c>
      <c r="S4" s="362">
        <v>1.5351335548932532E-2</v>
      </c>
      <c r="T4" s="362">
        <v>1.3472913221908023E-2</v>
      </c>
      <c r="U4" s="362">
        <v>9.5605468463999532E-3</v>
      </c>
      <c r="V4" s="362">
        <v>1.608779083458689E-2</v>
      </c>
      <c r="W4" s="362">
        <v>2.7005530258190857E-2</v>
      </c>
      <c r="X4" s="362">
        <v>2.56860659530318E-2</v>
      </c>
      <c r="Y4" s="362">
        <v>2.9834875875728306E-2</v>
      </c>
      <c r="Z4" s="362">
        <v>3.1597220065570752E-2</v>
      </c>
      <c r="AA4" s="362">
        <v>3.7688199562057045E-2</v>
      </c>
      <c r="AB4" s="362">
        <v>4.7983358292406741E-2</v>
      </c>
      <c r="AC4" s="362">
        <v>5.697957437333101E-2</v>
      </c>
      <c r="AD4" s="362">
        <v>5.2906170078719006E-2</v>
      </c>
      <c r="AE4" s="362">
        <v>5.2978750689495202E-2</v>
      </c>
      <c r="AF4" s="362">
        <v>5.1473702473664451E-2</v>
      </c>
      <c r="AG4" s="362">
        <v>5.1611752033527081E-2</v>
      </c>
      <c r="AH4" s="362">
        <v>3.9016680603211951E-2</v>
      </c>
      <c r="AI4" s="362">
        <v>2.765931485820694E-2</v>
      </c>
      <c r="AJ4" s="362">
        <v>1.9332889961728883E-2</v>
      </c>
      <c r="AK4" s="362">
        <v>1.4085647602850582E-3</v>
      </c>
      <c r="AL4" s="362">
        <v>1.0599092781578889E-2</v>
      </c>
      <c r="AM4" s="362">
        <v>-8.7679001457845462E-3</v>
      </c>
      <c r="AN4" s="362">
        <v>-1.6206674856204861E-2</v>
      </c>
      <c r="AO4" s="362">
        <v>-1.9002105619144505E-2</v>
      </c>
      <c r="AP4" s="362"/>
      <c r="AQ4" s="529"/>
      <c r="AS4" s="366">
        <v>-5967.4166666666642</v>
      </c>
      <c r="AT4" s="366">
        <v>-151.75</v>
      </c>
      <c r="AU4" s="366">
        <v>-2481.6666666666665</v>
      </c>
      <c r="AV4" s="366">
        <v>4064.166666666667</v>
      </c>
      <c r="AW4" s="366">
        <v>-323.16666666666669</v>
      </c>
    </row>
    <row r="5" spans="1:49" ht="12.6" customHeight="1">
      <c r="A5" s="377" t="s">
        <v>258</v>
      </c>
      <c r="B5" s="362">
        <v>3.5300229146453449E-2</v>
      </c>
      <c r="C5" s="362">
        <v>4.4017703274899539E-2</v>
      </c>
      <c r="D5" s="362">
        <v>4.3152864450917254E-2</v>
      </c>
      <c r="E5" s="362">
        <v>3.833232294746737E-2</v>
      </c>
      <c r="F5" s="362">
        <v>3.4632527958269668E-2</v>
      </c>
      <c r="G5" s="362">
        <v>1.9825987521088644E-2</v>
      </c>
      <c r="H5" s="362">
        <v>7.9661037014078367E-3</v>
      </c>
      <c r="I5" s="362">
        <v>2.1326801843741762E-3</v>
      </c>
      <c r="J5" s="362">
        <v>-3.1588560429422464E-3</v>
      </c>
      <c r="K5" s="362">
        <v>-6.4234718638016362E-4</v>
      </c>
      <c r="L5" s="362">
        <v>1.179879840189664E-2</v>
      </c>
      <c r="M5" s="362">
        <v>1.0430996613637762E-2</v>
      </c>
      <c r="N5" s="362">
        <v>9.0707894408436143E-3</v>
      </c>
      <c r="O5" s="362">
        <v>1.7674430400792512E-2</v>
      </c>
      <c r="P5" s="362">
        <v>5.3346432053132239E-3</v>
      </c>
      <c r="Q5" s="362">
        <v>9.1977942400867079E-3</v>
      </c>
      <c r="R5" s="362">
        <v>1.1980861908782196E-2</v>
      </c>
      <c r="S5" s="362">
        <v>-2.9431349011894885E-3</v>
      </c>
      <c r="T5" s="362">
        <v>9.2928892138811996E-3</v>
      </c>
      <c r="U5" s="362">
        <v>6.8929547293416693E-3</v>
      </c>
      <c r="V5" s="362">
        <v>1.2907889740091941E-2</v>
      </c>
      <c r="W5" s="362">
        <v>2.2897319511176083E-2</v>
      </c>
      <c r="X5" s="362">
        <v>1.0702845164078134E-2</v>
      </c>
      <c r="Y5" s="362">
        <v>1.3887165560124684E-2</v>
      </c>
      <c r="Z5" s="362">
        <v>1.6591253066328138E-3</v>
      </c>
      <c r="AA5" s="362">
        <v>-5.6046154395103754E-3</v>
      </c>
      <c r="AB5" s="362">
        <v>1.3458912304456169E-3</v>
      </c>
      <c r="AC5" s="362">
        <v>6.2499841266781073E-3</v>
      </c>
      <c r="AD5" s="362">
        <v>1.6966288138473788E-2</v>
      </c>
      <c r="AE5" s="362">
        <v>3.158524888773815E-2</v>
      </c>
      <c r="AF5" s="362">
        <v>3.3876145744763358E-2</v>
      </c>
      <c r="AG5" s="362">
        <v>4.1689299096463288E-2</v>
      </c>
      <c r="AH5" s="362">
        <v>3.392215237930462E-2</v>
      </c>
      <c r="AI5" s="362">
        <v>2.5265847754710368E-2</v>
      </c>
      <c r="AJ5" s="362">
        <v>2.5159251582802744E-2</v>
      </c>
      <c r="AK5" s="362">
        <v>8.0984410293673398E-3</v>
      </c>
      <c r="AL5" s="362">
        <v>8.6256169352372757E-3</v>
      </c>
      <c r="AM5" s="362">
        <v>-8.6176130282923178E-3</v>
      </c>
      <c r="AN5" s="362">
        <v>-2.3734199740537223E-2</v>
      </c>
      <c r="AO5" s="362">
        <v>-3.0262940700450592E-2</v>
      </c>
      <c r="AP5" s="362"/>
      <c r="AQ5" s="529"/>
      <c r="AR5" s="367">
        <v>3</v>
      </c>
      <c r="AS5" s="366">
        <v>-5581.75</v>
      </c>
      <c r="AT5" s="366">
        <v>-1670.25</v>
      </c>
      <c r="AU5" s="366">
        <v>-2158.1666666666665</v>
      </c>
      <c r="AV5" s="366">
        <v>4214.0833333333339</v>
      </c>
      <c r="AW5" s="366">
        <v>-76.416666666666671</v>
      </c>
    </row>
    <row r="6" spans="1:49" ht="12.6" customHeight="1">
      <c r="A6" s="376" t="s">
        <v>259</v>
      </c>
      <c r="B6" s="362">
        <v>1.7845047931585627E-2</v>
      </c>
      <c r="C6" s="362">
        <v>1.3400939979944931E-2</v>
      </c>
      <c r="D6" s="362">
        <v>5.6004700033946636E-3</v>
      </c>
      <c r="E6" s="362">
        <v>-5.044471050334092E-3</v>
      </c>
      <c r="F6" s="362">
        <v>-1.2895317323431427E-2</v>
      </c>
      <c r="G6" s="362">
        <v>-1.6173643046366756E-2</v>
      </c>
      <c r="H6" s="362">
        <v>-1.5292938880978749E-2</v>
      </c>
      <c r="I6" s="362">
        <v>-1.4170865570846144E-2</v>
      </c>
      <c r="J6" s="362">
        <v>-6.1185803957642592E-3</v>
      </c>
      <c r="K6" s="362">
        <v>-4.75674009739276E-4</v>
      </c>
      <c r="L6" s="362">
        <v>-1.1423615064355831E-3</v>
      </c>
      <c r="M6" s="362">
        <v>4.2678451281423892E-3</v>
      </c>
      <c r="N6" s="362">
        <v>-5.146887226060501E-4</v>
      </c>
      <c r="O6" s="362">
        <v>-3.7626905386050975E-3</v>
      </c>
      <c r="P6" s="362">
        <v>5.3469093163622573E-4</v>
      </c>
      <c r="Q6" s="362">
        <v>-9.7841243063887559E-4</v>
      </c>
      <c r="R6" s="362">
        <v>1.1288509131863729E-3</v>
      </c>
      <c r="S6" s="362">
        <v>3.8890751253185317E-3</v>
      </c>
      <c r="T6" s="362">
        <v>4.3002652142992617E-4</v>
      </c>
      <c r="U6" s="362">
        <v>4.7204359733961441E-4</v>
      </c>
      <c r="V6" s="362">
        <v>-2.5434435324243401E-3</v>
      </c>
      <c r="W6" s="362">
        <v>-4.7564685448885074E-3</v>
      </c>
      <c r="X6" s="362">
        <v>-3.5534625758860449E-3</v>
      </c>
      <c r="Y6" s="362">
        <v>-2.2686405311717517E-3</v>
      </c>
      <c r="Z6" s="362">
        <v>7.5482763183547588E-3</v>
      </c>
      <c r="AA6" s="362">
        <v>1.2481813896030472E-2</v>
      </c>
      <c r="AB6" s="362">
        <v>1.8328854080616061E-2</v>
      </c>
      <c r="AC6" s="362">
        <v>1.8338305913574812E-2</v>
      </c>
      <c r="AD6" s="362">
        <v>7.5968926362270321E-3</v>
      </c>
      <c r="AE6" s="362">
        <v>3.1614284830682269E-3</v>
      </c>
      <c r="AF6" s="362">
        <v>-2.197910373196887E-3</v>
      </c>
      <c r="AG6" s="362">
        <v>-4.246942138668928E-3</v>
      </c>
      <c r="AH6" s="362">
        <v>8.7223551800690849E-5</v>
      </c>
      <c r="AI6" s="362">
        <v>-3.1772849746623129E-3</v>
      </c>
      <c r="AJ6" s="362">
        <v>-6.2234300321106998E-3</v>
      </c>
      <c r="AK6" s="362">
        <v>-6.6749013411430292E-3</v>
      </c>
      <c r="AL6" s="362">
        <v>-4.0250026797505594E-3</v>
      </c>
      <c r="AM6" s="362">
        <v>2.2894313377315434E-3</v>
      </c>
      <c r="AN6" s="362">
        <v>9.1220738665717897E-3</v>
      </c>
      <c r="AO6" s="362">
        <v>1.2437934273164549E-2</v>
      </c>
      <c r="AP6" s="362"/>
      <c r="AQ6" s="529"/>
      <c r="AS6" s="366">
        <v>-4434.1666666666642</v>
      </c>
      <c r="AT6" s="366">
        <v>149.5</v>
      </c>
      <c r="AU6" s="366">
        <v>-1853.166666666667</v>
      </c>
      <c r="AV6" s="366">
        <v>2851.2500000000009</v>
      </c>
      <c r="AW6" s="366">
        <v>-213.5</v>
      </c>
    </row>
    <row r="7" spans="1:49" ht="12.6" customHeight="1">
      <c r="A7" s="361" t="s">
        <v>260</v>
      </c>
      <c r="B7" s="362">
        <v>1.2878754850241973E-2</v>
      </c>
      <c r="C7" s="362">
        <v>3.0697366685749208E-2</v>
      </c>
      <c r="D7" s="362">
        <v>2.321781005990697E-2</v>
      </c>
      <c r="E7" s="362">
        <v>1.5590056902455273E-2</v>
      </c>
      <c r="F7" s="362">
        <v>2.1170330178405822E-2</v>
      </c>
      <c r="G7" s="362">
        <v>8.7266250630730312E-3</v>
      </c>
      <c r="H7" s="362">
        <v>-8.422551111886032E-3</v>
      </c>
      <c r="I7" s="362">
        <v>-2.2840849143734798E-2</v>
      </c>
      <c r="J7" s="362">
        <v>-4.8015462615617309E-2</v>
      </c>
      <c r="K7" s="362">
        <v>-4.9498321764306456E-2</v>
      </c>
      <c r="L7" s="362">
        <v>-3.0090113707203589E-2</v>
      </c>
      <c r="M7" s="362">
        <v>-7.0646522723102553E-3</v>
      </c>
      <c r="N7" s="362">
        <v>2.2618665715315026E-2</v>
      </c>
      <c r="O7" s="362">
        <v>3.0976643984379958E-2</v>
      </c>
      <c r="P7" s="362">
        <v>3.3963049455565948E-2</v>
      </c>
      <c r="Q7" s="362">
        <v>2.8138738661928595E-2</v>
      </c>
      <c r="R7" s="362">
        <v>1.8238976165724941E-2</v>
      </c>
      <c r="S7" s="362">
        <v>1.4437488521288443E-2</v>
      </c>
      <c r="T7" s="362">
        <v>3.7819009504684357E-3</v>
      </c>
      <c r="U7" s="362">
        <v>2.2272310849095703E-3</v>
      </c>
      <c r="V7" s="362">
        <v>5.6899306049105168E-3</v>
      </c>
      <c r="W7" s="362">
        <v>8.7312374149142082E-3</v>
      </c>
      <c r="X7" s="362">
        <v>1.8310000921895116E-2</v>
      </c>
      <c r="Y7" s="362">
        <v>1.7990365562972899E-2</v>
      </c>
      <c r="Z7" s="362">
        <v>2.2197358396904357E-2</v>
      </c>
      <c r="AA7" s="362">
        <v>3.0818466596870837E-2</v>
      </c>
      <c r="AB7" s="362">
        <v>2.8498927643931683E-2</v>
      </c>
      <c r="AC7" s="362">
        <v>3.2580249338369789E-2</v>
      </c>
      <c r="AD7" s="362">
        <v>2.8530186903617291E-2</v>
      </c>
      <c r="AE7" s="362">
        <v>1.8320433820068257E-2</v>
      </c>
      <c r="AF7" s="362">
        <v>1.9795467102097904E-2</v>
      </c>
      <c r="AG7" s="362">
        <v>1.4169395075732462E-2</v>
      </c>
      <c r="AH7" s="362">
        <v>5.0073046721067112E-3</v>
      </c>
      <c r="AI7" s="362">
        <v>5.5707520781588639E-3</v>
      </c>
      <c r="AJ7" s="362">
        <v>3.9706841103702428E-4</v>
      </c>
      <c r="AK7" s="362">
        <v>-1.4974927938983834E-5</v>
      </c>
      <c r="AL7" s="362">
        <v>5.9984785260921219E-3</v>
      </c>
      <c r="AM7" s="362">
        <v>-2.4397184552235251E-3</v>
      </c>
      <c r="AN7" s="362">
        <v>-1.9389688070445522E-3</v>
      </c>
      <c r="AO7" s="362">
        <v>-1.1770991918586241E-3</v>
      </c>
      <c r="AP7" s="362"/>
      <c r="AQ7" s="529"/>
      <c r="AS7" s="366">
        <v>-3176.75</v>
      </c>
      <c r="AT7" s="366">
        <v>147.5</v>
      </c>
      <c r="AU7" s="366">
        <v>-1312.416666666667</v>
      </c>
      <c r="AV7" s="366">
        <v>2422.3333333333339</v>
      </c>
      <c r="AW7" s="366">
        <v>-213.08333333333334</v>
      </c>
    </row>
    <row r="8" spans="1:49" ht="12.6" customHeight="1">
      <c r="B8" s="362"/>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529"/>
      <c r="AR8" s="367">
        <v>6</v>
      </c>
      <c r="AS8" s="366">
        <v>-3356.1666666666642</v>
      </c>
      <c r="AT8" s="366">
        <v>-1376.2500000000005</v>
      </c>
      <c r="AU8" s="366">
        <v>-338.66666666666697</v>
      </c>
      <c r="AV8" s="366">
        <v>1535.4999999999991</v>
      </c>
      <c r="AW8" s="366">
        <v>-655.41666666666663</v>
      </c>
    </row>
    <row r="9" spans="1:49" ht="12.6" customHeight="1">
      <c r="A9" s="364" t="s">
        <v>302</v>
      </c>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529"/>
      <c r="AS9" s="366">
        <v>-3150.3333333333358</v>
      </c>
      <c r="AT9" s="366">
        <v>-1669.416666666667</v>
      </c>
      <c r="AU9" s="366">
        <v>-140.33333333333303</v>
      </c>
      <c r="AV9" s="366">
        <v>2015.583333333333</v>
      </c>
      <c r="AW9" s="366">
        <v>-353.58333333333331</v>
      </c>
    </row>
    <row r="10" spans="1:49" ht="12.6" customHeight="1">
      <c r="A10" s="361" t="s">
        <v>420</v>
      </c>
      <c r="B10" s="373">
        <v>61.591360569935972</v>
      </c>
      <c r="C10" s="373">
        <v>61.507458122627234</v>
      </c>
      <c r="D10" s="373">
        <v>61.600705778277145</v>
      </c>
      <c r="E10" s="373">
        <v>61.56245119763355</v>
      </c>
      <c r="F10" s="373">
        <v>61.141644046121989</v>
      </c>
      <c r="G10" s="373">
        <v>61.116137762470132</v>
      </c>
      <c r="H10" s="373">
        <v>61.841995740268153</v>
      </c>
      <c r="I10" s="373">
        <v>62.539966303193417</v>
      </c>
      <c r="J10" s="373">
        <v>63.873392214663269</v>
      </c>
      <c r="K10" s="373">
        <v>64.25677879592493</v>
      </c>
      <c r="L10" s="373">
        <v>64.154395212425342</v>
      </c>
      <c r="M10" s="373">
        <v>63.524889435394506</v>
      </c>
      <c r="N10" s="373">
        <v>62.772096829289566</v>
      </c>
      <c r="O10" s="373">
        <v>62.827718057762908</v>
      </c>
      <c r="P10" s="373">
        <v>62.261312157297475</v>
      </c>
      <c r="Q10" s="373">
        <v>62.089374652723137</v>
      </c>
      <c r="R10" s="373">
        <v>62.133360665649754</v>
      </c>
      <c r="S10" s="373">
        <v>61.967269546675283</v>
      </c>
      <c r="T10" s="373">
        <v>62.389298186511944</v>
      </c>
      <c r="U10" s="373">
        <v>62.227234050520863</v>
      </c>
      <c r="V10" s="373">
        <v>62.173587257541818</v>
      </c>
      <c r="W10" s="373">
        <v>62.107624680746532</v>
      </c>
      <c r="X10" s="373">
        <v>61.527358925824686</v>
      </c>
      <c r="Y10" s="373">
        <v>61.556076122262326</v>
      </c>
      <c r="Z10" s="373">
        <v>61.161544690625767</v>
      </c>
      <c r="AA10" s="373">
        <v>60.514843017875307</v>
      </c>
      <c r="AB10" s="373">
        <v>60.587795211159111</v>
      </c>
      <c r="AC10" s="373">
        <v>60.564151975574902</v>
      </c>
      <c r="AD10" s="373">
        <v>60.421316186576689</v>
      </c>
      <c r="AE10" s="373">
        <v>60.769980639473722</v>
      </c>
      <c r="AF10" s="373">
        <v>60.634534747113754</v>
      </c>
      <c r="AG10" s="373">
        <v>61.152214728486683</v>
      </c>
      <c r="AH10" s="373">
        <v>61.425629608404911</v>
      </c>
      <c r="AI10" s="373">
        <v>61.283769831997425</v>
      </c>
      <c r="AJ10" s="373">
        <v>61.342194996308407</v>
      </c>
      <c r="AK10" s="373">
        <v>61.208352768564225</v>
      </c>
      <c r="AL10" s="373">
        <v>61.236638223787679</v>
      </c>
      <c r="AM10" s="373">
        <v>61.187437000740317</v>
      </c>
      <c r="AN10" s="373">
        <v>60.890790027231468</v>
      </c>
      <c r="AO10" s="373">
        <v>60.576941567587674</v>
      </c>
      <c r="AP10" s="362"/>
      <c r="AQ10" s="529"/>
      <c r="AS10" s="366">
        <v>-3018.5833333333358</v>
      </c>
      <c r="AT10" s="366">
        <v>-2081.0833333333335</v>
      </c>
      <c r="AU10" s="366">
        <v>441.33333333333348</v>
      </c>
      <c r="AV10" s="366">
        <v>1771.5</v>
      </c>
      <c r="AW10" s="366">
        <v>-363.08333333333331</v>
      </c>
    </row>
    <row r="11" spans="1:49" ht="12.6" customHeight="1">
      <c r="A11" s="361" t="s">
        <v>419</v>
      </c>
      <c r="B11" s="373">
        <v>54.537629203063673</v>
      </c>
      <c r="C11" s="373">
        <v>54.631489682566979</v>
      </c>
      <c r="D11" s="373">
        <v>55.002356899095659</v>
      </c>
      <c r="E11" s="373">
        <v>55.474813819810542</v>
      </c>
      <c r="F11" s="373">
        <v>55.614596432644838</v>
      </c>
      <c r="G11" s="373">
        <v>55.921833758086862</v>
      </c>
      <c r="H11" s="373">
        <v>56.691828780265993</v>
      </c>
      <c r="I11" s="373">
        <v>57.700623891369496</v>
      </c>
      <c r="J11" s="373">
        <v>58.659482646176883</v>
      </c>
      <c r="K11" s="373">
        <v>58.835644183751178</v>
      </c>
      <c r="L11" s="373">
        <v>59.018658148781789</v>
      </c>
      <c r="M11" s="373">
        <v>58.298660532412526</v>
      </c>
      <c r="N11" s="373">
        <v>57.765728496518278</v>
      </c>
      <c r="O11" s="373">
        <v>57.999579821847711</v>
      </c>
      <c r="P11" s="373">
        <v>57.270886547663167</v>
      </c>
      <c r="Q11" s="373">
        <v>57.140904081965729</v>
      </c>
      <c r="R11" s="373">
        <v>57.173433624901612</v>
      </c>
      <c r="S11" s="373">
        <v>56.832806843683713</v>
      </c>
      <c r="T11" s="373">
        <v>57.426473573949281</v>
      </c>
      <c r="U11" s="373">
        <v>57.282547080059878</v>
      </c>
      <c r="V11" s="373">
        <v>57.538554371261455</v>
      </c>
      <c r="W11" s="373">
        <v>57.567887467887168</v>
      </c>
      <c r="X11" s="373">
        <v>57.031834624763036</v>
      </c>
      <c r="Y11" s="373">
        <v>56.971525251735891</v>
      </c>
      <c r="Z11" s="373">
        <v>55.937012798713148</v>
      </c>
      <c r="AA11" s="373">
        <v>54.936951145821432</v>
      </c>
      <c r="AB11" s="373">
        <v>54.548980473273033</v>
      </c>
      <c r="AC11" s="373">
        <v>54.491614654476095</v>
      </c>
      <c r="AD11" s="373">
        <v>54.737680574377897</v>
      </c>
      <c r="AE11" s="373">
        <v>55.172505614718318</v>
      </c>
      <c r="AF11" s="373">
        <v>55.100374751598189</v>
      </c>
      <c r="AG11" s="373">
        <v>55.781560495771473</v>
      </c>
      <c r="AH11" s="373">
        <v>55.947028471728132</v>
      </c>
      <c r="AI11" s="373">
        <v>56.146126985819691</v>
      </c>
      <c r="AJ11" s="373">
        <v>56.523536596608473</v>
      </c>
      <c r="AK11" s="373">
        <v>56.511804062964977</v>
      </c>
      <c r="AL11" s="373">
        <v>56.213775146867405</v>
      </c>
      <c r="AM11" s="373">
        <v>55.773381119438483</v>
      </c>
      <c r="AN11" s="373">
        <v>55.053724792525735</v>
      </c>
      <c r="AO11" s="373">
        <v>54.521533939353283</v>
      </c>
      <c r="AP11" s="362"/>
      <c r="AQ11" s="529"/>
      <c r="AR11" s="367">
        <v>9</v>
      </c>
      <c r="AS11" s="366">
        <v>-3883.9166666666642</v>
      </c>
      <c r="AT11" s="366">
        <v>-3416.4999999999995</v>
      </c>
      <c r="AU11" s="366">
        <v>790.66666666666697</v>
      </c>
      <c r="AV11" s="366">
        <v>1760.5</v>
      </c>
      <c r="AW11" s="366">
        <v>-309.83333333333331</v>
      </c>
    </row>
    <row r="12" spans="1:49" ht="12.6" customHeight="1">
      <c r="A12" s="361" t="s">
        <v>418</v>
      </c>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73">
        <v>18.718267809463718</v>
      </c>
      <c r="AM12" s="373">
        <v>15.633842066229148</v>
      </c>
      <c r="AN12" s="373">
        <v>14.2</v>
      </c>
      <c r="AO12" s="373">
        <v>12.892674369653085</v>
      </c>
      <c r="AP12" s="362"/>
      <c r="AQ12" s="529"/>
      <c r="AS12" s="366">
        <v>-4262.3333333333285</v>
      </c>
      <c r="AT12" s="366">
        <v>-2892.166666666667</v>
      </c>
      <c r="AU12" s="366">
        <v>1298.5833333333335</v>
      </c>
      <c r="AV12" s="366">
        <v>1215.166666666667</v>
      </c>
      <c r="AW12" s="366">
        <v>-435.75</v>
      </c>
    </row>
    <row r="13" spans="1:49" ht="12.6" customHeight="1">
      <c r="A13" s="361" t="s">
        <v>417</v>
      </c>
      <c r="B13" s="362"/>
      <c r="C13" s="362"/>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73">
        <v>16.515564475137158</v>
      </c>
      <c r="AM13" s="373">
        <v>14.320110996268179</v>
      </c>
      <c r="AN13" s="373">
        <v>13.3</v>
      </c>
      <c r="AO13" s="373">
        <v>12.071423656607701</v>
      </c>
      <c r="AP13" s="362"/>
      <c r="AQ13" s="529"/>
      <c r="AS13" s="366">
        <v>-5057.9166666666715</v>
      </c>
      <c r="AT13" s="366">
        <v>-3687.2500000000005</v>
      </c>
      <c r="AU13" s="366">
        <v>2105.7499999999995</v>
      </c>
      <c r="AV13" s="366">
        <v>785.91666666666788</v>
      </c>
      <c r="AW13" s="366">
        <v>-582.91666666666663</v>
      </c>
    </row>
    <row r="14" spans="1:49" ht="12.6" customHeight="1">
      <c r="A14" s="361" t="s">
        <v>416</v>
      </c>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73">
        <v>14.170588738826625</v>
      </c>
      <c r="AM14" s="373">
        <v>11.515089658030638</v>
      </c>
      <c r="AN14" s="373">
        <v>10.7</v>
      </c>
      <c r="AO14" s="373">
        <v>8.9858446990867957</v>
      </c>
      <c r="AP14" s="362"/>
      <c r="AQ14" s="529"/>
      <c r="AR14" s="367">
        <v>12</v>
      </c>
      <c r="AS14" s="366">
        <v>-4341.5</v>
      </c>
      <c r="AT14" s="366">
        <v>-2464</v>
      </c>
      <c r="AU14" s="366">
        <v>3206.25</v>
      </c>
      <c r="AV14" s="366">
        <v>-25.83333333333394</v>
      </c>
      <c r="AW14" s="366">
        <v>-483.5</v>
      </c>
    </row>
    <row r="15" spans="1:49" ht="12.6" customHeight="1">
      <c r="A15" s="378" t="s">
        <v>415</v>
      </c>
      <c r="B15" s="373">
        <v>11.452468822900752</v>
      </c>
      <c r="C15" s="373">
        <v>11.17908079757035</v>
      </c>
      <c r="D15" s="373">
        <v>10.711482597182057</v>
      </c>
      <c r="E15" s="373">
        <v>9.8885558638331688</v>
      </c>
      <c r="F15" s="373">
        <v>9.039743205642031</v>
      </c>
      <c r="G15" s="373">
        <v>8.4990711038892819</v>
      </c>
      <c r="H15" s="373">
        <v>8.3279443012035053</v>
      </c>
      <c r="I15" s="373">
        <v>7.7379997110372649</v>
      </c>
      <c r="J15" s="373">
        <v>8.1628818944885158</v>
      </c>
      <c r="K15" s="373">
        <v>8.4366734743907816</v>
      </c>
      <c r="L15" s="373">
        <v>8.0052770299498839</v>
      </c>
      <c r="M15" s="373">
        <v>8.2270570628809914</v>
      </c>
      <c r="N15" s="373">
        <v>7.9754677406846177</v>
      </c>
      <c r="O15" s="373">
        <v>7.6847263997019262</v>
      </c>
      <c r="P15" s="373">
        <v>8.0152914172872869</v>
      </c>
      <c r="Q15" s="373">
        <v>7.969915301023871</v>
      </c>
      <c r="R15" s="373">
        <v>7.9889644316752735</v>
      </c>
      <c r="S15" s="373">
        <v>8.2917450532342833</v>
      </c>
      <c r="T15" s="373">
        <v>7.9605236518250857</v>
      </c>
      <c r="U15" s="373">
        <v>7.9520903066020345</v>
      </c>
      <c r="V15" s="373">
        <v>7.4547771727358354</v>
      </c>
      <c r="W15" s="373">
        <v>7.3097599149169881</v>
      </c>
      <c r="X15" s="373">
        <v>7.3068176816654677</v>
      </c>
      <c r="Y15" s="373">
        <v>7.4480337449670726</v>
      </c>
      <c r="Z15" s="373">
        <v>8.5423704835586598</v>
      </c>
      <c r="AA15" s="373">
        <v>9.2173740062882601</v>
      </c>
      <c r="AB15" s="373">
        <v>9.9670481766827059</v>
      </c>
      <c r="AC15" s="373">
        <v>10.026619911309634</v>
      </c>
      <c r="AD15" s="373">
        <v>9.4066729606620001</v>
      </c>
      <c r="AE15" s="373">
        <v>9.2109211914402351</v>
      </c>
      <c r="AF15" s="373">
        <v>9.1270758794417919</v>
      </c>
      <c r="AG15" s="373">
        <v>8.782436182500831</v>
      </c>
      <c r="AH15" s="373">
        <v>8.9190801487969118</v>
      </c>
      <c r="AI15" s="373">
        <v>8.38336619999391</v>
      </c>
      <c r="AJ15" s="373">
        <v>7.8553732874898436</v>
      </c>
      <c r="AK15" s="373">
        <v>7.6730519498824474</v>
      </c>
      <c r="AL15" s="373">
        <v>8.2023821401892452</v>
      </c>
      <c r="AM15" s="373">
        <v>8.8483128999770599</v>
      </c>
      <c r="AN15" s="373">
        <v>9.5861216977071244</v>
      </c>
      <c r="AO15" s="373">
        <v>9.9962254143817511</v>
      </c>
      <c r="AP15" s="362"/>
      <c r="AQ15" s="529">
        <v>2015</v>
      </c>
      <c r="AS15" s="366">
        <v>-3799.25</v>
      </c>
      <c r="AT15" s="366">
        <v>-2954.5833333333335</v>
      </c>
      <c r="AU15" s="366">
        <v>3252.1666666666665</v>
      </c>
      <c r="AV15" s="366">
        <v>244.66666666666788</v>
      </c>
      <c r="AW15" s="366">
        <v>211</v>
      </c>
    </row>
    <row r="16" spans="1:49" ht="12.6" customHeight="1">
      <c r="B16" s="362"/>
      <c r="C16" s="362"/>
      <c r="D16" s="362"/>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529"/>
      <c r="AS16" s="366">
        <v>-3453</v>
      </c>
      <c r="AT16" s="366">
        <v>-3187.166666666667</v>
      </c>
      <c r="AU16" s="366">
        <v>3199.833333333333</v>
      </c>
      <c r="AV16" s="366">
        <v>333.58333333333394</v>
      </c>
      <c r="AW16" s="366">
        <v>23.083333333333332</v>
      </c>
    </row>
    <row r="17" spans="1:49" ht="12.6" customHeight="1">
      <c r="A17" s="364" t="s">
        <v>303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529"/>
      <c r="AR17" s="367">
        <v>3</v>
      </c>
      <c r="AS17" s="366">
        <v>-3456.75</v>
      </c>
      <c r="AT17" s="366">
        <v>-3583.5</v>
      </c>
      <c r="AU17" s="366">
        <v>3076.0833333333335</v>
      </c>
      <c r="AV17" s="366">
        <v>503.66666666666606</v>
      </c>
      <c r="AW17" s="366">
        <v>-80.166666666666671</v>
      </c>
    </row>
    <row r="18" spans="1:49" s="367" customFormat="1" ht="12.6" customHeight="1">
      <c r="A18" s="367" t="s">
        <v>258</v>
      </c>
      <c r="B18" s="363"/>
      <c r="C18" s="363"/>
      <c r="D18" s="363"/>
      <c r="E18" s="363"/>
      <c r="F18" s="363"/>
      <c r="G18" s="363"/>
      <c r="H18" s="363"/>
      <c r="I18" s="363"/>
      <c r="J18" s="363"/>
      <c r="K18" s="363"/>
      <c r="L18" s="363"/>
      <c r="M18" s="363"/>
      <c r="N18" s="363"/>
      <c r="O18" s="363"/>
      <c r="P18" s="363"/>
      <c r="Q18" s="363"/>
      <c r="R18" s="363">
        <v>2.0669414129477426E-2</v>
      </c>
      <c r="S18" s="363">
        <v>-5.1441553876228063E-3</v>
      </c>
      <c r="T18" s="363">
        <v>1.6155983120537787E-2</v>
      </c>
      <c r="U18" s="363">
        <v>1.1993192675020081E-2</v>
      </c>
      <c r="V18" s="363">
        <v>2.2637672460219971E-2</v>
      </c>
      <c r="W18" s="363">
        <v>4.03515627008324E-2</v>
      </c>
      <c r="X18" s="363">
        <v>1.8697730428365089E-2</v>
      </c>
      <c r="Y18" s="363">
        <v>2.4303882557554557E-2</v>
      </c>
      <c r="Z18" s="363">
        <v>2.8935098560320949E-3</v>
      </c>
      <c r="AA18" s="363">
        <v>-9.7258752939585191E-3</v>
      </c>
      <c r="AB18" s="363">
        <v>2.3698670310365877E-3</v>
      </c>
      <c r="AC18" s="363">
        <v>1.0980362014604284E-2</v>
      </c>
      <c r="AD18" s="363">
        <v>3.0331058613240813E-2</v>
      </c>
      <c r="AE18" s="363">
        <v>5.7493632662467986E-2</v>
      </c>
      <c r="AF18" s="363">
        <v>6.2102252784286938E-2</v>
      </c>
      <c r="AG18" s="363">
        <v>7.6505897945600365E-2</v>
      </c>
      <c r="AH18" s="363">
        <v>6.1972213698772149E-2</v>
      </c>
      <c r="AI18" s="363">
        <v>4.5794272841525929E-2</v>
      </c>
      <c r="AJ18" s="363">
        <v>4.5660975486986333E-2</v>
      </c>
      <c r="AK18" s="363">
        <v>1.4518339302706629E-2</v>
      </c>
      <c r="AL18" s="363">
        <v>1.5417677760469539E-2</v>
      </c>
      <c r="AM18" s="363">
        <v>-1.5348544041993817E-2</v>
      </c>
      <c r="AN18" s="363">
        <v>-4.1792367733838542E-2</v>
      </c>
      <c r="AO18" s="363">
        <v>-5.3560077031412412E-2</v>
      </c>
      <c r="AP18" s="363"/>
      <c r="AQ18" s="529"/>
      <c r="AS18" s="366">
        <v>-3344.0833333333358</v>
      </c>
      <c r="AT18" s="366">
        <v>-4712.0833333333339</v>
      </c>
      <c r="AU18" s="366">
        <v>3127.75</v>
      </c>
      <c r="AV18" s="366">
        <v>1697</v>
      </c>
      <c r="AW18" s="366">
        <v>-100.83333333333333</v>
      </c>
    </row>
    <row r="19" spans="1:49" ht="12.6" customHeight="1">
      <c r="A19" s="377" t="s">
        <v>110</v>
      </c>
      <c r="B19" s="362"/>
      <c r="C19" s="362"/>
      <c r="D19" s="362"/>
      <c r="E19" s="362"/>
      <c r="F19" s="362"/>
      <c r="G19" s="362"/>
      <c r="H19" s="362"/>
      <c r="I19" s="362"/>
      <c r="J19" s="362"/>
      <c r="K19" s="362"/>
      <c r="L19" s="362"/>
      <c r="M19" s="362"/>
      <c r="N19" s="362"/>
      <c r="O19" s="362"/>
      <c r="P19" s="362"/>
      <c r="Q19" s="362"/>
      <c r="R19" s="362">
        <v>-3.5244271128133595E-2</v>
      </c>
      <c r="S19" s="362">
        <v>-3.2065297247832858E-2</v>
      </c>
      <c r="T19" s="362">
        <v>-1.9086646860519731E-2</v>
      </c>
      <c r="U19" s="362">
        <v>-1.7694851523668904E-2</v>
      </c>
      <c r="V19" s="362">
        <v>-2.519265586071363E-3</v>
      </c>
      <c r="W19" s="362">
        <v>-6.0929184078955577E-3</v>
      </c>
      <c r="X19" s="362">
        <v>2.2750536919120662E-3</v>
      </c>
      <c r="Y19" s="362">
        <v>1.2582888937743902E-2</v>
      </c>
      <c r="Z19" s="362">
        <v>2.1750085843664987E-3</v>
      </c>
      <c r="AA19" s="362">
        <v>1.0001498292911958E-2</v>
      </c>
      <c r="AB19" s="362">
        <v>2.4068813648769356E-2</v>
      </c>
      <c r="AC19" s="362">
        <v>1.9363571861847347E-2</v>
      </c>
      <c r="AD19" s="362">
        <v>2.1071313560395207E-2</v>
      </c>
      <c r="AE19" s="362">
        <v>2.7913754447155378E-2</v>
      </c>
      <c r="AF19" s="362">
        <v>3.8259977460427187E-3</v>
      </c>
      <c r="AG19" s="362">
        <v>6.1431468366372815E-3</v>
      </c>
      <c r="AH19" s="362">
        <v>1.1957705542817955E-3</v>
      </c>
      <c r="AI19" s="362">
        <v>-1.4488106011871131E-2</v>
      </c>
      <c r="AJ19" s="362">
        <v>-6.7806516740198412E-3</v>
      </c>
      <c r="AK19" s="362">
        <v>-1.5069294842989982E-2</v>
      </c>
      <c r="AL19" s="362">
        <v>-1.087051998726029E-2</v>
      </c>
      <c r="AM19" s="362">
        <v>-1.0744185941570493E-2</v>
      </c>
      <c r="AN19" s="362">
        <v>-1.7329127285748622E-2</v>
      </c>
      <c r="AO19" s="362">
        <v>-2.6176513154104953E-2</v>
      </c>
      <c r="AP19" s="362"/>
      <c r="AQ19" s="529"/>
      <c r="AS19" s="366">
        <v>-3626.5833333333358</v>
      </c>
      <c r="AT19" s="366">
        <v>-4880.9166666666661</v>
      </c>
      <c r="AU19" s="366">
        <v>2977.8333333333339</v>
      </c>
      <c r="AV19" s="366">
        <v>1620.5833333333321</v>
      </c>
      <c r="AW19" s="366">
        <v>-495.58333333333331</v>
      </c>
    </row>
    <row r="20" spans="1:49" ht="12.6" customHeight="1">
      <c r="A20" s="377" t="s">
        <v>90</v>
      </c>
      <c r="B20" s="362"/>
      <c r="C20" s="362"/>
      <c r="D20" s="362"/>
      <c r="E20" s="362"/>
      <c r="F20" s="362"/>
      <c r="G20" s="362"/>
      <c r="H20" s="362"/>
      <c r="I20" s="362"/>
      <c r="J20" s="362"/>
      <c r="K20" s="362"/>
      <c r="L20" s="362"/>
      <c r="M20" s="362"/>
      <c r="N20" s="362"/>
      <c r="O20" s="362"/>
      <c r="P20" s="362"/>
      <c r="Q20" s="362"/>
      <c r="R20" s="362">
        <v>-4.9246483586123362E-3</v>
      </c>
      <c r="S20" s="362">
        <v>-4.6377841305387212E-3</v>
      </c>
      <c r="T20" s="362">
        <v>-6.6880269711879275E-3</v>
      </c>
      <c r="U20" s="362">
        <v>-8.0455499034929791E-3</v>
      </c>
      <c r="V20" s="362">
        <v>-6.9515216484745809E-3</v>
      </c>
      <c r="W20" s="362">
        <v>-2.1686975615706804E-3</v>
      </c>
      <c r="X20" s="362">
        <v>-1.6565947304071663E-3</v>
      </c>
      <c r="Y20" s="362">
        <v>8.5015475671139655E-4</v>
      </c>
      <c r="Z20" s="362">
        <v>4.3697487377465406E-3</v>
      </c>
      <c r="AA20" s="362">
        <v>-3.4728048604891495E-3</v>
      </c>
      <c r="AB20" s="362">
        <v>-1.9737209535271799E-3</v>
      </c>
      <c r="AC20" s="362">
        <v>-3.075858823339014E-3</v>
      </c>
      <c r="AD20" s="362">
        <v>-4.531951615762857E-4</v>
      </c>
      <c r="AE20" s="362">
        <v>6.7143993924375827E-3</v>
      </c>
      <c r="AF20" s="362">
        <v>9.223810378850705E-3</v>
      </c>
      <c r="AG20" s="362">
        <v>1.2085775527271565E-2</v>
      </c>
      <c r="AH20" s="362">
        <v>9.0771451987661407E-3</v>
      </c>
      <c r="AI20" s="362">
        <v>8.2018184458544988E-3</v>
      </c>
      <c r="AJ20" s="362">
        <v>6.8367217122940142E-3</v>
      </c>
      <c r="AK20" s="362">
        <v>4.7035660948403224E-3</v>
      </c>
      <c r="AL20" s="362">
        <v>5.7562334049202661E-3</v>
      </c>
      <c r="AM20" s="362">
        <v>4.1321898739811224E-3</v>
      </c>
      <c r="AN20" s="362">
        <v>3.8723342284488326E-3</v>
      </c>
      <c r="AO20" s="362">
        <v>1.6945526594706354E-3</v>
      </c>
      <c r="AP20" s="362"/>
      <c r="AQ20" s="529"/>
      <c r="AR20" s="367">
        <v>6</v>
      </c>
      <c r="AS20" s="366">
        <v>-3066.9166666666715</v>
      </c>
      <c r="AT20" s="366">
        <v>-3891.7499999999991</v>
      </c>
      <c r="AU20" s="366">
        <v>2362.0833333333339</v>
      </c>
      <c r="AV20" s="366">
        <v>2089.3333333333339</v>
      </c>
      <c r="AW20" s="366">
        <v>-95.75</v>
      </c>
    </row>
    <row r="21" spans="1:49" ht="12.6" customHeight="1">
      <c r="A21" s="377" t="s">
        <v>93</v>
      </c>
      <c r="B21" s="362"/>
      <c r="C21" s="362"/>
      <c r="D21" s="362"/>
      <c r="E21" s="362"/>
      <c r="F21" s="362"/>
      <c r="G21" s="362"/>
      <c r="H21" s="362"/>
      <c r="I21" s="362"/>
      <c r="J21" s="362"/>
      <c r="K21" s="362"/>
      <c r="L21" s="362"/>
      <c r="M21" s="362"/>
      <c r="N21" s="362"/>
      <c r="O21" s="362"/>
      <c r="P21" s="362"/>
      <c r="Q21" s="362"/>
      <c r="R21" s="362">
        <v>1.7180519858976603E-2</v>
      </c>
      <c r="S21" s="362">
        <v>7.7018184726466918E-3</v>
      </c>
      <c r="T21" s="362">
        <v>8.0710867938501192E-3</v>
      </c>
      <c r="U21" s="362">
        <v>4.6274433975121189E-3</v>
      </c>
      <c r="V21" s="362">
        <v>-5.9282294586617608E-4</v>
      </c>
      <c r="W21" s="362">
        <v>3.3598453494290592E-3</v>
      </c>
      <c r="X21" s="362">
        <v>4.6781756082549426E-4</v>
      </c>
      <c r="Y21" s="362">
        <v>-4.7959041555831368E-3</v>
      </c>
      <c r="Z21" s="362">
        <v>-3.4346538062196303E-3</v>
      </c>
      <c r="AA21" s="362">
        <v>-1.4697646961306923E-3</v>
      </c>
      <c r="AB21" s="362">
        <v>-2.7348098216188844E-3</v>
      </c>
      <c r="AC21" s="362">
        <v>5.6437941525419649E-3</v>
      </c>
      <c r="AD21" s="362">
        <v>5.3915298638424281E-3</v>
      </c>
      <c r="AE21" s="362">
        <v>4.7327442203992471E-3</v>
      </c>
      <c r="AF21" s="362">
        <v>1.0113708445482301E-2</v>
      </c>
      <c r="AG21" s="362">
        <v>6.09046080492696E-3</v>
      </c>
      <c r="AH21" s="362">
        <v>6.7290627116687379E-3</v>
      </c>
      <c r="AI21" s="362">
        <v>6.792948701310815E-3</v>
      </c>
      <c r="AJ21" s="362">
        <v>5.6507554481918148E-3</v>
      </c>
      <c r="AK21" s="362">
        <v>6.7677908252272859E-3</v>
      </c>
      <c r="AL21" s="362">
        <v>5.3048451690814865E-3</v>
      </c>
      <c r="AM21" s="362">
        <v>-3.3617885453465009E-4</v>
      </c>
      <c r="AN21" s="362">
        <v>-3.9686094146164043E-3</v>
      </c>
      <c r="AO21" s="362">
        <v>-6.5325259459929255E-3</v>
      </c>
      <c r="AP21" s="362"/>
      <c r="AQ21" s="529"/>
      <c r="AS21" s="366">
        <v>-3015.3333333333358</v>
      </c>
      <c r="AT21" s="366">
        <v>-3308.416666666667</v>
      </c>
      <c r="AU21" s="366">
        <v>2092.6666666666661</v>
      </c>
      <c r="AV21" s="366">
        <v>1267.3333333333339</v>
      </c>
      <c r="AW21" s="366">
        <v>-302</v>
      </c>
    </row>
    <row r="22" spans="1:49" ht="12.6" customHeight="1">
      <c r="A22" s="377" t="s">
        <v>94</v>
      </c>
      <c r="B22" s="362"/>
      <c r="C22" s="362"/>
      <c r="D22" s="362"/>
      <c r="E22" s="362"/>
      <c r="F22" s="362"/>
      <c r="G22" s="362"/>
      <c r="H22" s="362"/>
      <c r="I22" s="362"/>
      <c r="J22" s="362"/>
      <c r="K22" s="362"/>
      <c r="L22" s="362"/>
      <c r="M22" s="362"/>
      <c r="N22" s="362"/>
      <c r="O22" s="362"/>
      <c r="P22" s="362"/>
      <c r="Q22" s="362"/>
      <c r="R22" s="362">
        <v>-2.8951809559115928E-4</v>
      </c>
      <c r="S22" s="362">
        <v>1.7276606112910182E-3</v>
      </c>
      <c r="T22" s="362">
        <v>7.468850726205878E-4</v>
      </c>
      <c r="U22" s="362">
        <v>8.2796827441766459E-4</v>
      </c>
      <c r="V22" s="362">
        <v>1.0093761582197177E-3</v>
      </c>
      <c r="W22" s="362">
        <v>-6.9220713118236588E-4</v>
      </c>
      <c r="X22" s="362">
        <v>-1.2274740431506936E-3</v>
      </c>
      <c r="Y22" s="362">
        <v>-1.2684410261250461E-3</v>
      </c>
      <c r="Z22" s="362">
        <v>-3.2863268391523009E-4</v>
      </c>
      <c r="AA22" s="362">
        <v>1.1074338914755178E-4</v>
      </c>
      <c r="AB22" s="362">
        <v>1.2284598396738653E-3</v>
      </c>
      <c r="AC22" s="362">
        <v>1.0457380611571265E-3</v>
      </c>
      <c r="AD22" s="362">
        <v>1.5497736737935558E-3</v>
      </c>
      <c r="AE22" s="362">
        <v>4.2078415111390931E-4</v>
      </c>
      <c r="AF22" s="362">
        <v>-7.5455235307546103E-4</v>
      </c>
      <c r="AG22" s="362">
        <v>1.2604632902849167E-4</v>
      </c>
      <c r="AH22" s="362">
        <v>-8.3559076728171721E-4</v>
      </c>
      <c r="AI22" s="362">
        <v>3.5350446696224018E-4</v>
      </c>
      <c r="AJ22" s="362">
        <v>8.4444875825041941E-4</v>
      </c>
      <c r="AK22" s="362">
        <v>5.9349558574751232E-4</v>
      </c>
      <c r="AL22" s="362">
        <v>2.5634470188225225E-3</v>
      </c>
      <c r="AM22" s="362">
        <v>3.1437543035098122E-3</v>
      </c>
      <c r="AN22" s="362">
        <v>5.7576217347935516E-3</v>
      </c>
      <c r="AO22" s="362">
        <v>6.3908552371651104E-3</v>
      </c>
      <c r="AP22" s="362"/>
      <c r="AQ22" s="529"/>
      <c r="AS22" s="366">
        <v>-2857</v>
      </c>
      <c r="AT22" s="366">
        <v>-3020.2499999999991</v>
      </c>
      <c r="AU22" s="366">
        <v>1782.9166666666665</v>
      </c>
      <c r="AV22" s="366">
        <v>1395.6666666666661</v>
      </c>
      <c r="AW22" s="366">
        <v>-204.75</v>
      </c>
    </row>
    <row r="23" spans="1:49" ht="12.6" customHeight="1">
      <c r="A23" s="377" t="s">
        <v>95</v>
      </c>
      <c r="B23" s="362"/>
      <c r="C23" s="362"/>
      <c r="D23" s="362"/>
      <c r="E23" s="362"/>
      <c r="F23" s="362"/>
      <c r="G23" s="362"/>
      <c r="H23" s="362"/>
      <c r="I23" s="362"/>
      <c r="J23" s="362"/>
      <c r="K23" s="362"/>
      <c r="L23" s="362"/>
      <c r="M23" s="362"/>
      <c r="N23" s="362"/>
      <c r="O23" s="362"/>
      <c r="P23" s="362"/>
      <c r="Q23" s="362"/>
      <c r="R23" s="362">
        <v>6.6532347314714087E-3</v>
      </c>
      <c r="S23" s="362">
        <v>5.428727664331218E-3</v>
      </c>
      <c r="T23" s="362">
        <v>6.1178571069122299E-3</v>
      </c>
      <c r="U23" s="362">
        <v>8.8022299697024815E-3</v>
      </c>
      <c r="V23" s="362">
        <v>1.0464159956433593E-2</v>
      </c>
      <c r="W23" s="362">
        <v>1.2277211896240916E-2</v>
      </c>
      <c r="X23" s="362">
        <v>8.1293378504254891E-3</v>
      </c>
      <c r="Y23" s="362">
        <v>5.0597214724505237E-3</v>
      </c>
      <c r="Z23" s="362">
        <v>2.018516830121151E-5</v>
      </c>
      <c r="AA23" s="362">
        <v>-7.3638737992597217E-3</v>
      </c>
      <c r="AB23" s="362">
        <v>-8.688758744551375E-3</v>
      </c>
      <c r="AC23" s="362">
        <v>-1.2734271283736073E-2</v>
      </c>
      <c r="AD23" s="362">
        <v>-1.6084357620734402E-2</v>
      </c>
      <c r="AE23" s="362">
        <v>-1.2049851693435028E-2</v>
      </c>
      <c r="AF23" s="362">
        <v>-6.0873990433765006E-3</v>
      </c>
      <c r="AG23" s="362">
        <v>-1.1006267637038135E-3</v>
      </c>
      <c r="AH23" s="362">
        <v>5.9432957174820958E-3</v>
      </c>
      <c r="AI23" s="362">
        <v>4.3250670918444471E-3</v>
      </c>
      <c r="AJ23" s="362">
        <v>4.6489282870582063E-3</v>
      </c>
      <c r="AK23" s="362">
        <v>4.5819346056248447E-3</v>
      </c>
      <c r="AL23" s="362">
        <v>-5.0533161017665619E-4</v>
      </c>
      <c r="AM23" s="362">
        <v>-4.3524803497408635E-4</v>
      </c>
      <c r="AN23" s="362">
        <v>-4.4278461148798609E-3</v>
      </c>
      <c r="AO23" s="362">
        <v>-4.0144105165261113E-3</v>
      </c>
      <c r="AP23" s="362"/>
      <c r="AQ23" s="529"/>
      <c r="AR23" s="367">
        <v>9</v>
      </c>
      <c r="AS23" s="366">
        <v>-2780.4166666666715</v>
      </c>
      <c r="AT23" s="366">
        <v>-2752.2500000000009</v>
      </c>
      <c r="AU23" s="366">
        <v>1593.1666666666665</v>
      </c>
      <c r="AV23" s="366">
        <v>1235.6666666666661</v>
      </c>
      <c r="AW23" s="366">
        <v>-233.25</v>
      </c>
    </row>
    <row r="24" spans="1:49" ht="12.6" customHeight="1">
      <c r="A24" s="377" t="s">
        <v>96</v>
      </c>
      <c r="B24" s="362"/>
      <c r="C24" s="362"/>
      <c r="D24" s="362"/>
      <c r="E24" s="362"/>
      <c r="F24" s="362"/>
      <c r="G24" s="362"/>
      <c r="H24" s="362"/>
      <c r="I24" s="362"/>
      <c r="J24" s="362"/>
      <c r="K24" s="362"/>
      <c r="L24" s="362"/>
      <c r="M24" s="362"/>
      <c r="N24" s="362"/>
      <c r="O24" s="362"/>
      <c r="P24" s="362"/>
      <c r="Q24" s="362"/>
      <c r="R24" s="362">
        <v>2.1674323627257044E-2</v>
      </c>
      <c r="S24" s="362">
        <v>1.6042064618366339E-2</v>
      </c>
      <c r="T24" s="362">
        <v>1.7817808258615557E-2</v>
      </c>
      <c r="U24" s="362">
        <v>1.450621849835811E-2</v>
      </c>
      <c r="V24" s="362">
        <v>9.6711780894866237E-3</v>
      </c>
      <c r="W24" s="362">
        <v>1.1957282266737654E-2</v>
      </c>
      <c r="X24" s="362">
        <v>4.6989060762383465E-3</v>
      </c>
      <c r="Y24" s="362">
        <v>4.9881270697055349E-3</v>
      </c>
      <c r="Z24" s="362">
        <v>1.7978407766708275E-3</v>
      </c>
      <c r="AA24" s="362">
        <v>-5.3810504807902696E-3</v>
      </c>
      <c r="AB24" s="362">
        <v>-6.0188427153098868E-3</v>
      </c>
      <c r="AC24" s="362">
        <v>-2.3101529186834524E-3</v>
      </c>
      <c r="AD24" s="362">
        <v>7.9924268465215026E-3</v>
      </c>
      <c r="AE24" s="362">
        <v>1.8317380585767814E-2</v>
      </c>
      <c r="AF24" s="362">
        <v>2.4367867844836077E-2</v>
      </c>
      <c r="AG24" s="362">
        <v>2.763993699017369E-2</v>
      </c>
      <c r="AH24" s="362">
        <v>1.7713997495203117E-2</v>
      </c>
      <c r="AI24" s="362">
        <v>1.3718676082870189E-2</v>
      </c>
      <c r="AJ24" s="362">
        <v>1.2275515424888767E-2</v>
      </c>
      <c r="AK24" s="362">
        <v>4.8012429953478292E-3</v>
      </c>
      <c r="AL24" s="362">
        <v>-2.2573545383842287E-3</v>
      </c>
      <c r="AM24" s="362">
        <v>-1.3090874333718715E-2</v>
      </c>
      <c r="AN24" s="362">
        <v>-2.6503705680662539E-2</v>
      </c>
      <c r="AO24" s="362">
        <v>-3.5967261853268623E-2</v>
      </c>
      <c r="AP24" s="362"/>
      <c r="AQ24" s="529"/>
      <c r="AS24" s="366">
        <v>-2567</v>
      </c>
      <c r="AT24" s="366">
        <v>-2291.833333333333</v>
      </c>
      <c r="AU24" s="366">
        <v>1270.5</v>
      </c>
      <c r="AV24" s="366">
        <v>1234.75</v>
      </c>
      <c r="AW24" s="366">
        <v>-222.33333333333334</v>
      </c>
    </row>
    <row r="25" spans="1:49" ht="12.6" customHeight="1">
      <c r="A25" s="377" t="s">
        <v>97</v>
      </c>
      <c r="B25" s="362"/>
      <c r="C25" s="362"/>
      <c r="D25" s="362"/>
      <c r="E25" s="362"/>
      <c r="F25" s="362"/>
      <c r="G25" s="362"/>
      <c r="H25" s="362"/>
      <c r="I25" s="362"/>
      <c r="J25" s="362"/>
      <c r="K25" s="362"/>
      <c r="L25" s="362"/>
      <c r="M25" s="362"/>
      <c r="N25" s="362"/>
      <c r="O25" s="362"/>
      <c r="P25" s="362"/>
      <c r="Q25" s="362"/>
      <c r="R25" s="362">
        <v>9.5569378880708839E-3</v>
      </c>
      <c r="S25" s="362">
        <v>9.6629027488194467E-3</v>
      </c>
      <c r="T25" s="362">
        <v>4.1327952764844003E-3</v>
      </c>
      <c r="U25" s="362">
        <v>4.2567913084298158E-3</v>
      </c>
      <c r="V25" s="362">
        <v>1.384645143513721E-3</v>
      </c>
      <c r="W25" s="362">
        <v>1.5454307084770377E-3</v>
      </c>
      <c r="X25" s="362">
        <v>2.8642596597070512E-3</v>
      </c>
      <c r="Y25" s="362">
        <v>1.8439587330783336E-3</v>
      </c>
      <c r="Z25" s="362">
        <v>-1.3970858060164371E-3</v>
      </c>
      <c r="AA25" s="362">
        <v>-1.7880677030720331E-3</v>
      </c>
      <c r="AB25" s="362">
        <v>-2.5747233930363158E-3</v>
      </c>
      <c r="AC25" s="362">
        <v>-4.873143859890388E-3</v>
      </c>
      <c r="AD25" s="362">
        <v>-2.1246350015015989E-3</v>
      </c>
      <c r="AE25" s="362">
        <v>-1.0616009850205367E-4</v>
      </c>
      <c r="AF25" s="362">
        <v>1.3951887305745073E-3</v>
      </c>
      <c r="AG25" s="362">
        <v>5.8528179024023436E-3</v>
      </c>
      <c r="AH25" s="362">
        <v>5.7505852647178855E-3</v>
      </c>
      <c r="AI25" s="362">
        <v>4.364965047460331E-3</v>
      </c>
      <c r="AJ25" s="362">
        <v>4.8734208266635118E-3</v>
      </c>
      <c r="AK25" s="362">
        <v>8.2911787640092621E-4</v>
      </c>
      <c r="AL25" s="362">
        <v>-1.2801734124475292E-3</v>
      </c>
      <c r="AM25" s="362">
        <v>-6.5201058132687353E-3</v>
      </c>
      <c r="AN25" s="362">
        <v>-1.1103128801371908E-2</v>
      </c>
      <c r="AO25" s="362">
        <v>-8.4251326280058939E-3</v>
      </c>
      <c r="AP25" s="362"/>
      <c r="AQ25" s="529"/>
      <c r="AS25" s="366">
        <v>-2365.5833333333285</v>
      </c>
      <c r="AT25" s="366">
        <v>-1092.1666666666661</v>
      </c>
      <c r="AU25" s="366">
        <v>745.41666666666697</v>
      </c>
      <c r="AV25" s="366">
        <v>548.16666666666606</v>
      </c>
      <c r="AW25" s="366">
        <v>-381.5</v>
      </c>
    </row>
    <row r="26" spans="1:49" ht="12.6" customHeight="1">
      <c r="A26" s="377" t="s">
        <v>98</v>
      </c>
      <c r="B26" s="362"/>
      <c r="C26" s="362"/>
      <c r="D26" s="362"/>
      <c r="E26" s="362"/>
      <c r="F26" s="362"/>
      <c r="G26" s="362"/>
      <c r="H26" s="362"/>
      <c r="I26" s="362"/>
      <c r="J26" s="362"/>
      <c r="K26" s="362"/>
      <c r="L26" s="362"/>
      <c r="M26" s="362"/>
      <c r="N26" s="362"/>
      <c r="O26" s="362"/>
      <c r="P26" s="362"/>
      <c r="Q26" s="362"/>
      <c r="R26" s="362">
        <v>2.9515221715703793E-3</v>
      </c>
      <c r="S26" s="362">
        <v>7.3305260495230536E-4</v>
      </c>
      <c r="T26" s="362">
        <v>1.0488223160178172E-3</v>
      </c>
      <c r="U26" s="362">
        <v>1.2361282116094901E-3</v>
      </c>
      <c r="V26" s="362">
        <v>-1.7209492403470368E-3</v>
      </c>
      <c r="W26" s="362">
        <v>1.1918488754321627E-4</v>
      </c>
      <c r="X26" s="362">
        <v>-2.024906044912319E-3</v>
      </c>
      <c r="Y26" s="362">
        <v>-1.7778893003200962E-3</v>
      </c>
      <c r="Z26" s="362">
        <v>1.0940814818544307E-3</v>
      </c>
      <c r="AA26" s="362">
        <v>-6.1054874584796296E-4</v>
      </c>
      <c r="AB26" s="362">
        <v>1.2987802906472819E-3</v>
      </c>
      <c r="AC26" s="362">
        <v>2.2004774031354883E-3</v>
      </c>
      <c r="AD26" s="362">
        <v>-2.3611829750588816E-3</v>
      </c>
      <c r="AE26" s="362">
        <v>-1.7858941356980098E-3</v>
      </c>
      <c r="AF26" s="362">
        <v>-2.3252393588944257E-3</v>
      </c>
      <c r="AG26" s="362">
        <v>-3.3025472029052419E-3</v>
      </c>
      <c r="AH26" s="362">
        <v>-1.6637189429985334E-4</v>
      </c>
      <c r="AI26" s="362">
        <v>5.1481233052753418E-4</v>
      </c>
      <c r="AJ26" s="362">
        <v>4.7702009834769661E-4</v>
      </c>
      <c r="AK26" s="362">
        <v>-2.688696077394784E-4</v>
      </c>
      <c r="AL26" s="362">
        <v>-7.0374402153436171E-4</v>
      </c>
      <c r="AM26" s="362">
        <v>-1.5641854451990491E-3</v>
      </c>
      <c r="AN26" s="362">
        <v>-9.0405243382248913E-4</v>
      </c>
      <c r="AO26" s="362">
        <v>-5.1722021714292906E-4</v>
      </c>
      <c r="AP26" s="362"/>
      <c r="AQ26" s="529"/>
      <c r="AR26" s="367">
        <v>12</v>
      </c>
      <c r="AS26" s="366">
        <v>-2230.5833333333321</v>
      </c>
      <c r="AT26" s="366">
        <v>-928.08333333333303</v>
      </c>
      <c r="AU26" s="366">
        <v>-26.666666666666515</v>
      </c>
      <c r="AV26" s="366">
        <v>1089.75</v>
      </c>
      <c r="AW26" s="366">
        <v>-348.5</v>
      </c>
    </row>
    <row r="27" spans="1:49" ht="12.6" customHeight="1">
      <c r="A27" s="377" t="s">
        <v>414</v>
      </c>
      <c r="B27" s="362"/>
      <c r="C27" s="362"/>
      <c r="D27" s="362"/>
      <c r="E27" s="362"/>
      <c r="F27" s="362"/>
      <c r="G27" s="362"/>
      <c r="H27" s="362"/>
      <c r="I27" s="362"/>
      <c r="J27" s="362"/>
      <c r="K27" s="362"/>
      <c r="L27" s="362"/>
      <c r="M27" s="362"/>
      <c r="N27" s="362"/>
      <c r="O27" s="362"/>
      <c r="P27" s="362"/>
      <c r="Q27" s="362"/>
      <c r="R27" s="362">
        <v>-2.7327856872480316E-3</v>
      </c>
      <c r="S27" s="362">
        <v>-4.0172584716051014E-3</v>
      </c>
      <c r="T27" s="362">
        <v>1.2276440632701295E-3</v>
      </c>
      <c r="U27" s="362">
        <v>-9.6914688282990569E-4</v>
      </c>
      <c r="V27" s="362">
        <v>2.7646516098297409E-3</v>
      </c>
      <c r="W27" s="362">
        <v>8.6607684948070487E-4</v>
      </c>
      <c r="X27" s="362">
        <v>-3.3256277416043754E-3</v>
      </c>
      <c r="Y27" s="362">
        <v>-2.0902803116543408E-4</v>
      </c>
      <c r="Z27" s="362">
        <v>2.238512484639973E-4</v>
      </c>
      <c r="AA27" s="362">
        <v>1.1353331388023453E-2</v>
      </c>
      <c r="AB27" s="362">
        <v>7.1597976851229409E-3</v>
      </c>
      <c r="AC27" s="362">
        <v>1.5675507906638141E-2</v>
      </c>
      <c r="AD27" s="362">
        <v>1.9743614561585639E-2</v>
      </c>
      <c r="AE27" s="362">
        <v>9.912812616537918E-3</v>
      </c>
      <c r="AF27" s="362">
        <v>1.3259368404716173E-2</v>
      </c>
      <c r="AG27" s="362">
        <v>8.9163883791953651E-3</v>
      </c>
      <c r="AH27" s="362">
        <v>2.3055018175800255E-3</v>
      </c>
      <c r="AI27" s="362">
        <v>1.0040985496664115E-2</v>
      </c>
      <c r="AJ27" s="362">
        <v>8.533689916122196E-3</v>
      </c>
      <c r="AK27" s="362">
        <v>2.902635335165982E-3</v>
      </c>
      <c r="AL27" s="362">
        <v>1.1097867541940995E-2</v>
      </c>
      <c r="AM27" s="362">
        <v>3.4167586081990248E-3</v>
      </c>
      <c r="AN27" s="362">
        <v>3.2822932668100258E-3</v>
      </c>
      <c r="AO27" s="362">
        <v>7.9325419450126285E-3</v>
      </c>
      <c r="AP27" s="362"/>
      <c r="AQ27" s="529">
        <v>2016</v>
      </c>
      <c r="AS27" s="366">
        <v>-2538.9166666666642</v>
      </c>
      <c r="AT27" s="366">
        <v>-1061.6666666666661</v>
      </c>
      <c r="AU27" s="366">
        <v>-99.16666666666697</v>
      </c>
      <c r="AV27" s="366">
        <v>852.5</v>
      </c>
      <c r="AW27" s="366">
        <v>-97.333333333333329</v>
      </c>
    </row>
    <row r="28" spans="1:49" ht="12.6" customHeight="1">
      <c r="A28" s="377" t="s">
        <v>88</v>
      </c>
      <c r="B28" s="362"/>
      <c r="C28" s="362"/>
      <c r="D28" s="362"/>
      <c r="E28" s="362"/>
      <c r="F28" s="362"/>
      <c r="G28" s="362"/>
      <c r="H28" s="362"/>
      <c r="I28" s="362"/>
      <c r="J28" s="362"/>
      <c r="K28" s="362"/>
      <c r="L28" s="362"/>
      <c r="M28" s="362"/>
      <c r="N28" s="362"/>
      <c r="O28" s="362"/>
      <c r="P28" s="362"/>
      <c r="Q28" s="362"/>
      <c r="R28" s="362">
        <v>5.9151174607819275E-3</v>
      </c>
      <c r="S28" s="362">
        <v>-5.6502941510167704E-3</v>
      </c>
      <c r="T28" s="362">
        <v>2.8379760280553522E-3</v>
      </c>
      <c r="U28" s="362">
        <v>4.5158517251862717E-3</v>
      </c>
      <c r="V28" s="362">
        <v>9.0586407655302188E-3</v>
      </c>
      <c r="W28" s="362">
        <v>1.9110245086194053E-2</v>
      </c>
      <c r="X28" s="362">
        <v>8.4278565893865127E-3</v>
      </c>
      <c r="Y28" s="362">
        <v>6.9612319762241866E-3</v>
      </c>
      <c r="Z28" s="362">
        <v>-1.6268338452201142E-3</v>
      </c>
      <c r="AA28" s="362">
        <v>-1.1105338078451654E-2</v>
      </c>
      <c r="AB28" s="362">
        <v>-9.3951288051332179E-3</v>
      </c>
      <c r="AC28" s="362">
        <v>-9.955300485066855E-3</v>
      </c>
      <c r="AD28" s="362">
        <v>-4.3942291340263511E-3</v>
      </c>
      <c r="AE28" s="362">
        <v>3.4236631766912311E-3</v>
      </c>
      <c r="AF28" s="362">
        <v>9.0835019891308422E-3</v>
      </c>
      <c r="AG28" s="362">
        <v>1.4054499142573722E-2</v>
      </c>
      <c r="AH28" s="362">
        <v>1.4258817600653921E-2</v>
      </c>
      <c r="AI28" s="362">
        <v>1.196960118990289E-2</v>
      </c>
      <c r="AJ28" s="362">
        <v>8.3015514622067771E-3</v>
      </c>
      <c r="AK28" s="362">
        <v>4.6771334452315261E-3</v>
      </c>
      <c r="AL28" s="362">
        <v>6.3128215546976634E-3</v>
      </c>
      <c r="AM28" s="362">
        <v>6.6499418199315987E-3</v>
      </c>
      <c r="AN28" s="362">
        <v>9.5314465427966625E-3</v>
      </c>
      <c r="AO28" s="362">
        <v>1.2054630342242641E-2</v>
      </c>
      <c r="AP28" s="362"/>
      <c r="AQ28" s="529"/>
      <c r="AS28" s="366">
        <v>-2451.3333333333321</v>
      </c>
      <c r="AT28" s="366">
        <v>-366.66666666666697</v>
      </c>
      <c r="AU28" s="366">
        <v>-157.16666666666652</v>
      </c>
      <c r="AV28" s="366">
        <v>611.41666666666606</v>
      </c>
      <c r="AW28" s="366">
        <v>110.66666666666667</v>
      </c>
    </row>
    <row r="29" spans="1:49" ht="12.6" customHeight="1">
      <c r="A29" s="376"/>
      <c r="B29" s="370"/>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AA29" s="99"/>
      <c r="AB29" s="370"/>
      <c r="AC29" s="370"/>
      <c r="AE29" s="99"/>
      <c r="AF29" s="370"/>
      <c r="AG29" s="370"/>
      <c r="AH29" s="370"/>
      <c r="AI29" s="370"/>
      <c r="AJ29" s="370"/>
      <c r="AK29" s="370"/>
      <c r="AL29" s="370"/>
      <c r="AM29" s="370"/>
      <c r="AN29" s="370"/>
      <c r="AO29" s="370"/>
      <c r="AP29" s="370"/>
      <c r="AQ29" s="529"/>
      <c r="AR29" s="367">
        <v>3</v>
      </c>
      <c r="AS29" s="366">
        <v>-2197.2500000000036</v>
      </c>
      <c r="AT29" s="366">
        <v>-210.83333333333303</v>
      </c>
      <c r="AU29" s="366">
        <v>-245.25</v>
      </c>
      <c r="AV29" s="366">
        <v>710.16666666666606</v>
      </c>
      <c r="AW29" s="366">
        <v>173.91666666666666</v>
      </c>
    </row>
    <row r="30" spans="1:49" ht="12.6" customHeight="1">
      <c r="A30" s="364" t="s">
        <v>305</v>
      </c>
      <c r="B30" s="369"/>
      <c r="C30" s="369"/>
      <c r="D30" s="369"/>
      <c r="E30" s="369"/>
      <c r="F30" s="369"/>
      <c r="G30" s="369"/>
      <c r="H30" s="369"/>
      <c r="I30" s="369"/>
      <c r="J30" s="369"/>
      <c r="K30" s="369"/>
      <c r="L30" s="369"/>
      <c r="M30" s="369"/>
      <c r="N30" s="369"/>
      <c r="O30" s="369"/>
      <c r="P30" s="369"/>
      <c r="Q30" s="369"/>
      <c r="R30" s="369"/>
      <c r="S30" s="369"/>
      <c r="T30" s="369"/>
      <c r="U30" s="369"/>
      <c r="V30" s="369"/>
      <c r="AQ30" s="529"/>
      <c r="AS30" s="366">
        <v>-2138.1666666666679</v>
      </c>
      <c r="AT30" s="366">
        <v>338.41666666666697</v>
      </c>
      <c r="AU30" s="366">
        <v>-475.41666666666674</v>
      </c>
      <c r="AV30" s="366">
        <v>196.08333333333212</v>
      </c>
      <c r="AW30" s="366">
        <v>-41.75</v>
      </c>
    </row>
    <row r="31" spans="1:49" ht="12.6" customHeight="1">
      <c r="A31" s="375" t="s">
        <v>413</v>
      </c>
      <c r="R31" s="374">
        <v>762.9</v>
      </c>
      <c r="S31" s="374">
        <v>786.7</v>
      </c>
      <c r="T31" s="374">
        <v>792.8</v>
      </c>
      <c r="U31" s="374">
        <v>844</v>
      </c>
      <c r="V31" s="374">
        <v>851.4</v>
      </c>
      <c r="W31" s="374">
        <v>853.9</v>
      </c>
      <c r="X31" s="374">
        <v>836.9</v>
      </c>
      <c r="Y31" s="374">
        <v>868.5</v>
      </c>
      <c r="Z31" s="374">
        <v>871.4</v>
      </c>
      <c r="AA31" s="374">
        <v>888</v>
      </c>
      <c r="AB31" s="374">
        <v>884.29520000000002</v>
      </c>
      <c r="AC31" s="374">
        <v>942.9</v>
      </c>
      <c r="AD31" s="374">
        <v>959.1</v>
      </c>
      <c r="AE31" s="374">
        <v>966.6</v>
      </c>
      <c r="AF31" s="374">
        <v>955.9</v>
      </c>
      <c r="AG31" s="374">
        <v>1038.9000000000001</v>
      </c>
      <c r="AH31" s="374">
        <v>998.35670000000005</v>
      </c>
      <c r="AI31" s="374">
        <v>1025.5999999999999</v>
      </c>
      <c r="AJ31" s="374">
        <v>1031.8</v>
      </c>
      <c r="AK31" s="374">
        <v>1120.3</v>
      </c>
      <c r="AL31" s="374">
        <v>1157.9000000000001</v>
      </c>
      <c r="AM31" s="374">
        <v>1161.1780000000001</v>
      </c>
      <c r="AN31" s="374">
        <v>1166.4000000000001</v>
      </c>
      <c r="AO31" s="374">
        <v>1242.7</v>
      </c>
      <c r="AQ31" s="529"/>
      <c r="AS31" s="366">
        <v>-1502.5833333333321</v>
      </c>
      <c r="AT31" s="366">
        <v>829.16666666666606</v>
      </c>
      <c r="AU31" s="366">
        <v>-623.58333333333326</v>
      </c>
      <c r="AV31" s="366">
        <v>430</v>
      </c>
      <c r="AW31" s="366">
        <v>140</v>
      </c>
    </row>
    <row r="32" spans="1:49" ht="12.6" customHeight="1">
      <c r="A32" s="369" t="s">
        <v>412</v>
      </c>
      <c r="R32" s="369">
        <v>558</v>
      </c>
      <c r="S32" s="369">
        <v>594.29999999999995</v>
      </c>
      <c r="T32" s="369">
        <v>589.5</v>
      </c>
      <c r="U32" s="369">
        <v>665.4</v>
      </c>
      <c r="V32" s="369">
        <v>650</v>
      </c>
      <c r="W32" s="369">
        <v>664</v>
      </c>
      <c r="X32" s="369">
        <v>636.79999999999995</v>
      </c>
      <c r="Y32" s="369">
        <v>680.7</v>
      </c>
      <c r="Z32" s="369">
        <v>663.7</v>
      </c>
      <c r="AA32" s="369">
        <v>681.2</v>
      </c>
      <c r="AB32" s="369">
        <v>655.20000000000005</v>
      </c>
      <c r="AC32" s="369">
        <v>700</v>
      </c>
      <c r="AD32" s="369">
        <v>684.8</v>
      </c>
      <c r="AE32" s="369">
        <v>700</v>
      </c>
      <c r="AF32" s="369">
        <v>690.9</v>
      </c>
      <c r="AG32" s="369">
        <v>753.7</v>
      </c>
      <c r="AH32" s="369">
        <v>705.9</v>
      </c>
      <c r="AI32" s="369">
        <v>725.1</v>
      </c>
      <c r="AJ32" s="369">
        <v>732.70600000000002</v>
      </c>
      <c r="AK32" s="369">
        <v>806.57</v>
      </c>
      <c r="AL32" s="369">
        <v>827.82100000000003</v>
      </c>
      <c r="AM32" s="369">
        <v>842.85699999999997</v>
      </c>
      <c r="AN32" s="369">
        <v>843</v>
      </c>
      <c r="AO32" s="369">
        <v>904.96699999999998</v>
      </c>
      <c r="AQ32" s="529"/>
      <c r="AR32" s="367">
        <v>6</v>
      </c>
      <c r="AS32" s="366">
        <v>-1405.0833333333321</v>
      </c>
      <c r="AT32" s="366">
        <v>331.5</v>
      </c>
      <c r="AU32" s="366">
        <v>-540.50000000000023</v>
      </c>
      <c r="AV32" s="366">
        <v>306.5</v>
      </c>
      <c r="AW32" s="366">
        <v>1.75</v>
      </c>
    </row>
    <row r="33" spans="1:49" ht="12.6" customHeight="1">
      <c r="A33" s="371" t="s">
        <v>261</v>
      </c>
      <c r="R33" s="373">
        <v>1696.8</v>
      </c>
      <c r="S33" s="373">
        <v>1581.7</v>
      </c>
      <c r="T33" s="373">
        <v>1483</v>
      </c>
      <c r="U33" s="373">
        <v>1479.2</v>
      </c>
      <c r="V33" s="373">
        <v>1785.7</v>
      </c>
      <c r="W33" s="373">
        <v>2008.8</v>
      </c>
      <c r="X33" s="373">
        <v>2088.8000000000002</v>
      </c>
      <c r="Y33" s="373">
        <v>2029.6</v>
      </c>
      <c r="Z33" s="373">
        <v>1961.9</v>
      </c>
      <c r="AA33" s="373">
        <v>2031.6</v>
      </c>
      <c r="AB33" s="373">
        <v>1984.8</v>
      </c>
      <c r="AC33" s="373">
        <v>2311.6999999999998</v>
      </c>
      <c r="AD33" s="373">
        <v>2481.1999999999998</v>
      </c>
      <c r="AE33" s="373">
        <v>2221.1999999999998</v>
      </c>
      <c r="AF33" s="373">
        <v>2256.1999999999998</v>
      </c>
      <c r="AG33" s="373">
        <v>2310.6</v>
      </c>
      <c r="AH33" s="373">
        <v>2442.4863999999998</v>
      </c>
      <c r="AI33" s="373">
        <v>2467.6999999999998</v>
      </c>
      <c r="AJ33" s="373">
        <v>2393.6999999999998</v>
      </c>
      <c r="AK33" s="373">
        <v>2501.3000000000002</v>
      </c>
      <c r="AL33" s="373">
        <v>2825.1</v>
      </c>
      <c r="AM33" s="373">
        <v>2628.8</v>
      </c>
      <c r="AN33" s="373">
        <v>2687.5</v>
      </c>
      <c r="AO33" s="373">
        <v>2928.5</v>
      </c>
      <c r="AQ33" s="529"/>
      <c r="AS33" s="366">
        <v>-1145.8333333333321</v>
      </c>
      <c r="AT33" s="366">
        <v>323.58333333333394</v>
      </c>
      <c r="AU33" s="366">
        <v>-395.99999999999977</v>
      </c>
      <c r="AV33" s="366">
        <v>331.66666666666606</v>
      </c>
      <c r="AW33" s="366">
        <v>-42.75</v>
      </c>
    </row>
    <row r="34" spans="1:49" ht="12.6" customHeight="1">
      <c r="A34" s="371" t="s">
        <v>262</v>
      </c>
      <c r="R34" s="373">
        <v>314</v>
      </c>
      <c r="S34" s="373">
        <v>532.5</v>
      </c>
      <c r="T34" s="373">
        <v>553</v>
      </c>
      <c r="U34" s="373">
        <v>476.6</v>
      </c>
      <c r="V34" s="373">
        <v>569.20000000000005</v>
      </c>
      <c r="W34" s="373">
        <v>556.9</v>
      </c>
      <c r="X34" s="373">
        <v>573.9</v>
      </c>
      <c r="Y34" s="373">
        <v>566.4</v>
      </c>
      <c r="Z34" s="373">
        <v>584.6</v>
      </c>
      <c r="AA34" s="373">
        <v>585.6</v>
      </c>
      <c r="AB34" s="373">
        <v>565</v>
      </c>
      <c r="AC34" s="373">
        <v>599.1</v>
      </c>
      <c r="AD34" s="373">
        <v>600.6</v>
      </c>
      <c r="AE34" s="373">
        <v>613.70000000000005</v>
      </c>
      <c r="AF34" s="373">
        <v>605.6</v>
      </c>
      <c r="AG34" s="373">
        <v>632.29999999999995</v>
      </c>
      <c r="AH34" s="373">
        <v>609.09529999999995</v>
      </c>
      <c r="AI34" s="373">
        <v>612.6</v>
      </c>
      <c r="AJ34" s="373">
        <v>631.6</v>
      </c>
      <c r="AK34" s="373">
        <v>704.2</v>
      </c>
      <c r="AL34" s="373">
        <v>729.9</v>
      </c>
      <c r="AM34" s="373">
        <v>724.5</v>
      </c>
      <c r="AN34" s="373">
        <v>747.9</v>
      </c>
      <c r="AO34" s="373">
        <v>774.6</v>
      </c>
      <c r="AQ34" s="529"/>
      <c r="AS34" s="366">
        <v>-982.08333333333212</v>
      </c>
      <c r="AT34" s="366">
        <v>467.83333333333303</v>
      </c>
      <c r="AU34" s="366">
        <v>-266.41666666666652</v>
      </c>
      <c r="AV34" s="366">
        <v>-37.66666666666606</v>
      </c>
      <c r="AW34" s="366">
        <v>-41</v>
      </c>
    </row>
    <row r="35" spans="1:49" ht="12.6" customHeight="1">
      <c r="A35" s="371" t="s">
        <v>411</v>
      </c>
      <c r="R35" s="362">
        <v>0.10197891087678745</v>
      </c>
      <c r="S35" s="362">
        <v>7.9223540709239204E-2</v>
      </c>
      <c r="T35" s="362">
        <v>9.7376981105958826E-2</v>
      </c>
      <c r="U35" s="362">
        <v>0.11323616698542494</v>
      </c>
      <c r="V35" s="362">
        <v>0.11600471883602048</v>
      </c>
      <c r="W35" s="362">
        <v>8.5420109317401627E-2</v>
      </c>
      <c r="X35" s="362">
        <v>5.5625630676084725E-2</v>
      </c>
      <c r="Y35" s="362">
        <v>2.9028436018957438E-2</v>
      </c>
      <c r="Z35" s="362">
        <v>2.3490721165139838E-2</v>
      </c>
      <c r="AA35" s="362">
        <v>3.9934418550181539E-2</v>
      </c>
      <c r="AB35" s="362">
        <v>5.6631855657784724E-2</v>
      </c>
      <c r="AC35" s="362">
        <v>8.5664939550949892E-2</v>
      </c>
      <c r="AD35" s="362">
        <v>0.10064264402111545</v>
      </c>
      <c r="AE35" s="362">
        <v>8.8513513513513553E-2</v>
      </c>
      <c r="AF35" s="362">
        <v>8.0973864836086262E-2</v>
      </c>
      <c r="AG35" s="362">
        <v>0.10181355392936697</v>
      </c>
      <c r="AH35" s="362">
        <v>4.093076842873522E-2</v>
      </c>
      <c r="AI35" s="362">
        <v>6.1038692323608368E-2</v>
      </c>
      <c r="AJ35" s="362">
        <v>7.9401611047180687E-2</v>
      </c>
      <c r="AK35" s="362">
        <v>7.8352103186062116E-2</v>
      </c>
      <c r="AL35" s="362">
        <v>0.15980590905034253</v>
      </c>
      <c r="AM35" s="362">
        <v>0.13219383775351035</v>
      </c>
      <c r="AN35" s="362">
        <v>0.13045163791432457</v>
      </c>
      <c r="AO35" s="362">
        <v>0.10925644916540223</v>
      </c>
      <c r="AQ35" s="529"/>
      <c r="AR35" s="367">
        <v>9</v>
      </c>
      <c r="AS35" s="366">
        <v>-906.16666666666424</v>
      </c>
      <c r="AT35" s="366">
        <v>393.83333333333394</v>
      </c>
      <c r="AU35" s="366">
        <v>-79</v>
      </c>
      <c r="AV35" s="366">
        <v>-238.91666666666606</v>
      </c>
      <c r="AW35" s="366">
        <v>-157.33333333333334</v>
      </c>
    </row>
    <row r="36" spans="1:49" ht="12.6" customHeight="1">
      <c r="A36" s="371" t="s">
        <v>410</v>
      </c>
      <c r="R36" s="362">
        <v>-1.6425936943406882E-2</v>
      </c>
      <c r="S36" s="362">
        <v>-5.0623175677624754E-2</v>
      </c>
      <c r="T36" s="362">
        <v>-3.902733739810027E-2</v>
      </c>
      <c r="U36" s="362">
        <v>-3.9094483389554568E-3</v>
      </c>
      <c r="V36" s="362">
        <v>2.1474588403722183E-2</v>
      </c>
      <c r="W36" s="362">
        <v>1.1453113815318661E-2</v>
      </c>
      <c r="X36" s="362">
        <v>1.436781609195581E-3</v>
      </c>
      <c r="Y36" s="362">
        <v>9.7087378640776656E-3</v>
      </c>
      <c r="Z36" s="362">
        <v>6.3069376313946712E-3</v>
      </c>
      <c r="AA36" s="362">
        <v>2.3354564755838414E-2</v>
      </c>
      <c r="AB36" s="362">
        <v>5.7388809182209455E-2</v>
      </c>
      <c r="AC36" s="362">
        <v>7.4175824175824356E-2</v>
      </c>
      <c r="AD36" s="362">
        <v>7.3816155988857934E-2</v>
      </c>
      <c r="AE36" s="362">
        <v>6.2240663900414939E-2</v>
      </c>
      <c r="AF36" s="362">
        <v>1.8317503392130119E-2</v>
      </c>
      <c r="AG36" s="362">
        <v>4.1560102301790192E-2</v>
      </c>
      <c r="AH36" s="362">
        <v>3.8910505836577958E-3</v>
      </c>
      <c r="AI36" s="362">
        <v>-1.041666666666663E-2</v>
      </c>
      <c r="AJ36" s="362">
        <v>2.1985343104597099E-2</v>
      </c>
      <c r="AK36" s="362">
        <v>-1.104972375690616E-2</v>
      </c>
      <c r="AL36" s="362">
        <v>5.6847545219638196E-2</v>
      </c>
      <c r="AM36" s="362">
        <v>4.4736842105263186E-2</v>
      </c>
      <c r="AN36" s="362">
        <v>3.6505867014341442E-2</v>
      </c>
      <c r="AO36" s="362">
        <v>5.2141527001862142E-2</v>
      </c>
      <c r="AQ36" s="529"/>
      <c r="AS36" s="366">
        <v>-696.66666666666788</v>
      </c>
      <c r="AT36" s="366">
        <v>43.91666666666606</v>
      </c>
      <c r="AU36" s="366">
        <v>155.24999999999977</v>
      </c>
      <c r="AV36" s="366">
        <v>10.333333333332121</v>
      </c>
      <c r="AW36" s="366">
        <v>-12.833333333333334</v>
      </c>
    </row>
    <row r="37" spans="1:49" ht="12.6" customHeight="1">
      <c r="A37" s="371" t="s">
        <v>409</v>
      </c>
      <c r="R37" s="362">
        <v>6.1254974798394812E-2</v>
      </c>
      <c r="S37" s="362">
        <v>7.809833876304606E-2</v>
      </c>
      <c r="T37" s="362">
        <v>0.12713411774394179</v>
      </c>
      <c r="U37" s="362">
        <v>0.10460453425707583</v>
      </c>
      <c r="V37" s="362">
        <v>7.0190187965094797E-2</v>
      </c>
      <c r="W37" s="362">
        <v>5.3327965577986802E-2</v>
      </c>
      <c r="X37" s="362">
        <v>-2.0767672324618625E-2</v>
      </c>
      <c r="Y37" s="362">
        <v>-0.13116439913611411</v>
      </c>
      <c r="Z37" s="362">
        <v>-0.10854694462057812</v>
      </c>
      <c r="AA37" s="362">
        <v>-9.1420824173149007E-2</v>
      </c>
      <c r="AB37" s="362">
        <v>-0.10822848235163129</v>
      </c>
      <c r="AC37" s="362">
        <v>-2.2681606139298593E-2</v>
      </c>
      <c r="AD37" s="362">
        <v>4.4033667334669291E-2</v>
      </c>
      <c r="AE37" s="362">
        <v>6.3607546672052928E-2</v>
      </c>
      <c r="AF37" s="362">
        <v>8.6985474674324603E-2</v>
      </c>
      <c r="AG37" s="362">
        <v>0.1379167122089846</v>
      </c>
      <c r="AH37" s="362">
        <v>0.15912283072487998</v>
      </c>
      <c r="AI37" s="362">
        <v>0.11154797153797258</v>
      </c>
      <c r="AJ37" s="362">
        <v>0.14723586071750105</v>
      </c>
      <c r="AK37" s="362">
        <v>0.15445498904983301</v>
      </c>
      <c r="AL37" s="362">
        <v>0.1129670861525498</v>
      </c>
      <c r="AM37" s="362">
        <v>0.18258745757215999</v>
      </c>
      <c r="AN37" s="362">
        <v>0.18985359408214775</v>
      </c>
      <c r="AO37" s="362">
        <v>0.14410756481512288</v>
      </c>
      <c r="AQ37" s="529"/>
      <c r="AS37" s="366">
        <v>-138.75000000000364</v>
      </c>
      <c r="AT37" s="366">
        <v>-136.25000000000091</v>
      </c>
      <c r="AU37" s="366">
        <v>349.33333333333326</v>
      </c>
      <c r="AV37" s="366">
        <v>344.83333333333394</v>
      </c>
      <c r="AW37" s="366">
        <v>176.41666666666666</v>
      </c>
    </row>
    <row r="38" spans="1:49" ht="12.6" customHeight="1">
      <c r="A38" s="372"/>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Q38" s="529"/>
      <c r="AR38" s="367">
        <v>12</v>
      </c>
      <c r="AS38" s="366">
        <v>345.08333333333212</v>
      </c>
      <c r="AT38" s="366">
        <v>404</v>
      </c>
      <c r="AU38" s="366">
        <v>556.74999999999977</v>
      </c>
      <c r="AV38" s="366">
        <v>-476.91666666666606</v>
      </c>
      <c r="AW38" s="366">
        <v>135.33333333333334</v>
      </c>
    </row>
    <row r="39" spans="1:49" ht="12.6" customHeight="1">
      <c r="A39" s="364" t="s">
        <v>306</v>
      </c>
      <c r="AQ39" s="529">
        <v>2017</v>
      </c>
      <c r="AS39" s="366">
        <v>413.41666666666424</v>
      </c>
      <c r="AT39" s="366">
        <v>98.25</v>
      </c>
      <c r="AU39" s="366">
        <v>609.66666666666674</v>
      </c>
      <c r="AV39" s="366">
        <v>-639.58333333333394</v>
      </c>
      <c r="AW39" s="366">
        <v>-29</v>
      </c>
    </row>
    <row r="40" spans="1:49" ht="12.6" customHeight="1">
      <c r="A40" s="100" t="s">
        <v>264</v>
      </c>
      <c r="B40" s="100"/>
      <c r="C40" s="100"/>
      <c r="D40" s="100"/>
      <c r="E40" s="100"/>
      <c r="F40" s="100"/>
      <c r="G40" s="363"/>
      <c r="H40" s="363"/>
      <c r="I40" s="363"/>
      <c r="J40" s="363"/>
      <c r="K40" s="363"/>
      <c r="L40" s="363"/>
      <c r="M40" s="363"/>
      <c r="N40" s="363"/>
      <c r="O40" s="363"/>
      <c r="P40" s="363"/>
      <c r="Q40" s="363"/>
      <c r="R40" s="363">
        <v>9.0372095895975946E-2</v>
      </c>
      <c r="S40" s="363">
        <v>9.4017214839350327E-2</v>
      </c>
      <c r="T40" s="363">
        <v>9.8174977658948892E-2</v>
      </c>
      <c r="U40" s="363">
        <v>8.1632394875805536E-2</v>
      </c>
      <c r="V40" s="363">
        <v>6.9887611088379265E-2</v>
      </c>
      <c r="W40" s="363">
        <v>6.4130729926280106E-2</v>
      </c>
      <c r="X40" s="363">
        <v>4.0389791578596457E-2</v>
      </c>
      <c r="Y40" s="363">
        <v>3.1522714417069775E-2</v>
      </c>
      <c r="Z40" s="363">
        <v>3.3025249926464717E-2</v>
      </c>
      <c r="AA40" s="363">
        <v>1.9589142002952586E-2</v>
      </c>
      <c r="AB40" s="363">
        <v>2.1508903975455684E-3</v>
      </c>
      <c r="AC40" s="363">
        <v>1.0591700186979303E-4</v>
      </c>
      <c r="AD40" s="363">
        <v>1.1529869484210309E-3</v>
      </c>
      <c r="AE40" s="363">
        <v>-9.4962874247672691E-4</v>
      </c>
      <c r="AF40" s="363">
        <v>-1.1063165533431452E-3</v>
      </c>
      <c r="AG40" s="363">
        <v>-1.0799471588295306E-2</v>
      </c>
      <c r="AH40" s="363">
        <v>-1.012061705158207E-2</v>
      </c>
      <c r="AI40" s="363">
        <v>-6.8078127052787485E-3</v>
      </c>
      <c r="AJ40" s="363">
        <v>7.5543901918910805E-3</v>
      </c>
      <c r="AK40" s="363">
        <v>1.8002041008678971E-2</v>
      </c>
      <c r="AL40" s="363">
        <v>2.8249002643624843E-2</v>
      </c>
      <c r="AM40" s="363">
        <v>5.2232037400940179E-2</v>
      </c>
      <c r="AN40" s="363">
        <v>6.3166497414739009E-2</v>
      </c>
      <c r="AO40" s="363">
        <v>8.2766591521937327E-2</v>
      </c>
      <c r="AQ40" s="529"/>
      <c r="AS40" s="366">
        <v>219.41666666666424</v>
      </c>
      <c r="AT40" s="366">
        <v>-39.91666666666606</v>
      </c>
      <c r="AU40" s="366">
        <v>716.33333333333326</v>
      </c>
      <c r="AV40" s="366">
        <v>-870.41666666666606</v>
      </c>
      <c r="AW40" s="366">
        <v>-83.333333333333329</v>
      </c>
    </row>
    <row r="41" spans="1:49" ht="12.6" customHeight="1">
      <c r="A41" s="101" t="s">
        <v>110</v>
      </c>
      <c r="B41" s="365"/>
      <c r="C41" s="365"/>
      <c r="D41" s="365"/>
      <c r="E41" s="365"/>
      <c r="F41" s="365"/>
      <c r="G41" s="362"/>
      <c r="H41" s="362"/>
      <c r="I41" s="362"/>
      <c r="J41" s="362"/>
      <c r="K41" s="362"/>
      <c r="L41" s="362"/>
      <c r="M41" s="362"/>
      <c r="N41" s="362"/>
      <c r="O41" s="362"/>
      <c r="P41" s="362"/>
      <c r="Q41" s="362"/>
      <c r="R41" s="362">
        <v>0.26362756825009392</v>
      </c>
      <c r="S41" s="362">
        <v>0.29946490149597493</v>
      </c>
      <c r="T41" s="362">
        <v>0.34941879852000057</v>
      </c>
      <c r="U41" s="362">
        <v>0.27643012787471433</v>
      </c>
      <c r="V41" s="362">
        <v>0.22818361690898836</v>
      </c>
      <c r="W41" s="362">
        <v>0.2149798935434275</v>
      </c>
      <c r="X41" s="362">
        <v>0.16091023242332314</v>
      </c>
      <c r="Y41" s="362">
        <v>0.13053855771163514</v>
      </c>
      <c r="Z41" s="362">
        <v>0.11853267682262603</v>
      </c>
      <c r="AA41" s="362">
        <v>5.7674231669429421E-2</v>
      </c>
      <c r="AB41" s="362">
        <v>9.7088293147695737E-4</v>
      </c>
      <c r="AC41" s="362">
        <v>2.6049292367003041E-2</v>
      </c>
      <c r="AD41" s="362">
        <v>3.9543589122644107E-2</v>
      </c>
      <c r="AE41" s="362">
        <v>-1.544369209401486E-3</v>
      </c>
      <c r="AF41" s="362">
        <v>1.0199895404421122E-2</v>
      </c>
      <c r="AG41" s="362">
        <v>-3.2738872410176256E-3</v>
      </c>
      <c r="AH41" s="362">
        <v>2.0146118648676214E-3</v>
      </c>
      <c r="AI41" s="362">
        <v>9.8543234122441259E-3</v>
      </c>
      <c r="AJ41" s="362">
        <v>3.6795777767188564E-2</v>
      </c>
      <c r="AK41" s="362">
        <v>4.8758801405536456E-2</v>
      </c>
      <c r="AL41" s="362">
        <v>4.891966714155882E-2</v>
      </c>
      <c r="AM41" s="362">
        <v>8.1161272694665998E-2</v>
      </c>
      <c r="AN41" s="362">
        <v>7.8994013081105985E-2</v>
      </c>
      <c r="AO41" s="362">
        <v>0.14934349240257938</v>
      </c>
      <c r="AQ41" s="529"/>
      <c r="AR41" s="367">
        <v>3</v>
      </c>
      <c r="AS41" s="366">
        <v>-40.333333333332121</v>
      </c>
      <c r="AT41" s="366">
        <v>588.08333333333303</v>
      </c>
      <c r="AU41" s="366">
        <v>810.91666666666652</v>
      </c>
      <c r="AV41" s="366">
        <v>-1658.75</v>
      </c>
      <c r="AW41" s="366">
        <v>-85.833333333333329</v>
      </c>
    </row>
    <row r="42" spans="1:49" ht="12.6" customHeight="1">
      <c r="A42" s="101" t="s">
        <v>90</v>
      </c>
      <c r="B42" s="365"/>
      <c r="C42" s="365"/>
      <c r="D42" s="365"/>
      <c r="E42" s="365"/>
      <c r="F42" s="365"/>
      <c r="G42" s="362"/>
      <c r="H42" s="362"/>
      <c r="I42" s="362"/>
      <c r="J42" s="362"/>
      <c r="K42" s="362"/>
      <c r="L42" s="362"/>
      <c r="M42" s="362"/>
      <c r="N42" s="362"/>
      <c r="O42" s="362"/>
      <c r="P42" s="362"/>
      <c r="Q42" s="362"/>
      <c r="R42" s="362">
        <v>0.15836920182168246</v>
      </c>
      <c r="S42" s="362">
        <v>0.19194966728348439</v>
      </c>
      <c r="T42" s="362">
        <v>0.26461841111952245</v>
      </c>
      <c r="U42" s="362">
        <v>0.28243544578146507</v>
      </c>
      <c r="V42" s="362">
        <v>0.38007164268522708</v>
      </c>
      <c r="W42" s="362">
        <v>0.31701491894587086</v>
      </c>
      <c r="X42" s="362">
        <v>0.31594292727246387</v>
      </c>
      <c r="Y42" s="362">
        <v>0.27648419247621714</v>
      </c>
      <c r="Z42" s="362">
        <v>0.20075422280984445</v>
      </c>
      <c r="AA42" s="362">
        <v>0.24647392257867384</v>
      </c>
      <c r="AB42" s="362">
        <v>0.1444177662364341</v>
      </c>
      <c r="AC42" s="362">
        <v>0.1007436358301026</v>
      </c>
      <c r="AD42" s="362">
        <v>-6.1309656357766418E-3</v>
      </c>
      <c r="AE42" s="362">
        <v>-2.0812384685924612E-2</v>
      </c>
      <c r="AF42" s="362">
        <v>-7.6021217224150006E-2</v>
      </c>
      <c r="AG42" s="362">
        <v>-0.13893989250206762</v>
      </c>
      <c r="AH42" s="362">
        <v>-0.13849722306841816</v>
      </c>
      <c r="AI42" s="362">
        <v>-0.20357873680430827</v>
      </c>
      <c r="AJ42" s="362">
        <v>-0.19415928670803773</v>
      </c>
      <c r="AK42" s="362">
        <v>-0.17850588336255413</v>
      </c>
      <c r="AL42" s="362">
        <v>-0.13840391526584073</v>
      </c>
      <c r="AM42" s="362">
        <v>-9.4334637664774679E-2</v>
      </c>
      <c r="AN42" s="362">
        <v>-8.6295284536616612E-2</v>
      </c>
      <c r="AO42" s="362">
        <v>-4.2609654816594067E-2</v>
      </c>
      <c r="AQ42" s="529"/>
      <c r="AS42" s="366">
        <v>-29.166666666664241</v>
      </c>
      <c r="AT42" s="366">
        <v>880.83333333333303</v>
      </c>
      <c r="AU42" s="366">
        <v>920.75000000000023</v>
      </c>
      <c r="AV42" s="366">
        <v>-1790.4166666666661</v>
      </c>
      <c r="AW42" s="366">
        <v>-30.583333333333332</v>
      </c>
    </row>
    <row r="43" spans="1:49" ht="12.6" customHeight="1">
      <c r="A43" s="101" t="s">
        <v>93</v>
      </c>
      <c r="B43" s="365"/>
      <c r="C43" s="365"/>
      <c r="D43" s="365"/>
      <c r="E43" s="365"/>
      <c r="F43" s="365"/>
      <c r="G43" s="362"/>
      <c r="H43" s="362"/>
      <c r="I43" s="362"/>
      <c r="J43" s="362"/>
      <c r="K43" s="362"/>
      <c r="L43" s="362"/>
      <c r="M43" s="362"/>
      <c r="N43" s="362"/>
      <c r="O43" s="362"/>
      <c r="P43" s="362"/>
      <c r="Q43" s="362"/>
      <c r="R43" s="362">
        <v>-5.470868938908402E-2</v>
      </c>
      <c r="S43" s="362">
        <v>6.6150863279752503E-3</v>
      </c>
      <c r="T43" s="362">
        <v>3.6906206527727026E-3</v>
      </c>
      <c r="U43" s="362">
        <v>-4.9310751566879918E-2</v>
      </c>
      <c r="V43" s="362">
        <v>-4.6817645160058263E-2</v>
      </c>
      <c r="W43" s="362">
        <v>-1.1546018891508303E-2</v>
      </c>
      <c r="X43" s="362">
        <v>-2.6192217585231603E-2</v>
      </c>
      <c r="Y43" s="362">
        <v>3.5576629497520607E-2</v>
      </c>
      <c r="Z43" s="362">
        <v>6.2405105395860083E-2</v>
      </c>
      <c r="AA43" s="362">
        <v>-3.4998752321823146E-3</v>
      </c>
      <c r="AB43" s="362">
        <v>1.2196489996379345E-2</v>
      </c>
      <c r="AC43" s="362">
        <v>2.3594129691657528E-3</v>
      </c>
      <c r="AD43" s="362">
        <v>3.730410770804049E-3</v>
      </c>
      <c r="AE43" s="362">
        <v>1.500200781359684E-2</v>
      </c>
      <c r="AF43" s="362">
        <v>9.8696873859338563E-3</v>
      </c>
      <c r="AG43" s="362">
        <v>1.2756070794168961E-2</v>
      </c>
      <c r="AH43" s="362">
        <v>2.6749519894647911E-2</v>
      </c>
      <c r="AI43" s="362">
        <v>6.3908189021506079E-2</v>
      </c>
      <c r="AJ43" s="362">
        <v>3.7862958051208206E-2</v>
      </c>
      <c r="AK43" s="362">
        <v>8.2848723028223548E-2</v>
      </c>
      <c r="AL43" s="362">
        <v>7.7038738939828377E-2</v>
      </c>
      <c r="AM43" s="362">
        <v>9.4926414853490071E-2</v>
      </c>
      <c r="AN43" s="362">
        <v>0.12432742713161793</v>
      </c>
      <c r="AO43" s="362">
        <v>0.13115815662096764</v>
      </c>
      <c r="AQ43" s="529"/>
      <c r="AS43" s="366">
        <v>-602.66666666666424</v>
      </c>
      <c r="AT43" s="366">
        <v>709.58333333333303</v>
      </c>
      <c r="AU43" s="366">
        <v>1072.6666666666665</v>
      </c>
      <c r="AV43" s="366">
        <v>-2355.75</v>
      </c>
      <c r="AW43" s="366">
        <v>-433.5</v>
      </c>
    </row>
    <row r="44" spans="1:49" ht="12.6" customHeight="1">
      <c r="A44" s="101" t="s">
        <v>95</v>
      </c>
      <c r="B44" s="365"/>
      <c r="C44" s="365"/>
      <c r="D44" s="365"/>
      <c r="E44" s="365"/>
      <c r="F44" s="365"/>
      <c r="G44" s="362"/>
      <c r="H44" s="362"/>
      <c r="I44" s="362"/>
      <c r="J44" s="362"/>
      <c r="K44" s="362"/>
      <c r="L44" s="362"/>
      <c r="M44" s="362"/>
      <c r="N44" s="362"/>
      <c r="O44" s="362"/>
      <c r="P44" s="362"/>
      <c r="Q44" s="362"/>
      <c r="R44" s="362">
        <v>0.14455451209977777</v>
      </c>
      <c r="S44" s="362">
        <v>5.8434163024804198E-2</v>
      </c>
      <c r="T44" s="362">
        <v>-2.4777933898855631E-2</v>
      </c>
      <c r="U44" s="362">
        <v>-0.11748137978906026</v>
      </c>
      <c r="V44" s="362">
        <v>-9.9486584671315548E-2</v>
      </c>
      <c r="W44" s="362">
        <v>-0.15953260564179916</v>
      </c>
      <c r="X44" s="362">
        <v>-0.27960594283036222</v>
      </c>
      <c r="Y44" s="362">
        <v>-0.11238992828490268</v>
      </c>
      <c r="Z44" s="362">
        <v>-8.4683107825502812E-2</v>
      </c>
      <c r="AA44" s="362">
        <v>-3.3714404924408581E-2</v>
      </c>
      <c r="AB44" s="362">
        <v>1.2746634136855395E-3</v>
      </c>
      <c r="AC44" s="362">
        <v>2.9375398807102826E-2</v>
      </c>
      <c r="AD44" s="362">
        <v>7.7049423050921551E-2</v>
      </c>
      <c r="AE44" s="362">
        <v>0.10610706074801546</v>
      </c>
      <c r="AF44" s="362">
        <v>0.12934346831334786</v>
      </c>
      <c r="AG44" s="362">
        <v>0.14489935101581675</v>
      </c>
      <c r="AH44" s="362">
        <v>0.11169633968177295</v>
      </c>
      <c r="AI44" s="362">
        <v>8.1508977950404349E-2</v>
      </c>
      <c r="AJ44" s="362">
        <v>8.6541340980778036E-2</v>
      </c>
      <c r="AK44" s="362">
        <v>4.6208390931142818E-2</v>
      </c>
      <c r="AL44" s="362">
        <v>4.2690259071489711E-2</v>
      </c>
      <c r="AM44" s="362">
        <v>6.2941157697375738E-2</v>
      </c>
      <c r="AN44" s="362">
        <v>9.9325822445151424E-2</v>
      </c>
      <c r="AO44" s="362">
        <v>4.8231508231757703E-2</v>
      </c>
      <c r="AQ44" s="529"/>
      <c r="AR44" s="367">
        <v>6</v>
      </c>
      <c r="AS44" s="366">
        <v>-912.16666666666424</v>
      </c>
      <c r="AT44" s="366">
        <v>1472.833333333333</v>
      </c>
      <c r="AU44" s="366">
        <v>1214.8333333333335</v>
      </c>
      <c r="AV44" s="366">
        <v>-2997.166666666667</v>
      </c>
      <c r="AW44" s="366">
        <v>-307.75</v>
      </c>
    </row>
    <row r="45" spans="1:49" ht="12.6" customHeight="1">
      <c r="A45" s="101" t="s">
        <v>96</v>
      </c>
      <c r="B45" s="365"/>
      <c r="C45" s="365"/>
      <c r="D45" s="365"/>
      <c r="E45" s="365"/>
      <c r="F45" s="365"/>
      <c r="G45" s="362"/>
      <c r="H45" s="362"/>
      <c r="I45" s="362"/>
      <c r="J45" s="362"/>
      <c r="K45" s="362"/>
      <c r="L45" s="362"/>
      <c r="M45" s="362"/>
      <c r="N45" s="362"/>
      <c r="O45" s="362"/>
      <c r="P45" s="362"/>
      <c r="Q45" s="362"/>
      <c r="R45" s="362">
        <v>1.6775286790284616E-2</v>
      </c>
      <c r="S45" s="362">
        <v>4.0127179554771963E-4</v>
      </c>
      <c r="T45" s="362">
        <v>-4.7714243090123509E-2</v>
      </c>
      <c r="U45" s="362">
        <v>-5.997596155988616E-2</v>
      </c>
      <c r="V45" s="362">
        <v>-4.6262744488909213E-2</v>
      </c>
      <c r="W45" s="362">
        <v>-4.069740815627898E-2</v>
      </c>
      <c r="X45" s="362">
        <v>-4.1234522187774347E-2</v>
      </c>
      <c r="Y45" s="362">
        <v>-8.9383920044746157E-2</v>
      </c>
      <c r="Z45" s="362">
        <v>-6.5246724851740767E-2</v>
      </c>
      <c r="AA45" s="362">
        <v>-5.9548704721277379E-2</v>
      </c>
      <c r="AB45" s="362">
        <v>-7.5611666407859435E-2</v>
      </c>
      <c r="AC45" s="362">
        <v>-6.2467428655016088E-2</v>
      </c>
      <c r="AD45" s="362">
        <v>-6.5099834139331847E-2</v>
      </c>
      <c r="AE45" s="362">
        <v>-5.3921560909062194E-2</v>
      </c>
      <c r="AF45" s="362">
        <v>-5.0675299544251762E-2</v>
      </c>
      <c r="AG45" s="362">
        <v>-5.8634609556137529E-2</v>
      </c>
      <c r="AH45" s="362">
        <v>-5.0800041704706089E-2</v>
      </c>
      <c r="AI45" s="362">
        <v>-6.2870809183530163E-2</v>
      </c>
      <c r="AJ45" s="362">
        <v>-4.80408903179671E-2</v>
      </c>
      <c r="AK45" s="362">
        <v>-5.0928642312502936E-2</v>
      </c>
      <c r="AL45" s="362">
        <v>-5.7382045506493284E-4</v>
      </c>
      <c r="AM45" s="362">
        <v>4.9047689101737069E-2</v>
      </c>
      <c r="AN45" s="362">
        <v>0.1001419104036454</v>
      </c>
      <c r="AO45" s="362">
        <v>0.15689315757360767</v>
      </c>
      <c r="AQ45" s="529"/>
      <c r="AS45" s="366">
        <v>-1156.3333333333321</v>
      </c>
      <c r="AT45" s="366">
        <v>1271.916666666667</v>
      </c>
      <c r="AU45" s="366">
        <v>1089.3333333333333</v>
      </c>
      <c r="AV45" s="366">
        <v>-2605.4166666666661</v>
      </c>
      <c r="AW45" s="366">
        <v>-286.91666666666669</v>
      </c>
    </row>
    <row r="46" spans="1:49" ht="12.6" customHeight="1">
      <c r="A46" s="101" t="s">
        <v>97</v>
      </c>
      <c r="B46" s="365"/>
      <c r="C46" s="365"/>
      <c r="D46" s="365"/>
      <c r="E46" s="365"/>
      <c r="F46" s="365"/>
      <c r="G46" s="362"/>
      <c r="H46" s="362"/>
      <c r="I46" s="362"/>
      <c r="J46" s="362"/>
      <c r="K46" s="362"/>
      <c r="L46" s="362"/>
      <c r="M46" s="362"/>
      <c r="N46" s="362"/>
      <c r="O46" s="362"/>
      <c r="P46" s="362"/>
      <c r="Q46" s="362"/>
      <c r="R46" s="362">
        <v>4.7612778194217942E-2</v>
      </c>
      <c r="S46" s="362">
        <v>-5.4191275126427296E-3</v>
      </c>
      <c r="T46" s="362">
        <v>-1.6593260215954309E-2</v>
      </c>
      <c r="U46" s="362">
        <v>-2.8965818874184479E-2</v>
      </c>
      <c r="V46" s="362">
        <v>-3.7787209292488577E-2</v>
      </c>
      <c r="W46" s="362">
        <v>-5.0319931824879593E-2</v>
      </c>
      <c r="X46" s="362">
        <v>-4.4274269657706977E-2</v>
      </c>
      <c r="Y46" s="362">
        <v>4.3732555092579339E-2</v>
      </c>
      <c r="Z46" s="362">
        <v>7.9921809967762769E-2</v>
      </c>
      <c r="AA46" s="362">
        <v>8.2041332753673757E-2</v>
      </c>
      <c r="AB46" s="362">
        <v>8.0644719515520213E-2</v>
      </c>
      <c r="AC46" s="362">
        <v>0.11128947512793785</v>
      </c>
      <c r="AD46" s="362">
        <v>0.12907739711524746</v>
      </c>
      <c r="AE46" s="362">
        <v>0.14380553568827925</v>
      </c>
      <c r="AF46" s="362">
        <v>0.17104533652416665</v>
      </c>
      <c r="AG46" s="362">
        <v>0.11943146946858119</v>
      </c>
      <c r="AH46" s="362">
        <v>9.7175594450839675E-2</v>
      </c>
      <c r="AI46" s="362">
        <v>9.2475768450872575E-2</v>
      </c>
      <c r="AJ46" s="362">
        <v>9.0103465646670378E-2</v>
      </c>
      <c r="AK46" s="362">
        <v>4.7947590122782824E-2</v>
      </c>
      <c r="AL46" s="362">
        <v>5.9148094858690881E-2</v>
      </c>
      <c r="AM46" s="362">
        <v>0.10407972327123738</v>
      </c>
      <c r="AN46" s="362">
        <v>0.15398227840671885</v>
      </c>
      <c r="AO46" s="362">
        <v>0.12682334937424944</v>
      </c>
      <c r="AQ46" s="529"/>
      <c r="AS46" s="366">
        <v>-1503.8333333333321</v>
      </c>
      <c r="AT46" s="366">
        <v>1316.5</v>
      </c>
      <c r="AU46" s="366">
        <v>932.49999999999977</v>
      </c>
      <c r="AV46" s="366">
        <v>-2596.5</v>
      </c>
      <c r="AW46" s="366">
        <v>-388.5</v>
      </c>
    </row>
    <row r="47" spans="1:49" ht="12.6" customHeight="1">
      <c r="A47" s="101" t="s">
        <v>88</v>
      </c>
      <c r="B47" s="365"/>
      <c r="C47" s="365"/>
      <c r="D47" s="365"/>
      <c r="E47" s="365"/>
      <c r="F47" s="365"/>
      <c r="G47" s="362"/>
      <c r="H47" s="362"/>
      <c r="I47" s="362"/>
      <c r="J47" s="362"/>
      <c r="K47" s="362"/>
      <c r="L47" s="362"/>
      <c r="M47" s="362"/>
      <c r="N47" s="362"/>
      <c r="O47" s="362"/>
      <c r="P47" s="362"/>
      <c r="Q47" s="362"/>
      <c r="R47" s="362">
        <v>5.8829065303540817E-2</v>
      </c>
      <c r="S47" s="362">
        <v>7.9030630089006015E-2</v>
      </c>
      <c r="T47" s="362">
        <v>6.4743630339821001E-2</v>
      </c>
      <c r="U47" s="362">
        <v>7.5579433070307456E-2</v>
      </c>
      <c r="V47" s="362">
        <v>7.3028771672297044E-2</v>
      </c>
      <c r="W47" s="362">
        <v>7.5846202238960991E-2</v>
      </c>
      <c r="X47" s="362">
        <v>8.9213270250152021E-2</v>
      </c>
      <c r="Y47" s="362">
        <v>5.9564144826603105E-2</v>
      </c>
      <c r="Z47" s="362">
        <v>4.5285685423282374E-2</v>
      </c>
      <c r="AA47" s="362">
        <v>2.1548812738901191E-2</v>
      </c>
      <c r="AB47" s="362">
        <v>3.3070404669004683E-2</v>
      </c>
      <c r="AC47" s="362">
        <v>1.1600750559414452E-2</v>
      </c>
      <c r="AD47" s="362">
        <v>-3.3895185594258193E-3</v>
      </c>
      <c r="AE47" s="362">
        <v>-2.2085437771593996E-3</v>
      </c>
      <c r="AF47" s="362">
        <v>-3.1493833676501826E-2</v>
      </c>
      <c r="AG47" s="362">
        <v>-1.7377197596084026E-2</v>
      </c>
      <c r="AH47" s="362">
        <v>-1.7413284576576982E-2</v>
      </c>
      <c r="AI47" s="362">
        <v>-1.8470584610328133E-2</v>
      </c>
      <c r="AJ47" s="362">
        <v>-1.5774333555940601E-2</v>
      </c>
      <c r="AK47" s="362">
        <v>-1.8898703061150934E-3</v>
      </c>
      <c r="AL47" s="362">
        <v>-3.0579944753100774E-3</v>
      </c>
      <c r="AM47" s="362">
        <v>1.5055409613422555E-3</v>
      </c>
      <c r="AN47" s="362">
        <v>4.3901460762372224E-3</v>
      </c>
      <c r="AO47" s="362">
        <v>3.2327551822295408E-3</v>
      </c>
      <c r="AQ47" s="529"/>
      <c r="AR47" s="367">
        <v>9</v>
      </c>
      <c r="AS47" s="366">
        <v>-1666.6666666666679</v>
      </c>
      <c r="AT47" s="366">
        <v>1757.25</v>
      </c>
      <c r="AU47" s="366">
        <v>621.25000000000023</v>
      </c>
      <c r="AV47" s="366">
        <v>-2541.333333333333</v>
      </c>
      <c r="AW47" s="366">
        <v>-320.16666666666669</v>
      </c>
    </row>
    <row r="48" spans="1:49" ht="12.6" customHeight="1">
      <c r="AQ48" s="529"/>
      <c r="AS48" s="366">
        <v>-2251.5833333333358</v>
      </c>
      <c r="AT48" s="366">
        <v>2425.166666666667</v>
      </c>
      <c r="AU48" s="366">
        <v>194.25</v>
      </c>
      <c r="AV48" s="366">
        <v>-3204.333333333333</v>
      </c>
      <c r="AW48" s="366">
        <v>-597.75</v>
      </c>
    </row>
    <row r="49" spans="1:49" ht="12.6" customHeight="1">
      <c r="A49" s="364" t="s">
        <v>408</v>
      </c>
      <c r="AQ49" s="529"/>
      <c r="AS49" s="366">
        <v>-3204.5833333333321</v>
      </c>
      <c r="AT49" s="366">
        <v>2274.0833333333339</v>
      </c>
      <c r="AU49" s="366">
        <v>-268.25000000000023</v>
      </c>
      <c r="AV49" s="366">
        <v>-2958.8333333333339</v>
      </c>
      <c r="AW49" s="366">
        <v>-776.58333333333337</v>
      </c>
    </row>
    <row r="50" spans="1:49" ht="12.6" customHeight="1">
      <c r="A50" s="100" t="s">
        <v>407</v>
      </c>
      <c r="B50" s="363">
        <v>0.24787938437894019</v>
      </c>
      <c r="C50" s="363">
        <v>0.20880379143356209</v>
      </c>
      <c r="D50" s="363">
        <v>0.16437197327849984</v>
      </c>
      <c r="E50" s="363">
        <v>0.15733012138665781</v>
      </c>
      <c r="F50" s="363">
        <v>0.1525967632602454</v>
      </c>
      <c r="G50" s="363">
        <v>0.13563041118633179</v>
      </c>
      <c r="H50" s="363">
        <v>0.1093964906889684</v>
      </c>
      <c r="I50" s="363">
        <v>9.862063678311328E-2</v>
      </c>
      <c r="J50" s="363">
        <v>9.8926927149927124E-2</v>
      </c>
      <c r="K50" s="363">
        <v>0.11543349139166237</v>
      </c>
      <c r="L50" s="363">
        <v>0.15073087175593369</v>
      </c>
      <c r="M50" s="363">
        <v>0.13110798674420021</v>
      </c>
      <c r="N50" s="363">
        <v>0.15352906986779735</v>
      </c>
      <c r="O50" s="363">
        <v>0.17816603803283404</v>
      </c>
      <c r="P50" s="363">
        <v>0.17775132981846675</v>
      </c>
      <c r="Q50" s="363">
        <v>0.18701371721494819</v>
      </c>
      <c r="R50" s="363">
        <v>0.17250284043804176</v>
      </c>
      <c r="S50" s="363">
        <v>0.13434882125886505</v>
      </c>
      <c r="T50" s="363">
        <v>0.10286017876718678</v>
      </c>
      <c r="U50" s="363">
        <v>9.6786036290746447E-2</v>
      </c>
      <c r="V50" s="363">
        <v>8.1374148221515785E-2</v>
      </c>
      <c r="W50" s="363">
        <v>6.6391473886383112E-2</v>
      </c>
      <c r="X50" s="363">
        <v>6.712126461977852E-2</v>
      </c>
      <c r="Y50" s="363">
        <v>5.0465501172976879E-2</v>
      </c>
      <c r="Z50" s="363">
        <v>3.9036655631770278E-2</v>
      </c>
      <c r="AA50" s="363">
        <v>4.7678315046119968E-2</v>
      </c>
      <c r="AB50" s="363">
        <v>6.1176915058905434E-2</v>
      </c>
      <c r="AC50" s="363">
        <v>6.0549960734480157E-2</v>
      </c>
      <c r="AD50" s="363">
        <v>5.8341187607201306E-2</v>
      </c>
      <c r="AE50" s="363">
        <v>6.1357717299046266E-2</v>
      </c>
      <c r="AF50" s="363">
        <v>6.4714427630882199E-2</v>
      </c>
      <c r="AG50" s="363">
        <v>8.4569500775599549E-2</v>
      </c>
      <c r="AH50" s="363">
        <v>8.5448044013912039E-2</v>
      </c>
      <c r="AI50" s="363">
        <v>8.4130361567501977E-2</v>
      </c>
      <c r="AJ50" s="363">
        <v>7.1297175960992609E-2</v>
      </c>
      <c r="AK50" s="363">
        <v>5.9448351431184321E-2</v>
      </c>
      <c r="AL50" s="363">
        <v>5.6772882114472845E-2</v>
      </c>
      <c r="AM50" s="363">
        <v>3.819633006228651E-2</v>
      </c>
      <c r="AN50" s="363">
        <v>3.3381619427357956E-2</v>
      </c>
      <c r="AO50" s="363">
        <v>1.5690498752061854E-2</v>
      </c>
      <c r="AQ50" s="529"/>
      <c r="AR50" s="367">
        <v>12</v>
      </c>
      <c r="AS50" s="366">
        <v>-4086.7499999999964</v>
      </c>
      <c r="AT50" s="366">
        <v>1728.083333333333</v>
      </c>
      <c r="AU50" s="366">
        <v>-627.49999999999977</v>
      </c>
      <c r="AV50" s="366">
        <v>-1982.75</v>
      </c>
      <c r="AW50" s="366">
        <v>-746.83333333333337</v>
      </c>
    </row>
    <row r="51" spans="1:49" ht="12.6" customHeight="1">
      <c r="A51" s="101" t="s">
        <v>406</v>
      </c>
      <c r="B51" s="362">
        <v>0.22947236965344997</v>
      </c>
      <c r="C51" s="362">
        <v>0.17183262301433566</v>
      </c>
      <c r="D51" s="362">
        <v>0.12890447135962124</v>
      </c>
      <c r="E51" s="362">
        <v>0.11712495649147248</v>
      </c>
      <c r="F51" s="362">
        <v>0.13213136956153737</v>
      </c>
      <c r="G51" s="362">
        <v>0.15452967432633491</v>
      </c>
      <c r="H51" s="362">
        <v>0.17783245270842563</v>
      </c>
      <c r="I51" s="362">
        <v>0.19270914472659251</v>
      </c>
      <c r="J51" s="362">
        <v>0.21237383177570091</v>
      </c>
      <c r="K51" s="362">
        <v>0.24417397529980311</v>
      </c>
      <c r="L51" s="362">
        <v>0.26967331004725703</v>
      </c>
      <c r="M51" s="362">
        <v>0.28226227795193326</v>
      </c>
      <c r="N51" s="362">
        <v>0.30236502112176611</v>
      </c>
      <c r="O51" s="362">
        <v>0.30191909310622633</v>
      </c>
      <c r="P51" s="362">
        <v>0.30113008064298619</v>
      </c>
      <c r="Q51" s="362">
        <v>0.30692930630538862</v>
      </c>
      <c r="R51" s="362">
        <v>0.27846437957241243</v>
      </c>
      <c r="S51" s="362">
        <v>0.24099713808992362</v>
      </c>
      <c r="T51" s="362">
        <v>0.21113345217859969</v>
      </c>
      <c r="U51" s="362">
        <v>0.1863193070995024</v>
      </c>
      <c r="V51" s="362">
        <v>0.15694880413344858</v>
      </c>
      <c r="W51" s="362">
        <v>0.13477993749387851</v>
      </c>
      <c r="X51" s="362">
        <v>0.11022207008685969</v>
      </c>
      <c r="Y51" s="362">
        <v>8.3579025171436783E-2</v>
      </c>
      <c r="Z51" s="362">
        <v>7.3351100866767327E-2</v>
      </c>
      <c r="AA51" s="362">
        <v>6.8201434332972433E-2</v>
      </c>
      <c r="AB51" s="362">
        <v>6.345939029560288E-2</v>
      </c>
      <c r="AC51" s="362">
        <v>6.0662291006654323E-2</v>
      </c>
      <c r="AD51" s="362">
        <v>5.9561441183488606E-2</v>
      </c>
      <c r="AE51" s="362">
        <v>6.0349821504649848E-2</v>
      </c>
      <c r="AF51" s="362">
        <v>6.3536516435010792E-2</v>
      </c>
      <c r="AG51" s="362">
        <v>7.2856723266441659E-2</v>
      </c>
      <c r="AH51" s="362">
        <v>7.4462640031058625E-2</v>
      </c>
      <c r="AI51" s="362">
        <v>7.674980511784435E-2</v>
      </c>
      <c r="AJ51" s="362">
        <v>7.939017283967309E-2</v>
      </c>
      <c r="AK51" s="362">
        <v>7.8520584100225888E-2</v>
      </c>
      <c r="AL51" s="362">
        <v>8.6625662055035191E-2</v>
      </c>
      <c r="AM51" s="362">
        <v>9.2423439603618762E-2</v>
      </c>
      <c r="AN51" s="362">
        <v>9.8656716819355283E-2</v>
      </c>
      <c r="AO51" s="362">
        <v>9.9755739374986385E-2</v>
      </c>
      <c r="AP51" s="370"/>
      <c r="AQ51" s="529">
        <v>2018</v>
      </c>
      <c r="AS51" s="366">
        <v>-4891.7499999999964</v>
      </c>
      <c r="AT51" s="366">
        <v>1858.75</v>
      </c>
      <c r="AU51" s="366">
        <v>-686.41666666666674</v>
      </c>
      <c r="AV51" s="366">
        <v>-1977.333333333333</v>
      </c>
      <c r="AW51" s="366">
        <v>-834</v>
      </c>
    </row>
    <row r="52" spans="1:49" ht="12.6" customHeight="1">
      <c r="A52" s="101" t="s">
        <v>405</v>
      </c>
      <c r="B52" s="362">
        <v>-2.3966282040101428E-2</v>
      </c>
      <c r="C52" s="362">
        <v>-2.6901497467250124E-2</v>
      </c>
      <c r="D52" s="362">
        <v>-3.1992840929209621E-2</v>
      </c>
      <c r="E52" s="362">
        <v>-2.572702494273571E-2</v>
      </c>
      <c r="F52" s="362">
        <v>-4.5161185951831495E-2</v>
      </c>
      <c r="G52" s="362">
        <v>-7.4885438845674557E-2</v>
      </c>
      <c r="H52" s="362">
        <v>-0.10999555662022287</v>
      </c>
      <c r="I52" s="362">
        <v>-0.12477864811403627</v>
      </c>
      <c r="J52" s="362">
        <v>-0.1339555643009338</v>
      </c>
      <c r="K52" s="362">
        <v>-0.13464418494677322</v>
      </c>
      <c r="L52" s="362">
        <v>-0.12285941404461198</v>
      </c>
      <c r="M52" s="362">
        <v>-0.14607518069047565</v>
      </c>
      <c r="N52" s="362">
        <v>-0.13451557251526536</v>
      </c>
      <c r="O52" s="362">
        <v>-0.1209920390827619</v>
      </c>
      <c r="P52" s="362">
        <v>-0.12118002530180405</v>
      </c>
      <c r="Q52" s="362">
        <v>-0.11964903427964257</v>
      </c>
      <c r="R52" s="362">
        <v>-0.11009301419781248</v>
      </c>
      <c r="S52" s="362">
        <v>-0.10735084095328395</v>
      </c>
      <c r="T52" s="362">
        <v>-0.11202676017687585</v>
      </c>
      <c r="U52" s="362">
        <v>-9.6634962020810011E-2</v>
      </c>
      <c r="V52" s="362">
        <v>-9.3065238980627463E-2</v>
      </c>
      <c r="W52" s="362">
        <v>-8.2800949890974751E-2</v>
      </c>
      <c r="X52" s="362">
        <v>-5.8531110630943628E-2</v>
      </c>
      <c r="Y52" s="362">
        <v>-5.0281190901934059E-2</v>
      </c>
      <c r="Z52" s="362">
        <v>-4.6098289113037705E-2</v>
      </c>
      <c r="AA52" s="362">
        <v>-3.4697065951370565E-2</v>
      </c>
      <c r="AB52" s="362">
        <v>-1.263156696286738E-2</v>
      </c>
      <c r="AC52" s="362">
        <v>-1.7669918026787856E-2</v>
      </c>
      <c r="AD52" s="362">
        <v>-1.7804266812205372E-2</v>
      </c>
      <c r="AE52" s="362">
        <v>-2.2747484261065543E-2</v>
      </c>
      <c r="AF52" s="362">
        <v>-3.1129388530430013E-2</v>
      </c>
      <c r="AG52" s="362">
        <v>-3.2648215150396176E-2</v>
      </c>
      <c r="AH52" s="362">
        <v>-3.5797887293142372E-2</v>
      </c>
      <c r="AI52" s="362">
        <v>-4.4322209799564583E-2</v>
      </c>
      <c r="AJ52" s="362">
        <v>-6.1593604125106394E-2</v>
      </c>
      <c r="AK52" s="362">
        <v>-6.3170992148870564E-2</v>
      </c>
      <c r="AL52" s="362">
        <v>-6.7317684947261203E-2</v>
      </c>
      <c r="AM52" s="362">
        <v>-6.7529950603595568E-2</v>
      </c>
      <c r="AN52" s="362">
        <v>-6.4185314569602525E-2</v>
      </c>
      <c r="AO52" s="362">
        <v>-6.1364427342802674E-2</v>
      </c>
      <c r="AP52" s="362"/>
      <c r="AQ52" s="529"/>
      <c r="AS52" s="366">
        <v>-5599.3333333333321</v>
      </c>
      <c r="AT52" s="366">
        <v>1832.833333333333</v>
      </c>
      <c r="AU52" s="366">
        <v>-733.00000000000023</v>
      </c>
      <c r="AV52" s="366">
        <v>-1807.416666666667</v>
      </c>
      <c r="AW52" s="366">
        <v>-790.91666666666663</v>
      </c>
    </row>
    <row r="53" spans="1:49" ht="12.6" customHeight="1">
      <c r="A53" s="101" t="s">
        <v>404</v>
      </c>
      <c r="B53" s="362">
        <v>3.9296567532592919E-2</v>
      </c>
      <c r="C53" s="362">
        <v>5.9300107530825485E-2</v>
      </c>
      <c r="D53" s="362">
        <v>6.4415609192181256E-2</v>
      </c>
      <c r="E53" s="362">
        <v>6.2642791559203159E-2</v>
      </c>
      <c r="F53" s="362">
        <v>6.4054430785597694E-2</v>
      </c>
      <c r="G53" s="362">
        <v>5.7289925100256101E-2</v>
      </c>
      <c r="H53" s="362">
        <v>4.5501142682188078E-2</v>
      </c>
      <c r="I53" s="362">
        <v>3.6048931203889856E-2</v>
      </c>
      <c r="J53" s="362">
        <v>2.7846585880725083E-2</v>
      </c>
      <c r="K53" s="362">
        <v>1.7237259280765471E-2</v>
      </c>
      <c r="L53" s="362">
        <v>1.7670437078669776E-2</v>
      </c>
      <c r="M53" s="362">
        <v>1.0974753432537288E-2</v>
      </c>
      <c r="N53" s="362">
        <v>4.8616723342631563E-3</v>
      </c>
      <c r="O53" s="362">
        <v>1.4436885015193246E-2</v>
      </c>
      <c r="P53" s="362">
        <v>1.4864912747661219E-2</v>
      </c>
      <c r="Q53" s="362">
        <v>1.6917101594055683E-2</v>
      </c>
      <c r="R53" s="362">
        <v>1.8086411396681434E-2</v>
      </c>
      <c r="S53" s="362">
        <v>1.2187766273761724E-2</v>
      </c>
      <c r="T53" s="362">
        <v>1.2613456689257063E-2</v>
      </c>
      <c r="U53" s="362">
        <v>1.3870301237350668E-2</v>
      </c>
      <c r="V53" s="362">
        <v>2.1663609945599793E-2</v>
      </c>
      <c r="W53" s="362">
        <v>1.7545043517339431E-2</v>
      </c>
      <c r="X53" s="362">
        <v>1.7437040616114841E-2</v>
      </c>
      <c r="Y53" s="362">
        <v>1.818522871351913E-2</v>
      </c>
      <c r="Z53" s="362">
        <v>1.2655101303190364E-2</v>
      </c>
      <c r="AA53" s="362">
        <v>1.4817658727454441E-2</v>
      </c>
      <c r="AB53" s="362">
        <v>1.045818216173422E-2</v>
      </c>
      <c r="AC53" s="362">
        <v>1.7562140895607925E-2</v>
      </c>
      <c r="AD53" s="362">
        <v>1.6632103265794118E-2</v>
      </c>
      <c r="AE53" s="362">
        <v>2.3719637853408804E-2</v>
      </c>
      <c r="AF53" s="362">
        <v>3.2271407476063718E-2</v>
      </c>
      <c r="AG53" s="362">
        <v>4.3922021360474295E-2</v>
      </c>
      <c r="AH53" s="362">
        <v>4.6387979319210793E-2</v>
      </c>
      <c r="AI53" s="362">
        <v>5.1480492052713878E-2</v>
      </c>
      <c r="AJ53" s="362">
        <v>5.3634041456484871E-2</v>
      </c>
      <c r="AK53" s="362">
        <v>4.4370197033629211E-2</v>
      </c>
      <c r="AL53" s="362">
        <v>3.7995351518154585E-2</v>
      </c>
      <c r="AM53" s="362">
        <v>1.4538535854165646E-2</v>
      </c>
      <c r="AN53" s="362">
        <v>9.5828560939481555E-4</v>
      </c>
      <c r="AO53" s="362">
        <v>-1.9766184463681724E-2</v>
      </c>
      <c r="AQ53" s="529"/>
      <c r="AR53" s="367">
        <v>3</v>
      </c>
      <c r="AS53" s="366">
        <v>-6452.0833333333321</v>
      </c>
      <c r="AT53" s="366">
        <v>1129.583333333333</v>
      </c>
      <c r="AU53" s="366">
        <v>-796.58333333333348</v>
      </c>
      <c r="AV53" s="366">
        <v>-1185.7499999999991</v>
      </c>
      <c r="AW53" s="366">
        <v>-938.58333333333337</v>
      </c>
    </row>
    <row r="54" spans="1:49" ht="12.6" customHeight="1">
      <c r="AQ54" s="529"/>
      <c r="AS54" s="366">
        <v>-7220.25</v>
      </c>
      <c r="AT54" s="366">
        <v>1040.166666666667</v>
      </c>
      <c r="AU54" s="366">
        <v>-913.16666666666674</v>
      </c>
      <c r="AV54" s="366">
        <v>-895.16666666666697</v>
      </c>
      <c r="AW54" s="366">
        <v>-798.75</v>
      </c>
    </row>
    <row r="55" spans="1:49" ht="12.6" customHeight="1">
      <c r="AQ55" s="529"/>
      <c r="AS55" s="366">
        <v>-7158.9166666666679</v>
      </c>
      <c r="AT55" s="366">
        <v>1425.75</v>
      </c>
      <c r="AU55" s="366">
        <v>-1035.0833333333335</v>
      </c>
      <c r="AV55" s="366">
        <v>-329.33333333333303</v>
      </c>
      <c r="AW55" s="366">
        <v>-372.16666666666669</v>
      </c>
    </row>
    <row r="56" spans="1:49" ht="12.6" customHeight="1">
      <c r="AQ56" s="529"/>
      <c r="AR56" s="367">
        <v>6</v>
      </c>
      <c r="AS56" s="366">
        <v>-7120.9166666666679</v>
      </c>
      <c r="AT56" s="366">
        <v>903.75</v>
      </c>
      <c r="AU56" s="366">
        <v>-1248.75</v>
      </c>
      <c r="AV56" s="366">
        <v>383</v>
      </c>
      <c r="AW56" s="366">
        <v>-269.75</v>
      </c>
    </row>
    <row r="57" spans="1:49" ht="12.6" customHeight="1">
      <c r="AQ57" s="529"/>
      <c r="AS57" s="366">
        <v>-7215.75</v>
      </c>
      <c r="AT57" s="366">
        <v>1014.75</v>
      </c>
      <c r="AU57" s="366">
        <v>-1250.6666666666667</v>
      </c>
      <c r="AV57" s="366">
        <v>141.08333333333303</v>
      </c>
      <c r="AW57" s="366">
        <v>-381.75</v>
      </c>
    </row>
    <row r="58" spans="1:49" ht="12.6" customHeight="1">
      <c r="AQ58" s="529"/>
      <c r="AS58" s="366">
        <v>-7011.75</v>
      </c>
      <c r="AT58" s="366">
        <v>852.83333333333303</v>
      </c>
      <c r="AU58" s="366">
        <v>-1189.7499999999998</v>
      </c>
      <c r="AV58" s="366">
        <v>540.91666666666697</v>
      </c>
      <c r="AW58" s="366">
        <v>-184.5</v>
      </c>
    </row>
    <row r="59" spans="1:49" ht="12.6" customHeight="1">
      <c r="AQ59" s="529"/>
      <c r="AR59" s="367">
        <v>9</v>
      </c>
      <c r="AS59" s="366">
        <v>-6789</v>
      </c>
      <c r="AT59" s="366">
        <v>471</v>
      </c>
      <c r="AU59" s="366">
        <v>-1006.5833333333333</v>
      </c>
      <c r="AV59" s="366">
        <v>758.33333333333303</v>
      </c>
      <c r="AW59" s="366">
        <v>-97.416666666666671</v>
      </c>
    </row>
    <row r="60" spans="1:49" ht="12.6" customHeight="1">
      <c r="AQ60" s="529"/>
      <c r="AS60" s="366">
        <v>-5936.8333333333321</v>
      </c>
      <c r="AT60" s="366">
        <v>442.66666666666697</v>
      </c>
      <c r="AU60" s="366">
        <v>-787.83333333333326</v>
      </c>
      <c r="AV60" s="366">
        <v>1197.333333333333</v>
      </c>
      <c r="AW60" s="366">
        <v>254.41666666666666</v>
      </c>
    </row>
    <row r="61" spans="1:49" ht="12.6" customHeight="1">
      <c r="AQ61" s="529"/>
      <c r="AS61" s="366">
        <v>-5153.8333333333321</v>
      </c>
      <c r="AT61" s="366">
        <v>385.58333333333303</v>
      </c>
      <c r="AU61" s="366">
        <v>-49.666666666666515</v>
      </c>
      <c r="AV61" s="366">
        <v>447.08333333333303</v>
      </c>
      <c r="AW61" s="366">
        <v>6.416666666666667</v>
      </c>
    </row>
    <row r="62" spans="1:49" ht="12.6" customHeight="1">
      <c r="AQ62" s="529"/>
      <c r="AR62" s="367">
        <v>12</v>
      </c>
      <c r="AS62" s="366">
        <v>-4447.5</v>
      </c>
      <c r="AT62" s="366">
        <v>442.83333333333394</v>
      </c>
      <c r="AU62" s="366">
        <v>244.41666666666652</v>
      </c>
      <c r="AV62" s="366">
        <v>19.08333333333303</v>
      </c>
      <c r="AW62" s="366">
        <v>-40.5</v>
      </c>
    </row>
    <row r="63" spans="1:49" ht="12.6" customHeight="1">
      <c r="AQ63" s="529">
        <v>2019</v>
      </c>
      <c r="AS63" s="366">
        <v>-3600.1666666666679</v>
      </c>
      <c r="AT63" s="366">
        <v>499.75</v>
      </c>
      <c r="AU63" s="366">
        <v>299.08333333333348</v>
      </c>
      <c r="AV63" s="366">
        <v>48.5</v>
      </c>
      <c r="AW63" s="366">
        <v>13.333333333333334</v>
      </c>
    </row>
    <row r="64" spans="1:49" ht="12.6" customHeight="1">
      <c r="AQ64" s="529"/>
      <c r="AS64" s="366">
        <v>-2856.3333333333321</v>
      </c>
      <c r="AT64" s="366">
        <v>431.41666666666697</v>
      </c>
      <c r="AU64" s="366">
        <v>274.16666666666697</v>
      </c>
      <c r="AV64" s="366">
        <v>38.25</v>
      </c>
      <c r="AW64" s="366">
        <v>-47.083333333333336</v>
      </c>
    </row>
    <row r="65" spans="43:49" ht="12.6" customHeight="1">
      <c r="AQ65" s="529"/>
      <c r="AR65" s="367">
        <v>3</v>
      </c>
      <c r="AS65" s="366">
        <v>-2032.3333333333358</v>
      </c>
      <c r="AT65" s="366">
        <v>606.91666666666697</v>
      </c>
      <c r="AU65" s="366">
        <v>301.66666666666697</v>
      </c>
      <c r="AV65" s="366">
        <v>-84.58333333333394</v>
      </c>
      <c r="AW65" s="366">
        <v>-114.58333333333333</v>
      </c>
    </row>
    <row r="66" spans="43:49" ht="12.6" customHeight="1">
      <c r="AQ66" s="529"/>
      <c r="AS66" s="366">
        <v>-1312.9166666666679</v>
      </c>
      <c r="AT66" s="366">
        <v>622.83333333333303</v>
      </c>
      <c r="AU66" s="366">
        <v>382.66666666666652</v>
      </c>
      <c r="AV66" s="366">
        <v>-286.08333333333303</v>
      </c>
      <c r="AW66" s="366">
        <v>-79.333333333333329</v>
      </c>
    </row>
    <row r="67" spans="43:49" ht="12.6" customHeight="1">
      <c r="AQ67" s="529"/>
      <c r="AS67" s="366">
        <v>-983.41666666666788</v>
      </c>
      <c r="AT67" s="366">
        <v>427</v>
      </c>
      <c r="AU67" s="366">
        <v>395.91666666666697</v>
      </c>
      <c r="AV67" s="366">
        <v>-493.41666666666606</v>
      </c>
      <c r="AW67" s="366">
        <v>-42.666666666666664</v>
      </c>
    </row>
    <row r="68" spans="43:49" ht="12.6" customHeight="1">
      <c r="AQ68" s="529"/>
      <c r="AR68" s="367">
        <v>6</v>
      </c>
      <c r="AS68" s="370">
        <v>-945.25</v>
      </c>
      <c r="AT68" s="370">
        <v>292.91666666666606</v>
      </c>
      <c r="AU68" s="370">
        <v>371.91666666666652</v>
      </c>
      <c r="AV68" s="370">
        <v>-626.66666666666606</v>
      </c>
      <c r="AW68" s="370">
        <v>-231.58333333333334</v>
      </c>
    </row>
    <row r="69" spans="43:49" ht="12.6" customHeight="1">
      <c r="AQ69" s="529"/>
      <c r="AS69" s="370">
        <v>-572.33333333333212</v>
      </c>
      <c r="AT69" s="370">
        <v>304.66666666666606</v>
      </c>
      <c r="AU69" s="370">
        <v>443.66666666666652</v>
      </c>
      <c r="AV69" s="370">
        <v>-375.41666666666606</v>
      </c>
      <c r="AW69" s="370">
        <v>-8.8333333333333339</v>
      </c>
    </row>
    <row r="70" spans="43:49" ht="12.6" customHeight="1">
      <c r="AQ70" s="529"/>
      <c r="AS70" s="370">
        <v>-532</v>
      </c>
      <c r="AT70" s="370">
        <v>356.58333333333303</v>
      </c>
      <c r="AU70" s="370">
        <v>400.33333333333303</v>
      </c>
      <c r="AV70" s="370">
        <v>-716.58333333333394</v>
      </c>
      <c r="AW70" s="370">
        <v>-144.16666666666666</v>
      </c>
    </row>
    <row r="71" spans="43:49" ht="12.6" customHeight="1">
      <c r="AQ71" s="529"/>
      <c r="AR71" s="367">
        <v>9</v>
      </c>
      <c r="AS71" s="370">
        <v>-748.58333333333212</v>
      </c>
      <c r="AT71" s="370">
        <v>444.16666666666697</v>
      </c>
      <c r="AU71" s="370">
        <v>348.08333333333303</v>
      </c>
      <c r="AV71" s="370">
        <v>-1008.833333333333</v>
      </c>
      <c r="AW71" s="370">
        <v>-314</v>
      </c>
    </row>
    <row r="72" spans="43:49" ht="12.6" customHeight="1">
      <c r="AQ72" s="529"/>
      <c r="AS72" s="370">
        <v>-1447.6666666666679</v>
      </c>
      <c r="AT72" s="370">
        <v>-12.75</v>
      </c>
      <c r="AU72" s="370">
        <v>443.16666666666652</v>
      </c>
      <c r="AV72" s="370">
        <v>-1129.4999999999991</v>
      </c>
      <c r="AW72" s="370">
        <v>-444.66666666666669</v>
      </c>
    </row>
    <row r="73" spans="43:49" ht="12.6" customHeight="1">
      <c r="AQ73" s="529"/>
      <c r="AS73" s="370">
        <v>-1707.5</v>
      </c>
      <c r="AT73" s="370">
        <v>170</v>
      </c>
      <c r="AU73" s="370">
        <v>-38.166666666666515</v>
      </c>
      <c r="AV73" s="370">
        <v>-391.66666666666606</v>
      </c>
      <c r="AW73" s="370">
        <v>-253.41666666666666</v>
      </c>
    </row>
    <row r="74" spans="43:49" ht="12.6" customHeight="1">
      <c r="AQ74" s="529"/>
      <c r="AR74" s="367">
        <v>12</v>
      </c>
      <c r="AS74" s="370">
        <v>-2017.25</v>
      </c>
      <c r="AT74" s="370">
        <v>361.83333333333303</v>
      </c>
      <c r="AU74" s="370">
        <v>-130.25</v>
      </c>
      <c r="AV74" s="370">
        <v>-541.33333333333303</v>
      </c>
      <c r="AW74" s="370">
        <v>-350.25</v>
      </c>
    </row>
    <row r="75" spans="43:49" ht="12.6" customHeight="1">
      <c r="AQ75" s="529">
        <v>2020</v>
      </c>
      <c r="AS75" s="370">
        <v>-2346.5833333333321</v>
      </c>
      <c r="AT75" s="370">
        <v>248.33333333333303</v>
      </c>
      <c r="AU75" s="370">
        <v>-152.83333333333348</v>
      </c>
      <c r="AV75" s="370">
        <v>-424.83333333333394</v>
      </c>
      <c r="AW75" s="370">
        <v>-316</v>
      </c>
    </row>
    <row r="76" spans="43:49" ht="12.6" customHeight="1">
      <c r="AQ76" s="529"/>
      <c r="AR76" s="367">
        <v>2</v>
      </c>
      <c r="AS76" s="370">
        <v>-2581.1666666666679</v>
      </c>
      <c r="AT76" s="370">
        <v>328.58333333333303</v>
      </c>
      <c r="AU76" s="370">
        <v>-135.5</v>
      </c>
      <c r="AV76" s="370">
        <v>-427.66666666666697</v>
      </c>
      <c r="AW76" s="370">
        <v>-281.66666666666669</v>
      </c>
    </row>
    <row r="77" spans="43:49" ht="12.6" customHeight="1">
      <c r="AQ77" s="529"/>
    </row>
    <row r="78" spans="43:49" ht="12.6" customHeight="1">
      <c r="AQ78" s="529"/>
    </row>
    <row r="79" spans="43:49" ht="12.6" customHeight="1">
      <c r="AQ79" s="529"/>
    </row>
    <row r="80" spans="43:49" ht="12.6" customHeight="1">
      <c r="AQ80" s="529"/>
      <c r="AR80" s="367">
        <v>6</v>
      </c>
    </row>
    <row r="81" spans="43:44" ht="12.6" customHeight="1">
      <c r="AQ81" s="529"/>
    </row>
    <row r="82" spans="43:44" ht="12.6" customHeight="1">
      <c r="AQ82" s="529"/>
    </row>
    <row r="83" spans="43:44" ht="12.6" customHeight="1">
      <c r="AQ83" s="529"/>
      <c r="AR83" s="367">
        <v>9</v>
      </c>
    </row>
    <row r="84" spans="43:44" ht="12.6" customHeight="1">
      <c r="AQ84" s="529"/>
    </row>
    <row r="85" spans="43:44" ht="12.6" customHeight="1">
      <c r="AQ85" s="529"/>
    </row>
    <row r="86" spans="43:44" ht="12.6" customHeight="1">
      <c r="AQ86" s="529"/>
      <c r="AR86" s="367">
        <v>12</v>
      </c>
    </row>
  </sheetData>
  <mergeCells count="7">
    <mergeCell ref="AQ63:AQ74"/>
    <mergeCell ref="AQ75:AQ86"/>
    <mergeCell ref="AQ3:AQ14"/>
    <mergeCell ref="AQ15:AQ26"/>
    <mergeCell ref="AQ27:AQ38"/>
    <mergeCell ref="AQ39:AQ50"/>
    <mergeCell ref="AQ51:AQ62"/>
  </mergeCells>
  <pageMargins left="0.7" right="0.7" top="0.75" bottom="0.75" header="0.3" footer="0.3"/>
  <pageSetup scale="1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
    <tabColor rgb="FF0070C0"/>
  </sheetPr>
  <dimension ref="A1:AI57"/>
  <sheetViews>
    <sheetView showGridLines="0" zoomScale="85" zoomScaleNormal="85" workbookViewId="0">
      <pane xSplit="1" ySplit="3" topLeftCell="B4" activePane="bottomRight" state="frozen"/>
      <selection pane="topRight" activeCell="B1" sqref="B1"/>
      <selection pane="bottomLeft" activeCell="A4" sqref="A4"/>
      <selection pane="bottomRight" activeCell="U35" sqref="U35"/>
    </sheetView>
  </sheetViews>
  <sheetFormatPr defaultColWidth="9.33203125" defaultRowHeight="13.8"/>
  <cols>
    <col min="1" max="1" width="28.5546875" style="36" bestFit="1" customWidth="1"/>
    <col min="2" max="2" width="9.6640625" style="36" bestFit="1" customWidth="1"/>
    <col min="3" max="5" width="9.33203125" style="36" bestFit="1" customWidth="1"/>
    <col min="6" max="6" width="9.6640625" style="36" bestFit="1" customWidth="1"/>
    <col min="7" max="9" width="9.33203125" style="36" bestFit="1" customWidth="1"/>
    <col min="10" max="10" width="9.6640625" style="36" bestFit="1" customWidth="1"/>
    <col min="11" max="13" width="9.33203125" style="36" bestFit="1" customWidth="1"/>
    <col min="14" max="14" width="9.6640625" style="36" bestFit="1" customWidth="1"/>
    <col min="15" max="16" width="9.33203125" style="36" bestFit="1" customWidth="1"/>
    <col min="17" max="17" width="9.44140625" style="36" bestFit="1" customWidth="1"/>
    <col min="18" max="18" width="9.6640625" style="36" bestFit="1" customWidth="1"/>
    <col min="19" max="19" width="9.44140625" style="36" bestFit="1" customWidth="1"/>
    <col min="20" max="20" width="9.44140625" style="36" customWidth="1"/>
    <col min="21" max="21" width="10.6640625" style="36" customWidth="1"/>
    <col min="22" max="22" width="14.6640625" style="36" bestFit="1" customWidth="1"/>
    <col min="23" max="23" width="11.6640625" style="36" customWidth="1"/>
    <col min="24" max="24" width="10.33203125" style="36" customWidth="1"/>
    <col min="25" max="25" width="12" style="36" bestFit="1" customWidth="1"/>
    <col min="26" max="30" width="9.33203125" style="36" bestFit="1" customWidth="1"/>
    <col min="31" max="16384" width="9.33203125" style="36"/>
  </cols>
  <sheetData>
    <row r="1" spans="1:35">
      <c r="A1" s="276" t="s">
        <v>157</v>
      </c>
      <c r="B1" s="277">
        <v>2013</v>
      </c>
      <c r="C1" s="278"/>
      <c r="D1" s="278"/>
      <c r="E1" s="277"/>
      <c r="F1" s="277">
        <v>2014</v>
      </c>
      <c r="G1" s="278"/>
      <c r="H1" s="278"/>
      <c r="I1" s="278"/>
      <c r="J1" s="277">
        <v>2015</v>
      </c>
      <c r="K1" s="278"/>
      <c r="L1" s="277"/>
      <c r="M1" s="276"/>
      <c r="N1" s="277">
        <v>2016</v>
      </c>
      <c r="O1" s="278"/>
      <c r="P1" s="277"/>
      <c r="Q1" s="277"/>
      <c r="R1" s="277">
        <v>2017</v>
      </c>
      <c r="S1" s="277"/>
      <c r="T1" s="278"/>
      <c r="U1" s="278"/>
      <c r="V1" s="279">
        <v>2018</v>
      </c>
      <c r="W1" s="279"/>
      <c r="X1" s="276"/>
      <c r="Y1" s="276"/>
      <c r="Z1" s="479">
        <v>2019</v>
      </c>
      <c r="AA1" s="479"/>
      <c r="AB1" s="479"/>
      <c r="AC1" s="479"/>
      <c r="AD1" s="479">
        <v>2020</v>
      </c>
      <c r="AE1" s="479"/>
      <c r="AF1" s="479"/>
      <c r="AG1" s="479"/>
      <c r="AH1" s="479"/>
      <c r="AI1" s="479"/>
    </row>
    <row r="2" spans="1:35">
      <c r="A2" s="271" t="s">
        <v>158</v>
      </c>
      <c r="B2" s="272" t="s">
        <v>0</v>
      </c>
      <c r="C2" s="272" t="s">
        <v>1</v>
      </c>
      <c r="D2" s="272" t="s">
        <v>2</v>
      </c>
      <c r="E2" s="272" t="s">
        <v>3</v>
      </c>
      <c r="F2" s="272" t="s">
        <v>0</v>
      </c>
      <c r="G2" s="272" t="s">
        <v>1</v>
      </c>
      <c r="H2" s="272" t="s">
        <v>2</v>
      </c>
      <c r="I2" s="272" t="s">
        <v>3</v>
      </c>
      <c r="J2" s="272" t="s">
        <v>0</v>
      </c>
      <c r="K2" s="272" t="s">
        <v>1</v>
      </c>
      <c r="L2" s="272" t="s">
        <v>2</v>
      </c>
      <c r="M2" s="272" t="s">
        <v>3</v>
      </c>
      <c r="N2" s="272" t="s">
        <v>0</v>
      </c>
      <c r="O2" s="272" t="s">
        <v>1</v>
      </c>
      <c r="P2" s="272" t="s">
        <v>2</v>
      </c>
      <c r="Q2" s="272" t="s">
        <v>3</v>
      </c>
      <c r="R2" s="272" t="s">
        <v>0</v>
      </c>
      <c r="S2" s="272" t="s">
        <v>1</v>
      </c>
      <c r="T2" s="272" t="s">
        <v>2</v>
      </c>
      <c r="U2" s="272" t="s">
        <v>3</v>
      </c>
      <c r="V2" s="272" t="s">
        <v>0</v>
      </c>
      <c r="W2" s="272" t="s">
        <v>1</v>
      </c>
      <c r="X2" s="272" t="s">
        <v>2</v>
      </c>
      <c r="Y2" s="272" t="s">
        <v>3</v>
      </c>
      <c r="Z2" s="272" t="s">
        <v>0</v>
      </c>
      <c r="AA2" s="272" t="s">
        <v>1</v>
      </c>
      <c r="AB2" s="272" t="s">
        <v>2</v>
      </c>
      <c r="AC2" s="272" t="s">
        <v>3</v>
      </c>
      <c r="AD2" s="272" t="s">
        <v>450</v>
      </c>
      <c r="AE2" s="271" t="s">
        <v>475</v>
      </c>
      <c r="AF2" s="271"/>
      <c r="AG2" s="271"/>
      <c r="AH2" s="271"/>
      <c r="AI2" s="271"/>
    </row>
    <row r="3" spans="1:35">
      <c r="A3" s="273" t="s">
        <v>397</v>
      </c>
      <c r="B3" s="271"/>
      <c r="C3" s="271"/>
      <c r="D3" s="271"/>
      <c r="E3" s="271"/>
      <c r="F3" s="271"/>
      <c r="G3" s="271"/>
      <c r="H3" s="271"/>
      <c r="I3" s="271"/>
      <c r="J3" s="271"/>
      <c r="K3" s="271"/>
      <c r="L3" s="271"/>
      <c r="M3" s="271"/>
      <c r="N3" s="271"/>
      <c r="O3" s="271"/>
      <c r="P3" s="271"/>
      <c r="Q3" s="271"/>
      <c r="R3" s="271"/>
      <c r="S3" s="271"/>
      <c r="T3" s="271"/>
      <c r="U3" s="271"/>
      <c r="V3" s="274"/>
      <c r="W3" s="274"/>
      <c r="X3" s="271"/>
      <c r="Y3" s="271"/>
      <c r="Z3" s="271"/>
      <c r="AA3" s="271"/>
      <c r="AB3" s="271"/>
      <c r="AC3" s="271"/>
      <c r="AD3" s="271"/>
      <c r="AE3" s="271"/>
      <c r="AF3" s="271"/>
      <c r="AG3" s="271"/>
      <c r="AH3" s="271"/>
      <c r="AI3" s="271"/>
    </row>
    <row r="4" spans="1:35">
      <c r="A4" s="275" t="s">
        <v>159</v>
      </c>
      <c r="B4" s="38">
        <v>-0.26762465381296147</v>
      </c>
      <c r="C4" s="38">
        <v>-0.21337307368175928</v>
      </c>
      <c r="D4" s="38">
        <v>-0.1784724345816677</v>
      </c>
      <c r="E4" s="38">
        <v>0.27379941254511642</v>
      </c>
      <c r="F4" s="38">
        <v>0.323195037649466</v>
      </c>
      <c r="G4" s="38">
        <v>0.28383350171537136</v>
      </c>
      <c r="H4" s="38">
        <v>0.23439891590475698</v>
      </c>
      <c r="I4" s="38">
        <v>0.11198735332591792</v>
      </c>
      <c r="J4" s="38">
        <v>9.6640435642693423E-2</v>
      </c>
      <c r="K4" s="38">
        <v>7.0547682655647606E-2</v>
      </c>
      <c r="L4" s="38">
        <v>9.061323036764414E-2</v>
      </c>
      <c r="M4" s="38">
        <v>5.4413193971374521E-2</v>
      </c>
      <c r="N4" s="39">
        <v>-3.1010583137245886E-2</v>
      </c>
      <c r="O4" s="39">
        <v>-4.74556740288943E-2</v>
      </c>
      <c r="P4" s="38">
        <v>-2.3232598242919261E-2</v>
      </c>
      <c r="Q4" s="38">
        <v>0.11836612463563384</v>
      </c>
      <c r="R4" s="38">
        <v>0.20755400658196196</v>
      </c>
      <c r="S4" s="38">
        <v>0.17629766967689131</v>
      </c>
      <c r="T4" s="38">
        <v>9.639085041124229E-2</v>
      </c>
      <c r="U4" s="38">
        <v>-0.18227853876066497</v>
      </c>
      <c r="V4" s="104">
        <v>-0.19101510241087005</v>
      </c>
      <c r="W4" s="104">
        <v>-0.18506019182709929</v>
      </c>
      <c r="X4" s="116">
        <v>-0.17381355850563843</v>
      </c>
      <c r="Y4" s="116">
        <v>-6.0686718764663521E-2</v>
      </c>
      <c r="Z4" s="271">
        <v>-9.3097716916087092E-2</v>
      </c>
      <c r="AA4" s="271">
        <v>-0.10642352265599282</v>
      </c>
      <c r="AB4" s="271">
        <v>-0.10864189439063114</v>
      </c>
      <c r="AC4" s="271">
        <v>-8.9110418307115802E-2</v>
      </c>
      <c r="AD4" s="271">
        <v>-8.7308482937124718E-2</v>
      </c>
      <c r="AE4" s="271">
        <v>-7.75432307798255E-2</v>
      </c>
      <c r="AF4" s="271"/>
      <c r="AG4" s="271"/>
      <c r="AH4" s="271"/>
      <c r="AI4" s="271"/>
    </row>
    <row r="5" spans="1:35">
      <c r="A5" s="275" t="s">
        <v>160</v>
      </c>
      <c r="B5" s="38">
        <v>8.4942447095733592E-2</v>
      </c>
      <c r="C5" s="38">
        <v>-0.1042272923308467</v>
      </c>
      <c r="D5" s="38">
        <v>-0.1412974261351963</v>
      </c>
      <c r="E5" s="38">
        <v>-0.47094822689855448</v>
      </c>
      <c r="F5" s="38">
        <v>-0.49471278646832406</v>
      </c>
      <c r="G5" s="38">
        <v>-0.45334896109249462</v>
      </c>
      <c r="H5" s="38">
        <v>-0.36510424297565708</v>
      </c>
      <c r="I5" s="38">
        <v>-0.29363287502099844</v>
      </c>
      <c r="J5" s="38">
        <v>-0.36251349286182188</v>
      </c>
      <c r="K5" s="38">
        <v>-0.23490842022188158</v>
      </c>
      <c r="L5" s="38">
        <v>-0.26975943693739013</v>
      </c>
      <c r="M5" s="38">
        <v>-0.20213920777306538</v>
      </c>
      <c r="N5" s="39">
        <v>-9.4183239382087322E-2</v>
      </c>
      <c r="O5" s="39">
        <v>-2.2652737338699224E-2</v>
      </c>
      <c r="P5" s="38">
        <v>-4.1738737892285681E-2</v>
      </c>
      <c r="Q5" s="38">
        <v>-4.1949654713221318E-2</v>
      </c>
      <c r="R5" s="38">
        <v>-7.3981228596195395E-2</v>
      </c>
      <c r="S5" s="38">
        <v>-6.8359041107085461E-2</v>
      </c>
      <c r="T5" s="38">
        <v>6.9157097718298421E-2</v>
      </c>
      <c r="U5" s="38">
        <v>0.27368066578805345</v>
      </c>
      <c r="V5" s="104">
        <v>0.29163133113571094</v>
      </c>
      <c r="W5" s="104">
        <v>0.22795796732482929</v>
      </c>
      <c r="X5" s="116">
        <v>0.14664880962138555</v>
      </c>
      <c r="Y5" s="116">
        <v>9.3466567825160107E-2</v>
      </c>
      <c r="Z5" s="271">
        <v>0.15364501709317235</v>
      </c>
      <c r="AA5" s="271">
        <v>0.19162234640236733</v>
      </c>
      <c r="AB5" s="271">
        <v>0.2367472682687026</v>
      </c>
      <c r="AC5" s="271">
        <v>0.13998392965008621</v>
      </c>
      <c r="AD5" s="271">
        <v>0.11815703344857571</v>
      </c>
      <c r="AE5" s="271">
        <v>0.11718775736400813</v>
      </c>
      <c r="AF5" s="271"/>
      <c r="AG5" s="271"/>
      <c r="AH5" s="271"/>
      <c r="AI5" s="271"/>
    </row>
    <row r="6" spans="1:35">
      <c r="A6" s="271" t="s">
        <v>161</v>
      </c>
      <c r="B6" s="38">
        <v>0.2624823520326266</v>
      </c>
      <c r="C6" s="38">
        <v>0.32485513051279652</v>
      </c>
      <c r="D6" s="38">
        <v>0.49384828049975688</v>
      </c>
      <c r="E6" s="38">
        <v>0.53797209594056628</v>
      </c>
      <c r="F6" s="38">
        <v>0.65521267380720094</v>
      </c>
      <c r="G6" s="38">
        <v>0.55009112361750989</v>
      </c>
      <c r="H6" s="38">
        <v>0.36994207597087791</v>
      </c>
      <c r="I6" s="38">
        <v>0.32060448757009669</v>
      </c>
      <c r="J6" s="38">
        <v>0.2136863394821143</v>
      </c>
      <c r="K6" s="38">
        <v>8.1316672333717602E-2</v>
      </c>
      <c r="L6" s="38">
        <v>8.4172002580222893E-2</v>
      </c>
      <c r="M6" s="38">
        <v>3.2961078853334373E-2</v>
      </c>
      <c r="N6" s="38">
        <v>-0.14269079417978175</v>
      </c>
      <c r="O6" s="38">
        <v>-3.0884157602984103E-2</v>
      </c>
      <c r="P6" s="38">
        <v>-6.9418383309148068E-2</v>
      </c>
      <c r="Q6" s="38">
        <v>0.10386245262061231</v>
      </c>
      <c r="R6" s="38">
        <v>0.28190532806140078</v>
      </c>
      <c r="S6" s="38">
        <v>0.24581420709254742</v>
      </c>
      <c r="T6" s="38">
        <v>0.27524363738357072</v>
      </c>
      <c r="U6" s="38">
        <v>0.14899363877142044</v>
      </c>
      <c r="V6" s="104">
        <v>0.17977120395597979</v>
      </c>
      <c r="W6" s="104">
        <v>0.21807908935848871</v>
      </c>
      <c r="X6" s="116">
        <v>0.23286241805148397</v>
      </c>
      <c r="Y6" s="116">
        <v>0.22893421048719864</v>
      </c>
      <c r="Z6" s="271">
        <v>0.19997627486071631</v>
      </c>
      <c r="AA6" s="271">
        <v>0.13553628834186446</v>
      </c>
      <c r="AB6" s="271">
        <v>6.7418721238009252E-2</v>
      </c>
      <c r="AC6" s="271">
        <v>2.0748462441106612E-2</v>
      </c>
      <c r="AD6" s="271">
        <v>9.5650084753132435E-3</v>
      </c>
      <c r="AE6" s="271">
        <v>1.5009556432748256E-2</v>
      </c>
      <c r="AF6" s="271"/>
      <c r="AG6" s="271"/>
      <c r="AH6" s="271"/>
      <c r="AI6" s="271"/>
    </row>
    <row r="7" spans="1:35">
      <c r="A7" s="275" t="s">
        <v>92</v>
      </c>
      <c r="B7" s="38">
        <v>0.11620791042275251</v>
      </c>
      <c r="C7" s="38">
        <v>0.12789653071119991</v>
      </c>
      <c r="D7" s="38">
        <v>1.8074756822948727E-2</v>
      </c>
      <c r="E7" s="38">
        <v>-9.9007127713698628E-2</v>
      </c>
      <c r="F7" s="38">
        <v>-0.1208159695355043</v>
      </c>
      <c r="G7" s="38">
        <v>-0.1177140244987944</v>
      </c>
      <c r="H7" s="38">
        <v>-5.1010640026693033E-2</v>
      </c>
      <c r="I7" s="38">
        <v>-1.3936758438135678E-2</v>
      </c>
      <c r="J7" s="38">
        <v>4.7658385222717502E-2</v>
      </c>
      <c r="K7" s="38">
        <v>7.6613779546449823E-2</v>
      </c>
      <c r="L7" s="38">
        <v>8.1181980204350676E-2</v>
      </c>
      <c r="M7" s="38">
        <v>5.972293136813335E-2</v>
      </c>
      <c r="N7" s="38">
        <v>0.289108977368638</v>
      </c>
      <c r="O7" s="38">
        <v>0.21518233006955559</v>
      </c>
      <c r="P7" s="38">
        <v>0.29774454724318955</v>
      </c>
      <c r="Q7" s="38">
        <v>2.9662833320939348E-2</v>
      </c>
      <c r="R7" s="38">
        <v>-0.20317390531063356</v>
      </c>
      <c r="S7" s="38">
        <v>-0.1484260671722773</v>
      </c>
      <c r="T7" s="38">
        <v>-0.16437136050775597</v>
      </c>
      <c r="U7" s="38">
        <v>6.4136823959809824E-2</v>
      </c>
      <c r="V7" s="104">
        <v>3.0386384583620731E-2</v>
      </c>
      <c r="W7" s="104">
        <v>2.5277740809566053E-2</v>
      </c>
      <c r="X7" s="116">
        <v>9.2561563097351696E-3</v>
      </c>
      <c r="Y7" s="116">
        <v>-3.3887580094776437E-2</v>
      </c>
      <c r="Z7" s="271">
        <v>-3.4603008644759209E-2</v>
      </c>
      <c r="AA7" s="271">
        <f>AA8-AA6-AA5-AA4</f>
        <v>-5.4295862306299167E-2</v>
      </c>
      <c r="AB7" s="271">
        <f>AB8-AB6-AB5-AB4</f>
        <v>-5.5310781322182603E-2</v>
      </c>
      <c r="AC7" s="271">
        <f>AC8-AC6-AC5-AC4</f>
        <v>-1.8405976230201904E-3</v>
      </c>
      <c r="AD7" s="271">
        <v>5.1495882102703394E-3</v>
      </c>
      <c r="AE7" s="271">
        <v>-2.603120084603977E-3</v>
      </c>
      <c r="AF7" s="271"/>
      <c r="AG7" s="271"/>
      <c r="AH7" s="271"/>
      <c r="AI7" s="271"/>
    </row>
    <row r="8" spans="1:35">
      <c r="A8" s="275" t="s">
        <v>162</v>
      </c>
      <c r="B8" s="38">
        <v>0.19600805573815136</v>
      </c>
      <c r="C8" s="38">
        <v>0.13515129521139002</v>
      </c>
      <c r="D8" s="38">
        <v>0.19215317660584152</v>
      </c>
      <c r="E8" s="38">
        <v>0.24181615387342958</v>
      </c>
      <c r="F8" s="38">
        <v>0.36287895545283844</v>
      </c>
      <c r="G8" s="38">
        <v>0.26286163974159216</v>
      </c>
      <c r="H8" s="38">
        <v>0.18822610887328439</v>
      </c>
      <c r="I8" s="38">
        <v>0.12502220743688075</v>
      </c>
      <c r="J8" s="38">
        <v>-4.5283325142966291E-3</v>
      </c>
      <c r="K8" s="38">
        <v>-6.4302856860664059E-3</v>
      </c>
      <c r="L8" s="38">
        <v>-1.3792223785172197E-2</v>
      </c>
      <c r="M8" s="38">
        <v>-5.5042003580223049E-2</v>
      </c>
      <c r="N8" s="39">
        <v>2.1224360669523046E-2</v>
      </c>
      <c r="O8" s="39">
        <v>0.11418976109897816</v>
      </c>
      <c r="P8" s="38">
        <v>0.16335482779883659</v>
      </c>
      <c r="Q8" s="38">
        <v>0.20994175586396402</v>
      </c>
      <c r="R8" s="38">
        <v>0.21230420073653414</v>
      </c>
      <c r="S8" s="38">
        <v>0.2053267684900757</v>
      </c>
      <c r="T8" s="38">
        <v>0.27642022500535557</v>
      </c>
      <c r="U8" s="38">
        <v>0.30453258975861908</v>
      </c>
      <c r="V8" s="104">
        <v>0.3107738172644412</v>
      </c>
      <c r="W8" s="104">
        <v>0.28625460566578509</v>
      </c>
      <c r="X8" s="116">
        <v>0.21495382547696626</v>
      </c>
      <c r="Y8" s="116">
        <v>0.22782647945291881</v>
      </c>
      <c r="Z8" s="271">
        <v>0.22592056639304237</v>
      </c>
      <c r="AA8" s="271">
        <v>0.1664392497819398</v>
      </c>
      <c r="AB8" s="271">
        <v>0.14021331379389812</v>
      </c>
      <c r="AC8" s="271">
        <v>6.9781376161056841E-2</v>
      </c>
      <c r="AD8" s="271">
        <v>4.5563147197034581E-2</v>
      </c>
      <c r="AE8" s="271">
        <v>5.2050962932326902E-2</v>
      </c>
      <c r="AF8" s="271"/>
      <c r="AG8" s="271"/>
      <c r="AH8" s="271"/>
      <c r="AI8" s="271"/>
    </row>
    <row r="9" spans="1:35">
      <c r="A9" s="273" t="s">
        <v>398</v>
      </c>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row>
    <row r="10" spans="1:35">
      <c r="A10" s="271" t="s">
        <v>163</v>
      </c>
      <c r="B10" s="38">
        <v>-7.4240223704283943E-3</v>
      </c>
      <c r="C10" s="38">
        <v>7.0650357960051705E-3</v>
      </c>
      <c r="D10" s="38">
        <v>3.7384417637802446E-2</v>
      </c>
      <c r="E10" s="38">
        <v>1.5129568062516131E-2</v>
      </c>
      <c r="F10" s="38">
        <v>2.8036375904655565E-2</v>
      </c>
      <c r="G10" s="38">
        <v>2.1127232836759727E-2</v>
      </c>
      <c r="H10" s="38">
        <v>1.4445819805795023E-2</v>
      </c>
      <c r="I10" s="38">
        <v>4.9187824395326714E-2</v>
      </c>
      <c r="J10" s="38">
        <v>5.8149450756613845E-3</v>
      </c>
      <c r="K10" s="38">
        <v>-3.9552350968314878E-3</v>
      </c>
      <c r="L10" s="38">
        <v>-2.1963533488949531E-2</v>
      </c>
      <c r="M10" s="38">
        <v>-4.3003173507137213E-2</v>
      </c>
      <c r="N10" s="38">
        <v>-1.3085403390240499E-2</v>
      </c>
      <c r="O10" s="38">
        <v>2.2753331140610202E-2</v>
      </c>
      <c r="P10" s="38">
        <v>3.8746254906720866E-2</v>
      </c>
      <c r="Q10" s="38">
        <v>4.4726607966744061E-2</v>
      </c>
      <c r="R10" s="38">
        <v>3.6101986028051106E-2</v>
      </c>
      <c r="S10" s="38">
        <v>1.2349917832444716E-3</v>
      </c>
      <c r="T10" s="38">
        <v>4.2629080602187189E-2</v>
      </c>
      <c r="U10" s="38">
        <v>3.7022183516071422E-2</v>
      </c>
      <c r="V10" s="104">
        <v>4.909079300864537E-2</v>
      </c>
      <c r="W10" s="104">
        <v>6.8673976928201305E-2</v>
      </c>
      <c r="X10" s="104">
        <v>2.4027060981557734E-2</v>
      </c>
      <c r="Y10" s="104">
        <v>2.4376893062503364E-2</v>
      </c>
      <c r="Z10" s="271">
        <v>3.9628775339373735E-3</v>
      </c>
      <c r="AA10" s="271">
        <v>1.2906543221504476E-3</v>
      </c>
      <c r="AB10" s="271">
        <v>3.6180083541029431E-2</v>
      </c>
      <c r="AC10" s="271">
        <v>2.9899593477879121E-3</v>
      </c>
      <c r="AD10" s="271">
        <v>-1.8169566128947899E-2</v>
      </c>
      <c r="AE10" s="271">
        <v>-2.4178501497987295E-2</v>
      </c>
      <c r="AF10" s="271"/>
      <c r="AG10" s="271"/>
      <c r="AH10" s="271"/>
      <c r="AI10" s="271"/>
    </row>
    <row r="11" spans="1:35">
      <c r="A11" s="271" t="s">
        <v>164</v>
      </c>
      <c r="B11" s="38">
        <v>0.11767354926859436</v>
      </c>
      <c r="C11" s="38">
        <v>0.12209923528858072</v>
      </c>
      <c r="D11" s="38">
        <v>0.14096855345328335</v>
      </c>
      <c r="E11" s="38">
        <v>0.18739453939388839</v>
      </c>
      <c r="F11" s="38">
        <v>0.20353613814841623</v>
      </c>
      <c r="G11" s="38">
        <v>0.21899126016579934</v>
      </c>
      <c r="H11" s="38">
        <v>0.13374617712974093</v>
      </c>
      <c r="I11" s="38">
        <v>5.2798373533282053E-2</v>
      </c>
      <c r="J11" s="38">
        <v>3.5199013294525354E-4</v>
      </c>
      <c r="K11" s="38">
        <v>-3.9515384293809644E-2</v>
      </c>
      <c r="L11" s="38">
        <v>-3.4942555099856162E-3</v>
      </c>
      <c r="M11" s="38">
        <v>2.2337544863888998E-3</v>
      </c>
      <c r="N11" s="39">
        <v>2.8244183391987639E-2</v>
      </c>
      <c r="O11" s="39">
        <v>3.364881850865286E-2</v>
      </c>
      <c r="P11" s="38">
        <v>4.8844433819470345E-2</v>
      </c>
      <c r="Q11" s="38">
        <v>3.5415824040254444E-2</v>
      </c>
      <c r="R11" s="38">
        <v>9.8582978596580023E-2</v>
      </c>
      <c r="S11" s="38">
        <v>0.13422474630723866</v>
      </c>
      <c r="T11" s="38">
        <v>0.15227368340696551</v>
      </c>
      <c r="U11" s="38">
        <v>0.23292954249708037</v>
      </c>
      <c r="V11" s="104">
        <v>0.19493608220879707</v>
      </c>
      <c r="W11" s="104">
        <v>0.15763414437833848</v>
      </c>
      <c r="X11" s="104">
        <v>0.14136300994632942</v>
      </c>
      <c r="Y11" s="104">
        <v>9.6737311326174857E-2</v>
      </c>
      <c r="Z11" s="271">
        <v>0.14274220575268498</v>
      </c>
      <c r="AA11" s="271">
        <v>9.6782283269773894E-2</v>
      </c>
      <c r="AB11" s="271">
        <v>7.0758655342645818E-2</v>
      </c>
      <c r="AC11" s="271">
        <v>4.9466466194061018E-2</v>
      </c>
      <c r="AD11" s="271">
        <v>3.3632151235160231E-2</v>
      </c>
      <c r="AE11" s="271">
        <v>4.3636190024480104E-2</v>
      </c>
      <c r="AF11" s="271"/>
      <c r="AG11" s="271"/>
      <c r="AH11" s="271"/>
      <c r="AI11" s="271"/>
    </row>
    <row r="12" spans="1:35">
      <c r="A12" s="271" t="s">
        <v>165</v>
      </c>
      <c r="B12" s="38">
        <v>1.0889997537040176E-2</v>
      </c>
      <c r="C12" s="38">
        <v>4.1458882179173956E-2</v>
      </c>
      <c r="D12" s="38">
        <v>4.3586374395897645E-2</v>
      </c>
      <c r="E12" s="38">
        <v>3.6690355120943798E-2</v>
      </c>
      <c r="F12" s="38">
        <v>1.1094053262135342E-2</v>
      </c>
      <c r="G12" s="38">
        <v>-1.691979082200374E-2</v>
      </c>
      <c r="H12" s="38">
        <v>-1.3667495754738275E-2</v>
      </c>
      <c r="I12" s="38">
        <v>-2.0478215393623937E-2</v>
      </c>
      <c r="J12" s="38">
        <v>-1.3271059870028318E-2</v>
      </c>
      <c r="K12" s="38">
        <v>-5.6813368598770146E-3</v>
      </c>
      <c r="L12" s="38">
        <v>-9.3282682753551439E-3</v>
      </c>
      <c r="M12" s="38">
        <v>-8.4988724122220839E-3</v>
      </c>
      <c r="N12" s="39">
        <v>1.02570034924133E-2</v>
      </c>
      <c r="O12" s="39">
        <v>1.8607973979503208E-2</v>
      </c>
      <c r="P12" s="38">
        <v>2.5029448996594133E-2</v>
      </c>
      <c r="Q12" s="38">
        <v>3.5651697323683423E-2</v>
      </c>
      <c r="R12" s="38">
        <v>4.1104395923274147E-2</v>
      </c>
      <c r="S12" s="38">
        <v>5.7047580203324733E-2</v>
      </c>
      <c r="T12" s="38">
        <v>6.310800972474355E-2</v>
      </c>
      <c r="U12" s="38">
        <v>5.1768182864936188E-2</v>
      </c>
      <c r="V12" s="104">
        <v>5.1290943994325246E-2</v>
      </c>
      <c r="W12" s="104">
        <v>4.8364157840763179E-2</v>
      </c>
      <c r="X12" s="104">
        <v>3.9831817998242286E-2</v>
      </c>
      <c r="Y12" s="104">
        <v>7.2264095520238394E-2</v>
      </c>
      <c r="Z12" s="271">
        <v>5.3308339980449607E-2</v>
      </c>
      <c r="AA12" s="271">
        <v>4.2731152752420114E-2</v>
      </c>
      <c r="AB12" s="271">
        <v>2.4865445792069233E-2</v>
      </c>
      <c r="AC12" s="271">
        <v>-3.6351308180031625E-3</v>
      </c>
      <c r="AD12" s="271">
        <v>5.4897451487844759E-3</v>
      </c>
      <c r="AE12" s="271">
        <v>-1.3569625595101279E-3</v>
      </c>
      <c r="AF12" s="271"/>
      <c r="AG12" s="271"/>
      <c r="AH12" s="271"/>
      <c r="AI12" s="271"/>
    </row>
    <row r="13" spans="1:35">
      <c r="A13" s="271" t="s">
        <v>166</v>
      </c>
      <c r="B13" s="38">
        <v>6.9202800538570419E-2</v>
      </c>
      <c r="C13" s="38">
        <v>-2.6548918940159399E-2</v>
      </c>
      <c r="D13" s="38">
        <v>-3.6213046955982382E-2</v>
      </c>
      <c r="E13" s="38">
        <v>5.4040448857331615E-3</v>
      </c>
      <c r="F13" s="38">
        <v>0.11101127650517274</v>
      </c>
      <c r="G13" s="38">
        <v>4.3273077659413212E-2</v>
      </c>
      <c r="H13" s="38">
        <v>6.0934293378715872E-2</v>
      </c>
      <c r="I13" s="38">
        <v>5.2271275164809665E-2</v>
      </c>
      <c r="J13" s="38">
        <v>1.8586572548411784E-2</v>
      </c>
      <c r="K13" s="38">
        <v>5.6639332308756375E-2</v>
      </c>
      <c r="L13" s="38">
        <v>3.3781690080806386E-2</v>
      </c>
      <c r="M13" s="38">
        <v>-1.956796294697727E-3</v>
      </c>
      <c r="N13" s="39">
        <v>-7.850781382579013E-3</v>
      </c>
      <c r="O13" s="39">
        <v>2.6101585246755196E-2</v>
      </c>
      <c r="P13" s="38">
        <v>3.4795527134678574E-2</v>
      </c>
      <c r="Q13" s="38">
        <v>8.377758614816215E-2</v>
      </c>
      <c r="R13" s="38">
        <v>2.4102818318187526E-2</v>
      </c>
      <c r="S13" s="38">
        <v>3.9362138984270212E-3</v>
      </c>
      <c r="T13" s="38">
        <v>1.3994606521620752E-2</v>
      </c>
      <c r="U13" s="38">
        <v>-2.1205269062539389E-2</v>
      </c>
      <c r="V13" s="104">
        <v>1.3525078685259971E-2</v>
      </c>
      <c r="W13" s="104">
        <v>1.2990203383283943E-2</v>
      </c>
      <c r="X13" s="104">
        <v>7.3445649282284919E-3</v>
      </c>
      <c r="Y13" s="104">
        <v>3.0743435228336988E-2</v>
      </c>
      <c r="Z13" s="271">
        <v>2.387575488813656E-2</v>
      </c>
      <c r="AA13" s="271">
        <v>2.502753900866185E-2</v>
      </c>
      <c r="AB13" s="271">
        <v>1.2001554643150187E-2</v>
      </c>
      <c r="AC13" s="271">
        <v>2.383568392653454E-2</v>
      </c>
      <c r="AD13" s="271">
        <v>3.1131133905839031E-2</v>
      </c>
      <c r="AE13" s="271">
        <v>3.1466685354372817E-2</v>
      </c>
      <c r="AF13" s="271"/>
      <c r="AG13" s="271"/>
      <c r="AH13" s="271"/>
      <c r="AI13" s="271"/>
    </row>
    <row r="14" spans="1:35">
      <c r="A14" s="271" t="s">
        <v>167</v>
      </c>
      <c r="B14" s="38">
        <v>5.66573076437492E-3</v>
      </c>
      <c r="C14" s="38">
        <v>-8.9229391122101504E-3</v>
      </c>
      <c r="D14" s="38">
        <v>6.4268780748404676E-3</v>
      </c>
      <c r="E14" s="38">
        <v>-2.8023535896518478E-3</v>
      </c>
      <c r="F14" s="38">
        <v>9.201111632458547E-3</v>
      </c>
      <c r="G14" s="38">
        <v>-3.6101400983766102E-3</v>
      </c>
      <c r="H14" s="38">
        <v>-7.2326856862291889E-3</v>
      </c>
      <c r="I14" s="38">
        <v>-8.7570502629138545E-3</v>
      </c>
      <c r="J14" s="38">
        <v>-1.6010780401286898E-2</v>
      </c>
      <c r="K14" s="38">
        <v>-1.3917661744304442E-2</v>
      </c>
      <c r="L14" s="38">
        <v>-1.278785659168832E-2</v>
      </c>
      <c r="M14" s="38">
        <v>-3.8169158525550029E-3</v>
      </c>
      <c r="N14" s="39">
        <v>3.6593585579414744E-3</v>
      </c>
      <c r="O14" s="39">
        <v>1.3078052223456708E-2</v>
      </c>
      <c r="P14" s="38">
        <v>1.5939162941372556E-2</v>
      </c>
      <c r="Q14" s="38">
        <v>1.0370040385120016E-2</v>
      </c>
      <c r="R14" s="38">
        <v>1.2412021870441121E-2</v>
      </c>
      <c r="S14" s="38">
        <v>8.8832362978407235E-3</v>
      </c>
      <c r="T14" s="38">
        <v>4.4148447498386202E-3</v>
      </c>
      <c r="U14" s="38">
        <v>4.0179499430705251E-3</v>
      </c>
      <c r="V14" s="104">
        <v>1.9309193674135676E-3</v>
      </c>
      <c r="W14" s="104">
        <v>-1.4078768648019603E-3</v>
      </c>
      <c r="X14" s="104">
        <v>2.3873716226083764E-3</v>
      </c>
      <c r="Y14" s="104">
        <v>3.7047443156650768E-3</v>
      </c>
      <c r="Z14" s="271">
        <v>2.0313882378337781E-3</v>
      </c>
      <c r="AA14" s="271">
        <v>6.0762042893365207E-4</v>
      </c>
      <c r="AB14" s="271">
        <v>-3.5924255249965512E-3</v>
      </c>
      <c r="AC14" s="271">
        <v>-2.8756024893233189E-3</v>
      </c>
      <c r="AD14" s="271">
        <v>-6.520316963800901E-3</v>
      </c>
      <c r="AE14" s="271">
        <v>2.4835516109713313E-3</v>
      </c>
      <c r="AF14" s="271"/>
      <c r="AG14" s="271"/>
      <c r="AH14" s="271"/>
      <c r="AI14" s="271"/>
    </row>
    <row r="15" spans="1:35">
      <c r="A15" s="271" t="s">
        <v>162</v>
      </c>
      <c r="B15" s="38">
        <v>0.19600805573815136</v>
      </c>
      <c r="C15" s="38">
        <v>0.13515129521139002</v>
      </c>
      <c r="D15" s="38">
        <v>0.19215317660584152</v>
      </c>
      <c r="E15" s="38">
        <v>0.24181615387342958</v>
      </c>
      <c r="F15" s="38">
        <v>0.36287895545283844</v>
      </c>
      <c r="G15" s="38">
        <v>0.26286163974159216</v>
      </c>
      <c r="H15" s="38">
        <v>0.18822610887328439</v>
      </c>
      <c r="I15" s="38">
        <v>0.12502220743688075</v>
      </c>
      <c r="J15" s="38">
        <v>-4.5283325142966291E-3</v>
      </c>
      <c r="K15" s="38">
        <v>-6.4302856860664059E-3</v>
      </c>
      <c r="L15" s="38">
        <v>-1.3792223785172197E-2</v>
      </c>
      <c r="M15" s="38">
        <v>-5.5042003580223049E-2</v>
      </c>
      <c r="N15" s="39">
        <v>2.1224360669523046E-2</v>
      </c>
      <c r="O15" s="39">
        <v>0.11418976109897816</v>
      </c>
      <c r="P15" s="38">
        <v>0.16335482779883659</v>
      </c>
      <c r="Q15" s="38">
        <v>0.20994175586396402</v>
      </c>
      <c r="R15" s="38">
        <v>0.21230420073653414</v>
      </c>
      <c r="S15" s="38">
        <v>0.2053267684900757</v>
      </c>
      <c r="T15" s="38">
        <v>0.27642022500535557</v>
      </c>
      <c r="U15" s="38">
        <v>0.30453258975861908</v>
      </c>
      <c r="V15" s="104">
        <v>0.3107738172644412</v>
      </c>
      <c r="W15" s="104">
        <v>0.28625460566578509</v>
      </c>
      <c r="X15" s="104">
        <v>0.21495382547696626</v>
      </c>
      <c r="Y15" s="104">
        <v>0.22782647945291881</v>
      </c>
      <c r="Z15" s="271">
        <v>0.22592056639304237</v>
      </c>
      <c r="AA15" s="271">
        <v>0.1664392497819398</v>
      </c>
      <c r="AB15" s="271">
        <v>0.14021331379389812</v>
      </c>
      <c r="AC15" s="271">
        <v>6.9781376161056841E-2</v>
      </c>
      <c r="AD15" s="271">
        <v>4.5563147197034581E-2</v>
      </c>
      <c r="AE15" s="271">
        <v>5.2050962932326916E-2</v>
      </c>
      <c r="AF15" s="271"/>
      <c r="AG15" s="271"/>
      <c r="AH15" s="271"/>
      <c r="AI15" s="271"/>
    </row>
    <row r="16" spans="1:35">
      <c r="A16" s="271" t="s">
        <v>168</v>
      </c>
      <c r="B16" s="40">
        <v>6.7896480898303135E-2</v>
      </c>
      <c r="C16" s="40">
        <v>0.12762167463171759</v>
      </c>
      <c r="D16" s="40">
        <v>0.21449515501773231</v>
      </c>
      <c r="E16" s="40">
        <v>0.1405894932673748</v>
      </c>
      <c r="F16" s="40">
        <v>9.3217297598046964E-2</v>
      </c>
      <c r="G16" s="40">
        <v>-8.1066021881934791E-2</v>
      </c>
      <c r="H16" s="40">
        <v>-8.7987042160421525E-2</v>
      </c>
      <c r="I16" s="40">
        <v>-0.13205105958831131</v>
      </c>
      <c r="J16" s="40">
        <v>-0.16766911894867975</v>
      </c>
      <c r="K16" s="40">
        <v>-0.10635470734263797</v>
      </c>
      <c r="L16" s="40">
        <v>-0.12130418306269874</v>
      </c>
      <c r="M16" s="40">
        <v>-7.2104766972924006E-2</v>
      </c>
      <c r="N16" s="40">
        <v>9.530448298479488E-2</v>
      </c>
      <c r="O16" s="40">
        <v>0.1911717804404629</v>
      </c>
      <c r="P16" s="40">
        <v>0.25220161167868471</v>
      </c>
      <c r="Q16" s="40">
        <v>0.27439635473296664</v>
      </c>
      <c r="R16" s="40">
        <v>0.3417125640808647</v>
      </c>
      <c r="S16" s="40">
        <v>0.37207391932909162</v>
      </c>
      <c r="T16" s="40">
        <v>0.38617605284317863</v>
      </c>
      <c r="U16" s="40">
        <v>0.31581283844403973</v>
      </c>
      <c r="V16" s="105">
        <v>0.30705495548592765</v>
      </c>
      <c r="W16" s="105">
        <v>0.2327886276219131</v>
      </c>
      <c r="X16" s="105">
        <v>0.22236851132893995</v>
      </c>
      <c r="Y16" s="105">
        <v>0.42638295222323785</v>
      </c>
      <c r="Z16" s="271">
        <v>0.32018203957974917</v>
      </c>
      <c r="AA16" s="271">
        <v>0.22417284527671158</v>
      </c>
      <c r="AB16" s="271">
        <v>0.11136537109394551</v>
      </c>
      <c r="AC16" s="271">
        <v>-3.1455391863545623E-2</v>
      </c>
      <c r="AD16" s="271">
        <v>-5.502773389060911E-3</v>
      </c>
      <c r="AE16" s="271">
        <v>6.378936138547564E-3</v>
      </c>
      <c r="AF16" s="271"/>
      <c r="AG16" s="271"/>
      <c r="AH16" s="271"/>
      <c r="AI16" s="271"/>
    </row>
    <row r="17" spans="1:35">
      <c r="A17" s="273" t="s">
        <v>399</v>
      </c>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row>
    <row r="18" spans="1:35">
      <c r="A18" s="271" t="s">
        <v>169</v>
      </c>
      <c r="B18" s="38">
        <v>0.27778528584856965</v>
      </c>
      <c r="C18" s="38">
        <v>0.36505807620990272</v>
      </c>
      <c r="D18" s="38">
        <v>0.48086347384426253</v>
      </c>
      <c r="E18" s="38">
        <v>0.59006224446503919</v>
      </c>
      <c r="F18" s="38">
        <v>0.58738337412405017</v>
      </c>
      <c r="G18" s="38">
        <v>0.46681437058328989</v>
      </c>
      <c r="H18" s="38">
        <v>0.29366357507224561</v>
      </c>
      <c r="I18" s="38">
        <v>0.20159431021710761</v>
      </c>
      <c r="J18" s="38">
        <v>0.15583290498876523</v>
      </c>
      <c r="K18" s="38">
        <v>6.7909717999520947E-2</v>
      </c>
      <c r="L18" s="38">
        <v>4.2534698513582159E-2</v>
      </c>
      <c r="M18" s="38">
        <v>2.8495625612666498E-2</v>
      </c>
      <c r="N18" s="38">
        <v>3.4333194992196114E-2</v>
      </c>
      <c r="O18" s="38">
        <v>5.7532735685187575E-2</v>
      </c>
      <c r="P18" s="38">
        <v>7.0523540028660348E-2</v>
      </c>
      <c r="Q18" s="38">
        <v>6.2311640205208851E-2</v>
      </c>
      <c r="R18" s="38">
        <v>6.7598211920876228E-2</v>
      </c>
      <c r="S18" s="38">
        <v>7.9219180329916927E-2</v>
      </c>
      <c r="T18" s="38">
        <v>7.9287172733735506E-2</v>
      </c>
      <c r="U18" s="38">
        <v>0.11008161588153401</v>
      </c>
      <c r="V18" s="104">
        <v>0.12158922785144766</v>
      </c>
      <c r="W18" s="104">
        <v>0.17613718667829792</v>
      </c>
      <c r="X18" s="104">
        <v>0.20210655261945965</v>
      </c>
      <c r="Y18" s="104">
        <v>0.24222345790772515</v>
      </c>
      <c r="Z18" s="271">
        <v>0.20847090492739828</v>
      </c>
      <c r="AA18" s="271">
        <v>0.15722413123252466</v>
      </c>
      <c r="AB18" s="271">
        <v>0.10239393725924395</v>
      </c>
      <c r="AC18" s="271">
        <v>4.5139416257767184E-2</v>
      </c>
      <c r="AD18" s="271">
        <v>4.5996381557307009E-2</v>
      </c>
      <c r="AE18" s="271">
        <v>6.6831702976273277E-3</v>
      </c>
      <c r="AF18" s="271"/>
      <c r="AG18" s="271"/>
      <c r="AH18" s="271"/>
      <c r="AI18" s="271"/>
    </row>
    <row r="19" spans="1:35">
      <c r="A19" s="271" t="s">
        <v>90</v>
      </c>
      <c r="B19" s="38">
        <v>2.3377533829954927E-2</v>
      </c>
      <c r="C19" s="38">
        <v>1.8949612751853053E-2</v>
      </c>
      <c r="D19" s="38">
        <v>3.6213508118428876E-2</v>
      </c>
      <c r="E19" s="38">
        <v>7.6353039869691539E-2</v>
      </c>
      <c r="F19" s="38">
        <v>7.2373760248488975E-2</v>
      </c>
      <c r="G19" s="38">
        <v>5.6528368715677076E-2</v>
      </c>
      <c r="H19" s="38">
        <v>9.7331369029997668E-3</v>
      </c>
      <c r="I19" s="38">
        <v>-1.8561720444121528E-2</v>
      </c>
      <c r="J19" s="38">
        <v>-2.1851974256967832E-2</v>
      </c>
      <c r="K19" s="38">
        <v>-2.7098704759308041E-2</v>
      </c>
      <c r="L19" s="38">
        <v>-7.8878397873486539E-3</v>
      </c>
      <c r="M19" s="38">
        <v>2.7387212357267814E-3</v>
      </c>
      <c r="N19" s="38">
        <v>5.0166775848398005E-3</v>
      </c>
      <c r="O19" s="38">
        <v>-1.5976161349826504E-2</v>
      </c>
      <c r="P19" s="38">
        <v>-1.2052594981271049E-2</v>
      </c>
      <c r="Q19" s="38">
        <v>-3.4547101297664889E-2</v>
      </c>
      <c r="R19" s="38">
        <v>-3.5996737156063191E-2</v>
      </c>
      <c r="S19" s="38">
        <v>4.1366520747044416E-4</v>
      </c>
      <c r="T19" s="38">
        <v>-2.9759129561131694E-3</v>
      </c>
      <c r="U19" s="38">
        <v>2.1740814532787676E-2</v>
      </c>
      <c r="V19" s="104">
        <v>2.5976173155482851E-2</v>
      </c>
      <c r="W19" s="104">
        <v>2.1377368205160469E-2</v>
      </c>
      <c r="X19" s="104">
        <v>1.887143232314387E-2</v>
      </c>
      <c r="Y19" s="104">
        <v>1.5036757881560829E-2</v>
      </c>
      <c r="Z19" s="271">
        <v>1.4936723953691427E-2</v>
      </c>
      <c r="AA19" s="271">
        <v>1.7950299250053033E-2</v>
      </c>
      <c r="AB19" s="271">
        <v>1.5403621986938391E-2</v>
      </c>
      <c r="AC19" s="271">
        <v>1.6684149085404564E-2</v>
      </c>
      <c r="AD19" s="271">
        <v>1.1954142497178775E-2</v>
      </c>
      <c r="AE19" s="271">
        <v>1.0885726852537981E-2</v>
      </c>
      <c r="AF19" s="271"/>
      <c r="AG19" s="271"/>
      <c r="AH19" s="271"/>
      <c r="AI19" s="271"/>
    </row>
    <row r="20" spans="1:35">
      <c r="A20" s="271" t="s">
        <v>95</v>
      </c>
      <c r="B20" s="38">
        <v>7.1919789875972374E-3</v>
      </c>
      <c r="C20" s="38">
        <v>7.2919995573952789E-2</v>
      </c>
      <c r="D20" s="38">
        <v>8.1952952472520477E-2</v>
      </c>
      <c r="E20" s="38">
        <v>8.0291171361797337E-2</v>
      </c>
      <c r="F20" s="38">
        <v>0.11437328947955326</v>
      </c>
      <c r="G20" s="38">
        <v>6.0616240561531462E-2</v>
      </c>
      <c r="H20" s="38">
        <v>2.7320793871422992E-2</v>
      </c>
      <c r="I20" s="38">
        <v>1.7746482058485665E-2</v>
      </c>
      <c r="J20" s="38">
        <v>1.2707385210947244E-5</v>
      </c>
      <c r="K20" s="38">
        <v>-1.8449035916783173E-2</v>
      </c>
      <c r="L20" s="38">
        <v>-5.8430984933206557E-3</v>
      </c>
      <c r="M20" s="38">
        <v>-9.6937709150279518E-3</v>
      </c>
      <c r="N20" s="38">
        <v>-2.0509134766853571E-3</v>
      </c>
      <c r="O20" s="38">
        <v>-8.1224422759124445E-3</v>
      </c>
      <c r="P20" s="38">
        <v>-1.7722941710288962E-2</v>
      </c>
      <c r="Q20" s="38">
        <v>-1.6589654711654356E-2</v>
      </c>
      <c r="R20" s="38">
        <v>-2.7396114536481192E-2</v>
      </c>
      <c r="S20" s="38">
        <v>-1.9794538906521081E-2</v>
      </c>
      <c r="T20" s="38">
        <v>-1.4170600885748598E-2</v>
      </c>
      <c r="U20" s="38">
        <v>-5.8714426051379798E-3</v>
      </c>
      <c r="V20" s="104">
        <v>1.5066503859516565E-3</v>
      </c>
      <c r="W20" s="104">
        <v>1.4077989288880098E-2</v>
      </c>
      <c r="X20" s="104">
        <v>2.3763070023717931E-2</v>
      </c>
      <c r="Y20" s="104">
        <v>1.8212459795788404E-2</v>
      </c>
      <c r="Z20" s="271">
        <v>1.6404911698942388E-2</v>
      </c>
      <c r="AA20" s="271">
        <v>1.8111422359860699E-2</v>
      </c>
      <c r="AB20" s="271">
        <v>9.9211933649962988E-3</v>
      </c>
      <c r="AC20" s="271">
        <v>6.7346297171804728E-3</v>
      </c>
      <c r="AD20" s="271">
        <v>1.2959846106880902E-2</v>
      </c>
      <c r="AE20" s="271">
        <v>8.547247123065399E-3</v>
      </c>
      <c r="AF20" s="271"/>
      <c r="AG20" s="271"/>
      <c r="AH20" s="271"/>
      <c r="AI20" s="271"/>
    </row>
    <row r="21" spans="1:35">
      <c r="A21" s="271" t="s">
        <v>96</v>
      </c>
      <c r="B21" s="38">
        <v>4.4725412056847297E-2</v>
      </c>
      <c r="C21" s="38">
        <v>7.3194316994019237E-2</v>
      </c>
      <c r="D21" s="38">
        <v>7.138165127828365E-2</v>
      </c>
      <c r="E21" s="38">
        <v>8.708569713609543E-2</v>
      </c>
      <c r="F21" s="38">
        <v>8.9984400461048511E-2</v>
      </c>
      <c r="G21" s="38">
        <v>5.1458981438613001E-2</v>
      </c>
      <c r="H21" s="38">
        <v>2.975818907442539E-2</v>
      </c>
      <c r="I21" s="38">
        <v>5.3311860143207858E-3</v>
      </c>
      <c r="J21" s="38">
        <v>-1.3121052500529898E-2</v>
      </c>
      <c r="K21" s="38">
        <v>-2.2644792257111194E-2</v>
      </c>
      <c r="L21" s="38">
        <v>-2.1216087330917233E-2</v>
      </c>
      <c r="M21" s="38">
        <v>-1.00438771584591E-2</v>
      </c>
      <c r="N21" s="38">
        <v>-7.8729468430224769E-3</v>
      </c>
      <c r="O21" s="38">
        <v>8.6993837910008306E-3</v>
      </c>
      <c r="P21" s="38">
        <v>1.5409854602513756E-3</v>
      </c>
      <c r="Q21" s="38">
        <v>5.4602520204342E-3</v>
      </c>
      <c r="R21" s="38">
        <v>1.4880629557961151E-2</v>
      </c>
      <c r="S21" s="38">
        <v>1.9114137497260335E-4</v>
      </c>
      <c r="T21" s="38">
        <v>6.5758604526535572E-3</v>
      </c>
      <c r="U21" s="38">
        <v>9.9221334897937313E-3</v>
      </c>
      <c r="V21" s="104">
        <v>1.5112417267388238E-2</v>
      </c>
      <c r="W21" s="104">
        <v>4.3328171483426131E-2</v>
      </c>
      <c r="X21" s="104">
        <v>5.9740417889003722E-2</v>
      </c>
      <c r="Y21" s="104">
        <v>4.0476364866549888E-2</v>
      </c>
      <c r="Z21" s="271">
        <v>3.7317634102080326E-2</v>
      </c>
      <c r="AA21" s="271">
        <v>3.1181400695833222E-2</v>
      </c>
      <c r="AB21" s="271">
        <v>1.7578515681317075E-2</v>
      </c>
      <c r="AC21" s="271">
        <v>2.8211757273733276E-2</v>
      </c>
      <c r="AD21" s="271">
        <v>2.765592697472373E-2</v>
      </c>
      <c r="AE21" s="271">
        <v>2.7408541104266888E-2</v>
      </c>
      <c r="AF21" s="271"/>
      <c r="AG21" s="271"/>
      <c r="AH21" s="271"/>
      <c r="AI21" s="271"/>
    </row>
    <row r="22" spans="1:35">
      <c r="A22" s="271" t="s">
        <v>376</v>
      </c>
      <c r="B22" s="38">
        <v>8.7434836471307793E-3</v>
      </c>
      <c r="C22" s="38">
        <v>6.5266316189300363E-3</v>
      </c>
      <c r="D22" s="38">
        <v>4.7900568791387158E-3</v>
      </c>
      <c r="E22" s="38">
        <v>-2.7246802988794071E-3</v>
      </c>
      <c r="F22" s="38">
        <v>-3.8074553930009806E-4</v>
      </c>
      <c r="G22" s="38">
        <v>-1.5175728989019022E-3</v>
      </c>
      <c r="H22" s="38">
        <v>-4.1732241366191931E-3</v>
      </c>
      <c r="I22" s="38">
        <v>-1.9919470796343078E-3</v>
      </c>
      <c r="J22" s="38">
        <v>-5.133065408376305E-3</v>
      </c>
      <c r="K22" s="38">
        <v>-5.840086769805056E-3</v>
      </c>
      <c r="L22" s="38">
        <v>-4.0440317406913893E-3</v>
      </c>
      <c r="M22" s="38">
        <v>-3.3062088347939203E-3</v>
      </c>
      <c r="N22" s="38">
        <v>-3.4323684089947785E-3</v>
      </c>
      <c r="O22" s="38">
        <v>-2.0718567726031086E-3</v>
      </c>
      <c r="P22" s="38">
        <v>7.0801007292053259E-4</v>
      </c>
      <c r="Q22" s="38">
        <v>1.9082591721269228E-3</v>
      </c>
      <c r="R22" s="38">
        <v>4.6880927483426045E-3</v>
      </c>
      <c r="S22" s="38">
        <v>6.2142286931618235E-3</v>
      </c>
      <c r="T22" s="38">
        <v>1.6445414960865471E-3</v>
      </c>
      <c r="U22" s="38">
        <v>2.7074756391460785E-3</v>
      </c>
      <c r="V22" s="104">
        <v>8.1145607951977879E-4</v>
      </c>
      <c r="W22" s="104">
        <v>2.3522865208045027E-3</v>
      </c>
      <c r="X22" s="104">
        <v>6.2629532679070506E-3</v>
      </c>
      <c r="Y22" s="104">
        <v>1.1151393632916173E-2</v>
      </c>
      <c r="Z22" s="271">
        <v>1.2594871743936848E-2</v>
      </c>
      <c r="AA22" s="271">
        <v>1.1177229512258028E-2</v>
      </c>
      <c r="AB22" s="271">
        <v>7.5657541768197776E-3</v>
      </c>
      <c r="AC22" s="271">
        <v>1.7915848096621146E-3</v>
      </c>
      <c r="AD22" s="271">
        <v>2.5089300886713614E-3</v>
      </c>
      <c r="AE22" s="271">
        <v>2.0593074718596904E-3</v>
      </c>
      <c r="AF22" s="271"/>
      <c r="AG22" s="271"/>
      <c r="AH22" s="271"/>
      <c r="AI22" s="271"/>
    </row>
    <row r="23" spans="1:35">
      <c r="A23" s="271" t="s">
        <v>377</v>
      </c>
      <c r="B23" s="38">
        <v>-3.6085779663010175E-3</v>
      </c>
      <c r="C23" s="38">
        <v>-2.2209612134269398E-3</v>
      </c>
      <c r="D23" s="38">
        <v>1.3591299438300817E-3</v>
      </c>
      <c r="E23" s="38">
        <v>2.3930321586900262E-3</v>
      </c>
      <c r="F23" s="38">
        <v>1.123545347425298E-3</v>
      </c>
      <c r="G23" s="38">
        <v>3.1375661749323798E-3</v>
      </c>
      <c r="H23" s="38">
        <v>1.1528915444621368E-2</v>
      </c>
      <c r="I23" s="38">
        <v>1.6270068873587534E-2</v>
      </c>
      <c r="J23" s="38">
        <v>1.4965130057811755E-2</v>
      </c>
      <c r="K23" s="38">
        <v>1.197834997647884E-2</v>
      </c>
      <c r="L23" s="38">
        <v>4.0663520461247044E-3</v>
      </c>
      <c r="M23" s="38">
        <v>6.6900897520288428E-4</v>
      </c>
      <c r="N23" s="38">
        <v>3.8148237458556509E-4</v>
      </c>
      <c r="O23" s="38">
        <v>1.3819270354553553E-2</v>
      </c>
      <c r="P23" s="38">
        <v>2.1060892815446264E-2</v>
      </c>
      <c r="Q23" s="38">
        <v>1.9269996393432302E-2</v>
      </c>
      <c r="R23" s="38">
        <v>2.324689573540473E-2</v>
      </c>
      <c r="S23" s="38">
        <v>6.9352843237320948E-3</v>
      </c>
      <c r="T23" s="38">
        <v>6.6279818870235924E-3</v>
      </c>
      <c r="U23" s="38">
        <v>-6.25034484529274E-3</v>
      </c>
      <c r="V23" s="104">
        <v>-8.1049525926692491E-3</v>
      </c>
      <c r="W23" s="104">
        <v>-3.8674815261272671E-3</v>
      </c>
      <c r="X23" s="104">
        <v>-9.8600490160095054E-3</v>
      </c>
      <c r="Y23" s="104">
        <v>5.9316845082166714E-3</v>
      </c>
      <c r="Z23" s="271">
        <v>5.6791970828723873E-3</v>
      </c>
      <c r="AA23" s="271">
        <v>5.557558692406859E-3</v>
      </c>
      <c r="AB23" s="271">
        <v>4.3868081892678044E-3</v>
      </c>
      <c r="AC23" s="271">
        <v>-2.0502031967546803E-3</v>
      </c>
      <c r="AD23" s="271">
        <v>-1.923261295169558E-3</v>
      </c>
      <c r="AE23" s="271">
        <v>-2.8377287524867147E-3</v>
      </c>
      <c r="AF23" s="271"/>
      <c r="AG23" s="271"/>
      <c r="AH23" s="271"/>
      <c r="AI23" s="271"/>
    </row>
    <row r="24" spans="1:35">
      <c r="A24" s="271" t="s">
        <v>170</v>
      </c>
      <c r="B24" s="38">
        <v>5.7790119214549712E-2</v>
      </c>
      <c r="C24" s="38">
        <v>4.6641812000076111E-2</v>
      </c>
      <c r="D24" s="38">
        <v>0.12688430884426188</v>
      </c>
      <c r="E24" s="38">
        <v>0.11442853209430928</v>
      </c>
      <c r="F24" s="38">
        <v>0.11483387140413352</v>
      </c>
      <c r="G24" s="38">
        <v>0.13384793029859951</v>
      </c>
      <c r="H24" s="38">
        <v>5.1252466029209014E-2</v>
      </c>
      <c r="I24" s="38">
        <v>4.2808775202104445E-2</v>
      </c>
      <c r="J24" s="38">
        <v>-7.6604164676567169E-3</v>
      </c>
      <c r="K24" s="38">
        <v>-3.9009364678501135E-2</v>
      </c>
      <c r="L24" s="38">
        <v>-4.8938756931020143E-2</v>
      </c>
      <c r="M24" s="38">
        <v>-5.6117589756220929E-2</v>
      </c>
      <c r="N24" s="38">
        <v>-3.4467054377948746E-2</v>
      </c>
      <c r="O24" s="38">
        <v>-1.5733219856100204E-2</v>
      </c>
      <c r="P24" s="38">
        <v>1.216493308575691E-2</v>
      </c>
      <c r="Q24" s="38">
        <v>3.8102419579521138E-2</v>
      </c>
      <c r="R24" s="38">
        <v>4.0432070982141466E-2</v>
      </c>
      <c r="S24" s="38">
        <v>1.7813814116076274E-2</v>
      </c>
      <c r="T24" s="38">
        <v>1.0817417736236524E-2</v>
      </c>
      <c r="U24" s="38">
        <v>-5.1525404830637311E-3</v>
      </c>
      <c r="V24" s="104">
        <v>-1.1318006288323792E-2</v>
      </c>
      <c r="W24" s="104">
        <v>1.4062356815047004E-3</v>
      </c>
      <c r="X24" s="104">
        <v>-9.456352020509512E-3</v>
      </c>
      <c r="Y24" s="104">
        <v>-6.0237602306120732E-3</v>
      </c>
      <c r="Z24" s="271">
        <v>4.3747446289670181E-3</v>
      </c>
      <c r="AA24" s="271">
        <v>1.1608824863147649E-2</v>
      </c>
      <c r="AB24" s="271">
        <v>8.2379342762434297E-3</v>
      </c>
      <c r="AC24" s="271">
        <v>1.4218753888821042E-2</v>
      </c>
      <c r="AD24" s="271">
        <v>1.4735236886810794E-2</v>
      </c>
      <c r="AE24" s="271">
        <v>1.5401941265818118E-2</v>
      </c>
      <c r="AF24" s="271"/>
      <c r="AG24" s="271"/>
      <c r="AH24" s="271"/>
      <c r="AI24" s="271"/>
    </row>
    <row r="25" spans="1:35">
      <c r="A25" s="271" t="s">
        <v>92</v>
      </c>
      <c r="B25" s="38">
        <v>4.0442516500748801E-2</v>
      </c>
      <c r="C25" s="38">
        <v>2.9074627476331813E-2</v>
      </c>
      <c r="D25" s="38">
        <v>3.6987851676151692E-2</v>
      </c>
      <c r="E25" s="38">
        <v>6.1833752609966999E-2</v>
      </c>
      <c r="F25" s="38">
        <v>5.3034171089862941E-2</v>
      </c>
      <c r="G25" s="38">
        <v>5.5554919249292005E-2</v>
      </c>
      <c r="H25" s="38">
        <v>5.4441409175115807E-2</v>
      </c>
      <c r="I25" s="38">
        <v>3.8918644533006294E-2</v>
      </c>
      <c r="J25" s="38">
        <v>4.3166505582685401E-2</v>
      </c>
      <c r="K25" s="38">
        <v>2.8415815638777854E-2</v>
      </c>
      <c r="L25" s="38">
        <v>1.6262970507402982E-2</v>
      </c>
      <c r="M25" s="38">
        <v>1.2616183033679236E-2</v>
      </c>
      <c r="N25" s="38">
        <v>7.2077457995776825E-3</v>
      </c>
      <c r="O25" s="38">
        <v>2.4093759116183926E-2</v>
      </c>
      <c r="P25" s="38">
        <v>3.0761445321270016E-2</v>
      </c>
      <c r="Q25" s="38">
        <v>2.5233600723557292E-2</v>
      </c>
      <c r="R25" s="38">
        <v>-1.1340398083281578E-3</v>
      </c>
      <c r="S25" s="38">
        <v>-1.5815731120438957E-2</v>
      </c>
      <c r="T25" s="38">
        <v>-2.938579544269225E-2</v>
      </c>
      <c r="U25" s="38">
        <v>-3.5092891606856358E-2</v>
      </c>
      <c r="V25" s="104">
        <v>-1.3848221875620667E-2</v>
      </c>
      <c r="W25" s="104">
        <v>-2.738038371905005E-6</v>
      </c>
      <c r="X25" s="104">
        <v>3.58616207037743E-3</v>
      </c>
      <c r="Y25" s="104">
        <v>3.4862544547944796E-2</v>
      </c>
      <c r="Z25" s="271">
        <v>3.2526635506662759E-2</v>
      </c>
      <c r="AA25" s="271">
        <v>2.1665652898804681E-2</v>
      </c>
      <c r="AB25" s="271">
        <v>2.2047432309327222E-2</v>
      </c>
      <c r="AC25" s="271">
        <v>1.0281250478220382E-2</v>
      </c>
      <c r="AD25" s="271">
        <v>4.1368417710685281E-3</v>
      </c>
      <c r="AE25" s="271">
        <v>2.4639167207642868E-3</v>
      </c>
      <c r="AF25" s="271"/>
      <c r="AG25" s="271"/>
      <c r="AH25" s="271"/>
      <c r="AI25" s="271"/>
    </row>
    <row r="26" spans="1:35">
      <c r="A26" s="271" t="s">
        <v>171</v>
      </c>
      <c r="B26" s="38">
        <v>6.6700347254977033E-2</v>
      </c>
      <c r="C26" s="38">
        <v>8.098576888915851E-2</v>
      </c>
      <c r="D26" s="38">
        <v>8.1147123201915985E-2</v>
      </c>
      <c r="E26" s="38">
        <v>8.2714038751182342E-2</v>
      </c>
      <c r="F26" s="38">
        <v>7.5811037889788407E-2</v>
      </c>
      <c r="G26" s="38">
        <v>5.6768788853057632E-2</v>
      </c>
      <c r="H26" s="38">
        <v>4.0345767240644037E-2</v>
      </c>
      <c r="I26" s="38">
        <v>3.8768461216351219E-2</v>
      </c>
      <c r="J26" s="38">
        <v>3.4851289571969306E-2</v>
      </c>
      <c r="K26" s="38">
        <v>1.9782644032149847E-2</v>
      </c>
      <c r="L26" s="38">
        <v>1.0870526535096264E-2</v>
      </c>
      <c r="M26" s="38">
        <v>8.0055375204528484E-4</v>
      </c>
      <c r="N26" s="38">
        <v>4.952920010106966E-3</v>
      </c>
      <c r="O26" s="38">
        <v>3.1773490077008086E-3</v>
      </c>
      <c r="P26" s="38">
        <v>9.0117599935055272E-3</v>
      </c>
      <c r="Q26" s="38">
        <v>2.0948931351173712E-2</v>
      </c>
      <c r="R26" s="38">
        <v>4.7547672870815155E-2</v>
      </c>
      <c r="S26" s="38">
        <v>6.5636685060401753E-2</v>
      </c>
      <c r="T26" s="38">
        <v>8.9394561144360757E-2</v>
      </c>
      <c r="U26" s="38">
        <v>0.10683751785782943</v>
      </c>
      <c r="V26" s="104">
        <v>0.10100956765004619</v>
      </c>
      <c r="W26" s="104">
        <v>0.1077737691057728</v>
      </c>
      <c r="X26" s="104">
        <v>0.11381453981095585</v>
      </c>
      <c r="Y26" s="104">
        <v>0.13914848289508472</v>
      </c>
      <c r="Z26" s="271">
        <v>0.10583738499327787</v>
      </c>
      <c r="AA26" s="271">
        <v>7.0154700411449986E-2</v>
      </c>
      <c r="AB26" s="271">
        <v>2.9746755394226936E-2</v>
      </c>
      <c r="AC26" s="271">
        <v>-2.5140866253153288E-2</v>
      </c>
      <c r="AD26" s="271">
        <v>-2.5342445226512994E-2</v>
      </c>
      <c r="AE26" s="271">
        <v>-5.9904493361241089E-2</v>
      </c>
      <c r="AF26" s="271"/>
      <c r="AG26" s="271"/>
      <c r="AH26" s="271"/>
      <c r="AI26" s="271"/>
    </row>
    <row r="27" spans="1:35">
      <c r="A27" s="271" t="s">
        <v>93</v>
      </c>
      <c r="B27" s="38">
        <v>3.2422472323064846E-2</v>
      </c>
      <c r="C27" s="38">
        <v>3.8986272119008139E-2</v>
      </c>
      <c r="D27" s="38">
        <v>4.0146891429731157E-2</v>
      </c>
      <c r="E27" s="38">
        <v>4.1412177957892378E-2</v>
      </c>
      <c r="F27" s="38">
        <v>2.3532493806746227E-2</v>
      </c>
      <c r="G27" s="38">
        <v>1.4833377274654041E-2</v>
      </c>
      <c r="H27" s="38">
        <v>2.2651734570464481E-2</v>
      </c>
      <c r="I27" s="38">
        <v>2.1717175161440658E-2</v>
      </c>
      <c r="J27" s="38">
        <v>3.2298795011644947E-2</v>
      </c>
      <c r="K27" s="38">
        <v>2.3457476644399594E-2</v>
      </c>
      <c r="L27" s="38">
        <v>2.7101687817026221E-3</v>
      </c>
      <c r="M27" s="38">
        <v>-2.5578821594229536E-3</v>
      </c>
      <c r="N27" s="38">
        <v>-6.2940132188462668E-3</v>
      </c>
      <c r="O27" s="38">
        <v>-2.1780176297463475E-3</v>
      </c>
      <c r="P27" s="38">
        <v>-3.7527391867879067E-4</v>
      </c>
      <c r="Q27" s="38">
        <v>7.2221117033218374E-4</v>
      </c>
      <c r="R27" s="38">
        <v>4.1632013059722641E-3</v>
      </c>
      <c r="S27" s="38">
        <v>1.0005274351623468E-2</v>
      </c>
      <c r="T27" s="38">
        <v>4.6404232362040046E-3</v>
      </c>
      <c r="U27" s="38">
        <v>6.3450474627707691E-3</v>
      </c>
      <c r="V27" s="104">
        <v>3.1935548264195738E-3</v>
      </c>
      <c r="W27" s="104">
        <v>6.5749489467414931E-3</v>
      </c>
      <c r="X27" s="104">
        <v>1.031333227088652E-2</v>
      </c>
      <c r="Y27" s="104">
        <v>5.4549595224065214E-3</v>
      </c>
      <c r="Z27" s="271">
        <v>5.0778261576015999E-3</v>
      </c>
      <c r="AA27" s="271">
        <v>-5.1475223352966488E-3</v>
      </c>
      <c r="AB27" s="271">
        <v>-4.5693483707138077E-3</v>
      </c>
      <c r="AC27" s="271">
        <v>-9.8022732483987458E-4</v>
      </c>
      <c r="AD27" s="271">
        <v>2.6524434482122468E-3</v>
      </c>
      <c r="AE27" s="271">
        <v>9.6194277562083202E-4</v>
      </c>
      <c r="AF27" s="271"/>
      <c r="AG27" s="271"/>
      <c r="AH27" s="271"/>
      <c r="AI27" s="271"/>
    </row>
    <row r="28" spans="1:35">
      <c r="A28" s="274" t="s">
        <v>265</v>
      </c>
      <c r="B28" s="104">
        <v>0.21108493859359245</v>
      </c>
      <c r="C28" s="104">
        <v>0.28407230732074384</v>
      </c>
      <c r="D28" s="104">
        <v>0.39971635064234662</v>
      </c>
      <c r="E28" s="104">
        <v>0.46107272288956336</v>
      </c>
      <c r="F28" s="104">
        <v>0.46887478629795853</v>
      </c>
      <c r="G28" s="104">
        <v>0.37445981081439822</v>
      </c>
      <c r="H28" s="104">
        <v>0.2025134209316399</v>
      </c>
      <c r="I28" s="104">
        <v>0.12223866431918953</v>
      </c>
      <c r="J28" s="104">
        <v>4.2676629403822004E-2</v>
      </c>
      <c r="K28" s="104">
        <v>-4.9190342130021214E-2</v>
      </c>
      <c r="L28" s="104">
        <v>-6.4890322948068097E-2</v>
      </c>
      <c r="M28" s="104">
        <v>-6.5695415579316116E-2</v>
      </c>
      <c r="N28" s="104">
        <v>-4.1511390566494458E-2</v>
      </c>
      <c r="O28" s="104">
        <v>2.5307153859656525E-3</v>
      </c>
      <c r="P28" s="104">
        <v>3.6085456145406154E-2</v>
      </c>
      <c r="Q28" s="104">
        <v>3.9559983050085012E-2</v>
      </c>
      <c r="R28" s="104">
        <v>3.8453269345459971E-2</v>
      </c>
      <c r="S28" s="104">
        <v>1.9417053009739588E-2</v>
      </c>
      <c r="T28" s="104">
        <v>-6.4990950279293636E-4</v>
      </c>
      <c r="U28" s="104">
        <v>2.944428200658239E-3</v>
      </c>
      <c r="V28" s="104">
        <v>1.5210320984693243E-2</v>
      </c>
      <c r="W28" s="104">
        <v>6.8731863214568104E-2</v>
      </c>
      <c r="X28" s="104">
        <v>8.6999333719057242E-2</v>
      </c>
      <c r="Y28" s="104">
        <v>9.184316223350486E-2</v>
      </c>
      <c r="Z28" s="271">
        <v>0.10263351993412041</v>
      </c>
      <c r="AA28" s="271">
        <f>AA18-AA26</f>
        <v>8.706943082107467E-2</v>
      </c>
      <c r="AB28" s="271">
        <f>AB18-AB26</f>
        <v>7.2647181865017008E-2</v>
      </c>
      <c r="AC28" s="271">
        <f t="shared" ref="AC28" si="0">AC18-AC26</f>
        <v>7.0280282510920472E-2</v>
      </c>
      <c r="AD28" s="271">
        <v>7.1338826783820003E-2</v>
      </c>
      <c r="AE28" s="271">
        <v>6.6587663658868423E-2</v>
      </c>
      <c r="AF28" s="271"/>
      <c r="AG28" s="271"/>
      <c r="AH28" s="271"/>
      <c r="AI28" s="271"/>
    </row>
    <row r="29" spans="1:35">
      <c r="A29" s="273" t="s">
        <v>400</v>
      </c>
      <c r="B29" s="38"/>
      <c r="C29" s="38"/>
      <c r="D29" s="38"/>
      <c r="E29" s="38"/>
      <c r="F29" s="38"/>
      <c r="G29" s="38"/>
      <c r="H29" s="38"/>
      <c r="I29" s="38"/>
      <c r="J29" s="38"/>
      <c r="K29" s="38"/>
      <c r="L29" s="38"/>
      <c r="M29" s="38"/>
      <c r="N29" s="38"/>
      <c r="O29" s="38"/>
      <c r="P29" s="38"/>
      <c r="Q29" s="38"/>
      <c r="R29" s="38"/>
      <c r="S29" s="38"/>
      <c r="T29" s="38"/>
      <c r="U29" s="38"/>
      <c r="V29" s="271"/>
      <c r="W29" s="271"/>
      <c r="X29" s="271"/>
      <c r="Y29" s="271"/>
      <c r="Z29" s="271"/>
      <c r="AA29" s="271"/>
      <c r="AB29" s="271"/>
      <c r="AC29" s="271"/>
      <c r="AD29" s="271"/>
      <c r="AE29" s="271"/>
      <c r="AF29" s="271"/>
      <c r="AG29" s="271"/>
      <c r="AH29" s="271"/>
      <c r="AI29" s="271"/>
    </row>
    <row r="30" spans="1:35" ht="14.4">
      <c r="A30" s="274" t="s">
        <v>266</v>
      </c>
      <c r="B30" s="61"/>
      <c r="C30" s="61"/>
      <c r="D30" s="61"/>
      <c r="E30" s="61"/>
      <c r="F30" s="61"/>
      <c r="G30" s="61"/>
      <c r="H30" s="61"/>
      <c r="I30" s="61"/>
      <c r="J30" s="333">
        <v>0.23748727260083516</v>
      </c>
      <c r="K30" s="333">
        <v>0.24200816958984361</v>
      </c>
      <c r="L30" s="333">
        <v>0.24343310530189902</v>
      </c>
      <c r="M30" s="333">
        <v>0.2389245862841636</v>
      </c>
      <c r="N30" s="333">
        <v>0.23049220583150581</v>
      </c>
      <c r="O30" s="333">
        <v>0.22307544837267701</v>
      </c>
      <c r="P30" s="333">
        <v>0.20908979336697339</v>
      </c>
      <c r="Q30" s="333">
        <v>0.19050768906574952</v>
      </c>
      <c r="R30" s="333">
        <v>0.19617743776638824</v>
      </c>
      <c r="S30" s="333">
        <v>0.20325414947852011</v>
      </c>
      <c r="T30" s="333">
        <v>0.20359627674157468</v>
      </c>
      <c r="U30" s="333">
        <v>0.21253446012609523</v>
      </c>
      <c r="V30" s="333">
        <v>0.21503668286930244</v>
      </c>
      <c r="W30" s="333">
        <v>0.21885970822355913</v>
      </c>
      <c r="X30" s="334">
        <v>0.20366873330431989</v>
      </c>
      <c r="Y30" s="334">
        <v>0.16035424814534588</v>
      </c>
      <c r="Z30" s="335">
        <v>0.15245370744469322</v>
      </c>
      <c r="AA30" s="335">
        <v>0.13989264581624547</v>
      </c>
      <c r="AB30" s="335">
        <v>0.12686166127600781</v>
      </c>
      <c r="AC30" s="335">
        <v>0.11049501768601916</v>
      </c>
      <c r="AD30" s="271">
        <v>0.10835500758590265</v>
      </c>
      <c r="AE30" s="271">
        <v>0.11124322807898374</v>
      </c>
      <c r="AF30" s="271"/>
      <c r="AG30" s="271"/>
      <c r="AH30" s="271"/>
      <c r="AI30" s="271"/>
    </row>
    <row r="31" spans="1:35" ht="14.4">
      <c r="A31" s="274" t="s">
        <v>267</v>
      </c>
      <c r="B31" s="61"/>
      <c r="C31" s="61"/>
      <c r="D31" s="61"/>
      <c r="E31" s="61"/>
      <c r="F31" s="61"/>
      <c r="G31" s="61"/>
      <c r="H31" s="61"/>
      <c r="I31" s="61"/>
      <c r="J31" s="333">
        <v>0.35813882132001523</v>
      </c>
      <c r="K31" s="333">
        <v>0.31871979890181557</v>
      </c>
      <c r="L31" s="333">
        <v>0.33007982875803044</v>
      </c>
      <c r="M31" s="333">
        <v>0.31311693055076079</v>
      </c>
      <c r="N31" s="333">
        <v>0.32571915565394249</v>
      </c>
      <c r="O31" s="333">
        <v>0.31776429723043909</v>
      </c>
      <c r="P31" s="333">
        <v>0.34341599443034443</v>
      </c>
      <c r="Q31" s="333">
        <v>0.35971795699536568</v>
      </c>
      <c r="R31" s="333">
        <v>0.32159970032913626</v>
      </c>
      <c r="S31" s="333">
        <v>0.28405604758745462</v>
      </c>
      <c r="T31" s="333">
        <v>0.31994854336696754</v>
      </c>
      <c r="U31" s="333">
        <v>0.28397966985481954</v>
      </c>
      <c r="V31" s="333">
        <v>0.27480996214004416</v>
      </c>
      <c r="W31" s="333">
        <v>0.27690467700980048</v>
      </c>
      <c r="X31" s="334">
        <v>0.28317182139466274</v>
      </c>
      <c r="Y31" s="334">
        <v>0.2778838690467339</v>
      </c>
      <c r="Z31" s="335">
        <v>0.2554987192614751</v>
      </c>
      <c r="AA31" s="335">
        <v>0.26618663327965592</v>
      </c>
      <c r="AB31" s="335">
        <v>0.29877894901039664</v>
      </c>
      <c r="AC31" s="335">
        <v>0.29287724412730509</v>
      </c>
      <c r="AD31" s="271">
        <v>0.30755331545731557</v>
      </c>
      <c r="AE31" s="271">
        <v>0.30985670986389524</v>
      </c>
      <c r="AF31" s="271"/>
      <c r="AG31" s="271"/>
      <c r="AH31" s="271"/>
      <c r="AI31" s="271"/>
    </row>
    <row r="32" spans="1:35">
      <c r="A32" s="273" t="s">
        <v>401</v>
      </c>
      <c r="B32" s="61"/>
      <c r="C32" s="61"/>
      <c r="D32" s="61"/>
      <c r="E32" s="61"/>
      <c r="F32" s="61"/>
      <c r="G32" s="61"/>
      <c r="H32" s="61"/>
      <c r="I32" s="61"/>
      <c r="J32" s="61"/>
      <c r="K32" s="61"/>
      <c r="L32" s="61"/>
      <c r="M32" s="61"/>
      <c r="N32" s="61"/>
      <c r="O32" s="61"/>
      <c r="P32" s="61"/>
      <c r="Q32" s="61"/>
      <c r="R32" s="61"/>
      <c r="S32" s="61"/>
      <c r="T32" s="61" t="s">
        <v>476</v>
      </c>
      <c r="U32" s="61" t="s">
        <v>451</v>
      </c>
      <c r="V32" s="61" t="s">
        <v>477</v>
      </c>
      <c r="W32" s="271"/>
      <c r="X32" s="271"/>
      <c r="Y32" s="271"/>
      <c r="Z32" s="271"/>
      <c r="AA32" s="271"/>
      <c r="AB32" s="271"/>
      <c r="AC32" s="271"/>
      <c r="AD32" s="271"/>
      <c r="AE32" s="271"/>
      <c r="AF32" s="271"/>
      <c r="AG32" s="271"/>
      <c r="AH32" s="271"/>
      <c r="AI32" s="271"/>
    </row>
    <row r="33" spans="1:35">
      <c r="A33" s="271" t="s">
        <v>439</v>
      </c>
      <c r="B33" s="271"/>
      <c r="C33" s="271"/>
      <c r="D33" s="271"/>
      <c r="E33" s="271"/>
      <c r="F33" s="271"/>
      <c r="G33" s="271"/>
      <c r="H33" s="271"/>
      <c r="I33" s="271"/>
      <c r="J33" s="271"/>
      <c r="K33" s="271"/>
      <c r="L33" s="271"/>
      <c r="M33" s="271"/>
      <c r="N33" s="271"/>
      <c r="O33" s="271"/>
      <c r="P33" s="271"/>
      <c r="Q33" s="276">
        <v>16.140341514260172</v>
      </c>
      <c r="R33" s="276">
        <v>14.699816396486575</v>
      </c>
      <c r="S33" s="276">
        <v>16.631243802030806</v>
      </c>
      <c r="T33" s="276">
        <v>5.3925243399860392</v>
      </c>
      <c r="U33" s="276">
        <v>4.1368390541370346</v>
      </c>
      <c r="V33" s="276">
        <v>5.9512617181455365</v>
      </c>
      <c r="W33" s="271"/>
      <c r="X33" s="271"/>
      <c r="Y33" s="152"/>
      <c r="Z33" s="152"/>
      <c r="AA33" s="152"/>
      <c r="AB33" s="152"/>
      <c r="AC33" s="152"/>
      <c r="AD33" s="152"/>
      <c r="AE33" s="332"/>
      <c r="AF33" s="332"/>
      <c r="AG33" s="271"/>
      <c r="AH33" s="271"/>
      <c r="AI33" s="271"/>
    </row>
    <row r="34" spans="1:35">
      <c r="A34" s="271" t="s">
        <v>440</v>
      </c>
      <c r="B34" s="271"/>
      <c r="C34" s="271"/>
      <c r="D34" s="271"/>
      <c r="E34" s="271"/>
      <c r="F34" s="271"/>
      <c r="G34" s="271"/>
      <c r="H34" s="271"/>
      <c r="I34" s="271"/>
      <c r="J34" s="271"/>
      <c r="K34" s="271"/>
      <c r="L34" s="271"/>
      <c r="M34" s="271"/>
      <c r="N34" s="271"/>
      <c r="O34" s="271"/>
      <c r="P34" s="271"/>
      <c r="Q34" s="276">
        <v>41.796757754553113</v>
      </c>
      <c r="R34" s="276">
        <v>36.162291353320612</v>
      </c>
      <c r="S34" s="276">
        <v>33.285058959105889</v>
      </c>
      <c r="T34" s="276">
        <v>5.1443043905342423</v>
      </c>
      <c r="U34" s="276">
        <v>4.2264185042469213</v>
      </c>
      <c r="V34" s="276">
        <v>6.6996124440997438</v>
      </c>
      <c r="W34" s="271"/>
      <c r="X34" s="271"/>
      <c r="Y34" s="152"/>
      <c r="Z34" s="152"/>
      <c r="AA34" s="152"/>
      <c r="AB34" s="152"/>
      <c r="AC34" s="152"/>
      <c r="AD34" s="152"/>
      <c r="AE34" s="271"/>
      <c r="AF34" s="271"/>
      <c r="AG34" s="271"/>
      <c r="AH34" s="271"/>
      <c r="AI34" s="271"/>
    </row>
    <row r="35" spans="1:35">
      <c r="A35" s="271" t="s">
        <v>441</v>
      </c>
      <c r="B35" s="271"/>
      <c r="C35" s="271"/>
      <c r="D35" s="271"/>
      <c r="E35" s="271"/>
      <c r="F35" s="271"/>
      <c r="G35" s="271"/>
      <c r="H35" s="271"/>
      <c r="I35" s="271"/>
      <c r="J35" s="271"/>
      <c r="K35" s="271"/>
      <c r="L35" s="271"/>
      <c r="M35" s="271"/>
      <c r="N35" s="271"/>
      <c r="O35" s="271"/>
      <c r="P35" s="271"/>
      <c r="Q35" s="276">
        <v>29.733816413329052</v>
      </c>
      <c r="R35" s="276">
        <v>29.725851732017354</v>
      </c>
      <c r="S35" s="276">
        <v>31.60897620121731</v>
      </c>
      <c r="T35" s="276">
        <v>3.6965185895302866</v>
      </c>
      <c r="U35" s="276">
        <v>1.2909652629677955</v>
      </c>
      <c r="V35" s="276">
        <v>4.2717466694653154</v>
      </c>
      <c r="W35" s="271"/>
      <c r="X35" s="271"/>
      <c r="Y35" s="152"/>
      <c r="Z35" s="152"/>
      <c r="AA35" s="152"/>
      <c r="AB35" s="152"/>
      <c r="AC35" s="152"/>
      <c r="AD35" s="152"/>
      <c r="AE35" s="271"/>
      <c r="AF35" s="271"/>
      <c r="AG35" s="271"/>
      <c r="AH35" s="271"/>
      <c r="AI35" s="271"/>
    </row>
    <row r="36" spans="1:35">
      <c r="A36" s="271" t="s">
        <v>442</v>
      </c>
      <c r="B36" s="271"/>
      <c r="C36" s="271"/>
      <c r="D36" s="271"/>
      <c r="E36" s="271"/>
      <c r="F36" s="271"/>
      <c r="G36" s="271"/>
      <c r="H36" s="271"/>
      <c r="I36" s="271"/>
      <c r="J36" s="271"/>
      <c r="K36" s="271"/>
      <c r="L36" s="271"/>
      <c r="M36" s="271"/>
      <c r="N36" s="271"/>
      <c r="O36" s="271"/>
      <c r="P36" s="271"/>
      <c r="Q36" s="276">
        <v>39.985504826777984</v>
      </c>
      <c r="R36" s="276">
        <v>26.822790715282295</v>
      </c>
      <c r="S36" s="276">
        <v>30.045929075546614</v>
      </c>
      <c r="T36" s="276">
        <v>20.463469949164629</v>
      </c>
      <c r="U36" s="276">
        <v>13.444333387494492</v>
      </c>
      <c r="V36" s="276">
        <v>15.25639812906385</v>
      </c>
      <c r="W36" s="271"/>
      <c r="X36" s="271"/>
      <c r="Y36" s="152"/>
      <c r="Z36" s="152"/>
      <c r="AA36" s="152"/>
      <c r="AB36" s="152"/>
      <c r="AC36" s="152"/>
      <c r="AD36" s="152"/>
      <c r="AE36" s="271"/>
      <c r="AF36" s="271"/>
      <c r="AG36" s="271"/>
      <c r="AH36" s="271"/>
      <c r="AI36" s="271"/>
    </row>
    <row r="37" spans="1:35">
      <c r="A37" s="271" t="s">
        <v>443</v>
      </c>
      <c r="B37" s="271"/>
      <c r="C37" s="271"/>
      <c r="D37" s="271"/>
      <c r="E37" s="271"/>
      <c r="F37" s="271"/>
      <c r="G37" s="271"/>
      <c r="H37" s="271"/>
      <c r="I37" s="271"/>
      <c r="J37" s="271"/>
      <c r="K37" s="271"/>
      <c r="L37" s="271"/>
      <c r="M37" s="271"/>
      <c r="N37" s="271"/>
      <c r="O37" s="271"/>
      <c r="P37" s="271"/>
      <c r="Q37" s="276">
        <v>9.2800519322581696</v>
      </c>
      <c r="R37" s="276">
        <v>8.1265707901568316</v>
      </c>
      <c r="S37" s="276">
        <v>10.402032617629567</v>
      </c>
      <c r="T37" s="276">
        <v>3.5943513765416011</v>
      </c>
      <c r="U37" s="276">
        <v>2.8326132510690627</v>
      </c>
      <c r="V37" s="276">
        <v>5.6037043917448184</v>
      </c>
      <c r="W37" s="271"/>
      <c r="X37" s="271"/>
      <c r="Y37" s="152"/>
      <c r="Z37" s="152"/>
      <c r="AA37" s="152"/>
      <c r="AB37" s="152"/>
      <c r="AC37" s="152"/>
      <c r="AD37" s="152"/>
      <c r="AE37" s="271"/>
      <c r="AF37" s="271"/>
      <c r="AG37" s="271"/>
      <c r="AH37" s="271"/>
      <c r="AI37" s="271"/>
    </row>
    <row r="38" spans="1:35">
      <c r="A38" s="271" t="s">
        <v>444</v>
      </c>
      <c r="B38" s="271"/>
      <c r="C38" s="271"/>
      <c r="D38" s="271"/>
      <c r="E38" s="271"/>
      <c r="F38" s="271"/>
      <c r="G38" s="271"/>
      <c r="H38" s="271"/>
      <c r="I38" s="271"/>
      <c r="J38" s="271"/>
      <c r="K38" s="271"/>
      <c r="L38" s="271"/>
      <c r="M38" s="271"/>
      <c r="N38" s="271"/>
      <c r="O38" s="271"/>
      <c r="P38" s="271"/>
      <c r="Q38" s="276">
        <v>10.509302707953058</v>
      </c>
      <c r="R38" s="276">
        <v>9.7398655745497091</v>
      </c>
      <c r="S38" s="276">
        <v>10.829257861702498</v>
      </c>
      <c r="T38" s="276">
        <v>2.4542323230822971</v>
      </c>
      <c r="U38" s="276">
        <v>1.8513655996573346</v>
      </c>
      <c r="V38" s="276">
        <v>2.9687291484203611</v>
      </c>
      <c r="W38" s="271"/>
      <c r="X38" s="271"/>
      <c r="Y38" s="152"/>
      <c r="Z38" s="152"/>
      <c r="AA38" s="152"/>
      <c r="AB38" s="152"/>
      <c r="AC38" s="152"/>
      <c r="AD38" s="152"/>
      <c r="AE38" s="271"/>
      <c r="AF38" s="271"/>
      <c r="AG38" s="271"/>
      <c r="AH38" s="271"/>
      <c r="AI38" s="271"/>
    </row>
    <row r="39" spans="1:35">
      <c r="A39" s="271" t="s">
        <v>445</v>
      </c>
      <c r="B39" s="271"/>
      <c r="C39" s="271"/>
      <c r="D39" s="271"/>
      <c r="E39" s="271"/>
      <c r="F39" s="271"/>
      <c r="G39" s="271"/>
      <c r="H39" s="271"/>
      <c r="I39" s="271"/>
      <c r="J39" s="271"/>
      <c r="K39" s="271"/>
      <c r="L39" s="271"/>
      <c r="M39" s="271"/>
      <c r="N39" s="271"/>
      <c r="O39" s="271"/>
      <c r="P39" s="271"/>
      <c r="Q39" s="276">
        <v>9.1197812073738387</v>
      </c>
      <c r="R39" s="276">
        <v>9.7267955861384863</v>
      </c>
      <c r="S39" s="276">
        <v>11.678972708402735</v>
      </c>
      <c r="T39" s="276">
        <v>4.2755376851778442</v>
      </c>
      <c r="U39" s="276">
        <v>3.8273680023579946</v>
      </c>
      <c r="V39" s="276">
        <v>5.1193262653239167</v>
      </c>
      <c r="W39" s="271"/>
      <c r="X39" s="271"/>
      <c r="Y39" s="152"/>
      <c r="Z39" s="152"/>
      <c r="AA39" s="152"/>
      <c r="AB39" s="152"/>
      <c r="AC39" s="152"/>
      <c r="AD39" s="152"/>
      <c r="AE39" s="271"/>
      <c r="AF39" s="271"/>
      <c r="AG39" s="271"/>
      <c r="AH39" s="271"/>
      <c r="AI39" s="271"/>
    </row>
    <row r="41" spans="1:35">
      <c r="A41" s="37" t="s">
        <v>402</v>
      </c>
      <c r="U41" s="61" t="s">
        <v>476</v>
      </c>
      <c r="V41" s="61" t="s">
        <v>451</v>
      </c>
      <c r="W41" s="61" t="s">
        <v>477</v>
      </c>
    </row>
    <row r="42" spans="1:35">
      <c r="A42" s="36" t="s">
        <v>90</v>
      </c>
      <c r="U42" s="152">
        <v>5.1064791892783144E-2</v>
      </c>
      <c r="V42" s="152">
        <v>6.9364574396997669E-2</v>
      </c>
      <c r="W42" s="152">
        <v>5.7465939003073369E-2</v>
      </c>
    </row>
    <row r="43" spans="1:35">
      <c r="A43" s="36" t="s">
        <v>93</v>
      </c>
      <c r="U43" s="152">
        <v>6.3047019774564006E-2</v>
      </c>
      <c r="V43" s="152">
        <v>6.9021422304470184E-2</v>
      </c>
      <c r="W43" s="152">
        <v>6.9466191317568482E-2</v>
      </c>
    </row>
    <row r="44" spans="1:35">
      <c r="A44" s="36" t="s">
        <v>95</v>
      </c>
      <c r="U44" s="152">
        <v>6.9485289451625576E-2</v>
      </c>
      <c r="V44" s="152">
        <v>7.7628332334665179E-2</v>
      </c>
      <c r="W44" s="152">
        <v>8.0723968299746346E-2</v>
      </c>
    </row>
    <row r="45" spans="1:35">
      <c r="A45" s="36" t="s">
        <v>96</v>
      </c>
      <c r="U45" s="152">
        <v>9.9011164433771795E-2</v>
      </c>
      <c r="V45" s="152">
        <v>0.13546392922880149</v>
      </c>
      <c r="W45" s="152">
        <v>0.13286063996805869</v>
      </c>
    </row>
    <row r="46" spans="1:35">
      <c r="A46" s="36" t="s">
        <v>170</v>
      </c>
      <c r="U46" s="152">
        <v>0.26957562684437214</v>
      </c>
      <c r="V46" s="152">
        <v>0.22896199128314332</v>
      </c>
      <c r="W46" s="152">
        <v>0.27388065769982783</v>
      </c>
    </row>
    <row r="47" spans="1:35">
      <c r="A47" s="36" t="s">
        <v>171</v>
      </c>
      <c r="U47" s="152">
        <v>0.31901721643030112</v>
      </c>
      <c r="V47" s="152">
        <v>0.25868853595065661</v>
      </c>
      <c r="W47" s="152">
        <v>0.24778185935451039</v>
      </c>
    </row>
    <row r="48" spans="1:35">
      <c r="A48" s="36" t="s">
        <v>92</v>
      </c>
      <c r="U48" s="152">
        <v>0.13240746625135943</v>
      </c>
      <c r="V48" s="152">
        <v>0.16087121450126587</v>
      </c>
      <c r="W48" s="152">
        <v>0.13896103733137347</v>
      </c>
    </row>
    <row r="50" spans="1:26" hidden="1">
      <c r="A50" s="37" t="s">
        <v>396</v>
      </c>
      <c r="B50" s="36">
        <v>2008</v>
      </c>
      <c r="C50" s="36">
        <v>2009</v>
      </c>
      <c r="D50" s="36">
        <v>2010</v>
      </c>
      <c r="E50" s="36">
        <v>2011</v>
      </c>
      <c r="F50" s="36">
        <v>2012</v>
      </c>
      <c r="G50" s="36">
        <v>2013</v>
      </c>
      <c r="H50" s="36">
        <v>2014</v>
      </c>
      <c r="I50" s="36" t="s">
        <v>327</v>
      </c>
      <c r="J50" s="36" t="s">
        <v>328</v>
      </c>
      <c r="K50" s="36" t="s">
        <v>329</v>
      </c>
      <c r="L50" s="36" t="s">
        <v>317</v>
      </c>
      <c r="M50" s="36" t="s">
        <v>318</v>
      </c>
      <c r="N50" s="36" t="s">
        <v>319</v>
      </c>
      <c r="O50" s="36" t="s">
        <v>320</v>
      </c>
      <c r="P50" s="36" t="s">
        <v>321</v>
      </c>
      <c r="Q50" s="36" t="s">
        <v>322</v>
      </c>
      <c r="R50" s="36" t="s">
        <v>323</v>
      </c>
      <c r="S50" s="36" t="s">
        <v>324</v>
      </c>
      <c r="T50" s="36" t="s">
        <v>325</v>
      </c>
      <c r="U50" s="36" t="s">
        <v>326</v>
      </c>
      <c r="V50" s="36" t="s">
        <v>387</v>
      </c>
      <c r="W50" s="36" t="s">
        <v>388</v>
      </c>
      <c r="X50" s="36" t="s">
        <v>389</v>
      </c>
      <c r="Y50" s="36" t="s">
        <v>390</v>
      </c>
      <c r="Z50" s="36" t="s">
        <v>386</v>
      </c>
    </row>
    <row r="51" spans="1:26" hidden="1">
      <c r="A51" s="36" t="s">
        <v>330</v>
      </c>
      <c r="B51" s="36">
        <v>281.12257113384032</v>
      </c>
      <c r="C51" s="36">
        <v>583.74101583761524</v>
      </c>
      <c r="D51" s="36">
        <v>458.37368990328656</v>
      </c>
      <c r="E51" s="36">
        <v>401.7532399906915</v>
      </c>
      <c r="F51" s="36">
        <v>402.77624636234009</v>
      </c>
      <c r="G51" s="36">
        <v>681.40700417507207</v>
      </c>
      <c r="H51" s="36">
        <v>898.44645757535</v>
      </c>
      <c r="I51" s="36">
        <v>1258.8989792892228</v>
      </c>
      <c r="J51" s="36">
        <v>1373.6292647999999</v>
      </c>
      <c r="K51" s="36">
        <v>1660.8949498804818</v>
      </c>
      <c r="L51" s="36">
        <v>1680.2923933700856</v>
      </c>
      <c r="M51" s="36">
        <v>1926.5927114034062</v>
      </c>
      <c r="N51" s="36">
        <v>1860.1219356165586</v>
      </c>
      <c r="O51" s="36">
        <v>1900.2703544843555</v>
      </c>
      <c r="P51" s="36">
        <v>1947.3640587664886</v>
      </c>
      <c r="Q51" s="36">
        <v>2020.7789249341392</v>
      </c>
      <c r="R51" s="36">
        <v>1919.771894101026</v>
      </c>
      <c r="S51" s="36">
        <v>1987.8195129054975</v>
      </c>
      <c r="T51" s="36">
        <v>1967.9285154290906</v>
      </c>
      <c r="U51" s="36">
        <v>2158.2519719753732</v>
      </c>
      <c r="V51" s="36">
        <v>2135.6229442724189</v>
      </c>
      <c r="W51" s="36">
        <v>2338.0814856678908</v>
      </c>
      <c r="X51" s="36">
        <v>2621.6635079766452</v>
      </c>
      <c r="Y51" s="36">
        <v>2768.551424446141</v>
      </c>
      <c r="Z51" s="36">
        <v>2920.1945697674769</v>
      </c>
    </row>
    <row r="52" spans="1:26" hidden="1">
      <c r="A52" s="36" t="s">
        <v>90</v>
      </c>
      <c r="B52" s="36">
        <v>43.81699688248861</v>
      </c>
      <c r="C52" s="36">
        <v>76.994944135080274</v>
      </c>
      <c r="D52" s="36">
        <v>86.084040481047211</v>
      </c>
      <c r="E52" s="36">
        <v>110.3060339675726</v>
      </c>
      <c r="F52" s="36">
        <v>109.58295883213231</v>
      </c>
      <c r="G52" s="36">
        <v>254.6689757518543</v>
      </c>
      <c r="H52" s="36">
        <v>206.50943293919124</v>
      </c>
      <c r="I52" s="36">
        <v>426.48099371697441</v>
      </c>
      <c r="J52" s="36">
        <v>444.72339010000002</v>
      </c>
      <c r="K52" s="36">
        <v>555.08283918184588</v>
      </c>
      <c r="L52" s="36">
        <v>587.19986875509312</v>
      </c>
      <c r="M52" s="36">
        <v>605.78084312873978</v>
      </c>
      <c r="N52" s="36">
        <v>655.27705015449783</v>
      </c>
      <c r="O52" s="36">
        <v>636.46334346542869</v>
      </c>
      <c r="P52" s="36">
        <v>595.0648133078289</v>
      </c>
      <c r="Q52" s="36">
        <v>573.94615214182784</v>
      </c>
      <c r="R52" s="36">
        <v>461.15018326406528</v>
      </c>
      <c r="S52" s="36">
        <v>462.59725174984038</v>
      </c>
      <c r="T52" s="36">
        <v>420.37043656777251</v>
      </c>
      <c r="U52" s="36">
        <v>503.55675866942909</v>
      </c>
      <c r="V52" s="36">
        <v>489.67749385566407</v>
      </c>
      <c r="W52" s="36">
        <v>422.10599291558265</v>
      </c>
      <c r="X52" s="36">
        <v>503.06664211426647</v>
      </c>
      <c r="Y52" s="36">
        <v>516.97883512279634</v>
      </c>
      <c r="Z52" s="36">
        <v>513.79549765816273</v>
      </c>
    </row>
    <row r="53" spans="1:26" hidden="1">
      <c r="A53" s="36" t="s">
        <v>93</v>
      </c>
      <c r="B53" s="36">
        <v>34.830879003084704</v>
      </c>
      <c r="C53" s="36">
        <v>98.904343221497868</v>
      </c>
      <c r="D53" s="36">
        <v>100.44263025082223</v>
      </c>
      <c r="E53" s="36">
        <v>56.135421979260094</v>
      </c>
      <c r="F53" s="36">
        <v>41.61783879790211</v>
      </c>
      <c r="G53" s="36">
        <v>153.36800562305731</v>
      </c>
      <c r="H53" s="36">
        <v>111.44913774335501</v>
      </c>
      <c r="I53" s="36">
        <v>157.84216147342963</v>
      </c>
      <c r="J53" s="36">
        <v>191.59794410000003</v>
      </c>
      <c r="K53" s="36">
        <v>225.15316489684952</v>
      </c>
      <c r="L53" s="36">
        <v>214.5658392210542</v>
      </c>
      <c r="M53" s="36">
        <v>226.73474420655555</v>
      </c>
      <c r="N53" s="36">
        <v>215.75136496209979</v>
      </c>
      <c r="O53" s="36">
        <v>203.63464300408967</v>
      </c>
      <c r="P53" s="36">
        <v>233.35819801665704</v>
      </c>
      <c r="Q53" s="36">
        <v>263.01635289536802</v>
      </c>
      <c r="R53" s="36">
        <v>344.09325132858919</v>
      </c>
      <c r="S53" s="36">
        <v>328.81315207709383</v>
      </c>
      <c r="T53" s="36">
        <v>356.76225886287284</v>
      </c>
      <c r="U53" s="36">
        <v>369.21056176824186</v>
      </c>
      <c r="V53" s="36">
        <v>373.52755608093582</v>
      </c>
      <c r="W53" s="36">
        <v>381.90256250344146</v>
      </c>
      <c r="X53" s="36">
        <v>412.04922893230531</v>
      </c>
      <c r="Y53" s="36">
        <v>421.74017335827716</v>
      </c>
      <c r="Z53" s="36">
        <v>498.0750649447113</v>
      </c>
    </row>
    <row r="54" spans="1:26" hidden="1">
      <c r="A54" s="36" t="s">
        <v>95</v>
      </c>
      <c r="B54" s="36">
        <v>63.471339539114702</v>
      </c>
      <c r="C54" s="36">
        <v>145.1209187910151</v>
      </c>
      <c r="D54" s="36">
        <v>82.883879005482299</v>
      </c>
      <c r="E54" s="36">
        <v>62.399902963521207</v>
      </c>
      <c r="F54" s="36">
        <v>80.049425892660395</v>
      </c>
      <c r="G54" s="36">
        <v>61.374333348707431</v>
      </c>
      <c r="H54" s="36">
        <v>119.57308942393023</v>
      </c>
      <c r="I54" s="36">
        <v>157.05320298475198</v>
      </c>
      <c r="J54" s="36">
        <v>170.28459519999998</v>
      </c>
      <c r="K54" s="36">
        <v>181.92862337689931</v>
      </c>
      <c r="L54" s="36">
        <v>214.46373153101425</v>
      </c>
      <c r="M54" s="36">
        <v>291.0449689689641</v>
      </c>
      <c r="N54" s="36">
        <v>243.58691099755336</v>
      </c>
      <c r="O54" s="36">
        <v>197.92783278958177</v>
      </c>
      <c r="P54" s="36">
        <v>238.47621737578214</v>
      </c>
      <c r="Q54" s="36">
        <v>233.62737112974443</v>
      </c>
      <c r="R54" s="36">
        <v>248.71688274816032</v>
      </c>
      <c r="S54" s="36">
        <v>337.02558722817002</v>
      </c>
      <c r="T54" s="36">
        <v>388.81355488969194</v>
      </c>
      <c r="U54" s="36">
        <v>418.23408308923337</v>
      </c>
      <c r="V54" s="36">
        <v>390.29777369837348</v>
      </c>
      <c r="W54" s="36">
        <v>419.95799195021817</v>
      </c>
      <c r="X54" s="36">
        <v>601.01883141177916</v>
      </c>
      <c r="Y54" s="36">
        <v>603.58595352454006</v>
      </c>
      <c r="Z54" s="36">
        <v>580.68406301141135</v>
      </c>
    </row>
    <row r="55" spans="1:26" hidden="1">
      <c r="A55" s="36" t="s">
        <v>172</v>
      </c>
      <c r="B55" s="36">
        <v>47.574977916185695</v>
      </c>
      <c r="C55" s="36">
        <v>95.705248502437712</v>
      </c>
      <c r="D55" s="36">
        <v>62.70959887054962</v>
      </c>
      <c r="E55" s="36">
        <v>50.944622345201999</v>
      </c>
      <c r="F55" s="36">
        <v>52.661292541176387</v>
      </c>
      <c r="G55" s="36">
        <v>72.671362090676837</v>
      </c>
      <c r="H55" s="36">
        <v>216.77084714221562</v>
      </c>
      <c r="I55" s="36">
        <v>201.21147388344122</v>
      </c>
      <c r="J55" s="36">
        <v>225.12124449999999</v>
      </c>
      <c r="K55" s="36">
        <v>279.27969456483896</v>
      </c>
      <c r="L55" s="36">
        <v>263.95121487443862</v>
      </c>
      <c r="M55" s="36">
        <v>296.50030592235009</v>
      </c>
      <c r="N55" s="36">
        <v>273.06104116017343</v>
      </c>
      <c r="O55" s="36">
        <v>325.87501521966357</v>
      </c>
      <c r="P55" s="36">
        <v>357.24831362606437</v>
      </c>
      <c r="Q55" s="36">
        <v>354.04821574069126</v>
      </c>
      <c r="R55" s="36">
        <v>269.97406848323283</v>
      </c>
      <c r="S55" s="36">
        <v>215.72224122133466</v>
      </c>
      <c r="T55" s="36">
        <v>203.98467885969239</v>
      </c>
      <c r="U55" s="36">
        <v>198.22143272260911</v>
      </c>
      <c r="V55" s="36">
        <v>213.55340766515425</v>
      </c>
      <c r="W55" s="36">
        <v>231.57831789168799</v>
      </c>
      <c r="X55" s="36">
        <v>199.5220596964468</v>
      </c>
      <c r="Y55" s="36">
        <v>213.99375799715014</v>
      </c>
      <c r="Z55" s="36">
        <v>283.4178107364188</v>
      </c>
    </row>
    <row r="56" spans="1:26" hidden="1">
      <c r="A56" s="36" t="s">
        <v>173</v>
      </c>
      <c r="B56" s="36">
        <v>10.6672245318136</v>
      </c>
      <c r="C56" s="36">
        <v>33.915367556533099</v>
      </c>
      <c r="D56" s="36">
        <v>29.445764836457197</v>
      </c>
      <c r="E56" s="36">
        <v>24.034891931504298</v>
      </c>
      <c r="F56" s="36">
        <v>21.439206997425003</v>
      </c>
      <c r="G56" s="36">
        <v>26.702499836764396</v>
      </c>
      <c r="H56" s="36">
        <v>37.072407368663804</v>
      </c>
      <c r="I56" s="36">
        <v>49.530962596804301</v>
      </c>
      <c r="J56" s="36">
        <v>49.990371199999998</v>
      </c>
      <c r="K56" s="36">
        <v>62.146368708921109</v>
      </c>
      <c r="L56" s="36">
        <v>68.421490183401801</v>
      </c>
      <c r="M56" s="36">
        <v>94.2844450583531</v>
      </c>
      <c r="N56" s="36">
        <v>102.3442531110617</v>
      </c>
      <c r="O56" s="36">
        <v>120.80496005819042</v>
      </c>
      <c r="P56" s="36">
        <v>125.23754506074638</v>
      </c>
      <c r="Q56" s="36">
        <v>161.73285291987378</v>
      </c>
      <c r="R56" s="36">
        <v>158.30345870307289</v>
      </c>
      <c r="S56" s="36">
        <v>166.72475040607642</v>
      </c>
      <c r="T56" s="36">
        <v>150.22261921825273</v>
      </c>
      <c r="U56" s="36">
        <v>172.32672288362957</v>
      </c>
      <c r="V56" s="36">
        <v>157.99819371712516</v>
      </c>
      <c r="W56" s="36">
        <v>183.17082958452261</v>
      </c>
      <c r="X56" s="36">
        <v>183.31204127734722</v>
      </c>
      <c r="Y56" s="36">
        <v>202.6003193299525</v>
      </c>
      <c r="Z56" s="36">
        <v>206.75320591597497</v>
      </c>
    </row>
    <row r="57" spans="1:26" hidden="1">
      <c r="A57" s="36" t="s">
        <v>92</v>
      </c>
      <c r="B57" s="36">
        <v>80.761153261153027</v>
      </c>
      <c r="C57" s="36">
        <v>133.10019363105113</v>
      </c>
      <c r="D57" s="36">
        <v>96.807776458928004</v>
      </c>
      <c r="E57" s="36">
        <v>97.932366803631282</v>
      </c>
      <c r="F57" s="36">
        <v>97.425523301043881</v>
      </c>
      <c r="G57" s="36">
        <v>112.62182752401179</v>
      </c>
      <c r="H57" s="36">
        <v>207.0715429579941</v>
      </c>
      <c r="I57" s="36">
        <v>266.78018463382136</v>
      </c>
      <c r="J57" s="36">
        <v>291.91171969999982</v>
      </c>
      <c r="K57" s="36">
        <v>357.3042591511271</v>
      </c>
      <c r="L57" s="36">
        <v>331.69024880508368</v>
      </c>
      <c r="M57" s="36">
        <v>412.24740411844346</v>
      </c>
      <c r="N57" s="36">
        <v>370.10131523117229</v>
      </c>
      <c r="O57" s="36">
        <v>415.56455994740168</v>
      </c>
      <c r="P57" s="36">
        <v>397.97897137940959</v>
      </c>
      <c r="Q57" s="36">
        <v>434.40798010663411</v>
      </c>
      <c r="R57" s="36">
        <v>437.53404957390535</v>
      </c>
      <c r="S57" s="36">
        <v>476.93653022298213</v>
      </c>
      <c r="T57" s="36">
        <v>447.77496703080828</v>
      </c>
      <c r="U57" s="36">
        <v>496.70241284223016</v>
      </c>
      <c r="V57" s="36">
        <v>510.56851925516617</v>
      </c>
      <c r="W57" s="36">
        <v>699.36579082243793</v>
      </c>
      <c r="X57" s="36">
        <v>722.69470454450015</v>
      </c>
      <c r="Y57" s="36">
        <v>809.65238511342432</v>
      </c>
      <c r="Z57" s="36">
        <v>837.46892750079826</v>
      </c>
    </row>
  </sheetData>
  <customSheetViews>
    <customSheetView guid="{54FD4859-4825-49C8-AF88-E7B792413D64}" scale="110" showGridLines="0">
      <pane xSplit="1" ySplit="3" topLeftCell="B4" activePane="bottomRight" state="frozen"/>
      <selection pane="bottomRight" activeCell="V28" sqref="V28"/>
      <pageMargins left="0.7" right="0.7" top="0.75" bottom="0.75" header="0.3" footer="0.3"/>
    </customSheetView>
    <customSheetView guid="{5B55F06F-38A3-4953-A2E1-A01BECB01CAC}" showGridLines="0">
      <pane xSplit="1" ySplit="3" topLeftCell="Q4" activePane="bottomRight" state="frozen"/>
      <selection pane="bottomRight" activeCell="X14" sqref="X14"/>
      <pageMargins left="0.7" right="0.7" top="0.75" bottom="0.75" header="0.3" footer="0.3"/>
    </customSheetView>
    <customSheetView guid="{DC707E39-0569-4FAA-B5FD-B85110680DF5}" scale="115" showGridLines="0">
      <pane xSplit="1" ySplit="3" topLeftCell="M13" activePane="bottomRight" state="frozen"/>
      <selection pane="bottomRight" activeCell="U27" sqref="U27"/>
      <pageMargins left="0.7" right="0.7" top="0.75" bottom="0.75" header="0.3" footer="0.3"/>
    </customSheetView>
    <customSheetView guid="{254DF0CF-5342-436C-8392-04866B911B72}" scale="90" showGridLines="0">
      <selection activeCell="AR53" sqref="AR53"/>
      <pageMargins left="0.7" right="0.7" top="0.75" bottom="0.75" header="0.3" footer="0.3"/>
    </customSheetView>
    <customSheetView guid="{83D4AEBA-9C92-42A7-8C70-A480F50C01E3}" scale="90" showGridLines="0">
      <selection activeCell="AR53" sqref="AR53"/>
      <pageMargins left="0.7" right="0.7" top="0.75" bottom="0.75" header="0.3" footer="0.3"/>
    </customSheetView>
    <customSheetView guid="{A510ACF3-DF9A-47BB-87AF-862EA6359570}" scale="110" showGridLines="0">
      <pane xSplit="1" ySplit="3" topLeftCell="B4" activePane="bottomRight" state="frozen"/>
      <selection pane="bottomRight" activeCell="V28" sqref="V28"/>
      <pageMargins left="0.7" right="0.7" top="0.75" bottom="0.75" header="0.3" footer="0.3"/>
    </customSheetView>
    <customSheetView guid="{B6000075-C6E9-470D-8855-6E4C41B43187}" scale="110" showGridLines="0">
      <pane xSplit="1" ySplit="3" topLeftCell="B4" activePane="bottomRight" state="frozen"/>
      <selection pane="bottomRight" activeCell="V28" sqref="V28"/>
      <pageMargins left="0.7" right="0.7" top="0.75" bottom="0.75" header="0.3" footer="0.3"/>
    </customSheetView>
    <customSheetView guid="{8D4EA38E-ED42-44A9-9431-B3D4F6087B53}" showGridLines="0">
      <pane xSplit="1" ySplit="3" topLeftCell="I28" activePane="bottomRight" state="frozen"/>
      <selection pane="bottomRight" activeCell="Q50" sqref="Q50"/>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tabColor theme="4"/>
  </sheetPr>
  <dimension ref="A1"/>
  <sheetViews>
    <sheetView view="pageBreakPreview" zoomScaleNormal="70" zoomScaleSheetLayoutView="100" workbookViewId="0">
      <selection activeCell="A26" sqref="A26"/>
    </sheetView>
  </sheetViews>
  <sheetFormatPr defaultRowHeight="14.4"/>
  <sheetData/>
  <customSheetViews>
    <customSheetView guid="{54FD4859-4825-49C8-AF88-E7B792413D64}" scale="70" topLeftCell="A12">
      <selection activeCell="X29" sqref="X29"/>
      <pageMargins left="0.7" right="0.7" top="0.75" bottom="0.75" header="0.3" footer="0.3"/>
    </customSheetView>
    <customSheetView guid="{5B55F06F-38A3-4953-A2E1-A01BECB01CAC}" scale="70" topLeftCell="A3">
      <selection activeCell="U29" sqref="U29"/>
      <pageMargins left="0.7" right="0.7" top="0.75" bottom="0.75" header="0.3" footer="0.3"/>
    </customSheetView>
    <customSheetView guid="{DC707E39-0569-4FAA-B5FD-B85110680DF5}" scale="70">
      <selection activeCell="W29" sqref="W29"/>
      <pageMargins left="0.7" right="0.7" top="0.75" bottom="0.75" header="0.3" footer="0.3"/>
    </customSheetView>
    <customSheetView guid="{254DF0CF-5342-436C-8392-04866B911B72}">
      <pageMargins left="0.7" right="0.7" top="0.75" bottom="0.75" header="0.3" footer="0.3"/>
    </customSheetView>
    <customSheetView guid="{83D4AEBA-9C92-42A7-8C70-A480F50C01E3}">
      <selection activeCell="W29" sqref="W29"/>
      <pageMargins left="0.7" right="0.7" top="0.75" bottom="0.75" header="0.3" footer="0.3"/>
    </customSheetView>
    <customSheetView guid="{A510ACF3-DF9A-47BB-87AF-862EA6359570}" scale="70" topLeftCell="A12">
      <selection activeCell="X29" sqref="X29"/>
      <pageMargins left="0.7" right="0.7" top="0.75" bottom="0.75" header="0.3" footer="0.3"/>
    </customSheetView>
    <customSheetView guid="{B6000075-C6E9-470D-8855-6E4C41B43187}" scale="70" topLeftCell="A12">
      <selection activeCell="X29" sqref="X29"/>
      <pageMargins left="0.7" right="0.7" top="0.75" bottom="0.75" header="0.3" footer="0.3"/>
    </customSheetView>
    <customSheetView guid="{8D4EA38E-ED42-44A9-9431-B3D4F6087B53}" scale="70" topLeftCell="A4">
      <selection activeCell="X38" sqref="X38"/>
      <pageMargins left="0.7" right="0.7" top="0.75" bottom="0.75" header="0.3" footer="0.3"/>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theme="4"/>
  </sheetPr>
  <dimension ref="A1"/>
  <sheetViews>
    <sheetView view="pageBreakPreview" zoomScale="160" zoomScaleNormal="85" zoomScaleSheetLayoutView="160" workbookViewId="0">
      <selection activeCell="H9" sqref="H9"/>
    </sheetView>
  </sheetViews>
  <sheetFormatPr defaultRowHeight="14.4"/>
  <sheetData/>
  <customSheetViews>
    <customSheetView guid="{54FD4859-4825-49C8-AF88-E7B792413D64}" scale="85" topLeftCell="D1">
      <selection activeCell="W20" sqref="W20"/>
      <pageMargins left="0.7" right="0.7" top="0.75" bottom="0.75" header="0.3" footer="0.3"/>
    </customSheetView>
    <customSheetView guid="{5B55F06F-38A3-4953-A2E1-A01BECB01CAC}" scale="85" topLeftCell="D1">
      <selection activeCell="W20" sqref="W20"/>
      <pageMargins left="0.7" right="0.7" top="0.75" bottom="0.75" header="0.3" footer="0.3"/>
    </customSheetView>
    <customSheetView guid="{DC707E39-0569-4FAA-B5FD-B85110680DF5}" scale="85" topLeftCell="D1">
      <selection activeCell="T12" sqref="T12"/>
      <pageMargins left="0.7" right="0.7" top="0.75" bottom="0.75" header="0.3" footer="0.3"/>
    </customSheetView>
    <customSheetView guid="{254DF0CF-5342-436C-8392-04866B911B72}">
      <pageMargins left="0.7" right="0.7" top="0.75" bottom="0.75" header="0.3" footer="0.3"/>
    </customSheetView>
    <customSheetView guid="{83D4AEBA-9C92-42A7-8C70-A480F50C01E3}">
      <selection activeCell="T12" sqref="T12"/>
      <pageMargins left="0.7" right="0.7" top="0.75" bottom="0.75" header="0.3" footer="0.3"/>
    </customSheetView>
    <customSheetView guid="{A510ACF3-DF9A-47BB-87AF-862EA6359570}" scale="85" topLeftCell="D1">
      <selection activeCell="W20" sqref="W20"/>
      <pageMargins left="0.7" right="0.7" top="0.75" bottom="0.75" header="0.3" footer="0.3"/>
    </customSheetView>
    <customSheetView guid="{B6000075-C6E9-470D-8855-6E4C41B43187}" scale="85" topLeftCell="D1">
      <selection activeCell="W20" sqref="W20"/>
      <pageMargins left="0.7" right="0.7" top="0.75" bottom="0.75" header="0.3" footer="0.3"/>
    </customSheetView>
    <customSheetView guid="{8D4EA38E-ED42-44A9-9431-B3D4F6087B53}" scale="85" topLeftCell="D1">
      <selection activeCell="V18" sqref="V18"/>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34</vt:i4>
      </vt:variant>
      <vt:variant>
        <vt:lpstr>Charts</vt:lpstr>
      </vt:variant>
      <vt:variant>
        <vt:i4>27</vt:i4>
      </vt:variant>
      <vt:variant>
        <vt:lpstr>Named Ranges</vt:lpstr>
      </vt:variant>
      <vt:variant>
        <vt:i4>9</vt:i4>
      </vt:variant>
    </vt:vector>
  </HeadingPairs>
  <TitlesOfParts>
    <vt:vector size="70" baseType="lpstr">
      <vt:lpstr>I. Инфляци</vt:lpstr>
      <vt:lpstr>I.4</vt:lpstr>
      <vt:lpstr>II. Эдийн засгийн өсөлт</vt:lpstr>
      <vt:lpstr>II. Эдийн засгийн өсөлт (2)</vt:lpstr>
      <vt:lpstr>II.9</vt:lpstr>
      <vt:lpstr>III.1. Хөдөлмөр</vt:lpstr>
      <vt:lpstr>III.2.1 Мөнгө, зээл</vt:lpstr>
      <vt:lpstr>III.2.1.1</vt:lpstr>
      <vt:lpstr>III.2.1.2</vt:lpstr>
      <vt:lpstr>III.2.1.3</vt:lpstr>
      <vt:lpstr>III.2.1.4</vt:lpstr>
      <vt:lpstr>III.2.1.5</vt:lpstr>
      <vt:lpstr>III.2.1.6</vt:lpstr>
      <vt:lpstr>III.2.2 Хүү</vt:lpstr>
      <vt:lpstr>III.2.2.1</vt:lpstr>
      <vt:lpstr>III.2.2.2</vt:lpstr>
      <vt:lpstr>III.2.2.3</vt:lpstr>
      <vt:lpstr>III.2.3 Ханш</vt:lpstr>
      <vt:lpstr>III.2.4 Хөрөнгийн зах</vt:lpstr>
      <vt:lpstr>III.2.4.1</vt:lpstr>
      <vt:lpstr>III.2.4.2</vt:lpstr>
      <vt:lpstr>III.2.4.3</vt:lpstr>
      <vt:lpstr>III.2.4.4</vt:lpstr>
      <vt:lpstr>III.3 Төсөв</vt:lpstr>
      <vt:lpstr>III.3.1-2</vt:lpstr>
      <vt:lpstr>III.3.2</vt:lpstr>
      <vt:lpstr>III.3.3</vt:lpstr>
      <vt:lpstr>IV Гадаад орчин</vt:lpstr>
      <vt:lpstr>IV.1.1</vt:lpstr>
      <vt:lpstr>IV.1.2</vt:lpstr>
      <vt:lpstr>IV.1.3</vt:lpstr>
      <vt:lpstr>IV.3 Төлбөрийн тэнцэл</vt:lpstr>
      <vt:lpstr>Х IV.2.1-2</vt:lpstr>
      <vt:lpstr>A V.2.6</vt:lpstr>
      <vt:lpstr>I.1</vt:lpstr>
      <vt:lpstr>I.2</vt:lpstr>
      <vt:lpstr>I.3</vt:lpstr>
      <vt:lpstr>II.1</vt:lpstr>
      <vt:lpstr>II.2</vt:lpstr>
      <vt:lpstr>II.3</vt:lpstr>
      <vt:lpstr>II.4</vt:lpstr>
      <vt:lpstr>II.5</vt:lpstr>
      <vt:lpstr>II.6</vt:lpstr>
      <vt:lpstr>II.7</vt:lpstr>
      <vt:lpstr>II.8</vt:lpstr>
      <vt:lpstr>III.1.1</vt:lpstr>
      <vt:lpstr>III.1.2</vt:lpstr>
      <vt:lpstr>III.1.3</vt:lpstr>
      <vt:lpstr>III.1.4</vt:lpstr>
      <vt:lpstr>III.1.5</vt:lpstr>
      <vt:lpstr>III.1.6</vt:lpstr>
      <vt:lpstr>III.1.7</vt:lpstr>
      <vt:lpstr>III.2.3.1</vt:lpstr>
      <vt:lpstr>III.2.3.2</vt:lpstr>
      <vt:lpstr>III.2.3.3</vt:lpstr>
      <vt:lpstr>IV.2.1</vt:lpstr>
      <vt:lpstr>IV.2.2</vt:lpstr>
      <vt:lpstr>IV.2.3.</vt:lpstr>
      <vt:lpstr>IV.2.4.</vt:lpstr>
      <vt:lpstr>IV.2.5.</vt:lpstr>
      <vt:lpstr>IV.2.6</vt:lpstr>
      <vt:lpstr>'A V.2.6'!Print_Area</vt:lpstr>
      <vt:lpstr>'II. Эдийн засгийн өсөлт'!Print_Area</vt:lpstr>
      <vt:lpstr>III.2.1.1!Print_Area</vt:lpstr>
      <vt:lpstr>III.2.1.5!Print_Area</vt:lpstr>
      <vt:lpstr>III.2.2.2!Print_Area</vt:lpstr>
      <vt:lpstr>III.2.2.3!Print_Area</vt:lpstr>
      <vt:lpstr>'III.2.3 Ханш'!Print_Area</vt:lpstr>
      <vt:lpstr>'III.3 Төсөв'!Print_Area</vt:lpstr>
      <vt:lpstr>'IV.3 Төлбөрийн тэнцэл'!Print_Area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Zaya Batjargal</dc:creator>
  <cp:lastModifiedBy>Zaya Batjargal</cp:lastModifiedBy>
  <dcterms:created xsi:type="dcterms:W3CDTF">2018-02-02T07:07:05Z</dcterms:created>
  <dcterms:modified xsi:type="dcterms:W3CDTF">2020-05-29T01:33:33Z</dcterms:modified>
</cp:coreProperties>
</file>